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1.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31.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2.xml" ContentType="application/vnd.openxmlformats-officedocument.spreadsheetml.worksheet+xml"/>
  <Override PartName="/xl/worksheets/sheet97.xml" ContentType="application/vnd.openxmlformats-officedocument.spreadsheetml.worksheet+xml"/>
  <Override PartName="/xl/worksheets/sheet99.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55.xml" ContentType="application/vnd.openxmlformats-officedocument.spreadsheetml.worksheet+xml"/>
  <Override PartName="/xl/worksheets/sheet154.xml" ContentType="application/vnd.openxmlformats-officedocument.spreadsheetml.worksheet+xml"/>
  <Override PartName="/xl/worksheets/sheet153.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5.xml" ContentType="application/vnd.openxmlformats-officedocument.spreadsheetml.worksheet+xml"/>
  <Override PartName="/xl/worksheets/sheet178.xml" ContentType="application/vnd.openxmlformats-officedocument.spreadsheetml.worksheet+xml"/>
  <Override PartName="/xl/worksheets/sheet177.xml" ContentType="application/vnd.openxmlformats-officedocument.spreadsheetml.worksheet+xml"/>
  <Override PartName="/xl/worksheets/sheet176.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98.xml" ContentType="application/vnd.openxmlformats-officedocument.spreadsheetml.worksheet+xml"/>
  <Override PartName="/xl/worksheets/sheet144.xml" ContentType="application/vnd.openxmlformats-officedocument.spreadsheetml.worksheet+xml"/>
  <Override PartName="/xl/worksheets/sheet142.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43.xml" ContentType="application/vnd.openxmlformats-officedocument.spreadsheetml.worksheet+xml"/>
  <Override PartName="/xl/worksheets/sheet120.xml" ContentType="application/vnd.openxmlformats-officedocument.spreadsheetml.worksheet+xml"/>
  <Override PartName="/xl/worksheets/sheet122.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21.xml" ContentType="application/vnd.openxmlformats-officedocument.spreadsheetml.worksheet+xml"/>
  <Override PartName="/xl/worksheets/sheet133.xml" ContentType="application/vnd.openxmlformats-officedocument.spreadsheetml.worksheet+xml"/>
  <Override PartName="/xl/worksheets/sheet131.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32.xml" ContentType="application/vnd.openxmlformats-officedocument.spreadsheetml.worksheet+xml"/>
  <Override PartName="/xl/worksheets/sheet126.xml" ContentType="application/vnd.openxmlformats-officedocument.spreadsheetml.worksheet+xml"/>
  <Override PartName="/xl/worksheets/sheet128.xml" ContentType="application/vnd.openxmlformats-officedocument.spreadsheetml.worksheet+xml"/>
  <Override PartName="/xl/worksheets/sheet130.xml" ContentType="application/vnd.openxmlformats-officedocument.spreadsheetml.worksheet+xml"/>
  <Override PartName="/xl/worksheets/sheet127.xml" ContentType="application/vnd.openxmlformats-officedocument.spreadsheetml.worksheet+xml"/>
  <Override PartName="/xl/worksheets/sheet129.xml" ContentType="application/vnd.openxmlformats-officedocument.spreadsheetml.worksheet+xml"/>
  <Override PartName="/xl/externalLinks/externalLink2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138.xml" ContentType="application/vnd.openxmlformats-officedocument.spreadsheetml.externalLink+xml"/>
  <Override PartName="/xl/externalLinks/externalLink137.xml" ContentType="application/vnd.openxmlformats-officedocument.spreadsheetml.externalLink+xml"/>
  <Override PartName="/xl/externalLinks/externalLink136.xml" ContentType="application/vnd.openxmlformats-officedocument.spreadsheetml.externalLink+xml"/>
  <Override PartName="/xl/externalLinks/externalLink135.xml" ContentType="application/vnd.openxmlformats-officedocument.spreadsheetml.externalLink+xml"/>
  <Override PartName="/xl/externalLinks/externalLink134.xml" ContentType="application/vnd.openxmlformats-officedocument.spreadsheetml.externalLink+xml"/>
  <Override PartName="/xl/externalLinks/externalLink133.xml" ContentType="application/vnd.openxmlformats-officedocument.spreadsheetml.externalLink+xml"/>
  <Override PartName="/xl/externalLinks/externalLink132.xml" ContentType="application/vnd.openxmlformats-officedocument.spreadsheetml.externalLink+xml"/>
  <Override PartName="/xl/externalLinks/externalLink131.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9.xml" ContentType="application/vnd.openxmlformats-officedocument.spreadsheetml.externalLink+xml"/>
  <Override PartName="/xl/externalLinks/externalLink148.xml" ContentType="application/vnd.openxmlformats-officedocument.spreadsheetml.externalLink+xml"/>
  <Override PartName="/xl/externalLinks/externalLink147.xml" ContentType="application/vnd.openxmlformats-officedocument.spreadsheetml.externalLink+xml"/>
  <Override PartName="/xl/externalLinks/externalLink146.xml" ContentType="application/vnd.openxmlformats-officedocument.spreadsheetml.externalLink+xml"/>
  <Override PartName="/xl/externalLinks/externalLink145.xml" ContentType="application/vnd.openxmlformats-officedocument.spreadsheetml.externalLink+xml"/>
  <Override PartName="/xl/externalLinks/externalLink144.xml" ContentType="application/vnd.openxmlformats-officedocument.spreadsheetml.externalLink+xml"/>
  <Override PartName="/xl/externalLinks/externalLink143.xml" ContentType="application/vnd.openxmlformats-officedocument.spreadsheetml.externalLink+xml"/>
  <Override PartName="/xl/externalLinks/externalLink142.xml" ContentType="application/vnd.openxmlformats-officedocument.spreadsheetml.externalLink+xml"/>
  <Override PartName="/xl/externalLinks/externalLink130.xml" ContentType="application/vnd.openxmlformats-officedocument.spreadsheetml.externalLink+xml"/>
  <Override PartName="/xl/externalLinks/externalLink129.xml" ContentType="application/vnd.openxmlformats-officedocument.spreadsheetml.externalLink+xml"/>
  <Override PartName="/xl/externalLinks/externalLink128.xml" ContentType="application/vnd.openxmlformats-officedocument.spreadsheetml.externalLink+xml"/>
  <Override PartName="/xl/externalLinks/externalLink117.xml" ContentType="application/vnd.openxmlformats-officedocument.spreadsheetml.externalLink+xml"/>
  <Override PartName="/xl/externalLinks/externalLink116.xml" ContentType="application/vnd.openxmlformats-officedocument.spreadsheetml.externalLink+xml"/>
  <Override PartName="/xl/externalLinks/externalLink115.xml" ContentType="application/vnd.openxmlformats-officedocument.spreadsheetml.externalLink+xml"/>
  <Override PartName="/xl/externalLinks/externalLink114.xml" ContentType="application/vnd.openxmlformats-officedocument.spreadsheetml.externalLink+xml"/>
  <Override PartName="/xl/externalLinks/externalLink113.xml" ContentType="application/vnd.openxmlformats-officedocument.spreadsheetml.externalLink+xml"/>
  <Override PartName="/xl/externalLinks/externalLink112.xml" ContentType="application/vnd.openxmlformats-officedocument.spreadsheetml.externalLink+xml"/>
  <Override PartName="/xl/externalLinks/externalLink111.xml" ContentType="application/vnd.openxmlformats-officedocument.spreadsheetml.externalLink+xml"/>
  <Override PartName="/xl/externalLinks/externalLink110.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7.xml" ContentType="application/vnd.openxmlformats-officedocument.spreadsheetml.externalLink+xml"/>
  <Override PartName="/xl/externalLinks/externalLink126.xml" ContentType="application/vnd.openxmlformats-officedocument.spreadsheetml.externalLink+xml"/>
  <Override PartName="/xl/externalLinks/externalLink125.xml" ContentType="application/vnd.openxmlformats-officedocument.spreadsheetml.externalLink+xml"/>
  <Override PartName="/xl/externalLinks/externalLink124.xml" ContentType="application/vnd.openxmlformats-officedocument.spreadsheetml.externalLink+xml"/>
  <Override PartName="/xl/externalLinks/externalLink123.xml" ContentType="application/vnd.openxmlformats-officedocument.spreadsheetml.externalLink+xml"/>
  <Override PartName="/xl/externalLinks/externalLink122.xml" ContentType="application/vnd.openxmlformats-officedocument.spreadsheetml.externalLink+xml"/>
  <Override PartName="/xl/externalLinks/externalLink121.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154.xml" ContentType="application/vnd.openxmlformats-officedocument.spreadsheetml.externalLink+xml"/>
  <Override PartName="/xl/externalLinks/externalLink153.xml" ContentType="application/vnd.openxmlformats-officedocument.spreadsheetml.externalLink+xml"/>
  <Override PartName="/xl/externalLinks/externalLink109.xml" ContentType="application/vnd.openxmlformats-officedocument.spreadsheetml.externalLink+xml"/>
  <Override PartName="/xl/externalLinks/externalLink108.xml" ContentType="application/vnd.openxmlformats-officedocument.spreadsheetml.externalLink+xml"/>
  <Override PartName="/xl/externalLinks/externalLink107.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96.xml" ContentType="application/vnd.openxmlformats-officedocument.spreadsheetml.externalLink+xml"/>
  <Override PartName="/xl/externalLinks/externalLink95.xml" ContentType="application/vnd.openxmlformats-officedocument.spreadsheetml.externalLink+xml"/>
  <Override PartName="/xl/externalLinks/externalLink94.xml" ContentType="application/vnd.openxmlformats-officedocument.spreadsheetml.externalLink+xml"/>
  <Override PartName="/xl/externalLinks/externalLink93.xml" ContentType="application/vnd.openxmlformats-officedocument.spreadsheetml.externalLink+xml"/>
  <Override PartName="/xl/externalLinks/externalLink92.xml" ContentType="application/vnd.openxmlformats-officedocument.spreadsheetml.externalLink+xml"/>
  <Override PartName="/xl/externalLinks/externalLink91.xml" ContentType="application/vnd.openxmlformats-officedocument.spreadsheetml.externalLink+xml"/>
  <Override PartName="/xl/externalLinks/externalLink90.xml" ContentType="application/vnd.openxmlformats-officedocument.spreadsheetml.externalLink+xml"/>
  <Override PartName="/xl/externalLinks/externalLink89.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6.xml" ContentType="application/vnd.openxmlformats-officedocument.spreadsheetml.externalLink+xml"/>
  <Override PartName="/xl/externalLinks/externalLink105.xml" ContentType="application/vnd.openxmlformats-officedocument.spreadsheetml.externalLink+xml"/>
  <Override PartName="/xl/externalLinks/externalLink104.xml" ContentType="application/vnd.openxmlformats-officedocument.spreadsheetml.externalLink+xml"/>
  <Override PartName="/xl/externalLinks/externalLink103.xml" ContentType="application/vnd.openxmlformats-officedocument.spreadsheetml.externalLink+xml"/>
  <Override PartName="/xl/externalLinks/externalLink102.xml" ContentType="application/vnd.openxmlformats-officedocument.spreadsheetml.externalLink+xml"/>
  <Override PartName="/xl/externalLinks/externalLink101.xml" ContentType="application/vnd.openxmlformats-officedocument.spreadsheetml.externalLink+xml"/>
  <Override PartName="/xl/externalLinks/externalLink100.xml" ContentType="application/vnd.openxmlformats-officedocument.spreadsheetml.externalLink+xml"/>
  <Override PartName="/xl/externalLinks/externalLink88.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82.xml" ContentType="application/vnd.openxmlformats-officedocument.spreadsheetml.externalLink+xml"/>
  <Override PartName="/xl/externalLinks/externalLink81.xml" ContentType="application/vnd.openxmlformats-officedocument.spreadsheetml.externalLink+xml"/>
  <Override PartName="/xl/externalLinks/externalLink80.xml" ContentType="application/vnd.openxmlformats-officedocument.spreadsheetml.externalLink+xml"/>
  <Override PartName="/xl/externalLinks/externalLink79.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4.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xl/calcChain.xml" ContentType="application/vnd.openxmlformats-officedocument.spreadsheetml.calcChain+xml"/>
  <Override PartName="/xl/tables/table3.xml" ContentType="application/vnd.openxmlformats-officedocument.spreadsheetml.table+xml"/>
  <Override PartName="/xl/externalLinks/externalLink8.xml" ContentType="application/vnd.openxmlformats-officedocument.spreadsheetml.externalLink+xml"/>
  <Override PartName="/xl/externalLinks/externalLink15.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4.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Dissemination Unit Shared\01 Annual Digest of Statistics 2019\01 ADOS 2019 From Units Online Nov 2020\"/>
    </mc:Choice>
  </mc:AlternateContent>
  <bookViews>
    <workbookView xWindow="0" yWindow="135" windowWidth="19140" windowHeight="10845"/>
  </bookViews>
  <sheets>
    <sheet name="Foreword" sheetId="205" r:id="rId1"/>
    <sheet name="Abbreviations" sheetId="203" r:id="rId2"/>
    <sheet name="CONTENT" sheetId="189" r:id="rId3"/>
    <sheet name="T1-1-2" sheetId="1" r:id="rId4"/>
    <sheet name="T1-3" sheetId="2" r:id="rId5"/>
    <sheet name="T1-4A" sheetId="3" r:id="rId6"/>
    <sheet name="T1-4B" sheetId="4" r:id="rId7"/>
    <sheet name="T1-5" sheetId="5" r:id="rId8"/>
    <sheet name="T1-6A" sheetId="6" r:id="rId9"/>
    <sheet name="T1-6B" sheetId="7" r:id="rId10"/>
    <sheet name="T1-7" sheetId="8" r:id="rId11"/>
    <sheet name="T1-8A" sheetId="9" r:id="rId12"/>
    <sheet name="T1-8B" sheetId="10" r:id="rId13"/>
    <sheet name="T1-9A" sheetId="11" r:id="rId14"/>
    <sheet name="T1-9B" sheetId="12" r:id="rId15"/>
    <sheet name="T1-9C" sheetId="13" r:id="rId16"/>
    <sheet name="T1-10A" sheetId="14" r:id="rId17"/>
    <sheet name="T1-10B" sheetId="15" r:id="rId18"/>
    <sheet name="T1-11A" sheetId="16" r:id="rId19"/>
    <sheet name="T1-11B" sheetId="17" r:id="rId20"/>
    <sheet name="T1-12A" sheetId="18" r:id="rId21"/>
    <sheet name="T1-12B " sheetId="19" r:id="rId22"/>
    <sheet name="T1-12C  " sheetId="20" r:id="rId23"/>
    <sheet name="T1-13-14" sheetId="21" r:id="rId24"/>
    <sheet name="T1-15A" sheetId="22" r:id="rId25"/>
    <sheet name="T1-15B" sheetId="23" r:id="rId26"/>
    <sheet name="T1-15C" sheetId="24" r:id="rId27"/>
    <sheet name="T1-16A" sheetId="25" r:id="rId28"/>
    <sheet name="TB1-16B" sheetId="26" r:id="rId29"/>
    <sheet name="T1-16C" sheetId="27" r:id="rId30"/>
    <sheet name="T1-17" sheetId="28" r:id="rId31"/>
    <sheet name="T1-18" sheetId="29" r:id="rId32"/>
    <sheet name="T1-19" sheetId="30" r:id="rId33"/>
    <sheet name="T1-20" sheetId="31" r:id="rId34"/>
    <sheet name="T1-21" sheetId="32" r:id="rId35"/>
    <sheet name="T1-22" sheetId="33" r:id="rId36"/>
    <sheet name="T1-23" sheetId="34" r:id="rId37"/>
    <sheet name="T1-24" sheetId="35" r:id="rId38"/>
    <sheet name="T1-25" sheetId="36" r:id="rId39"/>
    <sheet name="T1-26" sheetId="37" r:id="rId40"/>
    <sheet name="T1-27" sheetId="38" r:id="rId41"/>
    <sheet name="T1-28A" sheetId="39" r:id="rId42"/>
    <sheet name="T1-28B" sheetId="40" r:id="rId43"/>
    <sheet name="T1-28C" sheetId="41" r:id="rId44"/>
    <sheet name="T1-29A" sheetId="42" r:id="rId45"/>
    <sheet name="T1-29B" sheetId="43" r:id="rId46"/>
    <sheet name="T 2.1" sheetId="44" r:id="rId47"/>
    <sheet name="T 2.2" sheetId="45" r:id="rId48"/>
    <sheet name="T 2.3" sheetId="46" r:id="rId49"/>
    <sheet name="T 2.4" sheetId="47" r:id="rId50"/>
    <sheet name="T 2.5" sheetId="48" r:id="rId51"/>
    <sheet name="T 2.6" sheetId="49" r:id="rId52"/>
    <sheet name="T 2.7_2.8" sheetId="50" r:id="rId53"/>
    <sheet name="T 3.1" sheetId="51" r:id="rId54"/>
    <sheet name="T 3.2" sheetId="52" r:id="rId55"/>
    <sheet name="T 3.3" sheetId="53" r:id="rId56"/>
    <sheet name="T 4.1" sheetId="54" r:id="rId57"/>
    <sheet name="T 4.2" sheetId="55" r:id="rId58"/>
    <sheet name="T 4.3" sheetId="56" r:id="rId59"/>
    <sheet name="T 4.4" sheetId="57" r:id="rId60"/>
    <sheet name="T 5.1" sheetId="58" r:id="rId61"/>
    <sheet name="T 5.1 ctd" sheetId="59" r:id="rId62"/>
    <sheet name="T 5.2" sheetId="60" r:id="rId63"/>
    <sheet name="T 5.2 ctd" sheetId="61" r:id="rId64"/>
    <sheet name="T 6.1" sheetId="62" r:id="rId65"/>
    <sheet name="T 6.2 " sheetId="63" r:id="rId66"/>
    <sheet name="T 6.3" sheetId="64" r:id="rId67"/>
    <sheet name="T 6.4" sheetId="65" r:id="rId68"/>
    <sheet name="T 6.4 ctd" sheetId="66" r:id="rId69"/>
    <sheet name="T 6.5" sheetId="67" r:id="rId70"/>
    <sheet name="T 6.6" sheetId="68" r:id="rId71"/>
    <sheet name="T 6.6 Ctd" sheetId="69" r:id="rId72"/>
    <sheet name="T 6.7_6.8 " sheetId="70" r:id="rId73"/>
    <sheet name="T 6.9 _6.10" sheetId="71" r:id="rId74"/>
    <sheet name="T 6.11" sheetId="72" r:id="rId75"/>
    <sheet name="T 6.12" sheetId="73" r:id="rId76"/>
    <sheet name="T 7.1" sheetId="74" r:id="rId77"/>
    <sheet name="T 7.2" sheetId="75" r:id="rId78"/>
    <sheet name="T 7.3" sheetId="76" r:id="rId79"/>
    <sheet name="T 7.4" sheetId="77" r:id="rId80"/>
    <sheet name="T 7.5" sheetId="78" r:id="rId81"/>
    <sheet name="T 7.6" sheetId="79" r:id="rId82"/>
    <sheet name="T 7.7_7.8" sheetId="80" r:id="rId83"/>
    <sheet name="T 7.9" sheetId="81" r:id="rId84"/>
    <sheet name="T 7.10" sheetId="82" r:id="rId85"/>
    <sheet name="T 7.11" sheetId="83" r:id="rId86"/>
    <sheet name="T 7.12" sheetId="84" r:id="rId87"/>
    <sheet name="T 7.13" sheetId="85" r:id="rId88"/>
    <sheet name="T 7.14" sheetId="86" r:id="rId89"/>
    <sheet name="T 7.14 ctd" sheetId="87" r:id="rId90"/>
    <sheet name="T 7.15" sheetId="88" r:id="rId91"/>
    <sheet name="T 7.16" sheetId="89" r:id="rId92"/>
    <sheet name="T 7.17" sheetId="90" r:id="rId93"/>
    <sheet name="Tab 7.18" sheetId="91" r:id="rId94"/>
    <sheet name="T 8.1" sheetId="102" r:id="rId95"/>
    <sheet name="T 8.3" sheetId="103" r:id="rId96"/>
    <sheet name="T 8.4" sheetId="104" r:id="rId97"/>
    <sheet name="T 8.5" sheetId="105" r:id="rId98"/>
    <sheet name="T 8.6" sheetId="106" r:id="rId99"/>
    <sheet name="T 8.7" sheetId="107" r:id="rId100"/>
    <sheet name="T 9.1" sheetId="108" r:id="rId101"/>
    <sheet name="T 9.2" sheetId="109" r:id="rId102"/>
    <sheet name="T 9.3" sheetId="110" r:id="rId103"/>
    <sheet name="T 9.4" sheetId="111" r:id="rId104"/>
    <sheet name="T 9.5" sheetId="112" r:id="rId105"/>
    <sheet name="T 9.6" sheetId="113" r:id="rId106"/>
    <sheet name="T 9.7" sheetId="114" r:id="rId107"/>
    <sheet name="T 9.8" sheetId="115" r:id="rId108"/>
    <sheet name="T 9.9" sheetId="116" r:id="rId109"/>
    <sheet name="T 9.10_9.11" sheetId="117" r:id="rId110"/>
    <sheet name="T 9.12" sheetId="118" r:id="rId111"/>
    <sheet name="T 10.1" sheetId="119" r:id="rId112"/>
    <sheet name="T 10.2" sheetId="195" r:id="rId113"/>
    <sheet name="T 10.3 &amp;10.4" sheetId="196" r:id="rId114"/>
    <sheet name="T 10.5" sheetId="197" r:id="rId115"/>
    <sheet name="T 10.6 " sheetId="198" r:id="rId116"/>
    <sheet name="T 10.9" sheetId="199" r:id="rId117"/>
    <sheet name="T 10.10" sheetId="200" r:id="rId118"/>
    <sheet name="T 10.11" sheetId="201" r:id="rId119"/>
    <sheet name="T 10.12" sheetId="202" r:id="rId120"/>
    <sheet name="T 11.1 (a)" sheetId="128" r:id="rId121"/>
    <sheet name="T 11.1 (b)" sheetId="129" r:id="rId122"/>
    <sheet name="T 11.1 (c)" sheetId="130" r:id="rId123"/>
    <sheet name="T 11.2 - 11.3" sheetId="131" r:id="rId124"/>
    <sheet name="T 12.1" sheetId="132" r:id="rId125"/>
    <sheet name="T 12.3" sheetId="133" r:id="rId126"/>
    <sheet name="T 12.4" sheetId="134" r:id="rId127"/>
    <sheet name="T 12.5" sheetId="135" r:id="rId128"/>
    <sheet name="T 12.6" sheetId="136" r:id="rId129"/>
    <sheet name="T 12.7" sheetId="137" r:id="rId130"/>
    <sheet name="T 12.8" sheetId="138" r:id="rId131"/>
    <sheet name="T 12.9" sheetId="139" r:id="rId132"/>
    <sheet name="T 12.10" sheetId="140" r:id="rId133"/>
    <sheet name="T 12.11" sheetId="141" r:id="rId134"/>
    <sheet name="T 12.12" sheetId="142" r:id="rId135"/>
    <sheet name="T 12.13" sheetId="143" r:id="rId136"/>
    <sheet name="T 12.15" sheetId="144" r:id="rId137"/>
    <sheet name="T 12.16" sheetId="145" r:id="rId138"/>
    <sheet name="T 12.17  " sheetId="146" r:id="rId139"/>
    <sheet name="T 12.18" sheetId="147" r:id="rId140"/>
    <sheet name="T 12.19 (a)" sheetId="148" r:id="rId141"/>
    <sheet name="T 12.19 (b)" sheetId="149" r:id="rId142"/>
    <sheet name="T 12.20" sheetId="150" r:id="rId143"/>
    <sheet name="T 12.21" sheetId="151" r:id="rId144"/>
    <sheet name="T 12.22" sheetId="152" r:id="rId145"/>
    <sheet name="T 12.23" sheetId="153" r:id="rId146"/>
    <sheet name="T 12.24" sheetId="154" r:id="rId147"/>
    <sheet name="T 12.25 " sheetId="155" r:id="rId148"/>
    <sheet name="T 13.1" sheetId="156" r:id="rId149"/>
    <sheet name="T 13.2" sheetId="157" r:id="rId150"/>
    <sheet name="T 13.4" sheetId="158" r:id="rId151"/>
    <sheet name="T 13.5" sheetId="159" r:id="rId152"/>
    <sheet name="T 13.7 " sheetId="160" r:id="rId153"/>
    <sheet name="T 13.9" sheetId="161" r:id="rId154"/>
    <sheet name="T 14.1" sheetId="162" r:id="rId155"/>
    <sheet name="T15.1 " sheetId="163" r:id="rId156"/>
    <sheet name="T15.3" sheetId="164" r:id="rId157"/>
    <sheet name="T15.4" sheetId="165" r:id="rId158"/>
    <sheet name="T15.6" sheetId="166" r:id="rId159"/>
    <sheet name="T15.7" sheetId="204" r:id="rId160"/>
    <sheet name="T15.8a" sheetId="168" r:id="rId161"/>
    <sheet name="T15.8 b" sheetId="169" r:id="rId162"/>
    <sheet name="T15.9" sheetId="170" r:id="rId163"/>
    <sheet name="T15.10" sheetId="171" r:id="rId164"/>
    <sheet name="T15.11" sheetId="172" r:id="rId165"/>
    <sheet name="T15.12" sheetId="173" r:id="rId166"/>
    <sheet name="T15.14" sheetId="174" r:id="rId167"/>
    <sheet name="T16.1" sheetId="190" r:id="rId168"/>
    <sheet name="T16.2" sheetId="191" r:id="rId169"/>
    <sheet name="T16.3" sheetId="192" r:id="rId170"/>
    <sheet name="T16.4" sheetId="193" r:id="rId171"/>
    <sheet name="T16.5" sheetId="194" r:id="rId172"/>
    <sheet name="T16.6" sheetId="175" r:id="rId173"/>
    <sheet name="T16.7" sheetId="176" r:id="rId174"/>
    <sheet name="T17.1" sheetId="177" r:id="rId175"/>
    <sheet name="T17.2" sheetId="178" r:id="rId176"/>
    <sheet name="T17.3" sheetId="179" r:id="rId177"/>
    <sheet name="T17.4" sheetId="180" r:id="rId178"/>
    <sheet name="T17.5" sheetId="181" r:id="rId179"/>
    <sheet name="T17.6" sheetId="182" r:id="rId180"/>
    <sheet name="T17.7" sheetId="183" r:id="rId181"/>
    <sheet name="T17.9" sheetId="184" r:id="rId182"/>
    <sheet name="T17.10" sheetId="185" r:id="rId183"/>
    <sheet name="T17.11" sheetId="186" r:id="rId184"/>
    <sheet name="T17.12" sheetId="187" r:id="rId185"/>
  </sheets>
  <externalReferences>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s>
  <definedNames>
    <definedName name="\A" localSheetId="65">#REF!</definedName>
    <definedName name="\A" localSheetId="67">#REF!</definedName>
    <definedName name="\A" localSheetId="68">#REF!</definedName>
    <definedName name="\A" localSheetId="69">#REF!</definedName>
    <definedName name="\A" localSheetId="71">#REF!</definedName>
    <definedName name="\A" localSheetId="73">#REF!</definedName>
    <definedName name="\A">#REF!</definedName>
    <definedName name="\B" localSheetId="65">#REF!</definedName>
    <definedName name="\B" localSheetId="67">#REF!</definedName>
    <definedName name="\B" localSheetId="68">#REF!</definedName>
    <definedName name="\B" localSheetId="69">#REF!</definedName>
    <definedName name="\B" localSheetId="71">#REF!</definedName>
    <definedName name="\B" localSheetId="73">#REF!</definedName>
    <definedName name="\B">#REF!</definedName>
    <definedName name="\bb" localSheetId="65">#REF!</definedName>
    <definedName name="\bb" localSheetId="67">#REF!</definedName>
    <definedName name="\bb" localSheetId="68">#REF!</definedName>
    <definedName name="\bb" localSheetId="69">#REF!</definedName>
    <definedName name="\bb" localSheetId="71">#REF!</definedName>
    <definedName name="\bb" localSheetId="73">#REF!</definedName>
    <definedName name="\bb">#REF!</definedName>
    <definedName name="\BOF" localSheetId="65">#REF!</definedName>
    <definedName name="\BOF" localSheetId="68">#REF!</definedName>
    <definedName name="\BOF" localSheetId="69">#REF!</definedName>
    <definedName name="\BOF" localSheetId="71">#REF!</definedName>
    <definedName name="\BOF" localSheetId="73">#REF!</definedName>
    <definedName name="\BOF">#REF!</definedName>
    <definedName name="\BOF1" localSheetId="65">#REF!</definedName>
    <definedName name="\BOF1" localSheetId="68">#REF!</definedName>
    <definedName name="\BOF1" localSheetId="69">#REF!</definedName>
    <definedName name="\BOF1" localSheetId="71">#REF!</definedName>
    <definedName name="\BOF1" localSheetId="73">#REF!</definedName>
    <definedName name="\BOF1">#REF!</definedName>
    <definedName name="\BOPF1" localSheetId="65">#REF!</definedName>
    <definedName name="\BOPF1" localSheetId="68">#REF!</definedName>
    <definedName name="\BOPF1" localSheetId="69">#REF!</definedName>
    <definedName name="\BOPF1" localSheetId="71">#REF!</definedName>
    <definedName name="\BOPF1" localSheetId="73">#REF!</definedName>
    <definedName name="\BOPF1">#REF!</definedName>
    <definedName name="\C" localSheetId="65">[1]Contents!#REF!</definedName>
    <definedName name="\C" localSheetId="68">[1]Contents!#REF!</definedName>
    <definedName name="\C" localSheetId="71">[1]Contents!#REF!</definedName>
    <definedName name="\C" localSheetId="73">[1]Contents!#REF!</definedName>
    <definedName name="\C">[1]Contents!#REF!</definedName>
    <definedName name="\D" localSheetId="65">#REF!</definedName>
    <definedName name="\D" localSheetId="67">#REF!</definedName>
    <definedName name="\D" localSheetId="68">#REF!</definedName>
    <definedName name="\D" localSheetId="69">#REF!</definedName>
    <definedName name="\D" localSheetId="71">#REF!</definedName>
    <definedName name="\D" localSheetId="73">#REF!</definedName>
    <definedName name="\D">#REF!</definedName>
    <definedName name="\E" localSheetId="65">#REF!</definedName>
    <definedName name="\E" localSheetId="67">#REF!</definedName>
    <definedName name="\E" localSheetId="68">#REF!</definedName>
    <definedName name="\E" localSheetId="69">#REF!</definedName>
    <definedName name="\E" localSheetId="71">#REF!</definedName>
    <definedName name="\E" localSheetId="73">#REF!</definedName>
    <definedName name="\E">#REF!</definedName>
    <definedName name="\F" localSheetId="65">#REF!</definedName>
    <definedName name="\F" localSheetId="67">#REF!</definedName>
    <definedName name="\F" localSheetId="68">#REF!</definedName>
    <definedName name="\F" localSheetId="69">#REF!</definedName>
    <definedName name="\F" localSheetId="71">#REF!</definedName>
    <definedName name="\F" localSheetId="73">#REF!</definedName>
    <definedName name="\F">#REF!</definedName>
    <definedName name="\G" localSheetId="65">#REF!</definedName>
    <definedName name="\G" localSheetId="68">#REF!</definedName>
    <definedName name="\G" localSheetId="69">#REF!</definedName>
    <definedName name="\G" localSheetId="71">#REF!</definedName>
    <definedName name="\G" localSheetId="73">#REF!</definedName>
    <definedName name="\G">#REF!</definedName>
    <definedName name="\H" localSheetId="65">#REF!</definedName>
    <definedName name="\H" localSheetId="68">#REF!</definedName>
    <definedName name="\H" localSheetId="69">#REF!</definedName>
    <definedName name="\H" localSheetId="71">#REF!</definedName>
    <definedName name="\H" localSheetId="73">#REF!</definedName>
    <definedName name="\H">#REF!</definedName>
    <definedName name="\I" localSheetId="65">#REF!</definedName>
    <definedName name="\I" localSheetId="68">#REF!</definedName>
    <definedName name="\I" localSheetId="69">#REF!</definedName>
    <definedName name="\I" localSheetId="71">#REF!</definedName>
    <definedName name="\I" localSheetId="73">#REF!</definedName>
    <definedName name="\I">#REF!</definedName>
    <definedName name="\J" localSheetId="65">#REF!</definedName>
    <definedName name="\J" localSheetId="68">#REF!</definedName>
    <definedName name="\J" localSheetId="69">#REF!</definedName>
    <definedName name="\J" localSheetId="71">#REF!</definedName>
    <definedName name="\J" localSheetId="73">#REF!</definedName>
    <definedName name="\J">#REF!</definedName>
    <definedName name="\K" localSheetId="65">[2]Contents!#REF!</definedName>
    <definedName name="\K" localSheetId="68">[2]Contents!#REF!</definedName>
    <definedName name="\K" localSheetId="71">[2]Contents!#REF!</definedName>
    <definedName name="\K" localSheetId="73">[2]Contents!#REF!</definedName>
    <definedName name="\K">[2]Contents!#REF!</definedName>
    <definedName name="\L" localSheetId="65">[2]Contents!#REF!</definedName>
    <definedName name="\L" localSheetId="68">[2]Contents!#REF!</definedName>
    <definedName name="\L" localSheetId="71">[2]Contents!#REF!</definedName>
    <definedName name="\L" localSheetId="73">[2]Contents!#REF!</definedName>
    <definedName name="\L">[2]Contents!#REF!</definedName>
    <definedName name="\M" localSheetId="65">#REF!</definedName>
    <definedName name="\M" localSheetId="67">#REF!</definedName>
    <definedName name="\M" localSheetId="68">#REF!</definedName>
    <definedName name="\M" localSheetId="69">#REF!</definedName>
    <definedName name="\M" localSheetId="71">#REF!</definedName>
    <definedName name="\M" localSheetId="73">#REF!</definedName>
    <definedName name="\M">#REF!</definedName>
    <definedName name="\N" localSheetId="65">[2]Contents!#REF!</definedName>
    <definedName name="\N" localSheetId="67">[2]Contents!#REF!</definedName>
    <definedName name="\N" localSheetId="68">[2]Contents!#REF!</definedName>
    <definedName name="\N" localSheetId="71">[2]Contents!#REF!</definedName>
    <definedName name="\N" localSheetId="73">[2]Contents!#REF!</definedName>
    <definedName name="\N">[2]Contents!#REF!</definedName>
    <definedName name="\O" localSheetId="65">[2]Contents!#REF!</definedName>
    <definedName name="\O" localSheetId="68">[2]Contents!#REF!</definedName>
    <definedName name="\O" localSheetId="71">[2]Contents!#REF!</definedName>
    <definedName name="\O" localSheetId="73">[2]Contents!#REF!</definedName>
    <definedName name="\O">[2]Contents!#REF!</definedName>
    <definedName name="\P" localSheetId="65">#REF!</definedName>
    <definedName name="\P" localSheetId="67">#REF!</definedName>
    <definedName name="\P" localSheetId="68">#REF!</definedName>
    <definedName name="\P" localSheetId="69">#REF!</definedName>
    <definedName name="\P" localSheetId="71">#REF!</definedName>
    <definedName name="\P" localSheetId="73">#REF!</definedName>
    <definedName name="\P">#REF!</definedName>
    <definedName name="\Q" localSheetId="65">#REF!</definedName>
    <definedName name="\Q" localSheetId="67">#REF!</definedName>
    <definedName name="\Q" localSheetId="68">#REF!</definedName>
    <definedName name="\Q" localSheetId="69">#REF!</definedName>
    <definedName name="\Q" localSheetId="71">#REF!</definedName>
    <definedName name="\Q" localSheetId="73">#REF!</definedName>
    <definedName name="\Q">#REF!</definedName>
    <definedName name="\R" localSheetId="65">[3]D!#REF!</definedName>
    <definedName name="\R" localSheetId="67">[3]D!#REF!</definedName>
    <definedName name="\R" localSheetId="68">[3]D!#REF!</definedName>
    <definedName name="\R" localSheetId="71">[3]D!#REF!</definedName>
    <definedName name="\R" localSheetId="73">[3]D!#REF!</definedName>
    <definedName name="\R">[3]D!#REF!</definedName>
    <definedName name="\S" localSheetId="65">#REF!</definedName>
    <definedName name="\S" localSheetId="67">#REF!</definedName>
    <definedName name="\S" localSheetId="68">#REF!</definedName>
    <definedName name="\S" localSheetId="69">#REF!</definedName>
    <definedName name="\S" localSheetId="71">#REF!</definedName>
    <definedName name="\S" localSheetId="73">#REF!</definedName>
    <definedName name="\S">#REF!</definedName>
    <definedName name="\T" localSheetId="65">#REF!</definedName>
    <definedName name="\T" localSheetId="67">#REF!</definedName>
    <definedName name="\T" localSheetId="68">#REF!</definedName>
    <definedName name="\T" localSheetId="69">#REF!</definedName>
    <definedName name="\T" localSheetId="71">#REF!</definedName>
    <definedName name="\T" localSheetId="73">#REF!</definedName>
    <definedName name="\T">#REF!</definedName>
    <definedName name="\T1" localSheetId="65">#REF!</definedName>
    <definedName name="\T1" localSheetId="67">#REF!</definedName>
    <definedName name="\T1" localSheetId="68">#REF!</definedName>
    <definedName name="\T1" localSheetId="69">#REF!</definedName>
    <definedName name="\T1" localSheetId="71">#REF!</definedName>
    <definedName name="\T1" localSheetId="73">#REF!</definedName>
    <definedName name="\T1">#REF!</definedName>
    <definedName name="\T2" localSheetId="65">[4]BOP!#REF!</definedName>
    <definedName name="\T2" localSheetId="67">[4]BOP!#REF!</definedName>
    <definedName name="\T2" localSheetId="68">[4]BOP!#REF!</definedName>
    <definedName name="\T2" localSheetId="71">[4]BOP!#REF!</definedName>
    <definedName name="\T2" localSheetId="73">[4]BOP!#REF!</definedName>
    <definedName name="\T2">[4]BOP!#REF!</definedName>
    <definedName name="\U" localSheetId="65">#REF!</definedName>
    <definedName name="\U" localSheetId="67">#REF!</definedName>
    <definedName name="\U" localSheetId="68">#REF!</definedName>
    <definedName name="\U" localSheetId="69">#REF!</definedName>
    <definedName name="\U" localSheetId="71">#REF!</definedName>
    <definedName name="\U" localSheetId="73">#REF!</definedName>
    <definedName name="\U">#REF!</definedName>
    <definedName name="\V" localSheetId="65">#REF!</definedName>
    <definedName name="\V" localSheetId="67">#REF!</definedName>
    <definedName name="\V" localSheetId="68">#REF!</definedName>
    <definedName name="\V" localSheetId="69">#REF!</definedName>
    <definedName name="\V" localSheetId="71">#REF!</definedName>
    <definedName name="\V" localSheetId="73">#REF!</definedName>
    <definedName name="\V">#REF!</definedName>
    <definedName name="\W" localSheetId="65">#REF!</definedName>
    <definedName name="\W" localSheetId="67">#REF!</definedName>
    <definedName name="\W" localSheetId="68">#REF!</definedName>
    <definedName name="\W" localSheetId="69">#REF!</definedName>
    <definedName name="\W" localSheetId="71">#REF!</definedName>
    <definedName name="\W" localSheetId="73">#REF!</definedName>
    <definedName name="\W">#REF!</definedName>
    <definedName name="\X" localSheetId="65">#REF!</definedName>
    <definedName name="\X" localSheetId="68">#REF!</definedName>
    <definedName name="\X" localSheetId="69">#REF!</definedName>
    <definedName name="\X" localSheetId="71">#REF!</definedName>
    <definedName name="\X" localSheetId="73">#REF!</definedName>
    <definedName name="\X">#REF!</definedName>
    <definedName name="\Y" localSheetId="65">#REF!</definedName>
    <definedName name="\Y" localSheetId="68">#REF!</definedName>
    <definedName name="\Y" localSheetId="69">#REF!</definedName>
    <definedName name="\Y" localSheetId="71">#REF!</definedName>
    <definedName name="\Y" localSheetId="73">#REF!</definedName>
    <definedName name="\Y">#REF!</definedName>
    <definedName name="\Z" localSheetId="65">[2]Contents!#REF!</definedName>
    <definedName name="\Z" localSheetId="68">[2]Contents!#REF!</definedName>
    <definedName name="\Z" localSheetId="71">[2]Contents!#REF!</definedName>
    <definedName name="\Z" localSheetId="73">[2]Contents!#REF!</definedName>
    <definedName name="\Z">[2]Contents!#REF!</definedName>
    <definedName name="______________________bdm1" localSheetId="65">#REF!</definedName>
    <definedName name="______________________bdm1" localSheetId="67">#REF!</definedName>
    <definedName name="______________________bdm1" localSheetId="68">#REF!</definedName>
    <definedName name="______________________bdm1" localSheetId="69">#REF!</definedName>
    <definedName name="______________________bdm1" localSheetId="71">#REF!</definedName>
    <definedName name="______________________bdm1" localSheetId="73">#REF!</definedName>
    <definedName name="______________________bdm1">#REF!</definedName>
    <definedName name="_____________________bdm1" localSheetId="65">#REF!</definedName>
    <definedName name="_____________________bdm1" localSheetId="67">#REF!</definedName>
    <definedName name="_____________________bdm1" localSheetId="68">#REF!</definedName>
    <definedName name="_____________________bdm1" localSheetId="69">#REF!</definedName>
    <definedName name="_____________________bdm1" localSheetId="71">#REF!</definedName>
    <definedName name="_____________________bdm1" localSheetId="73">#REF!</definedName>
    <definedName name="_____________________bdm1">#REF!</definedName>
    <definedName name="____________________bdm1" localSheetId="65">#REF!</definedName>
    <definedName name="____________________bdm1" localSheetId="67">#REF!</definedName>
    <definedName name="____________________bdm1" localSheetId="68">#REF!</definedName>
    <definedName name="____________________bdm1" localSheetId="69">#REF!</definedName>
    <definedName name="____________________bdm1" localSheetId="71">#REF!</definedName>
    <definedName name="____________________bdm1" localSheetId="73">#REF!</definedName>
    <definedName name="____________________bdm1">#REF!</definedName>
    <definedName name="___________________bdm1" localSheetId="65">#REF!</definedName>
    <definedName name="___________________bdm1" localSheetId="68">#REF!</definedName>
    <definedName name="___________________bdm1" localSheetId="69">#REF!</definedName>
    <definedName name="___________________bdm1" localSheetId="71">#REF!</definedName>
    <definedName name="___________________bdm1" localSheetId="73">#REF!</definedName>
    <definedName name="___________________bdm1">#REF!</definedName>
    <definedName name="__________________bdm1" localSheetId="65">#REF!</definedName>
    <definedName name="__________________bdm1" localSheetId="68">#REF!</definedName>
    <definedName name="__________________bdm1" localSheetId="69">#REF!</definedName>
    <definedName name="__________________bdm1" localSheetId="71">#REF!</definedName>
    <definedName name="__________________bdm1" localSheetId="73">#REF!</definedName>
    <definedName name="__________________bdm1">#REF!</definedName>
    <definedName name="_________________bdm1" localSheetId="65">#REF!</definedName>
    <definedName name="_________________bdm1" localSheetId="68">#REF!</definedName>
    <definedName name="_________________bdm1" localSheetId="69">#REF!</definedName>
    <definedName name="_________________bdm1" localSheetId="71">#REF!</definedName>
    <definedName name="_________________bdm1" localSheetId="73">#REF!</definedName>
    <definedName name="_________________bdm1">#REF!</definedName>
    <definedName name="________________bdm1" localSheetId="65">#REF!</definedName>
    <definedName name="________________bdm1" localSheetId="68">#REF!</definedName>
    <definedName name="________________bdm1" localSheetId="69">#REF!</definedName>
    <definedName name="________________bdm1" localSheetId="71">#REF!</definedName>
    <definedName name="________________bdm1" localSheetId="73">#REF!</definedName>
    <definedName name="________________bdm1">#REF!</definedName>
    <definedName name="_______________bdm1" localSheetId="65">#REF!</definedName>
    <definedName name="_______________bdm1" localSheetId="68">#REF!</definedName>
    <definedName name="_______________bdm1" localSheetId="69">#REF!</definedName>
    <definedName name="_______________bdm1" localSheetId="71">#REF!</definedName>
    <definedName name="_______________bdm1" localSheetId="73">#REF!</definedName>
    <definedName name="_______________bdm1">#REF!</definedName>
    <definedName name="______________bdm1" localSheetId="65">#REF!</definedName>
    <definedName name="______________bdm1" localSheetId="68">#REF!</definedName>
    <definedName name="______________bdm1" localSheetId="69">#REF!</definedName>
    <definedName name="______________bdm1" localSheetId="71">#REF!</definedName>
    <definedName name="______________bdm1" localSheetId="73">#REF!</definedName>
    <definedName name="______________bdm1">#REF!</definedName>
    <definedName name="_____________bdm1" localSheetId="65">#REF!</definedName>
    <definedName name="_____________bdm1" localSheetId="68">#REF!</definedName>
    <definedName name="_____________bdm1" localSheetId="69">#REF!</definedName>
    <definedName name="_____________bdm1" localSheetId="71">#REF!</definedName>
    <definedName name="_____________bdm1" localSheetId="73">#REF!</definedName>
    <definedName name="_____________bdm1">#REF!</definedName>
    <definedName name="____________bdm1" localSheetId="65">#REF!</definedName>
    <definedName name="____________bdm1" localSheetId="68">#REF!</definedName>
    <definedName name="____________bdm1" localSheetId="69">#REF!</definedName>
    <definedName name="____________bdm1" localSheetId="71">#REF!</definedName>
    <definedName name="____________bdm1" localSheetId="73">#REF!</definedName>
    <definedName name="____________bdm1">#REF!</definedName>
    <definedName name="____________hh1" localSheetId="65">#REF!</definedName>
    <definedName name="____________hh1" localSheetId="68">#REF!</definedName>
    <definedName name="____________hh1" localSheetId="69">#REF!</definedName>
    <definedName name="____________hh1" localSheetId="71">#REF!</definedName>
    <definedName name="____________hh1" localSheetId="73">#REF!</definedName>
    <definedName name="____________hh1">#REF!</definedName>
    <definedName name="___________bdm1" localSheetId="65">#REF!</definedName>
    <definedName name="___________bdm1" localSheetId="68">#REF!</definedName>
    <definedName name="___________bdm1" localSheetId="69">#REF!</definedName>
    <definedName name="___________bdm1" localSheetId="71">#REF!</definedName>
    <definedName name="___________bdm1" localSheetId="73">#REF!</definedName>
    <definedName name="___________bdm1">#REF!</definedName>
    <definedName name="___________hh1" localSheetId="65">#REF!</definedName>
    <definedName name="___________hh1" localSheetId="68">#REF!</definedName>
    <definedName name="___________hh1" localSheetId="69">#REF!</definedName>
    <definedName name="___________hh1" localSheetId="71">#REF!</definedName>
    <definedName name="___________hh1" localSheetId="73">#REF!</definedName>
    <definedName name="___________hh1">#REF!</definedName>
    <definedName name="___________II5" localSheetId="65">#REF!</definedName>
    <definedName name="___________II5" localSheetId="68">#REF!</definedName>
    <definedName name="___________II5" localSheetId="69">#REF!</definedName>
    <definedName name="___________II5" localSheetId="71">#REF!</definedName>
    <definedName name="___________II5" localSheetId="73">#REF!</definedName>
    <definedName name="___________II5">#REF!</definedName>
    <definedName name="__________bdm1" localSheetId="65">#REF!</definedName>
    <definedName name="__________bdm1" localSheetId="68">#REF!</definedName>
    <definedName name="__________bdm1" localSheetId="69">#REF!</definedName>
    <definedName name="__________bdm1" localSheetId="71">#REF!</definedName>
    <definedName name="__________bdm1" localSheetId="73">#REF!</definedName>
    <definedName name="__________bdm1">#REF!</definedName>
    <definedName name="__________hh1" localSheetId="65">#REF!</definedName>
    <definedName name="__________hh1" localSheetId="68">#REF!</definedName>
    <definedName name="__________hh1" localSheetId="69">#REF!</definedName>
    <definedName name="__________hh1" localSheetId="71">#REF!</definedName>
    <definedName name="__________hh1" localSheetId="73">#REF!</definedName>
    <definedName name="__________hh1">#REF!</definedName>
    <definedName name="__________II5" localSheetId="65">#REF!</definedName>
    <definedName name="__________II5" localSheetId="68">#REF!</definedName>
    <definedName name="__________II5" localSheetId="69">#REF!</definedName>
    <definedName name="__________II5" localSheetId="71">#REF!</definedName>
    <definedName name="__________II5" localSheetId="73">#REF!</definedName>
    <definedName name="__________II5">#REF!</definedName>
    <definedName name="_________bdm1" localSheetId="65">#REF!</definedName>
    <definedName name="_________bdm1" localSheetId="68">#REF!</definedName>
    <definedName name="_________bdm1" localSheetId="69">#REF!</definedName>
    <definedName name="_________bdm1" localSheetId="71">#REF!</definedName>
    <definedName name="_________bdm1" localSheetId="73">#REF!</definedName>
    <definedName name="_________bdm1">#REF!</definedName>
    <definedName name="_________hh1" localSheetId="65">#REF!</definedName>
    <definedName name="_________hh1" localSheetId="68">#REF!</definedName>
    <definedName name="_________hh1" localSheetId="69">#REF!</definedName>
    <definedName name="_________hh1" localSheetId="71">#REF!</definedName>
    <definedName name="_________hh1" localSheetId="73">#REF!</definedName>
    <definedName name="_________hh1">#REF!</definedName>
    <definedName name="_________II5" localSheetId="65">#REF!</definedName>
    <definedName name="_________II5" localSheetId="68">#REF!</definedName>
    <definedName name="_________II5" localSheetId="69">#REF!</definedName>
    <definedName name="_________II5" localSheetId="71">#REF!</definedName>
    <definedName name="_________II5" localSheetId="73">#REF!</definedName>
    <definedName name="_________II5">#REF!</definedName>
    <definedName name="________bdm1" localSheetId="65">#REF!</definedName>
    <definedName name="________bdm1" localSheetId="68">#REF!</definedName>
    <definedName name="________bdm1" localSheetId="69">#REF!</definedName>
    <definedName name="________bdm1" localSheetId="71">#REF!</definedName>
    <definedName name="________bdm1" localSheetId="73">#REF!</definedName>
    <definedName name="________bdm1">#REF!</definedName>
    <definedName name="________hh1" localSheetId="65">#REF!</definedName>
    <definedName name="________hh1" localSheetId="68">#REF!</definedName>
    <definedName name="________hh1" localSheetId="69">#REF!</definedName>
    <definedName name="________hh1" localSheetId="71">#REF!</definedName>
    <definedName name="________hh1" localSheetId="73">#REF!</definedName>
    <definedName name="________hh1">#REF!</definedName>
    <definedName name="________II5" localSheetId="65">#REF!</definedName>
    <definedName name="________II5" localSheetId="68">#REF!</definedName>
    <definedName name="________II5" localSheetId="69">#REF!</definedName>
    <definedName name="________II5" localSheetId="71">#REF!</definedName>
    <definedName name="________II5" localSheetId="73">#REF!</definedName>
    <definedName name="________II5">#REF!</definedName>
    <definedName name="_______bdm1" localSheetId="65">#REF!</definedName>
    <definedName name="_______bdm1" localSheetId="68">#REF!</definedName>
    <definedName name="_______bdm1" localSheetId="69">#REF!</definedName>
    <definedName name="_______bdm1" localSheetId="71">#REF!</definedName>
    <definedName name="_______bdm1" localSheetId="73">#REF!</definedName>
    <definedName name="_______bdm1">#REF!</definedName>
    <definedName name="_______hh1" localSheetId="65">#REF!</definedName>
    <definedName name="_______hh1" localSheetId="68">#REF!</definedName>
    <definedName name="_______hh1" localSheetId="69">#REF!</definedName>
    <definedName name="_______hh1" localSheetId="71">#REF!</definedName>
    <definedName name="_______hh1" localSheetId="73">#REF!</definedName>
    <definedName name="_______hh1">#REF!</definedName>
    <definedName name="_______II5" localSheetId="65">#REF!</definedName>
    <definedName name="_______II5" localSheetId="68">#REF!</definedName>
    <definedName name="_______II5" localSheetId="69">#REF!</definedName>
    <definedName name="_______II5" localSheetId="71">#REF!</definedName>
    <definedName name="_______II5" localSheetId="73">#REF!</definedName>
    <definedName name="_______II5">#REF!</definedName>
    <definedName name="______bdm1" localSheetId="65">#REF!</definedName>
    <definedName name="______bdm1" localSheetId="68">#REF!</definedName>
    <definedName name="______bdm1" localSheetId="69">#REF!</definedName>
    <definedName name="______bdm1" localSheetId="71">#REF!</definedName>
    <definedName name="______bdm1" localSheetId="73">#REF!</definedName>
    <definedName name="______bdm1">#REF!</definedName>
    <definedName name="______hh1" localSheetId="65">#REF!</definedName>
    <definedName name="______hh1" localSheetId="68">#REF!</definedName>
    <definedName name="______hh1" localSheetId="69">#REF!</definedName>
    <definedName name="______hh1" localSheetId="71">#REF!</definedName>
    <definedName name="______hh1" localSheetId="73">#REF!</definedName>
    <definedName name="______hh1">#REF!</definedName>
    <definedName name="______II5" localSheetId="65">#REF!</definedName>
    <definedName name="______II5" localSheetId="68">#REF!</definedName>
    <definedName name="______II5" localSheetId="69">#REF!</definedName>
    <definedName name="______II5" localSheetId="71">#REF!</definedName>
    <definedName name="______II5" localSheetId="73">#REF!</definedName>
    <definedName name="______II5">#REF!</definedName>
    <definedName name="_____bdm1" localSheetId="65">#REF!</definedName>
    <definedName name="_____bdm1" localSheetId="68">#REF!</definedName>
    <definedName name="_____bdm1" localSheetId="69">#REF!</definedName>
    <definedName name="_____bdm1" localSheetId="71">#REF!</definedName>
    <definedName name="_____bdm1" localSheetId="73">#REF!</definedName>
    <definedName name="_____bdm1">#REF!</definedName>
    <definedName name="_____hh1" localSheetId="65">#REF!</definedName>
    <definedName name="_____hh1" localSheetId="68">#REF!</definedName>
    <definedName name="_____hh1" localSheetId="69">#REF!</definedName>
    <definedName name="_____hh1" localSheetId="71">#REF!</definedName>
    <definedName name="_____hh1" localSheetId="73">#REF!</definedName>
    <definedName name="_____hh1">#REF!</definedName>
    <definedName name="_____II5" localSheetId="65">#REF!</definedName>
    <definedName name="_____II5" localSheetId="68">#REF!</definedName>
    <definedName name="_____II5" localSheetId="69">#REF!</definedName>
    <definedName name="_____II5" localSheetId="71">#REF!</definedName>
    <definedName name="_____II5" localSheetId="73">#REF!</definedName>
    <definedName name="_____II5">#REF!</definedName>
    <definedName name="____bdm1" localSheetId="65">#REF!</definedName>
    <definedName name="____bdm1" localSheetId="68">#REF!</definedName>
    <definedName name="____bdm1" localSheetId="69">#REF!</definedName>
    <definedName name="____bdm1" localSheetId="71">#REF!</definedName>
    <definedName name="____bdm1" localSheetId="73">#REF!</definedName>
    <definedName name="____bdm1">#REF!</definedName>
    <definedName name="____hh1" localSheetId="65">#REF!</definedName>
    <definedName name="____hh1" localSheetId="68">#REF!</definedName>
    <definedName name="____hh1" localSheetId="69">#REF!</definedName>
    <definedName name="____hh1" localSheetId="71">#REF!</definedName>
    <definedName name="____hh1" localSheetId="73">#REF!</definedName>
    <definedName name="____hh1">#REF!</definedName>
    <definedName name="____I1" localSheetId="65">#REF!</definedName>
    <definedName name="____I1" localSheetId="68">#REF!</definedName>
    <definedName name="____I1" localSheetId="69">#REF!</definedName>
    <definedName name="____I1" localSheetId="71">#REF!</definedName>
    <definedName name="____I1" localSheetId="73">#REF!</definedName>
    <definedName name="____I1">#REF!</definedName>
    <definedName name="____II1" localSheetId="65">#REF!</definedName>
    <definedName name="____II1" localSheetId="68">#REF!</definedName>
    <definedName name="____II1" localSheetId="69">#REF!</definedName>
    <definedName name="____II1" localSheetId="71">#REF!</definedName>
    <definedName name="____II1" localSheetId="73">#REF!</definedName>
    <definedName name="____II1">#REF!</definedName>
    <definedName name="____II5" localSheetId="65">#REF!</definedName>
    <definedName name="____II5" localSheetId="68">#REF!</definedName>
    <definedName name="____II5" localSheetId="69">#REF!</definedName>
    <definedName name="____II5" localSheetId="71">#REF!</definedName>
    <definedName name="____II5" localSheetId="73">#REF!</definedName>
    <definedName name="____II5">#REF!</definedName>
    <definedName name="____III1" localSheetId="65">#REF!</definedName>
    <definedName name="____III1" localSheetId="68">#REF!</definedName>
    <definedName name="____III1" localSheetId="69">#REF!</definedName>
    <definedName name="____III1" localSheetId="71">#REF!</definedName>
    <definedName name="____III1" localSheetId="73">#REF!</definedName>
    <definedName name="____III1">#REF!</definedName>
    <definedName name="____IV1" localSheetId="65">#REF!</definedName>
    <definedName name="____IV1" localSheetId="68">#REF!</definedName>
    <definedName name="____IV1" localSheetId="69">#REF!</definedName>
    <definedName name="____IV1" localSheetId="71">#REF!</definedName>
    <definedName name="____IV1" localSheetId="73">#REF!</definedName>
    <definedName name="____IV1">#REF!</definedName>
    <definedName name="____V1" localSheetId="65">#REF!</definedName>
    <definedName name="____V1" localSheetId="68">#REF!</definedName>
    <definedName name="____V1" localSheetId="69">#REF!</definedName>
    <definedName name="____V1" localSheetId="71">#REF!</definedName>
    <definedName name="____V1" localSheetId="73">#REF!</definedName>
    <definedName name="____V1">#REF!</definedName>
    <definedName name="____VI1" localSheetId="65">#REF!</definedName>
    <definedName name="____VI1" localSheetId="68">#REF!</definedName>
    <definedName name="____VI1" localSheetId="69">#REF!</definedName>
    <definedName name="____VI1" localSheetId="71">#REF!</definedName>
    <definedName name="____VI1" localSheetId="73">#REF!</definedName>
    <definedName name="____VI1">#REF!</definedName>
    <definedName name="____VII1" localSheetId="65">#REF!</definedName>
    <definedName name="____VII1" localSheetId="68">#REF!</definedName>
    <definedName name="____VII1" localSheetId="69">#REF!</definedName>
    <definedName name="____VII1" localSheetId="71">#REF!</definedName>
    <definedName name="____VII1" localSheetId="73">#REF!</definedName>
    <definedName name="____VII1">#REF!</definedName>
    <definedName name="___bdm1" localSheetId="65">#REF!</definedName>
    <definedName name="___bdm1" localSheetId="68">#REF!</definedName>
    <definedName name="___bdm1" localSheetId="69">#REF!</definedName>
    <definedName name="___bdm1" localSheetId="71">#REF!</definedName>
    <definedName name="___bdm1" localSheetId="73">#REF!</definedName>
    <definedName name="___bdm1">#REF!</definedName>
    <definedName name="___hh1" localSheetId="65">#REF!</definedName>
    <definedName name="___hh1" localSheetId="68">#REF!</definedName>
    <definedName name="___hh1" localSheetId="69">#REF!</definedName>
    <definedName name="___hh1" localSheetId="71">#REF!</definedName>
    <definedName name="___hh1" localSheetId="73">#REF!</definedName>
    <definedName name="___hh1">#REF!</definedName>
    <definedName name="___I1" localSheetId="65">#REF!</definedName>
    <definedName name="___I1" localSheetId="68">#REF!</definedName>
    <definedName name="___I1" localSheetId="69">#REF!</definedName>
    <definedName name="___I1" localSheetId="71">#REF!</definedName>
    <definedName name="___I1" localSheetId="73">#REF!</definedName>
    <definedName name="___I1">#REF!</definedName>
    <definedName name="___II1" localSheetId="65">#REF!</definedName>
    <definedName name="___II1" localSheetId="68">#REF!</definedName>
    <definedName name="___II1" localSheetId="69">#REF!</definedName>
    <definedName name="___II1" localSheetId="71">#REF!</definedName>
    <definedName name="___II1" localSheetId="73">#REF!</definedName>
    <definedName name="___II1">#REF!</definedName>
    <definedName name="___II5" localSheetId="65">#REF!</definedName>
    <definedName name="___II5" localSheetId="68">#REF!</definedName>
    <definedName name="___II5" localSheetId="69">#REF!</definedName>
    <definedName name="___II5" localSheetId="71">#REF!</definedName>
    <definedName name="___II5" localSheetId="73">#REF!</definedName>
    <definedName name="___II5">#REF!</definedName>
    <definedName name="___III1" localSheetId="65">#REF!</definedName>
    <definedName name="___III1" localSheetId="68">#REF!</definedName>
    <definedName name="___III1" localSheetId="69">#REF!</definedName>
    <definedName name="___III1" localSheetId="71">#REF!</definedName>
    <definedName name="___III1" localSheetId="73">#REF!</definedName>
    <definedName name="___III1">#REF!</definedName>
    <definedName name="___IV1" localSheetId="65">#REF!</definedName>
    <definedName name="___IV1" localSheetId="68">#REF!</definedName>
    <definedName name="___IV1" localSheetId="69">#REF!</definedName>
    <definedName name="___IV1" localSheetId="71">#REF!</definedName>
    <definedName name="___IV1" localSheetId="73">#REF!</definedName>
    <definedName name="___IV1">#REF!</definedName>
    <definedName name="___IV350340" localSheetId="65">'[5]OFF  QUO  30.11.10'!#REF!</definedName>
    <definedName name="___IV350340" localSheetId="68">'[5]OFF  QUO  30.11.10'!#REF!</definedName>
    <definedName name="___IV350340" localSheetId="71">'[5]OFF  QUO  30.11.10'!#REF!</definedName>
    <definedName name="___IV350340" localSheetId="73">'[5]OFF  QUO  30.11.10'!#REF!</definedName>
    <definedName name="___IV350340">'[5]OFF  QUO  30.11.10'!#REF!</definedName>
    <definedName name="___IV74576" localSheetId="65">'[5]OFF  QUO  30.11.10'!#REF!</definedName>
    <definedName name="___IV74576" localSheetId="68">'[5]OFF  QUO  30.11.10'!#REF!</definedName>
    <definedName name="___IV74576" localSheetId="71">'[5]OFF  QUO  30.11.10'!#REF!</definedName>
    <definedName name="___IV74576" localSheetId="73">'[5]OFF  QUO  30.11.10'!#REF!</definedName>
    <definedName name="___IV74576">'[5]OFF  QUO  30.11.10'!#REF!</definedName>
    <definedName name="___IV95059" localSheetId="65">'[5]OFF  QUO  30.11.10'!#REF!</definedName>
    <definedName name="___IV95059" localSheetId="68">'[5]OFF  QUO  30.11.10'!#REF!</definedName>
    <definedName name="___IV95059" localSheetId="71">'[5]OFF  QUO  30.11.10'!#REF!</definedName>
    <definedName name="___IV95059" localSheetId="73">'[5]OFF  QUO  30.11.10'!#REF!</definedName>
    <definedName name="___IV95059">'[5]OFF  QUO  30.11.10'!#REF!</definedName>
    <definedName name="___V1" localSheetId="65">#REF!</definedName>
    <definedName name="___V1" localSheetId="67">#REF!</definedName>
    <definedName name="___V1" localSheetId="68">#REF!</definedName>
    <definedName name="___V1" localSheetId="69">#REF!</definedName>
    <definedName name="___V1" localSheetId="71">#REF!</definedName>
    <definedName name="___V1" localSheetId="73">#REF!</definedName>
    <definedName name="___V1">#REF!</definedName>
    <definedName name="___VI1" localSheetId="65">#REF!</definedName>
    <definedName name="___VI1" localSheetId="67">#REF!</definedName>
    <definedName name="___VI1" localSheetId="68">#REF!</definedName>
    <definedName name="___VI1" localSheetId="69">#REF!</definedName>
    <definedName name="___VI1" localSheetId="71">#REF!</definedName>
    <definedName name="___VI1" localSheetId="73">#REF!</definedName>
    <definedName name="___VI1">#REF!</definedName>
    <definedName name="___VII1" localSheetId="65">#REF!</definedName>
    <definedName name="___VII1" localSheetId="67">#REF!</definedName>
    <definedName name="___VII1" localSheetId="68">#REF!</definedName>
    <definedName name="___VII1" localSheetId="69">#REF!</definedName>
    <definedName name="___VII1" localSheetId="71">#REF!</definedName>
    <definedName name="___VII1" localSheetId="73">#REF!</definedName>
    <definedName name="___VII1">#REF!</definedName>
    <definedName name="__123Graph_A" localSheetId="65" hidden="1">[6]Work_sect!#REF!</definedName>
    <definedName name="__123Graph_A" localSheetId="67" hidden="1">[6]Work_sect!#REF!</definedName>
    <definedName name="__123Graph_A" localSheetId="68" hidden="1">[6]Work_sect!#REF!</definedName>
    <definedName name="__123Graph_A" localSheetId="71" hidden="1">[6]Work_sect!#REF!</definedName>
    <definedName name="__123Graph_A" localSheetId="73" hidden="1">[6]Work_sect!#REF!</definedName>
    <definedName name="__123Graph_A" hidden="1">[6]Work_sect!#REF!</definedName>
    <definedName name="__123Graph_ACurrent" hidden="1">[7]CPIINDEX!$O$263:$O$310</definedName>
    <definedName name="__123Graph_AREER" localSheetId="65" hidden="1">[8]ER!#REF!</definedName>
    <definedName name="__123Graph_AREER" localSheetId="67" hidden="1">[8]ER!#REF!</definedName>
    <definedName name="__123Graph_AREER" localSheetId="68" hidden="1">[8]ER!#REF!</definedName>
    <definedName name="__123Graph_AREER" localSheetId="71" hidden="1">[8]ER!#REF!</definedName>
    <definedName name="__123Graph_AREER" localSheetId="73" hidden="1">[8]ER!#REF!</definedName>
    <definedName name="__123Graph_AREER" hidden="1">[8]ER!#REF!</definedName>
    <definedName name="__123Graph_B" localSheetId="65" hidden="1">[6]Work_sect!#REF!</definedName>
    <definedName name="__123Graph_B" localSheetId="67" hidden="1">[6]Work_sect!#REF!</definedName>
    <definedName name="__123Graph_B" localSheetId="68" hidden="1">[6]Work_sect!#REF!</definedName>
    <definedName name="__123Graph_B" localSheetId="71" hidden="1">[6]Work_sect!#REF!</definedName>
    <definedName name="__123Graph_B" localSheetId="73" hidden="1">[6]Work_sect!#REF!</definedName>
    <definedName name="__123Graph_B" hidden="1">[6]Work_sect!#REF!</definedName>
    <definedName name="__123Graph_BCurrent" hidden="1">[7]CPIINDEX!$S$263:$S$310</definedName>
    <definedName name="__123Graph_BREER" localSheetId="65" hidden="1">[8]ER!#REF!</definedName>
    <definedName name="__123Graph_BREER" localSheetId="67" hidden="1">[8]ER!#REF!</definedName>
    <definedName name="__123Graph_BREER" localSheetId="68" hidden="1">[8]ER!#REF!</definedName>
    <definedName name="__123Graph_BREER" localSheetId="71" hidden="1">[8]ER!#REF!</definedName>
    <definedName name="__123Graph_BREER" localSheetId="73" hidden="1">[8]ER!#REF!</definedName>
    <definedName name="__123Graph_BREER" hidden="1">[8]ER!#REF!</definedName>
    <definedName name="__123Graph_C" localSheetId="65" hidden="1">[6]Work_sect!#REF!</definedName>
    <definedName name="__123Graph_C" localSheetId="67" hidden="1">[6]Work_sect!#REF!</definedName>
    <definedName name="__123Graph_C" localSheetId="68" hidden="1">[6]Work_sect!#REF!</definedName>
    <definedName name="__123Graph_C" localSheetId="71" hidden="1">[6]Work_sect!#REF!</definedName>
    <definedName name="__123Graph_C" localSheetId="73" hidden="1">[6]Work_sect!#REF!</definedName>
    <definedName name="__123Graph_C" hidden="1">[6]Work_sect!#REF!</definedName>
    <definedName name="__123Graph_CREER" localSheetId="65" hidden="1">[8]ER!#REF!</definedName>
    <definedName name="__123Graph_CREER" localSheetId="67" hidden="1">[8]ER!#REF!</definedName>
    <definedName name="__123Graph_CREER" localSheetId="68" hidden="1">[8]ER!#REF!</definedName>
    <definedName name="__123Graph_CREER" localSheetId="71" hidden="1">[8]ER!#REF!</definedName>
    <definedName name="__123Graph_CREER" localSheetId="73" hidden="1">[8]ER!#REF!</definedName>
    <definedName name="__123Graph_CREER" hidden="1">[8]ER!#REF!</definedName>
    <definedName name="__123Graph_D" localSheetId="65" hidden="1">[6]Work_sect!#REF!</definedName>
    <definedName name="__123Graph_D" localSheetId="67" hidden="1">[6]Work_sect!#REF!</definedName>
    <definedName name="__123Graph_D" localSheetId="68" hidden="1">[6]Work_sect!#REF!</definedName>
    <definedName name="__123Graph_D" localSheetId="71" hidden="1">[6]Work_sect!#REF!</definedName>
    <definedName name="__123Graph_D" localSheetId="73" hidden="1">[6]Work_sect!#REF!</definedName>
    <definedName name="__123Graph_D" hidden="1">[6]Work_sect!#REF!</definedName>
    <definedName name="__123Graph_E" localSheetId="65" hidden="1">[6]Work_sect!#REF!</definedName>
    <definedName name="__123Graph_E" localSheetId="67" hidden="1">[6]Work_sect!#REF!</definedName>
    <definedName name="__123Graph_E" localSheetId="68" hidden="1">[6]Work_sect!#REF!</definedName>
    <definedName name="__123Graph_E" localSheetId="71" hidden="1">[6]Work_sect!#REF!</definedName>
    <definedName name="__123Graph_E" localSheetId="73" hidden="1">[6]Work_sect!#REF!</definedName>
    <definedName name="__123Graph_E" hidden="1">[6]Work_sect!#REF!</definedName>
    <definedName name="__123Graph_F" localSheetId="65" hidden="1">[6]Work_sect!#REF!</definedName>
    <definedName name="__123Graph_F" localSheetId="68" hidden="1">[6]Work_sect!#REF!</definedName>
    <definedName name="__123Graph_F" localSheetId="71" hidden="1">[6]Work_sect!#REF!</definedName>
    <definedName name="__123Graph_F" localSheetId="73" hidden="1">[6]Work_sect!#REF!</definedName>
    <definedName name="__123Graph_F" hidden="1">[6]Work_sect!#REF!</definedName>
    <definedName name="__123Graph_X" localSheetId="65" hidden="1">[6]Work_sect!#REF!</definedName>
    <definedName name="__123Graph_X" localSheetId="68" hidden="1">[6]Work_sect!#REF!</definedName>
    <definedName name="__123Graph_X" localSheetId="71" hidden="1">[6]Work_sect!#REF!</definedName>
    <definedName name="__123Graph_X" localSheetId="73" hidden="1">[6]Work_sect!#REF!</definedName>
    <definedName name="__123Graph_X" hidden="1">[6]Work_sect!#REF!</definedName>
    <definedName name="__123Graph_XCurrent" hidden="1">[7]CPIINDEX!$B$263:$B$310</definedName>
    <definedName name="__bdm1" localSheetId="65">#REF!</definedName>
    <definedName name="__bdm1" localSheetId="67">#REF!</definedName>
    <definedName name="__bdm1" localSheetId="68">#REF!</definedName>
    <definedName name="__bdm1" localSheetId="69">#REF!</definedName>
    <definedName name="__bdm1" localSheetId="71">#REF!</definedName>
    <definedName name="__bdm1" localSheetId="73">#REF!</definedName>
    <definedName name="__bdm1">#REF!</definedName>
    <definedName name="__hh1" localSheetId="65">#REF!</definedName>
    <definedName name="__hh1" localSheetId="67">#REF!</definedName>
    <definedName name="__hh1" localSheetId="68">#REF!</definedName>
    <definedName name="__hh1" localSheetId="69">#REF!</definedName>
    <definedName name="__hh1" localSheetId="71">#REF!</definedName>
    <definedName name="__hh1" localSheetId="73">#REF!</definedName>
    <definedName name="__hh1">#REF!</definedName>
    <definedName name="__I1" localSheetId="65">#REF!</definedName>
    <definedName name="__I1" localSheetId="67">#REF!</definedName>
    <definedName name="__I1" localSheetId="68">#REF!</definedName>
    <definedName name="__I1" localSheetId="69">#REF!</definedName>
    <definedName name="__I1" localSheetId="71">#REF!</definedName>
    <definedName name="__I1" localSheetId="73">#REF!</definedName>
    <definedName name="__I1">#REF!</definedName>
    <definedName name="__II1" localSheetId="65">#REF!</definedName>
    <definedName name="__II1" localSheetId="68">#REF!</definedName>
    <definedName name="__II1" localSheetId="69">#REF!</definedName>
    <definedName name="__II1" localSheetId="71">#REF!</definedName>
    <definedName name="__II1" localSheetId="73">#REF!</definedName>
    <definedName name="__II1">#REF!</definedName>
    <definedName name="__II5" localSheetId="65">#REF!</definedName>
    <definedName name="__II5" localSheetId="68">#REF!</definedName>
    <definedName name="__II5" localSheetId="69">#REF!</definedName>
    <definedName name="__II5" localSheetId="71">#REF!</definedName>
    <definedName name="__II5" localSheetId="73">#REF!</definedName>
    <definedName name="__II5">#REF!</definedName>
    <definedName name="__III1" localSheetId="65">#REF!</definedName>
    <definedName name="__III1" localSheetId="68">#REF!</definedName>
    <definedName name="__III1" localSheetId="69">#REF!</definedName>
    <definedName name="__III1" localSheetId="71">#REF!</definedName>
    <definedName name="__III1" localSheetId="73">#REF!</definedName>
    <definedName name="__III1">#REF!</definedName>
    <definedName name="__IV1" localSheetId="65">#REF!</definedName>
    <definedName name="__IV1" localSheetId="68">#REF!</definedName>
    <definedName name="__IV1" localSheetId="69">#REF!</definedName>
    <definedName name="__IV1" localSheetId="71">#REF!</definedName>
    <definedName name="__IV1" localSheetId="73">#REF!</definedName>
    <definedName name="__IV1">#REF!</definedName>
    <definedName name="__IV350340" localSheetId="65">'[5]OFF  QUO  30.11.10'!#REF!</definedName>
    <definedName name="__IV350340" localSheetId="68">'[5]OFF  QUO  30.11.10'!#REF!</definedName>
    <definedName name="__IV350340" localSheetId="71">'[5]OFF  QUO  30.11.10'!#REF!</definedName>
    <definedName name="__IV350340" localSheetId="73">'[5]OFF  QUO  30.11.10'!#REF!</definedName>
    <definedName name="__IV350340">'[5]OFF  QUO  30.11.10'!#REF!</definedName>
    <definedName name="__IV74576" localSheetId="65">'[5]OFF  QUO  30.11.10'!#REF!</definedName>
    <definedName name="__IV74576" localSheetId="68">'[5]OFF  QUO  30.11.10'!#REF!</definedName>
    <definedName name="__IV74576" localSheetId="71">'[5]OFF  QUO  30.11.10'!#REF!</definedName>
    <definedName name="__IV74576" localSheetId="73">'[5]OFF  QUO  30.11.10'!#REF!</definedName>
    <definedName name="__IV74576">'[5]OFF  QUO  30.11.10'!#REF!</definedName>
    <definedName name="__IV95059" localSheetId="65">'[5]OFF  QUO  30.11.10'!#REF!</definedName>
    <definedName name="__IV95059" localSheetId="68">'[5]OFF  QUO  30.11.10'!#REF!</definedName>
    <definedName name="__IV95059" localSheetId="71">'[5]OFF  QUO  30.11.10'!#REF!</definedName>
    <definedName name="__IV95059" localSheetId="73">'[5]OFF  QUO  30.11.10'!#REF!</definedName>
    <definedName name="__IV95059">'[5]OFF  QUO  30.11.10'!#REF!</definedName>
    <definedName name="__V1" localSheetId="65">#REF!</definedName>
    <definedName name="__V1" localSheetId="67">#REF!</definedName>
    <definedName name="__V1" localSheetId="68">#REF!</definedName>
    <definedName name="__V1" localSheetId="69">#REF!</definedName>
    <definedName name="__V1" localSheetId="71">#REF!</definedName>
    <definedName name="__V1" localSheetId="73">#REF!</definedName>
    <definedName name="__V1">#REF!</definedName>
    <definedName name="__VI1" localSheetId="65">#REF!</definedName>
    <definedName name="__VI1" localSheetId="67">#REF!</definedName>
    <definedName name="__VI1" localSheetId="68">#REF!</definedName>
    <definedName name="__VI1" localSheetId="69">#REF!</definedName>
    <definedName name="__VI1" localSheetId="71">#REF!</definedName>
    <definedName name="__VI1" localSheetId="73">#REF!</definedName>
    <definedName name="__VI1">#REF!</definedName>
    <definedName name="__VII1" localSheetId="65">#REF!</definedName>
    <definedName name="__VII1" localSheetId="67">#REF!</definedName>
    <definedName name="__VII1" localSheetId="68">#REF!</definedName>
    <definedName name="__VII1" localSheetId="69">#REF!</definedName>
    <definedName name="__VII1" localSheetId="71">#REF!</definedName>
    <definedName name="__VII1" localSheetId="73">#REF!</definedName>
    <definedName name="__VII1">#REF!</definedName>
    <definedName name="__xlnm.Print_Area_5" localSheetId="117">#REF!</definedName>
    <definedName name="__xlnm.Print_Area_5" localSheetId="118">#REF!</definedName>
    <definedName name="__xlnm.Print_Area_5" localSheetId="119">#REF!</definedName>
    <definedName name="__xlnm.Print_Area_5" localSheetId="113">#REF!</definedName>
    <definedName name="__xlnm.Print_Area_5" localSheetId="115">#REF!</definedName>
    <definedName name="__xlnm.Print_Area_5" localSheetId="116">#REF!</definedName>
    <definedName name="__xlnm.Print_Area_5" localSheetId="138">#REF!</definedName>
    <definedName name="__xlnm.Print_Area_5" localSheetId="147">#REF!</definedName>
    <definedName name="__xlnm.Print_Area_5" localSheetId="152">#REF!</definedName>
    <definedName name="__xlnm.Print_Area_5" localSheetId="153">#REF!</definedName>
    <definedName name="__xlnm.Print_Area_5" localSheetId="154">#REF!</definedName>
    <definedName name="__xlnm.Print_Area_5" localSheetId="68">#REF!</definedName>
    <definedName name="__xlnm.Print_Area_5" localSheetId="71">#REF!</definedName>
    <definedName name="__xlnm.Print_Area_5" localSheetId="155">#REF!</definedName>
    <definedName name="__xlnm.Print_Area_5" localSheetId="160">#REF!</definedName>
    <definedName name="__xlnm.Print_Area_5" localSheetId="162">#REF!</definedName>
    <definedName name="__xlnm.Print_Area_5" localSheetId="174">#REF!</definedName>
    <definedName name="__xlnm.Print_Area_5" localSheetId="182">#REF!</definedName>
    <definedName name="__xlnm.Print_Area_5" localSheetId="183">#REF!</definedName>
    <definedName name="__xlnm.Print_Area_5" localSheetId="184">#REF!</definedName>
    <definedName name="__xlnm.Print_Area_5" localSheetId="175">#REF!</definedName>
    <definedName name="__xlnm.Print_Area_5" localSheetId="176">#REF!</definedName>
    <definedName name="__xlnm.Print_Area_5" localSheetId="179">#REF!</definedName>
    <definedName name="__xlnm.Print_Area_5" localSheetId="180">#REF!</definedName>
    <definedName name="__xlnm.Print_Area_5" localSheetId="181">#REF!</definedName>
    <definedName name="__xlnm.Print_Area_5">#REF!</definedName>
    <definedName name="__xlnm.Print_Titles_5" localSheetId="117">#REF!</definedName>
    <definedName name="__xlnm.Print_Titles_5" localSheetId="118">#REF!</definedName>
    <definedName name="__xlnm.Print_Titles_5" localSheetId="119">#REF!</definedName>
    <definedName name="__xlnm.Print_Titles_5" localSheetId="113">#REF!</definedName>
    <definedName name="__xlnm.Print_Titles_5" localSheetId="115">#REF!</definedName>
    <definedName name="__xlnm.Print_Titles_5" localSheetId="116">#REF!</definedName>
    <definedName name="__xlnm.Print_Titles_5" localSheetId="138">#REF!</definedName>
    <definedName name="__xlnm.Print_Titles_5" localSheetId="147">#REF!</definedName>
    <definedName name="__xlnm.Print_Titles_5" localSheetId="152">#REF!</definedName>
    <definedName name="__xlnm.Print_Titles_5" localSheetId="153">#REF!</definedName>
    <definedName name="__xlnm.Print_Titles_5" localSheetId="154">#REF!</definedName>
    <definedName name="__xlnm.Print_Titles_5" localSheetId="68">#REF!</definedName>
    <definedName name="__xlnm.Print_Titles_5" localSheetId="71">#REF!</definedName>
    <definedName name="__xlnm.Print_Titles_5" localSheetId="155">#REF!</definedName>
    <definedName name="__xlnm.Print_Titles_5" localSheetId="160">#REF!</definedName>
    <definedName name="__xlnm.Print_Titles_5" localSheetId="162">#REF!</definedName>
    <definedName name="__xlnm.Print_Titles_5" localSheetId="174">#REF!</definedName>
    <definedName name="__xlnm.Print_Titles_5" localSheetId="182">#REF!</definedName>
    <definedName name="__xlnm.Print_Titles_5" localSheetId="183">#REF!</definedName>
    <definedName name="__xlnm.Print_Titles_5" localSheetId="184">#REF!</definedName>
    <definedName name="__xlnm.Print_Titles_5" localSheetId="175">#REF!</definedName>
    <definedName name="__xlnm.Print_Titles_5" localSheetId="176">#REF!</definedName>
    <definedName name="__xlnm.Print_Titles_5" localSheetId="179">#REF!</definedName>
    <definedName name="__xlnm.Print_Titles_5" localSheetId="180">#REF!</definedName>
    <definedName name="__xlnm.Print_Titles_5" localSheetId="181">#REF!</definedName>
    <definedName name="__xlnm.Print_Titles_5">#REF!</definedName>
    <definedName name="_10__123Graph_BChart_4A" localSheetId="65" hidden="1">[7]CPIINDEX!#REF!</definedName>
    <definedName name="_10__123Graph_BChart_4A" localSheetId="67" hidden="1">[7]CPIINDEX!#REF!</definedName>
    <definedName name="_10__123Graph_BChart_4A" localSheetId="68" hidden="1">[7]CPIINDEX!#REF!</definedName>
    <definedName name="_10__123Graph_BChart_4A" localSheetId="71" hidden="1">[7]CPIINDEX!#REF!</definedName>
    <definedName name="_10__123Graph_BChart_4A" localSheetId="73" hidden="1">[7]CPIINDEX!#REF!</definedName>
    <definedName name="_10__123Graph_BChart_4A" hidden="1">[7]CPIINDEX!#REF!</definedName>
    <definedName name="_11__123Graph_BCPI_ER_LOG" localSheetId="65" hidden="1">[8]ER!#REF!</definedName>
    <definedName name="_11__123Graph_BCPI_ER_LOG" localSheetId="67" hidden="1">[8]ER!#REF!</definedName>
    <definedName name="_11__123Graph_BCPI_ER_LOG" localSheetId="68" hidden="1">[8]ER!#REF!</definedName>
    <definedName name="_11__123Graph_BCPI_ER_LOG" localSheetId="71" hidden="1">[8]ER!#REF!</definedName>
    <definedName name="_11__123Graph_BCPI_ER_LOG" localSheetId="73" hidden="1">[8]ER!#REF!</definedName>
    <definedName name="_11__123Graph_BCPI_ER_LOG" hidden="1">[8]ER!#REF!</definedName>
    <definedName name="_12__123Graph_BIBA_IBRD" localSheetId="65" hidden="1">[8]WB!#REF!</definedName>
    <definedName name="_12__123Graph_BIBA_IBRD" localSheetId="67" hidden="1">[8]WB!#REF!</definedName>
    <definedName name="_12__123Graph_BIBA_IBRD" localSheetId="68" hidden="1">[8]WB!#REF!</definedName>
    <definedName name="_12__123Graph_BIBA_IBRD" localSheetId="71" hidden="1">[8]WB!#REF!</definedName>
    <definedName name="_12__123Graph_BIBA_IBRD" localSheetId="73" hidden="1">[8]WB!#REF!</definedName>
    <definedName name="_12__123Graph_BIBA_IBRD" hidden="1">[8]WB!#REF!</definedName>
    <definedName name="_13__123Graph_XChart_1A" hidden="1">[7]CPIINDEX!$B$263:$B$310</definedName>
    <definedName name="_14__123Graph_XChart_2A" hidden="1">[7]CPIINDEX!$B$203:$B$310</definedName>
    <definedName name="_15__123Graph_XChart_3A" hidden="1">[7]CPIINDEX!$B$203:$B$310</definedName>
    <definedName name="_16__123Graph_XChart_4A" hidden="1">[7]CPIINDEX!$B$239:$B$298</definedName>
    <definedName name="_17_0CUADRO_N__4." localSheetId="65">[9]Afiliados!#REF!</definedName>
    <definedName name="_17_0CUADRO_N__4." localSheetId="68">[9]Afiliados!#REF!</definedName>
    <definedName name="_17_0CUADRO_N__4." localSheetId="71">[9]Afiliados!#REF!</definedName>
    <definedName name="_17_0CUADRO_N__4." localSheetId="73">[9]Afiliados!#REF!</definedName>
    <definedName name="_17_0CUADRO_N__4.">[9]Afiliados!#REF!</definedName>
    <definedName name="_18_0GRÁFICO_N_10.2" localSheetId="65">[9]Afiliados!#REF!</definedName>
    <definedName name="_18_0GRÁFICO_N_10.2" localSheetId="68">[9]Afiliados!#REF!</definedName>
    <definedName name="_18_0GRÁFICO_N_10.2" localSheetId="71">[9]Afiliados!#REF!</definedName>
    <definedName name="_18_0GRÁFICO_N_10.2" localSheetId="73">[9]Afiliados!#REF!</definedName>
    <definedName name="_18_0GRÁFICO_N_10.2">[9]Afiliados!#REF!</definedName>
    <definedName name="_1981">[10]WEO_WETA!$D$14:$D$35</definedName>
    <definedName name="_1982">[10]WEO_WETA!$F$14:$F$35</definedName>
    <definedName name="_1983">[10]WEO_WETA!$G$14:$G$35</definedName>
    <definedName name="_1984">[10]WEO_WETA!$H$14:$H$35</definedName>
    <definedName name="_1985">[10]WEO_WETA!$I$14:$I$35</definedName>
    <definedName name="_1986">[10]WEO_WETA!$J$14:$J$35</definedName>
    <definedName name="_1987">[10]WEO_WETA!$K$14:$K$35</definedName>
    <definedName name="_1988">[10]WEO_WETA!$L$14:$L$35</definedName>
    <definedName name="_1989">[10]WEO_WETA!$M$14:$M$35</definedName>
    <definedName name="_1990">[10]WEO_WETA!$N$14:$N$35</definedName>
    <definedName name="_1991">[10]WEO_WETA!$O$14:$O$35</definedName>
    <definedName name="_1992">[10]WEO_WETA!$P$14:$P$35</definedName>
    <definedName name="_1993">[10]WEO_WETA!$Q$14:$Q$35</definedName>
    <definedName name="_1994">[10]WEO_WETA!$R$14:$R$35</definedName>
    <definedName name="_1995">[10]WEO_WETA!$S$14:$S$35</definedName>
    <definedName name="_1996">[10]WEO_WETA!$T$14:$T$35</definedName>
    <definedName name="_1996m1" localSheetId="65">'[10]IFS SURVEYS Dec1990_Feb2004'!#REF!</definedName>
    <definedName name="_1996m1" localSheetId="68">'[10]IFS SURVEYS Dec1990_Feb2004'!#REF!</definedName>
    <definedName name="_1996m1" localSheetId="71">'[10]IFS SURVEYS Dec1990_Feb2004'!#REF!</definedName>
    <definedName name="_1996m1" localSheetId="73">'[10]IFS SURVEYS Dec1990_Feb2004'!#REF!</definedName>
    <definedName name="_1996m1">'[10]IFS SURVEYS Dec1990_Feb2004'!#REF!</definedName>
    <definedName name="_1997">[10]WEO_WETA!$U$14:$U$35</definedName>
    <definedName name="_1998">[10]WEO_WETA!$V$14:$V$35</definedName>
    <definedName name="_1999">[10]WEO_WETA!$W$14:$W$35</definedName>
    <definedName name="_1r" localSheetId="65">#REF!</definedName>
    <definedName name="_1r" localSheetId="67">#REF!</definedName>
    <definedName name="_1r" localSheetId="68">#REF!</definedName>
    <definedName name="_1r" localSheetId="69">#REF!</definedName>
    <definedName name="_1r" localSheetId="71">#REF!</definedName>
    <definedName name="_1r" localSheetId="73">#REF!</definedName>
    <definedName name="_1r">#REF!</definedName>
    <definedName name="_2000">[10]WEO_WETA!$X$14:$X$35</definedName>
    <definedName name="_2001">[10]WEO_WETA!$Y$14:$Y$35</definedName>
    <definedName name="_2002">[10]WEO_WETA!$Z$14:$Z$35</definedName>
    <definedName name="_2003">[10]WEO_WETA!$AA$14:$AA$35</definedName>
    <definedName name="_2Macros_Import_.qbop" localSheetId="65">[11]!'[Macros Import].qbop'</definedName>
    <definedName name="_2Macros_Import_.qbop" localSheetId="68">[11]!'[Macros Import].qbop'</definedName>
    <definedName name="_2Macros_Import_.qbop" localSheetId="71">[11]!'[Macros Import].qbop'</definedName>
    <definedName name="_2Macros_Import_.qbop" localSheetId="73">[11]!'[Macros Import].qbop'</definedName>
    <definedName name="_2Macros_Import_.qbop">[11]!'[Macros Import].qbop'</definedName>
    <definedName name="_3__123Graph_AChart_1A" hidden="1">[7]CPIINDEX!$O$263:$O$310</definedName>
    <definedName name="_3__123Graph_ACPI_ER_LOG" localSheetId="65" hidden="1">[8]ER!#REF!</definedName>
    <definedName name="_3__123Graph_ACPI_ER_LOG" localSheetId="67" hidden="1">[8]ER!#REF!</definedName>
    <definedName name="_3__123Graph_ACPI_ER_LOG" localSheetId="68" hidden="1">[8]ER!#REF!</definedName>
    <definedName name="_3__123Graph_ACPI_ER_LOG" localSheetId="71" hidden="1">[8]ER!#REF!</definedName>
    <definedName name="_3__123Graph_ACPI_ER_LOG" localSheetId="73" hidden="1">[8]ER!#REF!</definedName>
    <definedName name="_3__123Graph_ACPI_ER_LOG" hidden="1">[8]ER!#REF!</definedName>
    <definedName name="_4__123Graph_AChart_2A" hidden="1">[7]CPIINDEX!$K$203:$K$304</definedName>
    <definedName name="_4__123Graph_BCPI_ER_LOG" localSheetId="65" hidden="1">[8]ER!#REF!</definedName>
    <definedName name="_4__123Graph_BCPI_ER_LOG" localSheetId="67" hidden="1">[8]ER!#REF!</definedName>
    <definedName name="_4__123Graph_BCPI_ER_LOG" localSheetId="68" hidden="1">[8]ER!#REF!</definedName>
    <definedName name="_4__123Graph_BCPI_ER_LOG" localSheetId="71" hidden="1">[8]ER!#REF!</definedName>
    <definedName name="_4__123Graph_BCPI_ER_LOG" localSheetId="73" hidden="1">[8]ER!#REF!</definedName>
    <definedName name="_4__123Graph_BCPI_ER_LOG" hidden="1">[8]ER!#REF!</definedName>
    <definedName name="_5__123Graph_AChart_3A" hidden="1">[7]CPIINDEX!$O$203:$O$304</definedName>
    <definedName name="_5__123Graph_BIBA_IBRD" localSheetId="65" hidden="1">[8]WB!#REF!</definedName>
    <definedName name="_5__123Graph_BIBA_IBRD" localSheetId="67" hidden="1">[8]WB!#REF!</definedName>
    <definedName name="_5__123Graph_BIBA_IBRD" localSheetId="68" hidden="1">[8]WB!#REF!</definedName>
    <definedName name="_5__123Graph_BIBA_IBRD" localSheetId="71" hidden="1">[8]WB!#REF!</definedName>
    <definedName name="_5__123Graph_BIBA_IBRD" localSheetId="73" hidden="1">[8]WB!#REF!</definedName>
    <definedName name="_5__123Graph_BIBA_IBRD" hidden="1">[8]WB!#REF!</definedName>
    <definedName name="_6__123Graph_AChart_4A" hidden="1">[7]CPIINDEX!$O$239:$O$298</definedName>
    <definedName name="_7__123Graph_ACPI_ER_LOG" localSheetId="65" hidden="1">[8]ER!#REF!</definedName>
    <definedName name="_7__123Graph_ACPI_ER_LOG" localSheetId="67" hidden="1">[8]ER!#REF!</definedName>
    <definedName name="_7__123Graph_ACPI_ER_LOG" localSheetId="68" hidden="1">[8]ER!#REF!</definedName>
    <definedName name="_7__123Graph_ACPI_ER_LOG" localSheetId="71" hidden="1">[8]ER!#REF!</definedName>
    <definedName name="_7__123Graph_ACPI_ER_LOG" localSheetId="73" hidden="1">[8]ER!#REF!</definedName>
    <definedName name="_7__123Graph_ACPI_ER_LOG" hidden="1">[8]ER!#REF!</definedName>
    <definedName name="_8__123Graph_BChart_1A" hidden="1">[7]CPIINDEX!$S$263:$S$310</definedName>
    <definedName name="_9__123Graph_BChart_3A" localSheetId="65" hidden="1">[7]CPIINDEX!#REF!</definedName>
    <definedName name="_9__123Graph_BChart_3A" localSheetId="67" hidden="1">[7]CPIINDEX!#REF!</definedName>
    <definedName name="_9__123Graph_BChart_3A" localSheetId="68" hidden="1">[7]CPIINDEX!#REF!</definedName>
    <definedName name="_9__123Graph_BChart_3A" localSheetId="71" hidden="1">[7]CPIINDEX!#REF!</definedName>
    <definedName name="_9__123Graph_BChart_3A" localSheetId="73" hidden="1">[7]CPIINDEX!#REF!</definedName>
    <definedName name="_9__123Graph_BChart_3A" hidden="1">[7]CPIINDEX!#REF!</definedName>
    <definedName name="_add" localSheetId="117">#REF!</definedName>
    <definedName name="_add" localSheetId="118">#REF!</definedName>
    <definedName name="_add" localSheetId="119">#REF!</definedName>
    <definedName name="_add" localSheetId="113">#REF!</definedName>
    <definedName name="_add" localSheetId="115">#REF!</definedName>
    <definedName name="_add" localSheetId="116">#REF!</definedName>
    <definedName name="_add" localSheetId="154">#REF!</definedName>
    <definedName name="_add" localSheetId="68">#REF!</definedName>
    <definedName name="_add" localSheetId="71">#REF!</definedName>
    <definedName name="_add" localSheetId="155">#REF!</definedName>
    <definedName name="_add" localSheetId="163">#REF!</definedName>
    <definedName name="_add" localSheetId="164">#REF!</definedName>
    <definedName name="_add" localSheetId="165">#REF!</definedName>
    <definedName name="_add" localSheetId="166">#REF!</definedName>
    <definedName name="_add" localSheetId="158">#REF!</definedName>
    <definedName name="_add" localSheetId="160">#REF!</definedName>
    <definedName name="_add" localSheetId="162">#REF!</definedName>
    <definedName name="_add" localSheetId="174">#REF!</definedName>
    <definedName name="_add" localSheetId="182">#REF!</definedName>
    <definedName name="_add" localSheetId="183">#REF!</definedName>
    <definedName name="_add" localSheetId="184">#REF!</definedName>
    <definedName name="_add" localSheetId="175">#REF!</definedName>
    <definedName name="_add" localSheetId="176">#REF!</definedName>
    <definedName name="_add" localSheetId="179">#REF!</definedName>
    <definedName name="_add" localSheetId="180">#REF!</definedName>
    <definedName name="_add" localSheetId="181">#REF!</definedName>
    <definedName name="_add">#REF!</definedName>
    <definedName name="_ALT205" localSheetId="65">#REF!</definedName>
    <definedName name="_ALT205" localSheetId="67">#REF!</definedName>
    <definedName name="_ALT205" localSheetId="68">#REF!</definedName>
    <definedName name="_ALT205" localSheetId="69">#REF!</definedName>
    <definedName name="_ALT205" localSheetId="71">#REF!</definedName>
    <definedName name="_ALT205" localSheetId="73">#REF!</definedName>
    <definedName name="_ALT205">#REF!</definedName>
    <definedName name="_ARR1" localSheetId="65">#REF!</definedName>
    <definedName name="_ARR1" localSheetId="67">#REF!</definedName>
    <definedName name="_ARR1" localSheetId="68">#REF!</definedName>
    <definedName name="_ARR1" localSheetId="69">#REF!</definedName>
    <definedName name="_ARR1" localSheetId="71">#REF!</definedName>
    <definedName name="_ARR1" localSheetId="73">#REF!</definedName>
    <definedName name="_ARR1">#REF!</definedName>
    <definedName name="_ASR1" localSheetId="65">#REF!</definedName>
    <definedName name="_ASR1" localSheetId="67">#REF!</definedName>
    <definedName name="_ASR1" localSheetId="68">#REF!</definedName>
    <definedName name="_ASR1" localSheetId="69">#REF!</definedName>
    <definedName name="_ASR1" localSheetId="71">#REF!</definedName>
    <definedName name="_ASR1" localSheetId="73">#REF!</definedName>
    <definedName name="_ASR1">#REF!</definedName>
    <definedName name="_ASR10" localSheetId="65">#REF!</definedName>
    <definedName name="_ASR10" localSheetId="68">#REF!</definedName>
    <definedName name="_ASR10" localSheetId="69">#REF!</definedName>
    <definedName name="_ASR10" localSheetId="71">#REF!</definedName>
    <definedName name="_ASR10" localSheetId="73">#REF!</definedName>
    <definedName name="_ASR10">#REF!</definedName>
    <definedName name="_ASR2" localSheetId="65">#REF!</definedName>
    <definedName name="_ASR2" localSheetId="68">#REF!</definedName>
    <definedName name="_ASR2" localSheetId="69">#REF!</definedName>
    <definedName name="_ASR2" localSheetId="71">#REF!</definedName>
    <definedName name="_ASR2" localSheetId="73">#REF!</definedName>
    <definedName name="_ASR2">#REF!</definedName>
    <definedName name="_ASR3" localSheetId="65">#REF!</definedName>
    <definedName name="_ASR3" localSheetId="68">#REF!</definedName>
    <definedName name="_ASR3" localSheetId="69">#REF!</definedName>
    <definedName name="_ASR3" localSheetId="71">#REF!</definedName>
    <definedName name="_ASR3" localSheetId="73">#REF!</definedName>
    <definedName name="_ASR3">#REF!</definedName>
    <definedName name="_ASR6">'[12]Table 6 BoZ'!$A$1:$G$42</definedName>
    <definedName name="_ASR8" localSheetId="65">#REF!</definedName>
    <definedName name="_ASR8" localSheetId="67">#REF!</definedName>
    <definedName name="_ASR8" localSheetId="68">#REF!</definedName>
    <definedName name="_ASR8" localSheetId="69">#REF!</definedName>
    <definedName name="_ASR8" localSheetId="71">#REF!</definedName>
    <definedName name="_ASR8" localSheetId="73">#REF!</definedName>
    <definedName name="_ASR8">#REF!</definedName>
    <definedName name="_ASR9" localSheetId="65">#REF!</definedName>
    <definedName name="_ASR9" localSheetId="67">#REF!</definedName>
    <definedName name="_ASR9" localSheetId="68">#REF!</definedName>
    <definedName name="_ASR9" localSheetId="69">#REF!</definedName>
    <definedName name="_ASR9" localSheetId="71">#REF!</definedName>
    <definedName name="_ASR9" localSheetId="73">#REF!</definedName>
    <definedName name="_ASR9">#REF!</definedName>
    <definedName name="_bas1">[13]Output!$A$1:$I$49</definedName>
    <definedName name="_bas2">[13]Output!$A$1:$H$46</definedName>
    <definedName name="_bdm1" localSheetId="65">#REF!</definedName>
    <definedName name="_bdm1" localSheetId="67">#REF!</definedName>
    <definedName name="_bdm1" localSheetId="68">#REF!</definedName>
    <definedName name="_bdm1" localSheetId="69">#REF!</definedName>
    <definedName name="_bdm1" localSheetId="71">#REF!</definedName>
    <definedName name="_bdm1" localSheetId="73">#REF!</definedName>
    <definedName name="_bdm1">#REF!</definedName>
    <definedName name="_BOP1" localSheetId="65">#REF!</definedName>
    <definedName name="_BOP1" localSheetId="67">#REF!</definedName>
    <definedName name="_BOP1" localSheetId="68">#REF!</definedName>
    <definedName name="_BOP1" localSheetId="69">#REF!</definedName>
    <definedName name="_BOP1" localSheetId="71">#REF!</definedName>
    <definedName name="_BOP1" localSheetId="73">#REF!</definedName>
    <definedName name="_BOP1">#REF!</definedName>
    <definedName name="_BOP2" localSheetId="65">[14]BoP!#REF!</definedName>
    <definedName name="_BOP2" localSheetId="67">[14]BoP!#REF!</definedName>
    <definedName name="_BOP2" localSheetId="68">[14]BoP!#REF!</definedName>
    <definedName name="_BOP2" localSheetId="71">[14]BoP!#REF!</definedName>
    <definedName name="_BOP2" localSheetId="73">[14]BoP!#REF!</definedName>
    <definedName name="_BOP2">[14]BoP!#REF!</definedName>
    <definedName name="_BTO2" localSheetId="65">#REF!</definedName>
    <definedName name="_BTO2" localSheetId="67">#REF!</definedName>
    <definedName name="_BTO2" localSheetId="68">#REF!</definedName>
    <definedName name="_BTO2" localSheetId="69">#REF!</definedName>
    <definedName name="_BTO2" localSheetId="71">#REF!</definedName>
    <definedName name="_BTO2" localSheetId="73">#REF!</definedName>
    <definedName name="_BTO2">#REF!</definedName>
    <definedName name="_DEF100" localSheetId="65">#REF!</definedName>
    <definedName name="_DEF100" localSheetId="67">#REF!</definedName>
    <definedName name="_DEF100" localSheetId="68">#REF!</definedName>
    <definedName name="_DEF100" localSheetId="69">#REF!</definedName>
    <definedName name="_DEF100" localSheetId="71">#REF!</definedName>
    <definedName name="_DEF100" localSheetId="73">#REF!</definedName>
    <definedName name="_DEF100">#REF!</definedName>
    <definedName name="_DEF94" localSheetId="65">#REF!</definedName>
    <definedName name="_DEF94" localSheetId="67">#REF!</definedName>
    <definedName name="_DEF94" localSheetId="68">#REF!</definedName>
    <definedName name="_DEF94" localSheetId="69">#REF!</definedName>
    <definedName name="_DEF94" localSheetId="71">#REF!</definedName>
    <definedName name="_DEF94" localSheetId="73">#REF!</definedName>
    <definedName name="_DEF94">#REF!</definedName>
    <definedName name="_END94" localSheetId="65">#REF!</definedName>
    <definedName name="_END94" localSheetId="68">#REF!</definedName>
    <definedName name="_END94" localSheetId="69">#REF!</definedName>
    <definedName name="_END94" localSheetId="71">#REF!</definedName>
    <definedName name="_END94" localSheetId="73">#REF!</definedName>
    <definedName name="_END94">#REF!</definedName>
    <definedName name="_EXP5" localSheetId="65">#REF!</definedName>
    <definedName name="_EXP5" localSheetId="68">#REF!</definedName>
    <definedName name="_EXP5" localSheetId="69">#REF!</definedName>
    <definedName name="_EXP5" localSheetId="71">#REF!</definedName>
    <definedName name="_EXP5" localSheetId="73">#REF!</definedName>
    <definedName name="_EXP5">#REF!</definedName>
    <definedName name="_EXP6" localSheetId="65">#REF!</definedName>
    <definedName name="_EXP6" localSheetId="68">#REF!</definedName>
    <definedName name="_EXP6" localSheetId="69">#REF!</definedName>
    <definedName name="_EXP6" localSheetId="71">#REF!</definedName>
    <definedName name="_EXP6" localSheetId="73">#REF!</definedName>
    <definedName name="_EXP6">#REF!</definedName>
    <definedName name="_EXP7" localSheetId="65">#REF!</definedName>
    <definedName name="_EXP7" localSheetId="68">#REF!</definedName>
    <definedName name="_EXP7" localSheetId="69">#REF!</definedName>
    <definedName name="_EXP7" localSheetId="71">#REF!</definedName>
    <definedName name="_EXP7" localSheetId="73">#REF!</definedName>
    <definedName name="_EXP7">#REF!</definedName>
    <definedName name="_EXP9" localSheetId="65">#REF!</definedName>
    <definedName name="_EXP9" localSheetId="68">#REF!</definedName>
    <definedName name="_EXP9" localSheetId="69">#REF!</definedName>
    <definedName name="_EXP9" localSheetId="71">#REF!</definedName>
    <definedName name="_EXP9" localSheetId="73">#REF!</definedName>
    <definedName name="_EXP9">#REF!</definedName>
    <definedName name="_EXR1" localSheetId="65">#REF!</definedName>
    <definedName name="_EXR1" localSheetId="68">#REF!</definedName>
    <definedName name="_EXR1" localSheetId="69">#REF!</definedName>
    <definedName name="_EXR1" localSheetId="71">#REF!</definedName>
    <definedName name="_EXR1" localSheetId="73">#REF!</definedName>
    <definedName name="_EXR1">#REF!</definedName>
    <definedName name="_EXR2" localSheetId="65">#REF!</definedName>
    <definedName name="_EXR2" localSheetId="68">#REF!</definedName>
    <definedName name="_EXR2" localSheetId="69">#REF!</definedName>
    <definedName name="_EXR2" localSheetId="71">#REF!</definedName>
    <definedName name="_EXR2" localSheetId="73">#REF!</definedName>
    <definedName name="_EXR2">#REF!</definedName>
    <definedName name="_EXR3" localSheetId="65">#REF!</definedName>
    <definedName name="_EXR3" localSheetId="68">#REF!</definedName>
    <definedName name="_EXR3" localSheetId="69">#REF!</definedName>
    <definedName name="_EXR3" localSheetId="71">#REF!</definedName>
    <definedName name="_EXR3" localSheetId="73">#REF!</definedName>
    <definedName name="_EXR3">#REF!</definedName>
    <definedName name="_ext18D3110Cr" comment="Auto-added dynamic range" localSheetId="65">#REF!:INDEX(#REF!,#REF!,#REF!)</definedName>
    <definedName name="_ext18D3110Cr" comment="Auto-added dynamic range" localSheetId="67">#REF!:INDEX(#REF!,#REF!,#REF!)</definedName>
    <definedName name="_ext18D3110Cr" comment="Auto-added dynamic range" localSheetId="68">#REF!:INDEX(#REF!,#REF!,#REF!)</definedName>
    <definedName name="_ext18D3110Cr" comment="Auto-added dynamic range" localSheetId="69">#REF!:INDEX(#REF!,#REF!,#REF!)</definedName>
    <definedName name="_ext18D3110Cr" comment="Auto-added dynamic range" localSheetId="71">#REF!:INDEX(#REF!,#REF!,#REF!)</definedName>
    <definedName name="_ext18D3110Cr" comment="Auto-added dynamic range" localSheetId="73">#REF!:INDEX(#REF!,#REF!,#REF!)</definedName>
    <definedName name="_ext18D3110Cr" comment="Auto-added dynamic range">#REF!:INDEX(#REF!,#REF!,#REF!)</definedName>
    <definedName name="_ext18D3110Ct" comment="Auto-added dynamic range" localSheetId="65">#REF!:INDEX(#REF!,#REF!,#REF!)</definedName>
    <definedName name="_ext18D3110Ct" comment="Auto-added dynamic range" localSheetId="67">#REF!:INDEX(#REF!,#REF!,#REF!)</definedName>
    <definedName name="_ext18D3110Ct" comment="Auto-added dynamic range" localSheetId="68">#REF!:INDEX(#REF!,#REF!,#REF!)</definedName>
    <definedName name="_ext18D3110Ct" comment="Auto-added dynamic range" localSheetId="69">#REF!:INDEX(#REF!,#REF!,#REF!)</definedName>
    <definedName name="_ext18D3110Ct" comment="Auto-added dynamic range" localSheetId="71">#REF!:INDEX(#REF!,#REF!,#REF!)</definedName>
    <definedName name="_ext18D3110Ct" comment="Auto-added dynamic range" localSheetId="73">#REF!:INDEX(#REF!,#REF!,#REF!)</definedName>
    <definedName name="_ext18D3110Ct" comment="Auto-added dynamic range">#REF!:INDEX(#REF!,#REF!,#REF!)</definedName>
    <definedName name="_ext18D31112r" comment="Auto-added dynamic range" localSheetId="65">#REF!:INDEX(#REF!,#REF!,#REF!)</definedName>
    <definedName name="_ext18D31112r" comment="Auto-added dynamic range" localSheetId="67">#REF!:INDEX(#REF!,#REF!,#REF!)</definedName>
    <definedName name="_ext18D31112r" comment="Auto-added dynamic range" localSheetId="68">#REF!:INDEX(#REF!,#REF!,#REF!)</definedName>
    <definedName name="_ext18D31112r" comment="Auto-added dynamic range" localSheetId="69">#REF!:INDEX(#REF!,#REF!,#REF!)</definedName>
    <definedName name="_ext18D31112r" comment="Auto-added dynamic range" localSheetId="71">#REF!:INDEX(#REF!,#REF!,#REF!)</definedName>
    <definedName name="_ext18D31112r" comment="Auto-added dynamic range" localSheetId="73">#REF!:INDEX(#REF!,#REF!,#REF!)</definedName>
    <definedName name="_ext18D31112r" comment="Auto-added dynamic range">#REF!:INDEX(#REF!,#REF!,#REF!)</definedName>
    <definedName name="_ext18D31112t" comment="Auto-added dynamic range" localSheetId="65">#REF!:INDEX(#REF!,#REF!,#REF!)</definedName>
    <definedName name="_ext18D31112t" comment="Auto-added dynamic range" localSheetId="67">#REF!:INDEX(#REF!,#REF!,#REF!)</definedName>
    <definedName name="_ext18D31112t" comment="Auto-added dynamic range" localSheetId="68">#REF!:INDEX(#REF!,#REF!,#REF!)</definedName>
    <definedName name="_ext18D31112t" comment="Auto-added dynamic range" localSheetId="69">#REF!:INDEX(#REF!,#REF!,#REF!)</definedName>
    <definedName name="_ext18D31112t" comment="Auto-added dynamic range" localSheetId="71">#REF!:INDEX(#REF!,#REF!,#REF!)</definedName>
    <definedName name="_ext18D31112t" comment="Auto-added dynamic range" localSheetId="73">#REF!:INDEX(#REF!,#REF!,#REF!)</definedName>
    <definedName name="_ext18D31112t" comment="Auto-added dynamic range">#REF!:INDEX(#REF!,#REF!,#REF!)</definedName>
    <definedName name="_ext18D3113Fr" comment="Auto-added dynamic range" localSheetId="65">#REF!:INDEX(#REF!,#REF!,#REF!)</definedName>
    <definedName name="_ext18D3113Fr" comment="Auto-added dynamic range" localSheetId="68">#REF!:INDEX(#REF!,#REF!,#REF!)</definedName>
    <definedName name="_ext18D3113Fr" comment="Auto-added dynamic range" localSheetId="69">#REF!:INDEX(#REF!,#REF!,#REF!)</definedName>
    <definedName name="_ext18D3113Fr" comment="Auto-added dynamic range" localSheetId="71">#REF!:INDEX(#REF!,#REF!,#REF!)</definedName>
    <definedName name="_ext18D3113Fr" comment="Auto-added dynamic range" localSheetId="73">#REF!:INDEX(#REF!,#REF!,#REF!)</definedName>
    <definedName name="_ext18D3113Fr" comment="Auto-added dynamic range">#REF!:INDEX(#REF!,#REF!,#REF!)</definedName>
    <definedName name="_ext18D3113Ft" comment="Auto-added dynamic range" localSheetId="65">#REF!:INDEX(#REF!,#REF!,#REF!)</definedName>
    <definedName name="_ext18D3113Ft" comment="Auto-added dynamic range" localSheetId="68">#REF!:INDEX(#REF!,#REF!,#REF!)</definedName>
    <definedName name="_ext18D3113Ft" comment="Auto-added dynamic range" localSheetId="69">#REF!:INDEX(#REF!,#REF!,#REF!)</definedName>
    <definedName name="_ext18D3113Ft" comment="Auto-added dynamic range" localSheetId="71">#REF!:INDEX(#REF!,#REF!,#REF!)</definedName>
    <definedName name="_ext18D3113Ft" comment="Auto-added dynamic range" localSheetId="73">#REF!:INDEX(#REF!,#REF!,#REF!)</definedName>
    <definedName name="_ext18D3113Ft" comment="Auto-added dynamic range">#REF!:INDEX(#REF!,#REF!,#REF!)</definedName>
    <definedName name="_ext18DED8BBr" comment="Auto-added dynamic range" localSheetId="65">#REF!:INDEX(#REF!,#REF!,#REF!)</definedName>
    <definedName name="_ext18DED8BBr" comment="Auto-added dynamic range" localSheetId="68">#REF!:INDEX(#REF!,#REF!,#REF!)</definedName>
    <definedName name="_ext18DED8BBr" comment="Auto-added dynamic range" localSheetId="69">#REF!:INDEX(#REF!,#REF!,#REF!)</definedName>
    <definedName name="_ext18DED8BBr" comment="Auto-added dynamic range" localSheetId="71">#REF!:INDEX(#REF!,#REF!,#REF!)</definedName>
    <definedName name="_ext18DED8BBr" comment="Auto-added dynamic range" localSheetId="73">#REF!:INDEX(#REF!,#REF!,#REF!)</definedName>
    <definedName name="_ext18DED8BBr" comment="Auto-added dynamic range">#REF!:INDEX(#REF!,#REF!,#REF!)</definedName>
    <definedName name="_ext18DED8BBt" comment="Auto-added dynamic range" localSheetId="65">#REF!:INDEX(#REF!,#REF!,#REF!)</definedName>
    <definedName name="_ext18DED8BBt" comment="Auto-added dynamic range" localSheetId="68">#REF!:INDEX(#REF!,#REF!,#REF!)</definedName>
    <definedName name="_ext18DED8BBt" comment="Auto-added dynamic range" localSheetId="69">#REF!:INDEX(#REF!,#REF!,#REF!)</definedName>
    <definedName name="_ext18DED8BBt" comment="Auto-added dynamic range" localSheetId="71">#REF!:INDEX(#REF!,#REF!,#REF!)</definedName>
    <definedName name="_ext18DED8BBt" comment="Auto-added dynamic range" localSheetId="73">#REF!:INDEX(#REF!,#REF!,#REF!)</definedName>
    <definedName name="_ext18DED8BBt" comment="Auto-added dynamic range">#REF!:INDEX(#REF!,#REF!,#REF!)</definedName>
    <definedName name="_exth18D31319r" comment="Auto-added dynamic range" localSheetId="65">#REF!:INDEX(#REF!,#REF!,#REF!)</definedName>
    <definedName name="_exth18D31319r" comment="Auto-added dynamic range" localSheetId="68">#REF!:INDEX(#REF!,#REF!,#REF!)</definedName>
    <definedName name="_exth18D31319r" comment="Auto-added dynamic range" localSheetId="69">#REF!:INDEX(#REF!,#REF!,#REF!)</definedName>
    <definedName name="_exth18D31319r" comment="Auto-added dynamic range" localSheetId="71">#REF!:INDEX(#REF!,#REF!,#REF!)</definedName>
    <definedName name="_exth18D31319r" comment="Auto-added dynamic range" localSheetId="73">#REF!:INDEX(#REF!,#REF!,#REF!)</definedName>
    <definedName name="_exth18D31319r" comment="Auto-added dynamic range">#REF!:INDEX(#REF!,#REF!,#REF!)</definedName>
    <definedName name="_exth18D31319t" comment="Auto-added dynamic range" localSheetId="65">#REF!:INDEX(#REF!,#REF!,#REF!)</definedName>
    <definedName name="_exth18D31319t" comment="Auto-added dynamic range" localSheetId="68">#REF!:INDEX(#REF!,#REF!,#REF!)</definedName>
    <definedName name="_exth18D31319t" comment="Auto-added dynamic range" localSheetId="69">#REF!:INDEX(#REF!,#REF!,#REF!)</definedName>
    <definedName name="_exth18D31319t" comment="Auto-added dynamic range" localSheetId="71">#REF!:INDEX(#REF!,#REF!,#REF!)</definedName>
    <definedName name="_exth18D31319t" comment="Auto-added dynamic range" localSheetId="73">#REF!:INDEX(#REF!,#REF!,#REF!)</definedName>
    <definedName name="_exth18D31319t" comment="Auto-added dynamic range">#REF!:INDEX(#REF!,#REF!,#REF!)</definedName>
    <definedName name="_Fill" localSheetId="117" hidden="1">#REF!</definedName>
    <definedName name="_Fill" localSheetId="118" hidden="1">#REF!</definedName>
    <definedName name="_Fill" localSheetId="119" hidden="1">#REF!</definedName>
    <definedName name="_Fill" localSheetId="113" hidden="1">#REF!</definedName>
    <definedName name="_Fill" localSheetId="115" hidden="1">#REF!</definedName>
    <definedName name="_Fill" localSheetId="116" hidden="1">#REF!</definedName>
    <definedName name="_Fill" localSheetId="154" hidden="1">#REF!</definedName>
    <definedName name="_Fill" localSheetId="65" hidden="1">#REF!</definedName>
    <definedName name="_Fill" localSheetId="67" hidden="1">#REF!</definedName>
    <definedName name="_Fill" localSheetId="68" hidden="1">#REF!</definedName>
    <definedName name="_Fill" localSheetId="69" hidden="1">#REF!</definedName>
    <definedName name="_Fill" localSheetId="71" hidden="1">#REF!</definedName>
    <definedName name="_Fill" localSheetId="73" hidden="1">#REF!</definedName>
    <definedName name="_Fill" localSheetId="155" hidden="1">#REF!</definedName>
    <definedName name="_Fill" localSheetId="163" hidden="1">#REF!</definedName>
    <definedName name="_Fill" localSheetId="164" hidden="1">#REF!</definedName>
    <definedName name="_Fill" localSheetId="165" hidden="1">#REF!</definedName>
    <definedName name="_Fill" localSheetId="166" hidden="1">#REF!</definedName>
    <definedName name="_Fill" localSheetId="158" hidden="1">#REF!</definedName>
    <definedName name="_Fill" localSheetId="160" hidden="1">#REF!</definedName>
    <definedName name="_Fill" localSheetId="162" hidden="1">#REF!</definedName>
    <definedName name="_Fill" localSheetId="174" hidden="1">#REF!</definedName>
    <definedName name="_Fill" localSheetId="182" hidden="1">#REF!</definedName>
    <definedName name="_Fill" localSheetId="183" hidden="1">#REF!</definedName>
    <definedName name="_Fill" localSheetId="184" hidden="1">#REF!</definedName>
    <definedName name="_Fill" localSheetId="175" hidden="1">#REF!</definedName>
    <definedName name="_Fill" localSheetId="176" hidden="1">#REF!</definedName>
    <definedName name="_Fill" localSheetId="177" hidden="1">#REF!</definedName>
    <definedName name="_Fill" localSheetId="178" hidden="1">#REF!</definedName>
    <definedName name="_Fill" localSheetId="179" hidden="1">#REF!</definedName>
    <definedName name="_Fill" localSheetId="180" hidden="1">#REF!</definedName>
    <definedName name="_Fill" localSheetId="181" hidden="1">#REF!</definedName>
    <definedName name="_Fill" hidden="1">#REF!</definedName>
    <definedName name="_Fill1" localSheetId="65" hidden="1">#REF!</definedName>
    <definedName name="_Fill1" localSheetId="67" hidden="1">#REF!</definedName>
    <definedName name="_Fill1" localSheetId="68" hidden="1">#REF!</definedName>
    <definedName name="_Fill1" localSheetId="69" hidden="1">#REF!</definedName>
    <definedName name="_Fill1" localSheetId="71" hidden="1">#REF!</definedName>
    <definedName name="_Fill1" localSheetId="73" hidden="1">#REF!</definedName>
    <definedName name="_Fill1" hidden="1">#REF!</definedName>
    <definedName name="_xlnm._FilterDatabase" localSheetId="140" hidden="1">'T 12.19 (a)'!#REF!</definedName>
    <definedName name="_xlnm._FilterDatabase" localSheetId="141" hidden="1">'T 12.19 (b)'!#REF!</definedName>
    <definedName name="_xlnm._FilterDatabase" localSheetId="104" hidden="1">'T 9.5'!$A$2:$J$20</definedName>
    <definedName name="_xlnm._FilterDatabase" hidden="1">[15]C!$P$428:$T$428</definedName>
    <definedName name="_hh1" localSheetId="65">#REF!</definedName>
    <definedName name="_hh1" localSheetId="67">#REF!</definedName>
    <definedName name="_hh1" localSheetId="68">#REF!</definedName>
    <definedName name="_hh1" localSheetId="69">#REF!</definedName>
    <definedName name="_hh1" localSheetId="71">#REF!</definedName>
    <definedName name="_hh1" localSheetId="73">#REF!</definedName>
    <definedName name="_hh1">#REF!</definedName>
    <definedName name="_I1" localSheetId="65">#REF!</definedName>
    <definedName name="_I1" localSheetId="67">#REF!</definedName>
    <definedName name="_I1" localSheetId="68">#REF!</definedName>
    <definedName name="_I1" localSheetId="69">#REF!</definedName>
    <definedName name="_I1" localSheetId="71">#REF!</definedName>
    <definedName name="_I1" localSheetId="73">#REF!</definedName>
    <definedName name="_I1">#REF!</definedName>
    <definedName name="_II1" localSheetId="65">#REF!</definedName>
    <definedName name="_II1" localSheetId="67">#REF!</definedName>
    <definedName name="_II1" localSheetId="68">#REF!</definedName>
    <definedName name="_II1" localSheetId="69">#REF!</definedName>
    <definedName name="_II1" localSheetId="71">#REF!</definedName>
    <definedName name="_II1" localSheetId="73">#REF!</definedName>
    <definedName name="_II1">#REF!</definedName>
    <definedName name="_II5" localSheetId="65">#REF!</definedName>
    <definedName name="_II5" localSheetId="68">#REF!</definedName>
    <definedName name="_II5" localSheetId="69">#REF!</definedName>
    <definedName name="_II5" localSheetId="71">#REF!</definedName>
    <definedName name="_II5" localSheetId="73">#REF!</definedName>
    <definedName name="_II5">#REF!</definedName>
    <definedName name="_III1" localSheetId="65">#REF!</definedName>
    <definedName name="_III1" localSheetId="68">#REF!</definedName>
    <definedName name="_III1" localSheetId="69">#REF!</definedName>
    <definedName name="_III1" localSheetId="71">#REF!</definedName>
    <definedName name="_III1" localSheetId="73">#REF!</definedName>
    <definedName name="_III1">#REF!</definedName>
    <definedName name="_IMP10" localSheetId="65">#REF!</definedName>
    <definedName name="_IMP10" localSheetId="68">#REF!</definedName>
    <definedName name="_IMP10" localSheetId="69">#REF!</definedName>
    <definedName name="_IMP10" localSheetId="71">#REF!</definedName>
    <definedName name="_IMP10" localSheetId="73">#REF!</definedName>
    <definedName name="_IMP10">#REF!</definedName>
    <definedName name="_IMP2" localSheetId="65">#REF!</definedName>
    <definedName name="_IMP2" localSheetId="68">#REF!</definedName>
    <definedName name="_IMP2" localSheetId="69">#REF!</definedName>
    <definedName name="_IMP2" localSheetId="71">#REF!</definedName>
    <definedName name="_IMP2" localSheetId="73">#REF!</definedName>
    <definedName name="_IMP2">#REF!</definedName>
    <definedName name="_IMP4" localSheetId="65">#REF!</definedName>
    <definedName name="_IMP4" localSheetId="68">#REF!</definedName>
    <definedName name="_IMP4" localSheetId="69">#REF!</definedName>
    <definedName name="_IMP4" localSheetId="71">#REF!</definedName>
    <definedName name="_IMP4" localSheetId="73">#REF!</definedName>
    <definedName name="_IMP4">#REF!</definedName>
    <definedName name="_IMP6" localSheetId="65">#REF!</definedName>
    <definedName name="_IMP6" localSheetId="68">#REF!</definedName>
    <definedName name="_IMP6" localSheetId="69">#REF!</definedName>
    <definedName name="_IMP6" localSheetId="71">#REF!</definedName>
    <definedName name="_IMP6" localSheetId="73">#REF!</definedName>
    <definedName name="_IMP6">#REF!</definedName>
    <definedName name="_IMP7" localSheetId="65">#REF!</definedName>
    <definedName name="_IMP7" localSheetId="68">#REF!</definedName>
    <definedName name="_IMP7" localSheetId="69">#REF!</definedName>
    <definedName name="_IMP7" localSheetId="71">#REF!</definedName>
    <definedName name="_IMP7" localSheetId="73">#REF!</definedName>
    <definedName name="_IMP7">#REF!</definedName>
    <definedName name="_IMP8" localSheetId="65">#REF!</definedName>
    <definedName name="_IMP8" localSheetId="68">#REF!</definedName>
    <definedName name="_IMP8" localSheetId="69">#REF!</definedName>
    <definedName name="_IMP8" localSheetId="71">#REF!</definedName>
    <definedName name="_IMP8" localSheetId="73">#REF!</definedName>
    <definedName name="_IMP8">#REF!</definedName>
    <definedName name="_IND100" localSheetId="65">#REF!</definedName>
    <definedName name="_IND100" localSheetId="68">#REF!</definedName>
    <definedName name="_IND100" localSheetId="69">#REF!</definedName>
    <definedName name="_IND100" localSheetId="71">#REF!</definedName>
    <definedName name="_IND100" localSheetId="73">#REF!</definedName>
    <definedName name="_IND100">#REF!</definedName>
    <definedName name="_IV1" localSheetId="65">#REF!</definedName>
    <definedName name="_IV1" localSheetId="68">#REF!</definedName>
    <definedName name="_IV1" localSheetId="69">#REF!</definedName>
    <definedName name="_IV1" localSheetId="71">#REF!</definedName>
    <definedName name="_IV1" localSheetId="73">#REF!</definedName>
    <definedName name="_IV1">#REF!</definedName>
    <definedName name="_IV350340" localSheetId="65">'[16]OFF  QUO  30.11.10'!#REF!</definedName>
    <definedName name="_IV350340" localSheetId="68">'[16]OFF  QUO  30.11.10'!#REF!</definedName>
    <definedName name="_IV350340" localSheetId="71">'[16]OFF  QUO  30.11.10'!#REF!</definedName>
    <definedName name="_IV350340" localSheetId="73">'[16]OFF  QUO  30.11.10'!#REF!</definedName>
    <definedName name="_IV350340">'[16]OFF  QUO  30.11.10'!#REF!</definedName>
    <definedName name="_IV74576" localSheetId="65">'[16]OFF  QUO  30.11.10'!#REF!</definedName>
    <definedName name="_IV74576" localSheetId="68">'[16]OFF  QUO  30.11.10'!#REF!</definedName>
    <definedName name="_IV74576" localSheetId="71">'[16]OFF  QUO  30.11.10'!#REF!</definedName>
    <definedName name="_IV74576" localSheetId="73">'[16]OFF  QUO  30.11.10'!#REF!</definedName>
    <definedName name="_IV74576">'[16]OFF  QUO  30.11.10'!#REF!</definedName>
    <definedName name="_IV95059" localSheetId="65">'[16]OFF  QUO  30.11.10'!#REF!</definedName>
    <definedName name="_IV95059" localSheetId="68">'[16]OFF  QUO  30.11.10'!#REF!</definedName>
    <definedName name="_IV95059" localSheetId="71">'[16]OFF  QUO  30.11.10'!#REF!</definedName>
    <definedName name="_IV95059" localSheetId="73">'[16]OFF  QUO  30.11.10'!#REF!</definedName>
    <definedName name="_IV95059">'[16]OFF  QUO  30.11.10'!#REF!</definedName>
    <definedName name="_Key1" hidden="1">'[17]Savings &amp; Invest.'!$M$5</definedName>
    <definedName name="_Key2" localSheetId="65" hidden="1">'[18]11 rev 94 '!#REF!</definedName>
    <definedName name="_Key2" localSheetId="67" hidden="1">'[18]11 rev 94 '!#REF!</definedName>
    <definedName name="_Key2" localSheetId="68" hidden="1">'[18]11 rev 94 '!#REF!</definedName>
    <definedName name="_Key2" localSheetId="71" hidden="1">'[18]11 rev 94 '!#REF!</definedName>
    <definedName name="_Key2" localSheetId="73" hidden="1">'[18]11 rev 94 '!#REF!</definedName>
    <definedName name="_Key2" hidden="1">'[18]11 rev 94 '!#REF!</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 localSheetId="65">#REF!</definedName>
    <definedName name="_MF1" localSheetId="67">#REF!</definedName>
    <definedName name="_MF1" localSheetId="68">#REF!</definedName>
    <definedName name="_MF1" localSheetId="69">#REF!</definedName>
    <definedName name="_MF1" localSheetId="71">#REF!</definedName>
    <definedName name="_MF1" localSheetId="73">#REF!</definedName>
    <definedName name="_MF1">#REF!</definedName>
    <definedName name="_MF2" localSheetId="65">#REF!</definedName>
    <definedName name="_MF2" localSheetId="67">#REF!</definedName>
    <definedName name="_MF2" localSheetId="68">#REF!</definedName>
    <definedName name="_MF2" localSheetId="69">#REF!</definedName>
    <definedName name="_MF2" localSheetId="71">#REF!</definedName>
    <definedName name="_MF2" localSheetId="73">#REF!</definedName>
    <definedName name="_MF2">#REF!</definedName>
    <definedName name="_MS1" localSheetId="65">#REF!</definedName>
    <definedName name="_MS1" localSheetId="67">#REF!</definedName>
    <definedName name="_MS1" localSheetId="68">#REF!</definedName>
    <definedName name="_MS1" localSheetId="69">#REF!</definedName>
    <definedName name="_MS1" localSheetId="71">#REF!</definedName>
    <definedName name="_MS1" localSheetId="73">#REF!</definedName>
    <definedName name="_MS1">#REF!</definedName>
    <definedName name="_MTS2" localSheetId="65">'[19]Annual Tables'!#REF!</definedName>
    <definedName name="_MTS2" localSheetId="67">'[19]Annual Tables'!#REF!</definedName>
    <definedName name="_MTS2" localSheetId="68">'[19]Annual Tables'!#REF!</definedName>
    <definedName name="_MTS2" localSheetId="71">'[19]Annual Tables'!#REF!</definedName>
    <definedName name="_MTS2" localSheetId="73">'[19]Annual Tables'!#REF!</definedName>
    <definedName name="_MTS2">'[19]Annual Tables'!#REF!</definedName>
    <definedName name="_NIR2004" localSheetId="65">#REF!</definedName>
    <definedName name="_NIR2004" localSheetId="67">#REF!</definedName>
    <definedName name="_NIR2004" localSheetId="68">#REF!</definedName>
    <definedName name="_NIR2004" localSheetId="69">#REF!</definedName>
    <definedName name="_NIR2004" localSheetId="71">#REF!</definedName>
    <definedName name="_NIR2004" localSheetId="73">#REF!</definedName>
    <definedName name="_NIR2004">#REF!</definedName>
    <definedName name="_note" localSheetId="117" hidden="1">#REF!</definedName>
    <definedName name="_note" localSheetId="118" hidden="1">#REF!</definedName>
    <definedName name="_note" localSheetId="119" hidden="1">#REF!</definedName>
    <definedName name="_note" localSheetId="113" hidden="1">#REF!</definedName>
    <definedName name="_note" localSheetId="115" hidden="1">#REF!</definedName>
    <definedName name="_note" localSheetId="116" hidden="1">#REF!</definedName>
    <definedName name="_note" localSheetId="154" hidden="1">#REF!</definedName>
    <definedName name="_note" localSheetId="68" hidden="1">#REF!</definedName>
    <definedName name="_note" localSheetId="71" hidden="1">#REF!</definedName>
    <definedName name="_note" localSheetId="155" hidden="1">#REF!</definedName>
    <definedName name="_note" localSheetId="163" hidden="1">#REF!</definedName>
    <definedName name="_note" localSheetId="164" hidden="1">#REF!</definedName>
    <definedName name="_note" localSheetId="165" hidden="1">#REF!</definedName>
    <definedName name="_note" localSheetId="166" hidden="1">#REF!</definedName>
    <definedName name="_note" localSheetId="158" hidden="1">#REF!</definedName>
    <definedName name="_note" localSheetId="160" hidden="1">#REF!</definedName>
    <definedName name="_note" localSheetId="162" hidden="1">#REF!</definedName>
    <definedName name="_note" localSheetId="174" hidden="1">#REF!</definedName>
    <definedName name="_note" localSheetId="182" hidden="1">#REF!</definedName>
    <definedName name="_note" localSheetId="183" hidden="1">#REF!</definedName>
    <definedName name="_note" localSheetId="184" hidden="1">#REF!</definedName>
    <definedName name="_note" localSheetId="175" hidden="1">#REF!</definedName>
    <definedName name="_note" localSheetId="176" hidden="1">#REF!</definedName>
    <definedName name="_note" localSheetId="179" hidden="1">#REF!</definedName>
    <definedName name="_note" localSheetId="180" hidden="1">#REF!</definedName>
    <definedName name="_note" localSheetId="181" hidden="1">#REF!</definedName>
    <definedName name="_note" hidden="1">#REF!</definedName>
    <definedName name="_Order1" hidden="1">0</definedName>
    <definedName name="_Order2" hidden="1">0</definedName>
    <definedName name="_PAG2" localSheetId="65">[19]Index!#REF!</definedName>
    <definedName name="_PAG2" localSheetId="67">[19]Index!#REF!</definedName>
    <definedName name="_PAG2" localSheetId="68">[19]Index!#REF!</definedName>
    <definedName name="_PAG2" localSheetId="71">[19]Index!#REF!</definedName>
    <definedName name="_PAG2" localSheetId="73">[19]Index!#REF!</definedName>
    <definedName name="_PAG2">[19]Index!#REF!</definedName>
    <definedName name="_PAG3" localSheetId="65">[19]Index!#REF!</definedName>
    <definedName name="_PAG3" localSheetId="67">[19]Index!#REF!</definedName>
    <definedName name="_PAG3" localSheetId="68">[19]Index!#REF!</definedName>
    <definedName name="_PAG3" localSheetId="71">[19]Index!#REF!</definedName>
    <definedName name="_PAG3" localSheetId="73">[19]Index!#REF!</definedName>
    <definedName name="_PAG3">[19]Index!#REF!</definedName>
    <definedName name="_PAG4" localSheetId="65">[19]Index!#REF!</definedName>
    <definedName name="_PAG4" localSheetId="67">[19]Index!#REF!</definedName>
    <definedName name="_PAG4" localSheetId="68">[19]Index!#REF!</definedName>
    <definedName name="_PAG4" localSheetId="71">[19]Index!#REF!</definedName>
    <definedName name="_PAG4" localSheetId="73">[19]Index!#REF!</definedName>
    <definedName name="_PAG4">[19]Index!#REF!</definedName>
    <definedName name="_PAG5" localSheetId="65">[19]Index!#REF!</definedName>
    <definedName name="_PAG5" localSheetId="67">[19]Index!#REF!</definedName>
    <definedName name="_PAG5" localSheetId="68">[19]Index!#REF!</definedName>
    <definedName name="_PAG5" localSheetId="71">[19]Index!#REF!</definedName>
    <definedName name="_PAG5" localSheetId="73">[19]Index!#REF!</definedName>
    <definedName name="_PAG5">[19]Index!#REF!</definedName>
    <definedName name="_PAG6" localSheetId="65">[19]Index!#REF!</definedName>
    <definedName name="_PAG6" localSheetId="67">[19]Index!#REF!</definedName>
    <definedName name="_PAG6" localSheetId="68">[19]Index!#REF!</definedName>
    <definedName name="_PAG6" localSheetId="71">[19]Index!#REF!</definedName>
    <definedName name="_PAG6" localSheetId="73">[19]Index!#REF!</definedName>
    <definedName name="_PAG6">[19]Index!#REF!</definedName>
    <definedName name="_PAG7" localSheetId="65">#REF!</definedName>
    <definedName name="_PAG7" localSheetId="67">#REF!</definedName>
    <definedName name="_PAG7" localSheetId="68">#REF!</definedName>
    <definedName name="_PAG7" localSheetId="69">#REF!</definedName>
    <definedName name="_PAG7" localSheetId="71">#REF!</definedName>
    <definedName name="_PAG7" localSheetId="73">#REF!</definedName>
    <definedName name="_PAG7">#REF!</definedName>
    <definedName name="_Parse_Out" localSheetId="65" hidden="1">#REF!</definedName>
    <definedName name="_Parse_Out" localSheetId="67" hidden="1">#REF!</definedName>
    <definedName name="_Parse_Out" localSheetId="68" hidden="1">#REF!</definedName>
    <definedName name="_Parse_Out" localSheetId="69" hidden="1">#REF!</definedName>
    <definedName name="_Parse_Out" localSheetId="71" hidden="1">#REF!</definedName>
    <definedName name="_Parse_Out" localSheetId="73" hidden="1">#REF!</definedName>
    <definedName name="_Parse_Out" hidden="1">#REF!</definedName>
    <definedName name="_prt1" localSheetId="67">'T 6.4'!_prt1</definedName>
    <definedName name="_prt1" localSheetId="68">'T 6.4 ctd'!_prt1</definedName>
    <definedName name="_prt1" localSheetId="69">'T 6.5'!_prt1</definedName>
    <definedName name="_prt1">[0]!_prt1</definedName>
    <definedName name="_prt2" localSheetId="67">'T 6.4'!_prt2</definedName>
    <definedName name="_prt2" localSheetId="68">'T 6.4 ctd'!_prt2</definedName>
    <definedName name="_prt2" localSheetId="69">'T 6.5'!_prt2</definedName>
    <definedName name="_prt2">[0]!_prt2</definedName>
    <definedName name="_prt3" localSheetId="67">'T 6.4'!_prt3</definedName>
    <definedName name="_prt3" localSheetId="68">'T 6.4 ctd'!_prt3</definedName>
    <definedName name="_prt3" localSheetId="69">'T 6.5'!_prt3</definedName>
    <definedName name="_prt3">[0]!_prt3</definedName>
    <definedName name="_prt4" localSheetId="67">'T 6.4'!_prt4</definedName>
    <definedName name="_prt4" localSheetId="68">'T 6.4 ctd'!_prt4</definedName>
    <definedName name="_prt4" localSheetId="69">'T 6.5'!_prt4</definedName>
    <definedName name="_prt4">[0]!_prt4</definedName>
    <definedName name="_prt5" localSheetId="67">'T 6.4'!_prt5</definedName>
    <definedName name="_prt5" localSheetId="68">'T 6.4 ctd'!_prt5</definedName>
    <definedName name="_prt5" localSheetId="69">'T 6.5'!_prt5</definedName>
    <definedName name="_prt5">[0]!_prt5</definedName>
    <definedName name="_prt6" localSheetId="67">'T 6.4'!_prt6</definedName>
    <definedName name="_prt6" localSheetId="68">'T 6.4 ctd'!_prt6</definedName>
    <definedName name="_prt6" localSheetId="69">'T 6.5'!_prt6</definedName>
    <definedName name="_prt6">[0]!_prt6</definedName>
    <definedName name="_prt7" localSheetId="67">'T 6.4'!_prt7</definedName>
    <definedName name="_prt7" localSheetId="68">'T 6.4 ctd'!_prt7</definedName>
    <definedName name="_prt7" localSheetId="69">'T 6.5'!_prt7</definedName>
    <definedName name="_prt7">[0]!_prt7</definedName>
    <definedName name="_prt8" localSheetId="67">'T 6.4'!_prt8</definedName>
    <definedName name="_prt8" localSheetId="68">'T 6.4 ctd'!_prt8</definedName>
    <definedName name="_prt8" localSheetId="69">'T 6.5'!_prt8</definedName>
    <definedName name="_prt8">[0]!_prt8</definedName>
    <definedName name="_RED10" localSheetId="65">#REF!</definedName>
    <definedName name="_RED10" localSheetId="67">#REF!</definedName>
    <definedName name="_RED10" localSheetId="68">#REF!</definedName>
    <definedName name="_RED10" localSheetId="69">#REF!</definedName>
    <definedName name="_RED10" localSheetId="71">#REF!</definedName>
    <definedName name="_RED10" localSheetId="73">#REF!</definedName>
    <definedName name="_RED10">#REF!</definedName>
    <definedName name="_RED11" localSheetId="65">#REF!</definedName>
    <definedName name="_RED11" localSheetId="67">#REF!</definedName>
    <definedName name="_RED11" localSheetId="68">#REF!</definedName>
    <definedName name="_RED11" localSheetId="69">#REF!</definedName>
    <definedName name="_RED11" localSheetId="71">#REF!</definedName>
    <definedName name="_RED11" localSheetId="73">#REF!</definedName>
    <definedName name="_RED11">#REF!</definedName>
    <definedName name="_RED3">"Check Box 8"</definedName>
    <definedName name="_RED5" localSheetId="65">#REF!</definedName>
    <definedName name="_RED5" localSheetId="67">#REF!</definedName>
    <definedName name="_RED5" localSheetId="68">#REF!</definedName>
    <definedName name="_RED5" localSheetId="69">#REF!</definedName>
    <definedName name="_RED5" localSheetId="71">#REF!</definedName>
    <definedName name="_RED5" localSheetId="73">#REF!</definedName>
    <definedName name="_RED5">#REF!</definedName>
    <definedName name="_RED6" localSheetId="65">#REF!</definedName>
    <definedName name="_RED6" localSheetId="67">#REF!</definedName>
    <definedName name="_RED6" localSheetId="68">#REF!</definedName>
    <definedName name="_RED6" localSheetId="69">#REF!</definedName>
    <definedName name="_RED6" localSheetId="71">#REF!</definedName>
    <definedName name="_RED6" localSheetId="73">#REF!</definedName>
    <definedName name="_RED6">#REF!</definedName>
    <definedName name="_RED7" localSheetId="65">#REF!</definedName>
    <definedName name="_RED7" localSheetId="67">#REF!</definedName>
    <definedName name="_RED7" localSheetId="68">#REF!</definedName>
    <definedName name="_RED7" localSheetId="69">#REF!</definedName>
    <definedName name="_RED7" localSheetId="71">#REF!</definedName>
    <definedName name="_RED7" localSheetId="73">#REF!</definedName>
    <definedName name="_RED7">#REF!</definedName>
    <definedName name="_RED9" localSheetId="65">#REF!</definedName>
    <definedName name="_RED9" localSheetId="68">#REF!</definedName>
    <definedName name="_RED9" localSheetId="69">#REF!</definedName>
    <definedName name="_RED9" localSheetId="71">#REF!</definedName>
    <definedName name="_RED9" localSheetId="73">#REF!</definedName>
    <definedName name="_RED9">#REF!</definedName>
    <definedName name="_Regression_Int" hidden="1">1</definedName>
    <definedName name="_Regression_Out" localSheetId="65" hidden="1">#REF!</definedName>
    <definedName name="_Regression_Out" localSheetId="67" hidden="1">#REF!</definedName>
    <definedName name="_Regression_Out" localSheetId="68" hidden="1">#REF!</definedName>
    <definedName name="_Regression_Out" localSheetId="69" hidden="1">#REF!</definedName>
    <definedName name="_Regression_Out" localSheetId="71" hidden="1">#REF!</definedName>
    <definedName name="_Regression_Out" localSheetId="73" hidden="1">#REF!</definedName>
    <definedName name="_Regression_Out" hidden="1">#REF!</definedName>
    <definedName name="_Regression_X" localSheetId="65" hidden="1">#REF!</definedName>
    <definedName name="_Regression_X" localSheetId="67" hidden="1">#REF!</definedName>
    <definedName name="_Regression_X" localSheetId="68" hidden="1">#REF!</definedName>
    <definedName name="_Regression_X" localSheetId="69" hidden="1">#REF!</definedName>
    <definedName name="_Regression_X" localSheetId="71" hidden="1">#REF!</definedName>
    <definedName name="_Regression_X" localSheetId="73" hidden="1">#REF!</definedName>
    <definedName name="_Regression_X" hidden="1">#REF!</definedName>
    <definedName name="_Regression_Y" localSheetId="65" hidden="1">#REF!</definedName>
    <definedName name="_Regression_Y" localSheetId="67" hidden="1">#REF!</definedName>
    <definedName name="_Regression_Y" localSheetId="68" hidden="1">#REF!</definedName>
    <definedName name="_Regression_Y" localSheetId="69" hidden="1">#REF!</definedName>
    <definedName name="_Regression_Y" localSheetId="71" hidden="1">#REF!</definedName>
    <definedName name="_Regression_Y" localSheetId="73" hidden="1">#REF!</definedName>
    <definedName name="_Regression_Y" hidden="1">#REF!</definedName>
    <definedName name="_RES2" localSheetId="65">[14]RES!#REF!</definedName>
    <definedName name="_RES2" localSheetId="67">[14]RES!#REF!</definedName>
    <definedName name="_RES2" localSheetId="68">[14]RES!#REF!</definedName>
    <definedName name="_RES2" localSheetId="71">[14]RES!#REF!</definedName>
    <definedName name="_RES2" localSheetId="73">[14]RES!#REF!</definedName>
    <definedName name="_RES2">[14]RES!#REF!</definedName>
    <definedName name="_rge1" localSheetId="65">#REF!</definedName>
    <definedName name="_rge1" localSheetId="67">#REF!</definedName>
    <definedName name="_rge1" localSheetId="68">#REF!</definedName>
    <definedName name="_rge1" localSheetId="69">#REF!</definedName>
    <definedName name="_rge1" localSheetId="71">#REF!</definedName>
    <definedName name="_rge1" localSheetId="73">#REF!</definedName>
    <definedName name="_rge1">#REF!</definedName>
    <definedName name="_SDR978" localSheetId="65">#REF!</definedName>
    <definedName name="_SDR978" localSheetId="67">#REF!</definedName>
    <definedName name="_SDR978" localSheetId="68">#REF!</definedName>
    <definedName name="_SDR978" localSheetId="69">#REF!</definedName>
    <definedName name="_SDR978" localSheetId="71">#REF!</definedName>
    <definedName name="_SDR978" localSheetId="73">#REF!</definedName>
    <definedName name="_SDR978">#REF!</definedName>
    <definedName name="_Sort" localSheetId="65" hidden="1">#REF!</definedName>
    <definedName name="_Sort" localSheetId="67" hidden="1">#REF!</definedName>
    <definedName name="_Sort" localSheetId="68" hidden="1">#REF!</definedName>
    <definedName name="_Sort" localSheetId="69" hidden="1">#REF!</definedName>
    <definedName name="_Sort" localSheetId="71" hidden="1">#REF!</definedName>
    <definedName name="_Sort" localSheetId="73" hidden="1">#REF!</definedName>
    <definedName name="_Sort" hidden="1">#REF!</definedName>
    <definedName name="_SUM1" localSheetId="65">#REF!</definedName>
    <definedName name="_SUM1" localSheetId="68">#REF!</definedName>
    <definedName name="_SUM1" localSheetId="69">#REF!</definedName>
    <definedName name="_SUM1" localSheetId="71">#REF!</definedName>
    <definedName name="_SUM1" localSheetId="73">#REF!</definedName>
    <definedName name="_SUM1">#REF!</definedName>
    <definedName name="_SUM2" localSheetId="65">#REF!</definedName>
    <definedName name="_SUM2" localSheetId="68">#REF!</definedName>
    <definedName name="_SUM2" localSheetId="69">#REF!</definedName>
    <definedName name="_SUM2" localSheetId="71">#REF!</definedName>
    <definedName name="_SUM2" localSheetId="73">#REF!</definedName>
    <definedName name="_SUM2">#REF!</definedName>
    <definedName name="_TAB1" localSheetId="65">#REF!</definedName>
    <definedName name="_TAB1" localSheetId="68">#REF!</definedName>
    <definedName name="_TAB1" localSheetId="69">#REF!</definedName>
    <definedName name="_TAB1" localSheetId="71">#REF!</definedName>
    <definedName name="_TAB1" localSheetId="73">#REF!</definedName>
    <definedName name="_TAB1">#REF!</definedName>
    <definedName name="_TAB10" localSheetId="65">#REF!</definedName>
    <definedName name="_TAB10" localSheetId="68">#REF!</definedName>
    <definedName name="_TAB10" localSheetId="69">#REF!</definedName>
    <definedName name="_TAB10" localSheetId="71">#REF!</definedName>
    <definedName name="_TAB10" localSheetId="73">#REF!</definedName>
    <definedName name="_TAB10">#REF!</definedName>
    <definedName name="_TAB11" localSheetId="65">#REF!</definedName>
    <definedName name="_TAB11" localSheetId="68">#REF!</definedName>
    <definedName name="_TAB11" localSheetId="69">#REF!</definedName>
    <definedName name="_TAB11" localSheetId="71">#REF!</definedName>
    <definedName name="_TAB11" localSheetId="73">#REF!</definedName>
    <definedName name="_TAB11">#REF!</definedName>
    <definedName name="_TAB12" localSheetId="65">#REF!</definedName>
    <definedName name="_TAB12" localSheetId="68">#REF!</definedName>
    <definedName name="_TAB12" localSheetId="69">#REF!</definedName>
    <definedName name="_TAB12" localSheetId="71">#REF!</definedName>
    <definedName name="_TAB12" localSheetId="73">#REF!</definedName>
    <definedName name="_TAB12">#REF!</definedName>
    <definedName name="_TAB13" localSheetId="65">#REF!</definedName>
    <definedName name="_TAB13" localSheetId="68">#REF!</definedName>
    <definedName name="_TAB13" localSheetId="69">#REF!</definedName>
    <definedName name="_TAB13" localSheetId="71">#REF!</definedName>
    <definedName name="_TAB13" localSheetId="73">#REF!</definedName>
    <definedName name="_TAB13">#REF!</definedName>
    <definedName name="_TAB14" localSheetId="65">#REF!</definedName>
    <definedName name="_TAB14" localSheetId="68">#REF!</definedName>
    <definedName name="_TAB14" localSheetId="69">#REF!</definedName>
    <definedName name="_TAB14" localSheetId="71">#REF!</definedName>
    <definedName name="_TAB14" localSheetId="73">#REF!</definedName>
    <definedName name="_TAB14">#REF!</definedName>
    <definedName name="_TAB15" localSheetId="65">#REF!</definedName>
    <definedName name="_TAB15" localSheetId="68">#REF!</definedName>
    <definedName name="_TAB15" localSheetId="69">#REF!</definedName>
    <definedName name="_TAB15" localSheetId="71">#REF!</definedName>
    <definedName name="_TAB15" localSheetId="73">#REF!</definedName>
    <definedName name="_TAB15">#REF!</definedName>
    <definedName name="_TAB16" localSheetId="65">#REF!</definedName>
    <definedName name="_TAB16" localSheetId="68">#REF!</definedName>
    <definedName name="_TAB16" localSheetId="69">#REF!</definedName>
    <definedName name="_TAB16" localSheetId="71">#REF!</definedName>
    <definedName name="_TAB16" localSheetId="73">#REF!</definedName>
    <definedName name="_TAB16">#REF!</definedName>
    <definedName name="_TAB18" localSheetId="65">[20]TC!#REF!</definedName>
    <definedName name="_TAB18" localSheetId="68">[20]TC!#REF!</definedName>
    <definedName name="_TAB18" localSheetId="71">[20]TC!#REF!</definedName>
    <definedName name="_TAB18" localSheetId="73">[20]TC!#REF!</definedName>
    <definedName name="_TAB18">[20]TC!#REF!</definedName>
    <definedName name="_Tab19" localSheetId="65">#REF!</definedName>
    <definedName name="_Tab19" localSheetId="67">#REF!</definedName>
    <definedName name="_Tab19" localSheetId="68">#REF!</definedName>
    <definedName name="_Tab19" localSheetId="69">#REF!</definedName>
    <definedName name="_Tab19" localSheetId="71">#REF!</definedName>
    <definedName name="_Tab19" localSheetId="73">#REF!</definedName>
    <definedName name="_Tab19">#REF!</definedName>
    <definedName name="_TAB2" localSheetId="65">#REF!</definedName>
    <definedName name="_TAB2" localSheetId="67">#REF!</definedName>
    <definedName name="_TAB2" localSheetId="68">#REF!</definedName>
    <definedName name="_TAB2" localSheetId="69">#REF!</definedName>
    <definedName name="_TAB2" localSheetId="71">#REF!</definedName>
    <definedName name="_TAB2" localSheetId="73">#REF!</definedName>
    <definedName name="_TAB2">#REF!</definedName>
    <definedName name="_Tab20" localSheetId="65">#REF!</definedName>
    <definedName name="_Tab20" localSheetId="67">#REF!</definedName>
    <definedName name="_Tab20" localSheetId="68">#REF!</definedName>
    <definedName name="_Tab20" localSheetId="69">#REF!</definedName>
    <definedName name="_Tab20" localSheetId="71">#REF!</definedName>
    <definedName name="_Tab20" localSheetId="73">#REF!</definedName>
    <definedName name="_Tab20">#REF!</definedName>
    <definedName name="_Tab21" localSheetId="65">#REF!</definedName>
    <definedName name="_Tab21" localSheetId="68">#REF!</definedName>
    <definedName name="_Tab21" localSheetId="69">#REF!</definedName>
    <definedName name="_Tab21" localSheetId="71">#REF!</definedName>
    <definedName name="_Tab21" localSheetId="73">#REF!</definedName>
    <definedName name="_Tab21">#REF!</definedName>
    <definedName name="_Tab22" localSheetId="65">#REF!</definedName>
    <definedName name="_Tab22" localSheetId="68">#REF!</definedName>
    <definedName name="_Tab22" localSheetId="69">#REF!</definedName>
    <definedName name="_Tab22" localSheetId="71">#REF!</definedName>
    <definedName name="_Tab22" localSheetId="73">#REF!</definedName>
    <definedName name="_Tab22">#REF!</definedName>
    <definedName name="_Tab23" localSheetId="65">#REF!</definedName>
    <definedName name="_Tab23" localSheetId="68">#REF!</definedName>
    <definedName name="_Tab23" localSheetId="69">#REF!</definedName>
    <definedName name="_Tab23" localSheetId="71">#REF!</definedName>
    <definedName name="_Tab23" localSheetId="73">#REF!</definedName>
    <definedName name="_Tab23">#REF!</definedName>
    <definedName name="_Tab24" localSheetId="65">#REF!</definedName>
    <definedName name="_Tab24" localSheetId="68">#REF!</definedName>
    <definedName name="_Tab24" localSheetId="69">#REF!</definedName>
    <definedName name="_Tab24" localSheetId="71">#REF!</definedName>
    <definedName name="_Tab24" localSheetId="73">#REF!</definedName>
    <definedName name="_Tab24">#REF!</definedName>
    <definedName name="_Tab26" localSheetId="65">#REF!</definedName>
    <definedName name="_Tab26" localSheetId="68">#REF!</definedName>
    <definedName name="_Tab26" localSheetId="69">#REF!</definedName>
    <definedName name="_Tab26" localSheetId="71">#REF!</definedName>
    <definedName name="_Tab26" localSheetId="73">#REF!</definedName>
    <definedName name="_Tab26">#REF!</definedName>
    <definedName name="_Tab27" localSheetId="65">#REF!</definedName>
    <definedName name="_Tab27" localSheetId="68">#REF!</definedName>
    <definedName name="_Tab27" localSheetId="69">#REF!</definedName>
    <definedName name="_Tab27" localSheetId="71">#REF!</definedName>
    <definedName name="_Tab27" localSheetId="73">#REF!</definedName>
    <definedName name="_Tab27">#REF!</definedName>
    <definedName name="_Tab28" localSheetId="65">#REF!</definedName>
    <definedName name="_Tab28" localSheetId="68">#REF!</definedName>
    <definedName name="_Tab28" localSheetId="69">#REF!</definedName>
    <definedName name="_Tab28" localSheetId="71">#REF!</definedName>
    <definedName name="_Tab28" localSheetId="73">#REF!</definedName>
    <definedName name="_Tab28">#REF!</definedName>
    <definedName name="_Tab29" localSheetId="65">#REF!</definedName>
    <definedName name="_Tab29" localSheetId="68">#REF!</definedName>
    <definedName name="_Tab29" localSheetId="69">#REF!</definedName>
    <definedName name="_Tab29" localSheetId="71">#REF!</definedName>
    <definedName name="_Tab29" localSheetId="73">#REF!</definedName>
    <definedName name="_Tab29">#REF!</definedName>
    <definedName name="_TAB3" localSheetId="65">#REF!</definedName>
    <definedName name="_TAB3" localSheetId="68">#REF!</definedName>
    <definedName name="_TAB3" localSheetId="69">#REF!</definedName>
    <definedName name="_TAB3" localSheetId="71">#REF!</definedName>
    <definedName name="_TAB3" localSheetId="73">#REF!</definedName>
    <definedName name="_TAB3">#REF!</definedName>
    <definedName name="_Tab30" localSheetId="65">#REF!</definedName>
    <definedName name="_Tab30" localSheetId="68">#REF!</definedName>
    <definedName name="_Tab30" localSheetId="69">#REF!</definedName>
    <definedName name="_Tab30" localSheetId="71">#REF!</definedName>
    <definedName name="_Tab30" localSheetId="73">#REF!</definedName>
    <definedName name="_Tab30">#REF!</definedName>
    <definedName name="_Tab31" localSheetId="65">#REF!</definedName>
    <definedName name="_Tab31" localSheetId="68">#REF!</definedName>
    <definedName name="_Tab31" localSheetId="69">#REF!</definedName>
    <definedName name="_Tab31" localSheetId="71">#REF!</definedName>
    <definedName name="_Tab31" localSheetId="73">#REF!</definedName>
    <definedName name="_Tab31">#REF!</definedName>
    <definedName name="_Tab32" localSheetId="65">#REF!</definedName>
    <definedName name="_Tab32" localSheetId="68">#REF!</definedName>
    <definedName name="_Tab32" localSheetId="69">#REF!</definedName>
    <definedName name="_Tab32" localSheetId="71">#REF!</definedName>
    <definedName name="_Tab32" localSheetId="73">#REF!</definedName>
    <definedName name="_Tab32">#REF!</definedName>
    <definedName name="_Tab33" localSheetId="65">#REF!</definedName>
    <definedName name="_Tab33" localSheetId="68">#REF!</definedName>
    <definedName name="_Tab33" localSheetId="69">#REF!</definedName>
    <definedName name="_Tab33" localSheetId="71">#REF!</definedName>
    <definedName name="_Tab33" localSheetId="73">#REF!</definedName>
    <definedName name="_Tab33">#REF!</definedName>
    <definedName name="_Tab34" localSheetId="65">#REF!</definedName>
    <definedName name="_Tab34" localSheetId="68">#REF!</definedName>
    <definedName name="_Tab34" localSheetId="69">#REF!</definedName>
    <definedName name="_Tab34" localSheetId="71">#REF!</definedName>
    <definedName name="_Tab34" localSheetId="73">#REF!</definedName>
    <definedName name="_Tab34">#REF!</definedName>
    <definedName name="_Tab35" localSheetId="65">#REF!</definedName>
    <definedName name="_Tab35" localSheetId="68">#REF!</definedName>
    <definedName name="_Tab35" localSheetId="69">#REF!</definedName>
    <definedName name="_Tab35" localSheetId="71">#REF!</definedName>
    <definedName name="_Tab35" localSheetId="73">#REF!</definedName>
    <definedName name="_Tab35">#REF!</definedName>
    <definedName name="_TAB36" localSheetId="65">'[21]34_EXDO'!#REF!</definedName>
    <definedName name="_TAB36" localSheetId="68">'[21]34_EXDO'!#REF!</definedName>
    <definedName name="_TAB36" localSheetId="71">'[21]34_EXDO'!#REF!</definedName>
    <definedName name="_TAB36" localSheetId="73">'[21]34_EXDO'!#REF!</definedName>
    <definedName name="_TAB36">'[21]34_EXDO'!#REF!</definedName>
    <definedName name="_TAB37" localSheetId="65">'[21]34_EXDO'!#REF!</definedName>
    <definedName name="_TAB37" localSheetId="68">'[21]34_EXDO'!#REF!</definedName>
    <definedName name="_TAB37" localSheetId="71">'[21]34_EXDO'!#REF!</definedName>
    <definedName name="_TAB37" localSheetId="73">'[21]34_EXDO'!#REF!</definedName>
    <definedName name="_TAB37">'[21]34_EXDO'!#REF!</definedName>
    <definedName name="_TAB38" localSheetId="65">'[21]30_BOP'!#REF!</definedName>
    <definedName name="_TAB38" localSheetId="68">'[21]30_BOP'!#REF!</definedName>
    <definedName name="_TAB38" localSheetId="71">'[21]30_BOP'!#REF!</definedName>
    <definedName name="_TAB38" localSheetId="73">'[21]30_BOP'!#REF!</definedName>
    <definedName name="_TAB38">'[21]30_BOP'!#REF!</definedName>
    <definedName name="_TAB39" localSheetId="65">#REF!</definedName>
    <definedName name="_TAB39" localSheetId="67">#REF!</definedName>
    <definedName name="_TAB39" localSheetId="68">#REF!</definedName>
    <definedName name="_TAB39" localSheetId="69">#REF!</definedName>
    <definedName name="_TAB39" localSheetId="71">#REF!</definedName>
    <definedName name="_TAB39" localSheetId="73">#REF!</definedName>
    <definedName name="_TAB39">#REF!</definedName>
    <definedName name="_TAB4" localSheetId="65">#REF!</definedName>
    <definedName name="_TAB4" localSheetId="67">#REF!</definedName>
    <definedName name="_TAB4" localSheetId="68">#REF!</definedName>
    <definedName name="_TAB4" localSheetId="69">#REF!</definedName>
    <definedName name="_TAB4" localSheetId="71">#REF!</definedName>
    <definedName name="_TAB4" localSheetId="73">#REF!</definedName>
    <definedName name="_TAB4">#REF!</definedName>
    <definedName name="_TAB5" localSheetId="65">#REF!</definedName>
    <definedName name="_TAB5" localSheetId="67">#REF!</definedName>
    <definedName name="_TAB5" localSheetId="68">#REF!</definedName>
    <definedName name="_TAB5" localSheetId="69">#REF!</definedName>
    <definedName name="_TAB5" localSheetId="71">#REF!</definedName>
    <definedName name="_TAB5" localSheetId="73">#REF!</definedName>
    <definedName name="_TAB5">#REF!</definedName>
    <definedName name="_TAB6" localSheetId="65">#REF!</definedName>
    <definedName name="_TAB6" localSheetId="68">#REF!</definedName>
    <definedName name="_TAB6" localSheetId="69">#REF!</definedName>
    <definedName name="_TAB6" localSheetId="71">#REF!</definedName>
    <definedName name="_TAB6" localSheetId="73">#REF!</definedName>
    <definedName name="_TAB6">#REF!</definedName>
    <definedName name="_tab7">'[12]Table 5 Mon Survey'!$A$1:$E$58</definedName>
    <definedName name="_tab8">'[12]Table 6 BoZ'!$A$1:$E$42</definedName>
    <definedName name="_tab9" localSheetId="65">#REF!</definedName>
    <definedName name="_tab9" localSheetId="67">#REF!</definedName>
    <definedName name="_tab9" localSheetId="68">#REF!</definedName>
    <definedName name="_tab9" localSheetId="69">#REF!</definedName>
    <definedName name="_tab9" localSheetId="71">#REF!</definedName>
    <definedName name="_tab9" localSheetId="73">#REF!</definedName>
    <definedName name="_tab9">#REF!</definedName>
    <definedName name="_V1" localSheetId="65">#REF!</definedName>
    <definedName name="_V1" localSheetId="67">#REF!</definedName>
    <definedName name="_V1" localSheetId="68">#REF!</definedName>
    <definedName name="_V1" localSheetId="69">#REF!</definedName>
    <definedName name="_V1" localSheetId="71">#REF!</definedName>
    <definedName name="_V1" localSheetId="73">#REF!</definedName>
    <definedName name="_V1">#REF!</definedName>
    <definedName name="_VI1" localSheetId="65">#REF!</definedName>
    <definedName name="_VI1" localSheetId="67">#REF!</definedName>
    <definedName name="_VI1" localSheetId="68">#REF!</definedName>
    <definedName name="_VI1" localSheetId="69">#REF!</definedName>
    <definedName name="_VI1" localSheetId="71">#REF!</definedName>
    <definedName name="_VI1" localSheetId="73">#REF!</definedName>
    <definedName name="_VI1">#REF!</definedName>
    <definedName name="_VII1" localSheetId="65">#REF!</definedName>
    <definedName name="_VII1" localSheetId="68">#REF!</definedName>
    <definedName name="_VII1" localSheetId="69">#REF!</definedName>
    <definedName name="_VII1" localSheetId="71">#REF!</definedName>
    <definedName name="_VII1" localSheetId="73">#REF!</definedName>
    <definedName name="_VII1">#REF!</definedName>
    <definedName name="_WAT182">'[22]Committed Debt Outflows'!$I$63</definedName>
    <definedName name="_WAT364">'[22]Committed Debt Outflows'!$I$102</definedName>
    <definedName name="_WAT91">'[22]Committed Debt Outflows'!$I$30</definedName>
    <definedName name="_WB2" localSheetId="65">#REF!</definedName>
    <definedName name="_WB2" localSheetId="67">#REF!</definedName>
    <definedName name="_WB2" localSheetId="68">#REF!</definedName>
    <definedName name="_WB2" localSheetId="69">#REF!</definedName>
    <definedName name="_WB2" localSheetId="71">#REF!</definedName>
    <definedName name="_WB2" localSheetId="73">#REF!</definedName>
    <definedName name="_WB2">#REF!</definedName>
    <definedName name="_WEO1" localSheetId="65">#REF!</definedName>
    <definedName name="_WEO1" localSheetId="67">#REF!</definedName>
    <definedName name="_WEO1" localSheetId="68">#REF!</definedName>
    <definedName name="_WEO1" localSheetId="69">#REF!</definedName>
    <definedName name="_WEO1" localSheetId="71">#REF!</definedName>
    <definedName name="_WEO1" localSheetId="73">#REF!</definedName>
    <definedName name="_WEO1">#REF!</definedName>
    <definedName name="_WEO2" localSheetId="65">#REF!</definedName>
    <definedName name="_WEO2" localSheetId="67">#REF!</definedName>
    <definedName name="_WEO2" localSheetId="68">#REF!</definedName>
    <definedName name="_WEO2" localSheetId="69">#REF!</definedName>
    <definedName name="_WEO2" localSheetId="71">#REF!</definedName>
    <definedName name="_WEO2" localSheetId="73">#REF!</definedName>
    <definedName name="_WEO2">#REF!</definedName>
    <definedName name="_WT1" localSheetId="65">[6]Work_sect!#REF!</definedName>
    <definedName name="_WT1" localSheetId="67">[6]Work_sect!#REF!</definedName>
    <definedName name="_WT1" localSheetId="68">[6]Work_sect!#REF!</definedName>
    <definedName name="_WT1" localSheetId="71">[6]Work_sect!#REF!</definedName>
    <definedName name="_WT1" localSheetId="73">[6]Work_sect!#REF!</definedName>
    <definedName name="_WT1">[6]Work_sect!#REF!</definedName>
    <definedName name="_WT5" localSheetId="65">[6]Work_sect!#REF!</definedName>
    <definedName name="_WT5" localSheetId="67">[6]Work_sect!#REF!</definedName>
    <definedName name="_WT5" localSheetId="68">[6]Work_sect!#REF!</definedName>
    <definedName name="_WT5" localSheetId="71">[6]Work_sect!#REF!</definedName>
    <definedName name="_WT5" localSheetId="73">[6]Work_sect!#REF!</definedName>
    <definedName name="_WT5">[6]Work_sect!#REF!</definedName>
    <definedName name="_WT6" localSheetId="65">[6]Work_sect!#REF!</definedName>
    <definedName name="_WT6" localSheetId="67">[6]Work_sect!#REF!</definedName>
    <definedName name="_WT6" localSheetId="68">[6]Work_sect!#REF!</definedName>
    <definedName name="_WT6" localSheetId="71">[6]Work_sect!#REF!</definedName>
    <definedName name="_WT6" localSheetId="73">[6]Work_sect!#REF!</definedName>
    <definedName name="_WT6">[6]Work_sect!#REF!</definedName>
    <definedName name="_WT7" localSheetId="65">[6]Work_sect!#REF!</definedName>
    <definedName name="_WT7" localSheetId="67">[6]Work_sect!#REF!</definedName>
    <definedName name="_WT7" localSheetId="68">[6]Work_sect!#REF!</definedName>
    <definedName name="_WT7" localSheetId="71">[6]Work_sect!#REF!</definedName>
    <definedName name="_WT7" localSheetId="73">[6]Work_sect!#REF!</definedName>
    <definedName name="_WT7">[6]Work_sect!#REF!</definedName>
    <definedName name="_www" localSheetId="65">#REF!</definedName>
    <definedName name="_www" localSheetId="67">#REF!</definedName>
    <definedName name="_www" localSheetId="68">#REF!</definedName>
    <definedName name="_www" localSheetId="69">#REF!</definedName>
    <definedName name="_www" localSheetId="71">#REF!</definedName>
    <definedName name="_www" localSheetId="73">#REF!</definedName>
    <definedName name="_www">#REF!</definedName>
    <definedName name="_WYS1" localSheetId="65">#REF!</definedName>
    <definedName name="_WYS1" localSheetId="67">#REF!</definedName>
    <definedName name="_WYS1" localSheetId="68">#REF!</definedName>
    <definedName name="_WYS1" localSheetId="69">#REF!</definedName>
    <definedName name="_WYS1" localSheetId="71">#REF!</definedName>
    <definedName name="_WYS1" localSheetId="73">#REF!</definedName>
    <definedName name="_WYS1">#REF!</definedName>
    <definedName name="_WYS2" localSheetId="65">#REF!</definedName>
    <definedName name="_WYS2" localSheetId="67">#REF!</definedName>
    <definedName name="_WYS2" localSheetId="68">#REF!</definedName>
    <definedName name="_WYS2" localSheetId="69">#REF!</definedName>
    <definedName name="_WYS2" localSheetId="71">#REF!</definedName>
    <definedName name="_WYS2" localSheetId="73">#REF!</definedName>
    <definedName name="_WYS2">#REF!</definedName>
    <definedName name="_WYS3" localSheetId="65">#REF!</definedName>
    <definedName name="_WYS3" localSheetId="68">#REF!</definedName>
    <definedName name="_WYS3" localSheetId="69">#REF!</definedName>
    <definedName name="_WYS3" localSheetId="71">#REF!</definedName>
    <definedName name="_WYS3" localSheetId="73">#REF!</definedName>
    <definedName name="_WYS3">#REF!</definedName>
    <definedName name="_WYS4" localSheetId="65">#REF!</definedName>
    <definedName name="_WYS4" localSheetId="68">#REF!</definedName>
    <definedName name="_WYS4" localSheetId="69">#REF!</definedName>
    <definedName name="_WYS4" localSheetId="71">#REF!</definedName>
    <definedName name="_WYS4" localSheetId="73">#REF!</definedName>
    <definedName name="_WYS4">#REF!</definedName>
    <definedName name="_WYS5" localSheetId="65">#REF!</definedName>
    <definedName name="_WYS5" localSheetId="68">#REF!</definedName>
    <definedName name="_WYS5" localSheetId="69">#REF!</definedName>
    <definedName name="_WYS5" localSheetId="71">#REF!</definedName>
    <definedName name="_WYS5" localSheetId="73">#REF!</definedName>
    <definedName name="_WYS5">#REF!</definedName>
    <definedName name="_WYS6" localSheetId="65">#REF!</definedName>
    <definedName name="_WYS6" localSheetId="68">#REF!</definedName>
    <definedName name="_WYS6" localSheetId="69">#REF!</definedName>
    <definedName name="_WYS6" localSheetId="71">#REF!</definedName>
    <definedName name="_WYS6" localSheetId="73">#REF!</definedName>
    <definedName name="_WYS6">#REF!</definedName>
    <definedName name="_WYS7" localSheetId="65">#REF!</definedName>
    <definedName name="_WYS7" localSheetId="68">#REF!</definedName>
    <definedName name="_WYS7" localSheetId="69">#REF!</definedName>
    <definedName name="_WYS7" localSheetId="71">#REF!</definedName>
    <definedName name="_WYS7" localSheetId="73">#REF!</definedName>
    <definedName name="_WYS7">#REF!</definedName>
    <definedName name="_WYS8" localSheetId="65">#REF!</definedName>
    <definedName name="_WYS8" localSheetId="68">#REF!</definedName>
    <definedName name="_WYS8" localSheetId="69">#REF!</definedName>
    <definedName name="_WYS8" localSheetId="71">#REF!</definedName>
    <definedName name="_WYS8" localSheetId="73">#REF!</definedName>
    <definedName name="_WYS8">#REF!</definedName>
    <definedName name="_WYS9" localSheetId="65">#REF!</definedName>
    <definedName name="_WYS9" localSheetId="68">#REF!</definedName>
    <definedName name="_WYS9" localSheetId="69">#REF!</definedName>
    <definedName name="_WYS9" localSheetId="71">#REF!</definedName>
    <definedName name="_WYS9" localSheetId="73">#REF!</definedName>
    <definedName name="_WYS9">#REF!</definedName>
    <definedName name="_xr2" localSheetId="65">[23]CIRRs!#REF!</definedName>
    <definedName name="_xr2" localSheetId="68">[23]CIRRs!#REF!</definedName>
    <definedName name="_xr2" localSheetId="71">[23]CIRRs!#REF!</definedName>
    <definedName name="_xr2" localSheetId="73">[23]CIRRs!#REF!</definedName>
    <definedName name="_xr2">[23]CIRRs!#REF!</definedName>
    <definedName name="_xr96" localSheetId="65">[23]CIRRs!#REF!</definedName>
    <definedName name="_xr96" localSheetId="68">[23]CIRRs!#REF!</definedName>
    <definedName name="_xr96" localSheetId="71">[23]CIRRs!#REF!</definedName>
    <definedName name="_xr96" localSheetId="73">[23]CIRRs!#REF!</definedName>
    <definedName name="_xr96">[23]CIRRs!#REF!</definedName>
    <definedName name="_YR0110">'[4]Imp:DSA output'!$O$9:$R$464</definedName>
    <definedName name="_YR89">'[4]Imp:DSA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 localSheetId="65">[4]Imp!#REF!</definedName>
    <definedName name="_Z" localSheetId="68">[4]Imp!#REF!</definedName>
    <definedName name="_Z" localSheetId="71">[4]Imp!#REF!</definedName>
    <definedName name="_Z" localSheetId="73">[4]Imp!#REF!</definedName>
    <definedName name="_Z">[4]Imp!#REF!</definedName>
    <definedName name="a" localSheetId="117">#REF!</definedName>
    <definedName name="a" localSheetId="118">#REF!</definedName>
    <definedName name="a" localSheetId="119">#REF!</definedName>
    <definedName name="a" localSheetId="112">#REF!</definedName>
    <definedName name="a" localSheetId="113">#REF!</definedName>
    <definedName name="a" localSheetId="114">#REF!</definedName>
    <definedName name="a" localSheetId="115">#REF!</definedName>
    <definedName name="a" localSheetId="116">#REF!</definedName>
    <definedName name="a" localSheetId="154">#REF!</definedName>
    <definedName name="a" localSheetId="65">#REF!</definedName>
    <definedName name="a" localSheetId="66">#REF!</definedName>
    <definedName name="a" localSheetId="67">'[24]10'!#REF!</definedName>
    <definedName name="a" localSheetId="68">'[24]10'!#REF!</definedName>
    <definedName name="a" localSheetId="69">#REF!</definedName>
    <definedName name="a" localSheetId="71">'[25]10'!#REF!</definedName>
    <definedName name="a" localSheetId="73">#REF!</definedName>
    <definedName name="a" localSheetId="155">#REF!</definedName>
    <definedName name="a" localSheetId="159">[26]TEMP!#REF!</definedName>
    <definedName name="a" localSheetId="160">#REF!</definedName>
    <definedName name="a" localSheetId="174">#REF!</definedName>
    <definedName name="a" localSheetId="182">#REF!</definedName>
    <definedName name="a" localSheetId="183">#REF!</definedName>
    <definedName name="a" localSheetId="184">#REF!</definedName>
    <definedName name="a" localSheetId="175">#REF!</definedName>
    <definedName name="a" localSheetId="176">#REF!</definedName>
    <definedName name="a" localSheetId="179">#REF!</definedName>
    <definedName name="a" localSheetId="180">#REF!</definedName>
    <definedName name="a" localSheetId="181">#REF!</definedName>
    <definedName name="a">#REF!</definedName>
    <definedName name="A._Pre_cutoff_date_original_maturities__subject_to_further_rescheduling_1" localSheetId="65">#REF!</definedName>
    <definedName name="A._Pre_cutoff_date_original_maturities__subject_to_further_rescheduling_1" localSheetId="67">#REF!</definedName>
    <definedName name="A._Pre_cutoff_date_original_maturities__subject_to_further_rescheduling_1" localSheetId="68">#REF!</definedName>
    <definedName name="A._Pre_cutoff_date_original_maturities__subject_to_further_rescheduling_1" localSheetId="69">#REF!</definedName>
    <definedName name="A._Pre_cutoff_date_original_maturities__subject_to_further_rescheduling_1" localSheetId="71">#REF!</definedName>
    <definedName name="A._Pre_cutoff_date_original_maturities__subject_to_further_rescheduling_1" localSheetId="73">#REF!</definedName>
    <definedName name="A._Pre_cutoff_date_original_maturities__subject_to_further_rescheduling_1">#REF!</definedName>
    <definedName name="a078_171" localSheetId="65">#REF!</definedName>
    <definedName name="a078_171" localSheetId="67">#REF!</definedName>
    <definedName name="a078_171" localSheetId="68">#REF!</definedName>
    <definedName name="a078_171" localSheetId="69">#REF!</definedName>
    <definedName name="a078_171" localSheetId="71">#REF!</definedName>
    <definedName name="a078_171" localSheetId="73">#REF!</definedName>
    <definedName name="a078_171">#REF!</definedName>
    <definedName name="a1162_1231" localSheetId="65">#REF!</definedName>
    <definedName name="a1162_1231" localSheetId="67">#REF!</definedName>
    <definedName name="a1162_1231" localSheetId="68">#REF!</definedName>
    <definedName name="a1162_1231" localSheetId="69">#REF!</definedName>
    <definedName name="a1162_1231" localSheetId="71">#REF!</definedName>
    <definedName name="a1162_1231" localSheetId="73">#REF!</definedName>
    <definedName name="a1162_1231">#REF!</definedName>
    <definedName name="a179_258" localSheetId="65">#REF!</definedName>
    <definedName name="a179_258" localSheetId="68">#REF!</definedName>
    <definedName name="a179_258" localSheetId="69">#REF!</definedName>
    <definedName name="a179_258" localSheetId="71">#REF!</definedName>
    <definedName name="a179_258" localSheetId="73">#REF!</definedName>
    <definedName name="a179_258">#REF!</definedName>
    <definedName name="a265_356" localSheetId="65">#REF!</definedName>
    <definedName name="a265_356" localSheetId="68">#REF!</definedName>
    <definedName name="a265_356" localSheetId="69">#REF!</definedName>
    <definedName name="a265_356" localSheetId="71">#REF!</definedName>
    <definedName name="a265_356" localSheetId="73">#REF!</definedName>
    <definedName name="a265_356">#REF!</definedName>
    <definedName name="a32_75" localSheetId="65">#REF!</definedName>
    <definedName name="a32_75" localSheetId="68">#REF!</definedName>
    <definedName name="a32_75" localSheetId="69">#REF!</definedName>
    <definedName name="a32_75" localSheetId="71">#REF!</definedName>
    <definedName name="a32_75" localSheetId="73">#REF!</definedName>
    <definedName name="a32_75">#REF!</definedName>
    <definedName name="a360_448" localSheetId="65">#REF!</definedName>
    <definedName name="a360_448" localSheetId="68">#REF!</definedName>
    <definedName name="a360_448" localSheetId="69">#REF!</definedName>
    <definedName name="a360_448" localSheetId="71">#REF!</definedName>
    <definedName name="a360_448" localSheetId="73">#REF!</definedName>
    <definedName name="a360_448">#REF!</definedName>
    <definedName name="a453_488" localSheetId="65">#REF!</definedName>
    <definedName name="a453_488" localSheetId="68">#REF!</definedName>
    <definedName name="a453_488" localSheetId="69">#REF!</definedName>
    <definedName name="a453_488" localSheetId="71">#REF!</definedName>
    <definedName name="a453_488" localSheetId="73">#REF!</definedName>
    <definedName name="a453_488">#REF!</definedName>
    <definedName name="a492_575" localSheetId="65">#REF!</definedName>
    <definedName name="a492_575" localSheetId="68">#REF!</definedName>
    <definedName name="a492_575" localSheetId="69">#REF!</definedName>
    <definedName name="a492_575" localSheetId="71">#REF!</definedName>
    <definedName name="a492_575" localSheetId="73">#REF!</definedName>
    <definedName name="a492_575">#REF!</definedName>
    <definedName name="a579_672" localSheetId="65">#REF!</definedName>
    <definedName name="a579_672" localSheetId="68">#REF!</definedName>
    <definedName name="a579_672" localSheetId="69">#REF!</definedName>
    <definedName name="a579_672" localSheetId="71">#REF!</definedName>
    <definedName name="a579_672" localSheetId="73">#REF!</definedName>
    <definedName name="a579_672">#REF!</definedName>
    <definedName name="a677_773" localSheetId="65">#REF!</definedName>
    <definedName name="a677_773" localSheetId="68">#REF!</definedName>
    <definedName name="a677_773" localSheetId="69">#REF!</definedName>
    <definedName name="a677_773" localSheetId="71">#REF!</definedName>
    <definedName name="a677_773" localSheetId="73">#REF!</definedName>
    <definedName name="a677_773">#REF!</definedName>
    <definedName name="a784_848" localSheetId="65">#REF!</definedName>
    <definedName name="a784_848" localSheetId="68">#REF!</definedName>
    <definedName name="a784_848" localSheetId="69">#REF!</definedName>
    <definedName name="a784_848" localSheetId="71">#REF!</definedName>
    <definedName name="a784_848" localSheetId="73">#REF!</definedName>
    <definedName name="a784_848">#REF!</definedName>
    <definedName name="aa" localSheetId="117">'[27]Table 1'!#REF!</definedName>
    <definedName name="aa" localSheetId="118">'[27]Table 1'!#REF!</definedName>
    <definedName name="aa" localSheetId="119">'[27]Table 1'!#REF!</definedName>
    <definedName name="aa" localSheetId="112">#REF!</definedName>
    <definedName name="aa" localSheetId="113">#REF!</definedName>
    <definedName name="aa" localSheetId="114">#REF!</definedName>
    <definedName name="aa" localSheetId="115">#REF!</definedName>
    <definedName name="aa" localSheetId="116">'[27]Table 1'!#REF!</definedName>
    <definedName name="aa" localSheetId="138">'[27]Table 1'!#REF!</definedName>
    <definedName name="aa" localSheetId="147">'[27]Table 1'!#REF!</definedName>
    <definedName name="aa" localSheetId="154">'[28]Table 1'!#REF!</definedName>
    <definedName name="aa" localSheetId="65">'[24]10'!#REF!</definedName>
    <definedName name="aa" localSheetId="68">'[25]10'!#REF!</definedName>
    <definedName name="aa" localSheetId="69">'[24]10'!#REF!</definedName>
    <definedName name="aa" localSheetId="71">'[25]10'!#REF!</definedName>
    <definedName name="aa" localSheetId="73">'[24]10'!#REF!</definedName>
    <definedName name="aa" localSheetId="104">'[27]Table 1'!#REF!</definedName>
    <definedName name="aa" localSheetId="106">'[27]Table 1'!#REF!</definedName>
    <definedName name="aa" localSheetId="155">'[28]Table 1'!#REF!</definedName>
    <definedName name="aa" localSheetId="159">'[29]Table 1'!#REF!</definedName>
    <definedName name="aa" localSheetId="160">'[27]Table 1'!#REF!</definedName>
    <definedName name="aa" localSheetId="162">'[27]Table 1'!#REF!</definedName>
    <definedName name="aa" localSheetId="174">'[27]Table 1'!#REF!</definedName>
    <definedName name="aa" localSheetId="182">'[27]Table 1'!#REF!</definedName>
    <definedName name="aa" localSheetId="183">'[27]Table 1'!#REF!</definedName>
    <definedName name="aa" localSheetId="184">'[27]Table 1'!#REF!</definedName>
    <definedName name="aa" localSheetId="175">'[27]Table 1'!#REF!</definedName>
    <definedName name="aa" localSheetId="176">'[27]Table 1'!#REF!</definedName>
    <definedName name="aa" localSheetId="179">'[27]Table 1'!#REF!</definedName>
    <definedName name="aa" localSheetId="180">'[27]Table 1'!#REF!</definedName>
    <definedName name="aa" localSheetId="181">'[27]Table 1'!#REF!</definedName>
    <definedName name="aa">'[27]Table 1'!#REF!</definedName>
    <definedName name="AAA" localSheetId="65">#REF!</definedName>
    <definedName name="AAA" localSheetId="67">#REF!</definedName>
    <definedName name="AAA" localSheetId="68">#REF!</definedName>
    <definedName name="AAA" localSheetId="69">#REF!</definedName>
    <definedName name="AAA" localSheetId="71">#REF!</definedName>
    <definedName name="AAA" localSheetId="73">#REF!</definedName>
    <definedName name="aaa" localSheetId="159" hidden="1">#REF!</definedName>
    <definedName name="AAA">#REF!</definedName>
    <definedName name="aaaa" hidden="1">#REF!</definedName>
    <definedName name="aaaaa" localSheetId="117">#REF!</definedName>
    <definedName name="aaaaa" localSheetId="118">#REF!</definedName>
    <definedName name="aaaaa" localSheetId="119">#REF!</definedName>
    <definedName name="aaaaa" localSheetId="112">#REF!</definedName>
    <definedName name="aaaaa" localSheetId="113">#REF!</definedName>
    <definedName name="aaaaa" localSheetId="114">#REF!</definedName>
    <definedName name="aaaaa" localSheetId="115">#REF!</definedName>
    <definedName name="aaaaa" localSheetId="116">#REF!</definedName>
    <definedName name="aaaaa" localSheetId="154">#REF!</definedName>
    <definedName name="aaaaa" localSheetId="65">#REF!</definedName>
    <definedName name="aaaaa" localSheetId="67">#REF!</definedName>
    <definedName name="aaaaa" localSheetId="68">#REF!</definedName>
    <definedName name="aaaaa" localSheetId="69">#REF!</definedName>
    <definedName name="aaaaa" localSheetId="71">#REF!</definedName>
    <definedName name="aaaaa" localSheetId="73">#REF!</definedName>
    <definedName name="aaaaa" localSheetId="155">#REF!</definedName>
    <definedName name="aaaaa" localSheetId="160">#REF!</definedName>
    <definedName name="aaaaa" localSheetId="162">#REF!</definedName>
    <definedName name="aaaaa" localSheetId="174">#REF!</definedName>
    <definedName name="aaaaa" localSheetId="182">#REF!</definedName>
    <definedName name="aaaaa" localSheetId="183">#REF!</definedName>
    <definedName name="aaaaa" localSheetId="184">#REF!</definedName>
    <definedName name="aaaaa" localSheetId="175">#REF!</definedName>
    <definedName name="aaaaa" localSheetId="176">#REF!</definedName>
    <definedName name="aaaaa" localSheetId="179">#REF!</definedName>
    <definedName name="aaaaa" localSheetId="180">#REF!</definedName>
    <definedName name="aaaaa" localSheetId="181">#REF!</definedName>
    <definedName name="aaaaa">#REF!</definedName>
    <definedName name="aaaaaaaaaa" localSheetId="67">'T 6.4'!aaaaaaaaaa</definedName>
    <definedName name="aaaaaaaaaa" localSheetId="68">'T 6.4 ctd'!aaaaaaaaaa</definedName>
    <definedName name="aaaaaaaaaa" localSheetId="69">'T 6.5'!aaaaaaaaaa</definedName>
    <definedName name="aaaaaaaaaa">[0]!aaaaaaaaaa</definedName>
    <definedName name="aaaaaaaaaaaaaaaaaaaaa" localSheetId="117">#REF!</definedName>
    <definedName name="aaaaaaaaaaaaaaaaaaaaa" localSheetId="118">#REF!</definedName>
    <definedName name="aaaaaaaaaaaaaaaaaaaaa" localSheetId="119">#REF!</definedName>
    <definedName name="aaaaaaaaaaaaaaaaaaaaa" localSheetId="112">#REF!</definedName>
    <definedName name="aaaaaaaaaaaaaaaaaaaaa" localSheetId="113">#REF!</definedName>
    <definedName name="aaaaaaaaaaaaaaaaaaaaa" localSheetId="114">#REF!</definedName>
    <definedName name="aaaaaaaaaaaaaaaaaaaaa" localSheetId="115">#REF!</definedName>
    <definedName name="aaaaaaaaaaaaaaaaaaaaa" localSheetId="116">#REF!</definedName>
    <definedName name="aaaaaaaaaaaaaaaaaaaaa" localSheetId="154">#REF!</definedName>
    <definedName name="aaaaaaaaaaaaaaaaaaaaa" localSheetId="65">#REF!</definedName>
    <definedName name="aaaaaaaaaaaaaaaaaaaaa" localSheetId="67">#REF!</definedName>
    <definedName name="aaaaaaaaaaaaaaaaaaaaa" localSheetId="68">#REF!</definedName>
    <definedName name="aaaaaaaaaaaaaaaaaaaaa" localSheetId="69">#REF!</definedName>
    <definedName name="aaaaaaaaaaaaaaaaaaaaa" localSheetId="71">#REF!</definedName>
    <definedName name="aaaaaaaaaaaaaaaaaaaaa" localSheetId="73">#REF!</definedName>
    <definedName name="aaaaaaaaaaaaaaaaaaaaa" localSheetId="155">#REF!</definedName>
    <definedName name="aaaaaaaaaaaaaaaaaaaaa" localSheetId="160">#REF!</definedName>
    <definedName name="aaaaaaaaaaaaaaaaaaaaa" localSheetId="174">#REF!</definedName>
    <definedName name="aaaaaaaaaaaaaaaaaaaaa" localSheetId="182">#REF!</definedName>
    <definedName name="aaaaaaaaaaaaaaaaaaaaa" localSheetId="183">#REF!</definedName>
    <definedName name="aaaaaaaaaaaaaaaaaaaaa" localSheetId="184">#REF!</definedName>
    <definedName name="aaaaaaaaaaaaaaaaaaaaa" localSheetId="175">#REF!</definedName>
    <definedName name="aaaaaaaaaaaaaaaaaaaaa" localSheetId="176">#REF!</definedName>
    <definedName name="aaaaaaaaaaaaaaaaaaaaa" localSheetId="179">#REF!</definedName>
    <definedName name="aaaaaaaaaaaaaaaaaaaaa" localSheetId="180">#REF!</definedName>
    <definedName name="aaaaaaaaaaaaaaaaaaaaa" localSheetId="181">#REF!</definedName>
    <definedName name="aaaaaaaaaaaaaaaaaaaaa">#REF!</definedName>
    <definedName name="aaaaaaaaaaaaaaaaaaaaaaaaaaa" localSheetId="117">#REF!</definedName>
    <definedName name="aaaaaaaaaaaaaaaaaaaaaaaaaaa" localSheetId="118">#REF!</definedName>
    <definedName name="aaaaaaaaaaaaaaaaaaaaaaaaaaa" localSheetId="119">#REF!</definedName>
    <definedName name="aaaaaaaaaaaaaaaaaaaaaaaaaaa" localSheetId="112">#REF!</definedName>
    <definedName name="aaaaaaaaaaaaaaaaaaaaaaaaaaa" localSheetId="113">#REF!</definedName>
    <definedName name="aaaaaaaaaaaaaaaaaaaaaaaaaaa" localSheetId="114">#REF!</definedName>
    <definedName name="aaaaaaaaaaaaaaaaaaaaaaaaaaa" localSheetId="115">#REF!</definedName>
    <definedName name="aaaaaaaaaaaaaaaaaaaaaaaaaaa" localSheetId="116">#REF!</definedName>
    <definedName name="aaaaaaaaaaaaaaaaaaaaaaaaaaa" localSheetId="154">#REF!</definedName>
    <definedName name="aaaaaaaaaaaaaaaaaaaaaaaaaaa" localSheetId="65">#REF!</definedName>
    <definedName name="aaaaaaaaaaaaaaaaaaaaaaaaaaa" localSheetId="67">#REF!</definedName>
    <definedName name="aaaaaaaaaaaaaaaaaaaaaaaaaaa" localSheetId="68">#REF!</definedName>
    <definedName name="aaaaaaaaaaaaaaaaaaaaaaaaaaa" localSheetId="69">#REF!</definedName>
    <definedName name="aaaaaaaaaaaaaaaaaaaaaaaaaaa" localSheetId="71">#REF!</definedName>
    <definedName name="aaaaaaaaaaaaaaaaaaaaaaaaaaa" localSheetId="73">#REF!</definedName>
    <definedName name="aaaaaaaaaaaaaaaaaaaaaaaaaaa" localSheetId="155">#REF!</definedName>
    <definedName name="aaaaaaaaaaaaaaaaaaaaaaaaaaa" localSheetId="160">#REF!</definedName>
    <definedName name="aaaaaaaaaaaaaaaaaaaaaaaaaaa" localSheetId="174">#REF!</definedName>
    <definedName name="aaaaaaaaaaaaaaaaaaaaaaaaaaa" localSheetId="182">#REF!</definedName>
    <definedName name="aaaaaaaaaaaaaaaaaaaaaaaaaaa" localSheetId="183">#REF!</definedName>
    <definedName name="aaaaaaaaaaaaaaaaaaaaaaaaaaa" localSheetId="184">#REF!</definedName>
    <definedName name="aaaaaaaaaaaaaaaaaaaaaaaaaaa" localSheetId="175">#REF!</definedName>
    <definedName name="aaaaaaaaaaaaaaaaaaaaaaaaaaa" localSheetId="176">#REF!</definedName>
    <definedName name="aaaaaaaaaaaaaaaaaaaaaaaaaaa" localSheetId="179">#REF!</definedName>
    <definedName name="aaaaaaaaaaaaaaaaaaaaaaaaaaa" localSheetId="180">#REF!</definedName>
    <definedName name="aaaaaaaaaaaaaaaaaaaaaaaaaaa" localSheetId="181">#REF!</definedName>
    <definedName name="aaaaaaaaaaaaaaaaaaaaaaaaaaa">#REF!</definedName>
    <definedName name="AAAAAAAAAAAAAAAAAAAAAAAAAAAAAAAAAAAAA" localSheetId="117">#REF!</definedName>
    <definedName name="AAAAAAAAAAAAAAAAAAAAAAAAAAAAAAAAAAAAA" localSheetId="118">#REF!</definedName>
    <definedName name="AAAAAAAAAAAAAAAAAAAAAAAAAAAAAAAAAAAAA" localSheetId="119">#REF!</definedName>
    <definedName name="AAAAAAAAAAAAAAAAAAAAAAAAAAAAAAAAAAAAA" localSheetId="112">#REF!</definedName>
    <definedName name="AAAAAAAAAAAAAAAAAAAAAAAAAAAAAAAAAAAAA" localSheetId="113">#REF!</definedName>
    <definedName name="AAAAAAAAAAAAAAAAAAAAAAAAAAAAAAAAAAAAA" localSheetId="114">#REF!</definedName>
    <definedName name="AAAAAAAAAAAAAAAAAAAAAAAAAAAAAAAAAAAAA" localSheetId="115">#REF!</definedName>
    <definedName name="AAAAAAAAAAAAAAAAAAAAAAAAAAAAAAAAAAAAA" localSheetId="116">#REF!</definedName>
    <definedName name="AAAAAAAAAAAAAAAAAAAAAAAAAAAAAAAAAAAAA" localSheetId="154">#REF!</definedName>
    <definedName name="AAAAAAAAAAAAAAAAAAAAAAAAAAAAAAAAAAAAA" localSheetId="65">#REF!</definedName>
    <definedName name="AAAAAAAAAAAAAAAAAAAAAAAAAAAAAAAAAAAAA" localSheetId="67">#REF!</definedName>
    <definedName name="AAAAAAAAAAAAAAAAAAAAAAAAAAAAAAAAAAAAA" localSheetId="68">#REF!</definedName>
    <definedName name="AAAAAAAAAAAAAAAAAAAAAAAAAAAAAAAAAAAAA" localSheetId="69">#REF!</definedName>
    <definedName name="AAAAAAAAAAAAAAAAAAAAAAAAAAAAAAAAAAAAA" localSheetId="71">#REF!</definedName>
    <definedName name="AAAAAAAAAAAAAAAAAAAAAAAAAAAAAAAAAAAAA" localSheetId="73">#REF!</definedName>
    <definedName name="AAAAAAAAAAAAAAAAAAAAAAAAAAAAAAAAAAAAA" localSheetId="155">#REF!</definedName>
    <definedName name="AAAAAAAAAAAAAAAAAAAAAAAAAAAAAAAAAAAAA" localSheetId="160">#REF!</definedName>
    <definedName name="AAAAAAAAAAAAAAAAAAAAAAAAAAAAAAAAAAAAA" localSheetId="174">#REF!</definedName>
    <definedName name="AAAAAAAAAAAAAAAAAAAAAAAAAAAAAAAAAAAAA" localSheetId="182">#REF!</definedName>
    <definedName name="AAAAAAAAAAAAAAAAAAAAAAAAAAAAAAAAAAAAA" localSheetId="183">#REF!</definedName>
    <definedName name="AAAAAAAAAAAAAAAAAAAAAAAAAAAAAAAAAAAAA" localSheetId="184">#REF!</definedName>
    <definedName name="AAAAAAAAAAAAAAAAAAAAAAAAAAAAAAAAAAAAA" localSheetId="175">#REF!</definedName>
    <definedName name="AAAAAAAAAAAAAAAAAAAAAAAAAAAAAAAAAAAAA" localSheetId="176">#REF!</definedName>
    <definedName name="AAAAAAAAAAAAAAAAAAAAAAAAAAAAAAAAAAAAA" localSheetId="179">#REF!</definedName>
    <definedName name="AAAAAAAAAAAAAAAAAAAAAAAAAAAAAAAAAAAAA" localSheetId="180">#REF!</definedName>
    <definedName name="AAAAAAAAAAAAAAAAAAAAAAAAAAAAAAAAAAAAA" localSheetId="181">#REF!</definedName>
    <definedName name="AAAAAAAAAAAAAAAAAAAAAAAAAAAAAAAAAAAAA">#REF!</definedName>
    <definedName name="ab" localSheetId="65">'[30]10'!#REF!</definedName>
    <definedName name="ab" localSheetId="67">'[30]10'!#REF!</definedName>
    <definedName name="ab" localSheetId="68">'[30]10'!#REF!</definedName>
    <definedName name="ab" localSheetId="71">'[30]10'!#REF!</definedName>
    <definedName name="ab" localSheetId="73">'[30]10'!#REF!</definedName>
    <definedName name="AB" localSheetId="159">'[31]Vol 1'!#REF!</definedName>
    <definedName name="ab">'[30]10'!#REF!</definedName>
    <definedName name="abc" localSheetId="65">'[16]OFF  QUO  30.11.10'!#REF!</definedName>
    <definedName name="abc" localSheetId="67">'[16]OFF  QUO  30.11.10'!#REF!</definedName>
    <definedName name="abc" localSheetId="68">'[16]OFF  QUO  30.11.10'!#REF!</definedName>
    <definedName name="abc" localSheetId="71">'[16]OFF  QUO  30.11.10'!#REF!</definedName>
    <definedName name="abc" localSheetId="73">'[16]OFF  QUO  30.11.10'!#REF!</definedName>
    <definedName name="abc">'[16]OFF  QUO  30.11.10'!#REF!</definedName>
    <definedName name="abcd">[26]TEMP!#REF!</definedName>
    <definedName name="abcdef" localSheetId="65">#REF!</definedName>
    <definedName name="abcdef" localSheetId="67">#REF!</definedName>
    <definedName name="abcdef" localSheetId="68">#REF!</definedName>
    <definedName name="abcdef" localSheetId="69">#REF!</definedName>
    <definedName name="abcdef" localSheetId="71">#REF!</definedName>
    <definedName name="abcdef" localSheetId="73">#REF!</definedName>
    <definedName name="abcdef">#REF!</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 localSheetId="65">#REF!</definedName>
    <definedName name="ac" localSheetId="67">#REF!</definedName>
    <definedName name="ac" localSheetId="68">#REF!</definedName>
    <definedName name="ac" localSheetId="69">#REF!</definedName>
    <definedName name="ac" localSheetId="71">#REF!</definedName>
    <definedName name="ac" localSheetId="73">#REF!</definedName>
    <definedName name="ac">#REF!</definedName>
    <definedName name="accou" localSheetId="65">#REF!</definedName>
    <definedName name="accou" localSheetId="67">#REF!</definedName>
    <definedName name="accou" localSheetId="68">#REF!</definedName>
    <definedName name="accou" localSheetId="69">#REF!</definedName>
    <definedName name="accou" localSheetId="71">#REF!</definedName>
    <definedName name="accou" localSheetId="73">#REF!</definedName>
    <definedName name="accou">#REF!</definedName>
    <definedName name="accou1" localSheetId="65">#REF!</definedName>
    <definedName name="accou1" localSheetId="67">#REF!</definedName>
    <definedName name="accou1" localSheetId="68">#REF!</definedName>
    <definedName name="accou1" localSheetId="69">#REF!</definedName>
    <definedName name="accou1" localSheetId="71">#REF!</definedName>
    <definedName name="accou1" localSheetId="73">#REF!</definedName>
    <definedName name="accou1">#REF!</definedName>
    <definedName name="Acountry" localSheetId="65">#REF!</definedName>
    <definedName name="Acountry" localSheetId="68">#REF!</definedName>
    <definedName name="Acountry" localSheetId="69">#REF!</definedName>
    <definedName name="Acountry" localSheetId="71">#REF!</definedName>
    <definedName name="Acountry" localSheetId="73">#REF!</definedName>
    <definedName name="Acountry">#REF!</definedName>
    <definedName name="ACTIVATE" localSheetId="65">#REF!</definedName>
    <definedName name="ACTIVATE" localSheetId="68">#REF!</definedName>
    <definedName name="ACTIVATE" localSheetId="69">#REF!</definedName>
    <definedName name="ACTIVATE" localSheetId="71">#REF!</definedName>
    <definedName name="ACTIVATE" localSheetId="73">#REF!</definedName>
    <definedName name="ACTIVATE">#REF!</definedName>
    <definedName name="ACwvu.PLA1." localSheetId="65" hidden="1">'[32]COP FED'!#REF!</definedName>
    <definedName name="ACwvu.PLA1." localSheetId="68" hidden="1">'[32]COP FED'!#REF!</definedName>
    <definedName name="ACwvu.PLA1." localSheetId="71" hidden="1">'[32]COP FED'!#REF!</definedName>
    <definedName name="ACwvu.PLA1." localSheetId="73" hidden="1">'[32]COP FED'!#REF!</definedName>
    <definedName name="ACwvu.PLA1." hidden="1">'[32]COP FED'!#REF!</definedName>
    <definedName name="ACwvu.PLA2." hidden="1">'[32]COP FED'!$A$1:$N$49</definedName>
    <definedName name="Adb" localSheetId="69">[33]CIRRs!$C$59</definedName>
    <definedName name="Adb">[34]CIRRs!$C$59</definedName>
    <definedName name="ADDENDUM" localSheetId="65">#REF!</definedName>
    <definedName name="ADDENDUM" localSheetId="67">#REF!</definedName>
    <definedName name="ADDENDUM" localSheetId="68">#REF!</definedName>
    <definedName name="ADDENDUM" localSheetId="69">#REF!</definedName>
    <definedName name="ADDENDUM" localSheetId="71">#REF!</definedName>
    <definedName name="ADDENDUM" localSheetId="73">#REF!</definedName>
    <definedName name="ADDENDUM">#REF!</definedName>
    <definedName name="adding" localSheetId="117" hidden="1">#REF!</definedName>
    <definedName name="adding" localSheetId="118" hidden="1">#REF!</definedName>
    <definedName name="adding" localSheetId="119" hidden="1">#REF!</definedName>
    <definedName name="adding" localSheetId="113" hidden="1">#REF!</definedName>
    <definedName name="adding" localSheetId="115" hidden="1">#REF!</definedName>
    <definedName name="adding" localSheetId="116" hidden="1">#REF!</definedName>
    <definedName name="adding" localSheetId="154" hidden="1">#REF!</definedName>
    <definedName name="adding" localSheetId="68" hidden="1">#REF!</definedName>
    <definedName name="adding" localSheetId="71" hidden="1">#REF!</definedName>
    <definedName name="adding" localSheetId="155" hidden="1">#REF!</definedName>
    <definedName name="adding" localSheetId="163" hidden="1">#REF!</definedName>
    <definedName name="adding" localSheetId="164" hidden="1">#REF!</definedName>
    <definedName name="adding" localSheetId="165" hidden="1">#REF!</definedName>
    <definedName name="adding" localSheetId="166" hidden="1">#REF!</definedName>
    <definedName name="adding" localSheetId="158" hidden="1">#REF!</definedName>
    <definedName name="adding" localSheetId="160" hidden="1">#REF!</definedName>
    <definedName name="adding" localSheetId="162" hidden="1">#REF!</definedName>
    <definedName name="adding" localSheetId="174" hidden="1">#REF!</definedName>
    <definedName name="adding" localSheetId="182" hidden="1">#REF!</definedName>
    <definedName name="adding" localSheetId="183" hidden="1">#REF!</definedName>
    <definedName name="adding" localSheetId="184" hidden="1">#REF!</definedName>
    <definedName name="adding" localSheetId="175" hidden="1">#REF!</definedName>
    <definedName name="adding" localSheetId="176" hidden="1">#REF!</definedName>
    <definedName name="adding" localSheetId="179" hidden="1">#REF!</definedName>
    <definedName name="adding" localSheetId="180" hidden="1">#REF!</definedName>
    <definedName name="adding" localSheetId="181" hidden="1">#REF!</definedName>
    <definedName name="adding" hidden="1">#REF!</definedName>
    <definedName name="addnote" localSheetId="117">#REF!</definedName>
    <definedName name="addnote" localSheetId="118">#REF!</definedName>
    <definedName name="addnote" localSheetId="119">#REF!</definedName>
    <definedName name="addnote" localSheetId="113">#REF!</definedName>
    <definedName name="addnote" localSheetId="115">#REF!</definedName>
    <definedName name="addnote" localSheetId="116">#REF!</definedName>
    <definedName name="addnote" localSheetId="154">#REF!</definedName>
    <definedName name="addnote" localSheetId="68">#REF!</definedName>
    <definedName name="addnote" localSheetId="71">#REF!</definedName>
    <definedName name="addnote" localSheetId="155">#REF!</definedName>
    <definedName name="addnote" localSheetId="163">#REF!</definedName>
    <definedName name="addnote" localSheetId="164">#REF!</definedName>
    <definedName name="addnote" localSheetId="165">#REF!</definedName>
    <definedName name="addnote" localSheetId="166">#REF!</definedName>
    <definedName name="addnote" localSheetId="158">#REF!</definedName>
    <definedName name="addnote" localSheetId="160">#REF!</definedName>
    <definedName name="addnote" localSheetId="162">#REF!</definedName>
    <definedName name="addnote" localSheetId="174">#REF!</definedName>
    <definedName name="addnote" localSheetId="182">#REF!</definedName>
    <definedName name="addnote" localSheetId="183">#REF!</definedName>
    <definedName name="addnote" localSheetId="184">#REF!</definedName>
    <definedName name="addnote" localSheetId="175">#REF!</definedName>
    <definedName name="addnote" localSheetId="176">#REF!</definedName>
    <definedName name="addnote" localSheetId="179">#REF!</definedName>
    <definedName name="addnote" localSheetId="180">#REF!</definedName>
    <definedName name="addnote" localSheetId="181">#REF!</definedName>
    <definedName name="addnote">#REF!</definedName>
    <definedName name="Adf" localSheetId="69">[33]CIRRs!$C$60</definedName>
    <definedName name="Adf">[34]CIRRs!$C$60</definedName>
    <definedName name="Adjusted_undrawn_balance" localSheetId="65">#REF!</definedName>
    <definedName name="Adjusted_undrawn_balance" localSheetId="67">#REF!</definedName>
    <definedName name="Adjusted_undrawn_balance" localSheetId="68">#REF!</definedName>
    <definedName name="Adjusted_undrawn_balance" localSheetId="69">#REF!</definedName>
    <definedName name="Adjusted_undrawn_balance" localSheetId="71">#REF!</definedName>
    <definedName name="Adjusted_undrawn_balance" localSheetId="73">#REF!</definedName>
    <definedName name="Adjusted_undrawn_balance">#REF!</definedName>
    <definedName name="af" localSheetId="65">#REF!</definedName>
    <definedName name="af" localSheetId="67">#REF!</definedName>
    <definedName name="af" localSheetId="68">#REF!</definedName>
    <definedName name="af" localSheetId="69">#REF!</definedName>
    <definedName name="af" localSheetId="71">#REF!</definedName>
    <definedName name="af" localSheetId="73">#REF!</definedName>
    <definedName name="af">#REF!</definedName>
    <definedName name="AFRASIA" localSheetId="65">#REF!</definedName>
    <definedName name="AFRASIA" localSheetId="67">#REF!</definedName>
    <definedName name="AFRASIA" localSheetId="68">#REF!</definedName>
    <definedName name="AFRASIA" localSheetId="69">#REF!</definedName>
    <definedName name="AFRASIA" localSheetId="71">#REF!</definedName>
    <definedName name="AFRASIA" localSheetId="73">#REF!</definedName>
    <definedName name="AFRASIA">#REF!</definedName>
    <definedName name="AG" localSheetId="65">#REF!</definedName>
    <definedName name="AG" localSheetId="68">#REF!</definedName>
    <definedName name="AG" localSheetId="69">#REF!</definedName>
    <definedName name="AG" localSheetId="71">#REF!</definedName>
    <definedName name="AG" localSheetId="73">#REF!</definedName>
    <definedName name="AG">#REF!</definedName>
    <definedName name="ai" localSheetId="65">'[30]10'!#REF!</definedName>
    <definedName name="ai" localSheetId="68">'[30]10'!#REF!</definedName>
    <definedName name="ai" localSheetId="71">'[30]10'!#REF!</definedName>
    <definedName name="ai" localSheetId="73">'[30]10'!#REF!</definedName>
    <definedName name="ai">'[30]10'!#REF!</definedName>
    <definedName name="ALL">'[4]Imp:DSA output'!$C$9:$R$464</definedName>
    <definedName name="ALLBANKS" localSheetId="65">#REF!</definedName>
    <definedName name="ALLBANKS" localSheetId="67">#REF!</definedName>
    <definedName name="ALLBANKS" localSheetId="68">#REF!</definedName>
    <definedName name="ALLBANKS" localSheetId="69">#REF!</definedName>
    <definedName name="ALLBANKS" localSheetId="71">#REF!</definedName>
    <definedName name="ALLBANKS" localSheetId="73">#REF!</definedName>
    <definedName name="ALLBANKS">#REF!</definedName>
    <definedName name="ALT" localSheetId="65">#REF!</definedName>
    <definedName name="ALT" localSheetId="67">#REF!</definedName>
    <definedName name="ALT" localSheetId="68">#REF!</definedName>
    <definedName name="ALT" localSheetId="69">#REF!</definedName>
    <definedName name="ALT" localSheetId="71">#REF!</definedName>
    <definedName name="ALT" localSheetId="73">#REF!</definedName>
    <definedName name="ALT">#REF!</definedName>
    <definedName name="AMB" localSheetId="65">#REF!</definedName>
    <definedName name="AMB" localSheetId="67">#REF!</definedName>
    <definedName name="AMB" localSheetId="68">#REF!</definedName>
    <definedName name="AMB" localSheetId="69">#REF!</definedName>
    <definedName name="AMB" localSheetId="71">#REF!</definedName>
    <definedName name="AMB" localSheetId="73">#REF!</definedName>
    <definedName name="AMB">#REF!</definedName>
    <definedName name="amefp1">'[35]Table 8'!$A$1:$AL$61</definedName>
    <definedName name="amefp3">'[35]Table 10'!$A$1:$AN$63</definedName>
    <definedName name="amort" localSheetId="69">[36]info!$A$5:$AP$18</definedName>
    <definedName name="amort">[37]info!$A$5:$AP$18</definedName>
    <definedName name="Amorti" localSheetId="65">[38]info!#REF!</definedName>
    <definedName name="Amorti" localSheetId="68">[38]info!#REF!</definedName>
    <definedName name="Amorti" localSheetId="69">[39]info!#REF!</definedName>
    <definedName name="Amorti" localSheetId="71">[38]info!#REF!</definedName>
    <definedName name="Amorti" localSheetId="73">[38]info!#REF!</definedName>
    <definedName name="Amorti">[38]info!#REF!</definedName>
    <definedName name="AMORTIZATION" localSheetId="65">#REF!</definedName>
    <definedName name="AMORTIZATION" localSheetId="67">#REF!</definedName>
    <definedName name="AMORTIZATION" localSheetId="68">#REF!</definedName>
    <definedName name="AMORTIZATION" localSheetId="69">#REF!</definedName>
    <definedName name="AMORTIZATION" localSheetId="71">#REF!</definedName>
    <definedName name="AMORTIZATION" localSheetId="73">#REF!</definedName>
    <definedName name="AMORTIZATION">#REF!</definedName>
    <definedName name="annexa1" localSheetId="65">#REF!</definedName>
    <definedName name="annexa1" localSheetId="67">#REF!</definedName>
    <definedName name="annexa1" localSheetId="68">#REF!</definedName>
    <definedName name="annexa1" localSheetId="69">#REF!</definedName>
    <definedName name="annexa1" localSheetId="71">#REF!</definedName>
    <definedName name="annexa1" localSheetId="73">#REF!</definedName>
    <definedName name="annexa1">#REF!</definedName>
    <definedName name="annexa2" localSheetId="65">#REF!</definedName>
    <definedName name="annexa2" localSheetId="67">#REF!</definedName>
    <definedName name="annexa2" localSheetId="68">#REF!</definedName>
    <definedName name="annexa2" localSheetId="69">#REF!</definedName>
    <definedName name="annexa2" localSheetId="71">#REF!</definedName>
    <definedName name="annexa2" localSheetId="73">#REF!</definedName>
    <definedName name="annexa2">#REF!</definedName>
    <definedName name="Annual_CPI_ER_GDP" localSheetId="65">#REF!</definedName>
    <definedName name="Annual_CPI_ER_GDP" localSheetId="68">#REF!</definedName>
    <definedName name="Annual_CPI_ER_GDP" localSheetId="69">#REF!</definedName>
    <definedName name="Annual_CPI_ER_GDP" localSheetId="71">#REF!</definedName>
    <definedName name="Annual_CPI_ER_GDP" localSheetId="73">#REF!</definedName>
    <definedName name="Annual_CPI_ER_GDP">#REF!</definedName>
    <definedName name="Annual_CPI_ER_GDP_from_real" localSheetId="65">#REF!</definedName>
    <definedName name="Annual_CPI_ER_GDP_from_real" localSheetId="68">#REF!</definedName>
    <definedName name="Annual_CPI_ER_GDP_from_real" localSheetId="69">#REF!</definedName>
    <definedName name="Annual_CPI_ER_GDP_from_real" localSheetId="71">#REF!</definedName>
    <definedName name="Annual_CPI_ER_GDP_from_real" localSheetId="73">#REF!</definedName>
    <definedName name="Annual_CPI_ER_GDP_from_real">#REF!</definedName>
    <definedName name="anscount" hidden="1">2</definedName>
    <definedName name="Apr_50" localSheetId="65">#REF!</definedName>
    <definedName name="Apr_50" localSheetId="67">#REF!</definedName>
    <definedName name="Apr_50" localSheetId="68">#REF!</definedName>
    <definedName name="Apr_50" localSheetId="69">#REF!</definedName>
    <definedName name="Apr_50" localSheetId="71">#REF!</definedName>
    <definedName name="Apr_50" localSheetId="73">#REF!</definedName>
    <definedName name="Apr_50">#REF!</definedName>
    <definedName name="Apr_51" localSheetId="65">#REF!</definedName>
    <definedName name="Apr_51" localSheetId="67">#REF!</definedName>
    <definedName name="Apr_51" localSheetId="68">#REF!</definedName>
    <definedName name="Apr_51" localSheetId="69">#REF!</definedName>
    <definedName name="Apr_51" localSheetId="71">#REF!</definedName>
    <definedName name="Apr_51" localSheetId="73">#REF!</definedName>
    <definedName name="Apr_51">#REF!</definedName>
    <definedName name="Apr_52" localSheetId="65">#REF!</definedName>
    <definedName name="Apr_52" localSheetId="67">#REF!</definedName>
    <definedName name="Apr_52" localSheetId="68">#REF!</definedName>
    <definedName name="Apr_52" localSheetId="69">#REF!</definedName>
    <definedName name="Apr_52" localSheetId="71">#REF!</definedName>
    <definedName name="Apr_52" localSheetId="73">#REF!</definedName>
    <definedName name="Apr_52">#REF!</definedName>
    <definedName name="Apr_53" localSheetId="65">#REF!</definedName>
    <definedName name="Apr_53" localSheetId="68">#REF!</definedName>
    <definedName name="Apr_53" localSheetId="69">#REF!</definedName>
    <definedName name="Apr_53" localSheetId="71">#REF!</definedName>
    <definedName name="Apr_53" localSheetId="73">#REF!</definedName>
    <definedName name="Apr_53">#REF!</definedName>
    <definedName name="Apr_54" localSheetId="65">#REF!</definedName>
    <definedName name="Apr_54" localSheetId="68">#REF!</definedName>
    <definedName name="Apr_54" localSheetId="69">#REF!</definedName>
    <definedName name="Apr_54" localSheetId="71">#REF!</definedName>
    <definedName name="Apr_54" localSheetId="73">#REF!</definedName>
    <definedName name="Apr_54">#REF!</definedName>
    <definedName name="Apr_55" localSheetId="65">#REF!</definedName>
    <definedName name="Apr_55" localSheetId="68">#REF!</definedName>
    <definedName name="Apr_55" localSheetId="69">#REF!</definedName>
    <definedName name="Apr_55" localSheetId="71">#REF!</definedName>
    <definedName name="Apr_55" localSheetId="73">#REF!</definedName>
    <definedName name="Apr_55">#REF!</definedName>
    <definedName name="Apr_56" localSheetId="65">#REF!</definedName>
    <definedName name="Apr_56" localSheetId="68">#REF!</definedName>
    <definedName name="Apr_56" localSheetId="69">#REF!</definedName>
    <definedName name="Apr_56" localSheetId="71">#REF!</definedName>
    <definedName name="Apr_56" localSheetId="73">#REF!</definedName>
    <definedName name="Apr_56">#REF!</definedName>
    <definedName name="Apr_57" localSheetId="65">#REF!</definedName>
    <definedName name="Apr_57" localSheetId="68">#REF!</definedName>
    <definedName name="Apr_57" localSheetId="69">#REF!</definedName>
    <definedName name="Apr_57" localSheetId="71">#REF!</definedName>
    <definedName name="Apr_57" localSheetId="73">#REF!</definedName>
    <definedName name="Apr_57">#REF!</definedName>
    <definedName name="Apr_58" localSheetId="65">#REF!</definedName>
    <definedName name="Apr_58" localSheetId="68">#REF!</definedName>
    <definedName name="Apr_58" localSheetId="69">#REF!</definedName>
    <definedName name="Apr_58" localSheetId="71">#REF!</definedName>
    <definedName name="Apr_58" localSheetId="73">#REF!</definedName>
    <definedName name="Apr_58">#REF!</definedName>
    <definedName name="Apr_59" localSheetId="65">#REF!</definedName>
    <definedName name="Apr_59" localSheetId="68">#REF!</definedName>
    <definedName name="Apr_59" localSheetId="69">#REF!</definedName>
    <definedName name="Apr_59" localSheetId="71">#REF!</definedName>
    <definedName name="Apr_59" localSheetId="73">#REF!</definedName>
    <definedName name="Apr_59">#REF!</definedName>
    <definedName name="Apr_60" localSheetId="65">#REF!</definedName>
    <definedName name="Apr_60" localSheetId="68">#REF!</definedName>
    <definedName name="Apr_60" localSheetId="69">#REF!</definedName>
    <definedName name="Apr_60" localSheetId="71">#REF!</definedName>
    <definedName name="Apr_60" localSheetId="73">#REF!</definedName>
    <definedName name="Apr_60">#REF!</definedName>
    <definedName name="Apr_61" localSheetId="65">#REF!</definedName>
    <definedName name="Apr_61" localSheetId="68">#REF!</definedName>
    <definedName name="Apr_61" localSheetId="69">#REF!</definedName>
    <definedName name="Apr_61" localSheetId="71">#REF!</definedName>
    <definedName name="Apr_61" localSheetId="73">#REF!</definedName>
    <definedName name="Apr_61">#REF!</definedName>
    <definedName name="Apr_62" localSheetId="65">#REF!</definedName>
    <definedName name="Apr_62" localSheetId="68">#REF!</definedName>
    <definedName name="Apr_62" localSheetId="69">#REF!</definedName>
    <definedName name="Apr_62" localSheetId="71">#REF!</definedName>
    <definedName name="Apr_62" localSheetId="73">#REF!</definedName>
    <definedName name="Apr_62">#REF!</definedName>
    <definedName name="Apr_63" localSheetId="65">#REF!</definedName>
    <definedName name="Apr_63" localSheetId="68">#REF!</definedName>
    <definedName name="Apr_63" localSheetId="69">#REF!</definedName>
    <definedName name="Apr_63" localSheetId="71">#REF!</definedName>
    <definedName name="Apr_63" localSheetId="73">#REF!</definedName>
    <definedName name="Apr_63">#REF!</definedName>
    <definedName name="Apr_64" localSheetId="65">#REF!</definedName>
    <definedName name="Apr_64" localSheetId="68">#REF!</definedName>
    <definedName name="Apr_64" localSheetId="69">#REF!</definedName>
    <definedName name="Apr_64" localSheetId="71">#REF!</definedName>
    <definedName name="Apr_64" localSheetId="73">#REF!</definedName>
    <definedName name="Apr_64">#REF!</definedName>
    <definedName name="Apr_65" localSheetId="65">#REF!</definedName>
    <definedName name="Apr_65" localSheetId="68">#REF!</definedName>
    <definedName name="Apr_65" localSheetId="69">#REF!</definedName>
    <definedName name="Apr_65" localSheetId="71">#REF!</definedName>
    <definedName name="Apr_65" localSheetId="73">#REF!</definedName>
    <definedName name="Apr_65">#REF!</definedName>
    <definedName name="Apr_66" localSheetId="65">#REF!</definedName>
    <definedName name="Apr_66" localSheetId="68">#REF!</definedName>
    <definedName name="Apr_66" localSheetId="69">#REF!</definedName>
    <definedName name="Apr_66" localSheetId="71">#REF!</definedName>
    <definedName name="Apr_66" localSheetId="73">#REF!</definedName>
    <definedName name="Apr_66">#REF!</definedName>
    <definedName name="Apr_67" localSheetId="65">#REF!</definedName>
    <definedName name="Apr_67" localSheetId="68">#REF!</definedName>
    <definedName name="Apr_67" localSheetId="69">#REF!</definedName>
    <definedName name="Apr_67" localSheetId="71">#REF!</definedName>
    <definedName name="Apr_67" localSheetId="73">#REF!</definedName>
    <definedName name="Apr_67">#REF!</definedName>
    <definedName name="Apr_68" localSheetId="65">#REF!</definedName>
    <definedName name="Apr_68" localSheetId="68">#REF!</definedName>
    <definedName name="Apr_68" localSheetId="69">#REF!</definedName>
    <definedName name="Apr_68" localSheetId="71">#REF!</definedName>
    <definedName name="Apr_68" localSheetId="73">#REF!</definedName>
    <definedName name="Apr_68">#REF!</definedName>
    <definedName name="Apr_69" localSheetId="65">#REF!</definedName>
    <definedName name="Apr_69" localSheetId="68">#REF!</definedName>
    <definedName name="Apr_69" localSheetId="69">#REF!</definedName>
    <definedName name="Apr_69" localSheetId="71">#REF!</definedName>
    <definedName name="Apr_69" localSheetId="73">#REF!</definedName>
    <definedName name="Apr_69">#REF!</definedName>
    <definedName name="Apr_70" localSheetId="65">#REF!</definedName>
    <definedName name="Apr_70" localSheetId="68">#REF!</definedName>
    <definedName name="Apr_70" localSheetId="69">#REF!</definedName>
    <definedName name="Apr_70" localSheetId="71">#REF!</definedName>
    <definedName name="Apr_70" localSheetId="73">#REF!</definedName>
    <definedName name="Apr_70">#REF!</definedName>
    <definedName name="Apr_71" localSheetId="65">#REF!</definedName>
    <definedName name="Apr_71" localSheetId="68">#REF!</definedName>
    <definedName name="Apr_71" localSheetId="69">#REF!</definedName>
    <definedName name="Apr_71" localSheetId="71">#REF!</definedName>
    <definedName name="Apr_71" localSheetId="73">#REF!</definedName>
    <definedName name="Apr_71">#REF!</definedName>
    <definedName name="Apr_72" localSheetId="65">#REF!</definedName>
    <definedName name="Apr_72" localSheetId="68">#REF!</definedName>
    <definedName name="Apr_72" localSheetId="69">#REF!</definedName>
    <definedName name="Apr_72" localSheetId="71">#REF!</definedName>
    <definedName name="Apr_72" localSheetId="73">#REF!</definedName>
    <definedName name="Apr_72">#REF!</definedName>
    <definedName name="Apr_73" localSheetId="65">#REF!</definedName>
    <definedName name="Apr_73" localSheetId="68">#REF!</definedName>
    <definedName name="Apr_73" localSheetId="69">#REF!</definedName>
    <definedName name="Apr_73" localSheetId="71">#REF!</definedName>
    <definedName name="Apr_73" localSheetId="73">#REF!</definedName>
    <definedName name="Apr_73">#REF!</definedName>
    <definedName name="Apr_74" localSheetId="65">#REF!</definedName>
    <definedName name="Apr_74" localSheetId="68">#REF!</definedName>
    <definedName name="Apr_74" localSheetId="69">#REF!</definedName>
    <definedName name="Apr_74" localSheetId="71">#REF!</definedName>
    <definedName name="Apr_74" localSheetId="73">#REF!</definedName>
    <definedName name="Apr_74">#REF!</definedName>
    <definedName name="Apr_75" localSheetId="65">#REF!</definedName>
    <definedName name="Apr_75" localSheetId="68">#REF!</definedName>
    <definedName name="Apr_75" localSheetId="69">#REF!</definedName>
    <definedName name="Apr_75" localSheetId="71">#REF!</definedName>
    <definedName name="Apr_75" localSheetId="73">#REF!</definedName>
    <definedName name="Apr_75">#REF!</definedName>
    <definedName name="Apr_76" localSheetId="65">#REF!</definedName>
    <definedName name="Apr_76" localSheetId="68">#REF!</definedName>
    <definedName name="Apr_76" localSheetId="69">#REF!</definedName>
    <definedName name="Apr_76" localSheetId="71">#REF!</definedName>
    <definedName name="Apr_76" localSheetId="73">#REF!</definedName>
    <definedName name="Apr_76">#REF!</definedName>
    <definedName name="Apr_77" localSheetId="65">#REF!</definedName>
    <definedName name="Apr_77" localSheetId="68">#REF!</definedName>
    <definedName name="Apr_77" localSheetId="69">#REF!</definedName>
    <definedName name="Apr_77" localSheetId="71">#REF!</definedName>
    <definedName name="Apr_77" localSheetId="73">#REF!</definedName>
    <definedName name="Apr_77">#REF!</definedName>
    <definedName name="Apr_78" localSheetId="65">#REF!</definedName>
    <definedName name="Apr_78" localSheetId="68">#REF!</definedName>
    <definedName name="Apr_78" localSheetId="69">#REF!</definedName>
    <definedName name="Apr_78" localSheetId="71">#REF!</definedName>
    <definedName name="Apr_78" localSheetId="73">#REF!</definedName>
    <definedName name="Apr_78">#REF!</definedName>
    <definedName name="Apr_79" localSheetId="65">#REF!</definedName>
    <definedName name="Apr_79" localSheetId="68">#REF!</definedName>
    <definedName name="Apr_79" localSheetId="69">#REF!</definedName>
    <definedName name="Apr_79" localSheetId="71">#REF!</definedName>
    <definedName name="Apr_79" localSheetId="73">#REF!</definedName>
    <definedName name="Apr_79">#REF!</definedName>
    <definedName name="Apr_80" localSheetId="65">#REF!</definedName>
    <definedName name="Apr_80" localSheetId="68">#REF!</definedName>
    <definedName name="Apr_80" localSheetId="69">#REF!</definedName>
    <definedName name="Apr_80" localSheetId="71">#REF!</definedName>
    <definedName name="Apr_80" localSheetId="73">#REF!</definedName>
    <definedName name="Apr_80">#REF!</definedName>
    <definedName name="Apr_81" localSheetId="65">#REF!</definedName>
    <definedName name="Apr_81" localSheetId="68">#REF!</definedName>
    <definedName name="Apr_81" localSheetId="69">#REF!</definedName>
    <definedName name="Apr_81" localSheetId="71">#REF!</definedName>
    <definedName name="Apr_81" localSheetId="73">#REF!</definedName>
    <definedName name="Apr_81">#REF!</definedName>
    <definedName name="Apr_82" localSheetId="65">#REF!</definedName>
    <definedName name="Apr_82" localSheetId="68">#REF!</definedName>
    <definedName name="Apr_82" localSheetId="69">#REF!</definedName>
    <definedName name="Apr_82" localSheetId="71">#REF!</definedName>
    <definedName name="Apr_82" localSheetId="73">#REF!</definedName>
    <definedName name="Apr_82">#REF!</definedName>
    <definedName name="Apr_83" localSheetId="65">#REF!</definedName>
    <definedName name="Apr_83" localSheetId="68">#REF!</definedName>
    <definedName name="Apr_83" localSheetId="69">#REF!</definedName>
    <definedName name="Apr_83" localSheetId="71">#REF!</definedName>
    <definedName name="Apr_83" localSheetId="73">#REF!</definedName>
    <definedName name="Apr_83">#REF!</definedName>
    <definedName name="Apr_84" localSheetId="65">#REF!</definedName>
    <definedName name="Apr_84" localSheetId="68">#REF!</definedName>
    <definedName name="Apr_84" localSheetId="69">#REF!</definedName>
    <definedName name="Apr_84" localSheetId="71">#REF!</definedName>
    <definedName name="Apr_84" localSheetId="73">#REF!</definedName>
    <definedName name="Apr_84">#REF!</definedName>
    <definedName name="Apr_85" localSheetId="65">#REF!</definedName>
    <definedName name="Apr_85" localSheetId="68">#REF!</definedName>
    <definedName name="Apr_85" localSheetId="69">#REF!</definedName>
    <definedName name="Apr_85" localSheetId="71">#REF!</definedName>
    <definedName name="Apr_85" localSheetId="73">#REF!</definedName>
    <definedName name="Apr_85">#REF!</definedName>
    <definedName name="Apr_86" localSheetId="65">#REF!</definedName>
    <definedName name="Apr_86" localSheetId="68">#REF!</definedName>
    <definedName name="Apr_86" localSheetId="69">#REF!</definedName>
    <definedName name="Apr_86" localSheetId="71">#REF!</definedName>
    <definedName name="Apr_86" localSheetId="73">#REF!</definedName>
    <definedName name="Apr_86">#REF!</definedName>
    <definedName name="Apr_87" localSheetId="65">#REF!</definedName>
    <definedName name="Apr_87" localSheetId="68">#REF!</definedName>
    <definedName name="Apr_87" localSheetId="69">#REF!</definedName>
    <definedName name="Apr_87" localSheetId="71">#REF!</definedName>
    <definedName name="Apr_87" localSheetId="73">#REF!</definedName>
    <definedName name="Apr_87">#REF!</definedName>
    <definedName name="Apr_88" localSheetId="65">#REF!</definedName>
    <definedName name="Apr_88" localSheetId="68">#REF!</definedName>
    <definedName name="Apr_88" localSheetId="69">#REF!</definedName>
    <definedName name="Apr_88" localSheetId="71">#REF!</definedName>
    <definedName name="Apr_88" localSheetId="73">#REF!</definedName>
    <definedName name="Apr_88">#REF!</definedName>
    <definedName name="Apr_89" localSheetId="65">#REF!</definedName>
    <definedName name="Apr_89" localSheetId="68">#REF!</definedName>
    <definedName name="Apr_89" localSheetId="69">#REF!</definedName>
    <definedName name="Apr_89" localSheetId="71">#REF!</definedName>
    <definedName name="Apr_89" localSheetId="73">#REF!</definedName>
    <definedName name="Apr_89">#REF!</definedName>
    <definedName name="Apr_90" localSheetId="65">#REF!</definedName>
    <definedName name="Apr_90" localSheetId="68">#REF!</definedName>
    <definedName name="Apr_90" localSheetId="69">#REF!</definedName>
    <definedName name="Apr_90" localSheetId="71">#REF!</definedName>
    <definedName name="Apr_90" localSheetId="73">#REF!</definedName>
    <definedName name="Apr_90">#REF!</definedName>
    <definedName name="Apr_91" localSheetId="65">#REF!</definedName>
    <definedName name="Apr_91" localSheetId="68">#REF!</definedName>
    <definedName name="Apr_91" localSheetId="69">#REF!</definedName>
    <definedName name="Apr_91" localSheetId="71">#REF!</definedName>
    <definedName name="Apr_91" localSheetId="73">#REF!</definedName>
    <definedName name="Apr_91">#REF!</definedName>
    <definedName name="Apr_92" localSheetId="65">#REF!</definedName>
    <definedName name="Apr_92" localSheetId="68">#REF!</definedName>
    <definedName name="Apr_92" localSheetId="69">#REF!</definedName>
    <definedName name="Apr_92" localSheetId="71">#REF!</definedName>
    <definedName name="Apr_92" localSheetId="73">#REF!</definedName>
    <definedName name="Apr_92">#REF!</definedName>
    <definedName name="Apr_93" localSheetId="65">#REF!</definedName>
    <definedName name="Apr_93" localSheetId="68">#REF!</definedName>
    <definedName name="Apr_93" localSheetId="69">#REF!</definedName>
    <definedName name="Apr_93" localSheetId="71">#REF!</definedName>
    <definedName name="Apr_93" localSheetId="73">#REF!</definedName>
    <definedName name="Apr_93">#REF!</definedName>
    <definedName name="Apr_94" localSheetId="65">#REF!</definedName>
    <definedName name="Apr_94" localSheetId="68">#REF!</definedName>
    <definedName name="Apr_94" localSheetId="69">#REF!</definedName>
    <definedName name="Apr_94" localSheetId="71">#REF!</definedName>
    <definedName name="Apr_94" localSheetId="73">#REF!</definedName>
    <definedName name="Apr_94">#REF!</definedName>
    <definedName name="Apr_95" localSheetId="65">#REF!</definedName>
    <definedName name="Apr_95" localSheetId="68">#REF!</definedName>
    <definedName name="Apr_95" localSheetId="69">#REF!</definedName>
    <definedName name="Apr_95" localSheetId="71">#REF!</definedName>
    <definedName name="Apr_95" localSheetId="73">#REF!</definedName>
    <definedName name="Apr_95">#REF!</definedName>
    <definedName name="Apr_96" localSheetId="65">#REF!</definedName>
    <definedName name="Apr_96" localSheetId="68">#REF!</definedName>
    <definedName name="Apr_96" localSheetId="69">#REF!</definedName>
    <definedName name="Apr_96" localSheetId="71">#REF!</definedName>
    <definedName name="Apr_96" localSheetId="73">#REF!</definedName>
    <definedName name="Apr_96">#REF!</definedName>
    <definedName name="Apr_97" localSheetId="65">#REF!</definedName>
    <definedName name="Apr_97" localSheetId="68">#REF!</definedName>
    <definedName name="Apr_97" localSheetId="69">#REF!</definedName>
    <definedName name="Apr_97" localSheetId="71">#REF!</definedName>
    <definedName name="Apr_97" localSheetId="73">#REF!</definedName>
    <definedName name="Apr_97">#REF!</definedName>
    <definedName name="Apr_98" localSheetId="65">#REF!</definedName>
    <definedName name="Apr_98" localSheetId="68">#REF!</definedName>
    <definedName name="Apr_98" localSheetId="69">#REF!</definedName>
    <definedName name="Apr_98" localSheetId="71">#REF!</definedName>
    <definedName name="Apr_98" localSheetId="73">#REF!</definedName>
    <definedName name="Apr_98">#REF!</definedName>
    <definedName name="Apr_99" localSheetId="65">#REF!</definedName>
    <definedName name="Apr_99" localSheetId="68">#REF!</definedName>
    <definedName name="Apr_99" localSheetId="69">#REF!</definedName>
    <definedName name="Apr_99" localSheetId="71">#REF!</definedName>
    <definedName name="Apr_99" localSheetId="73">#REF!</definedName>
    <definedName name="Apr_99">#REF!</definedName>
    <definedName name="arat" localSheetId="65">[40]Zambia!#REF!</definedName>
    <definedName name="arat" localSheetId="68">[40]Zambia!#REF!</definedName>
    <definedName name="arat" localSheetId="71">[40]Zambia!#REF!</definedName>
    <definedName name="arat" localSheetId="73">[40]Zambia!#REF!</definedName>
    <definedName name="arat">[40]Zambia!#REF!</definedName>
    <definedName name="Argentina" localSheetId="6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65">#REF!</definedName>
    <definedName name="ARR" localSheetId="67">#REF!</definedName>
    <definedName name="ARR" localSheetId="68">#REF!</definedName>
    <definedName name="ARR" localSheetId="69">#REF!</definedName>
    <definedName name="ARR" localSheetId="71">#REF!</definedName>
    <definedName name="ARR" localSheetId="73">#REF!</definedName>
    <definedName name="ARR">#REF!</definedName>
    <definedName name="ARR.SR" localSheetId="65">#REF!</definedName>
    <definedName name="ARR.SR" localSheetId="67">#REF!</definedName>
    <definedName name="ARR.SR" localSheetId="68">#REF!</definedName>
    <definedName name="ARR.SR" localSheetId="69">#REF!</definedName>
    <definedName name="ARR.SR" localSheetId="71">#REF!</definedName>
    <definedName name="ARR.SR" localSheetId="73">#REF!</definedName>
    <definedName name="ARR.SR">#REF!</definedName>
    <definedName name="as" localSheetId="67" hidden="1">{#N/A,#N/A,TRUE,"Table1USD";#N/A,#N/A,TRUE,"Table1GBP"}</definedName>
    <definedName name="as" localSheetId="68" hidden="1">{#N/A,#N/A,TRUE,"Table1USD";#N/A,#N/A,TRUE,"Table1GBP"}</definedName>
    <definedName name="as" localSheetId="69" hidden="1">{#N/A,#N/A,TRUE,"Table1USD";#N/A,#N/A,TRUE,"Table1GBP"}</definedName>
    <definedName name="as" hidden="1">{#N/A,#N/A,TRUE,"Table1USD";#N/A,#N/A,TRUE,"Table1GBP"}</definedName>
    <definedName name="asaaaaaaaaaaaaaaaaaaaaaaaaaaa" localSheetId="65">#REF!</definedName>
    <definedName name="asaaaaaaaaaaaaaaaaaaaaaaaaaaa" localSheetId="67">#REF!</definedName>
    <definedName name="asaaaaaaaaaaaaaaaaaaaaaaaaaaa" localSheetId="68">#REF!</definedName>
    <definedName name="asaaaaaaaaaaaaaaaaaaaaaaaaaaa" localSheetId="69">#REF!</definedName>
    <definedName name="asaaaaaaaaaaaaaaaaaaaaaaaaaaa" localSheetId="71">#REF!</definedName>
    <definedName name="asaaaaaaaaaaaaaaaaaaaaaaaaaaa" localSheetId="73">#REF!</definedName>
    <definedName name="asaaaaaaaaaaaaaaaaaaaaaaaaaaa">#REF!</definedName>
    <definedName name="asd">'[31]Vol 1'!#REF!</definedName>
    <definedName name="ASDASDASF">[26]TEMP!#REF!</definedName>
    <definedName name="asdf" localSheetId="65">#REF!</definedName>
    <definedName name="asdf" localSheetId="67">#REF!</definedName>
    <definedName name="asdf" localSheetId="68">#REF!</definedName>
    <definedName name="asdf" localSheetId="69">#REF!</definedName>
    <definedName name="asdf" localSheetId="71">#REF!</definedName>
    <definedName name="asdf" localSheetId="73">#REF!</definedName>
    <definedName name="asdf" localSheetId="159">[26]TEMP!#REF!</definedName>
    <definedName name="asdf">#REF!</definedName>
    <definedName name="asdfasf" localSheetId="67" hidden="1">{#N/A,#N/A,FALSE,"INTERST"}</definedName>
    <definedName name="asdfasf" localSheetId="68" hidden="1">{#N/A,#N/A,FALSE,"INTERST"}</definedName>
    <definedName name="asdfasf" localSheetId="69" hidden="1">{#N/A,#N/A,FALSE,"INTERST"}</definedName>
    <definedName name="asdfasf" hidden="1">{#N/A,#N/A,FALSE,"INTERST"}</definedName>
    <definedName name="asdfg">[26]TEMP!#REF!</definedName>
    <definedName name="asdgb" localSheetId="67" hidden="1">{#N/A,#N/A,TRUE,"Table1USD";#N/A,#N/A,TRUE,"Table1GBP"}</definedName>
    <definedName name="asdgb" localSheetId="68" hidden="1">{#N/A,#N/A,TRUE,"Table1USD";#N/A,#N/A,TRUE,"Table1GBP"}</definedName>
    <definedName name="asdgb" localSheetId="69" hidden="1">{#N/A,#N/A,TRUE,"Table1USD";#N/A,#N/A,TRUE,"Table1GBP"}</definedName>
    <definedName name="asdgb" hidden="1">{#N/A,#N/A,TRUE,"Table1USD";#N/A,#N/A,TRUE,"Table1GBP"}</definedName>
    <definedName name="Asector" localSheetId="65">#REF!</definedName>
    <definedName name="Asector" localSheetId="67">#REF!</definedName>
    <definedName name="Asector" localSheetId="68">#REF!</definedName>
    <definedName name="Asector" localSheetId="69">#REF!</definedName>
    <definedName name="Asector" localSheetId="71">#REF!</definedName>
    <definedName name="Asector" localSheetId="73">#REF!</definedName>
    <definedName name="Asector">#REF!</definedName>
    <definedName name="ASSBOP" localSheetId="65">[6]Work_sect!#REF!</definedName>
    <definedName name="ASSBOP" localSheetId="67">[6]Work_sect!#REF!</definedName>
    <definedName name="ASSBOP" localSheetId="68">[6]Work_sect!#REF!</definedName>
    <definedName name="ASSBOP" localSheetId="71">[6]Work_sect!#REF!</definedName>
    <definedName name="ASSBOP" localSheetId="73">[6]Work_sect!#REF!</definedName>
    <definedName name="ASSBOP">[6]Work_sect!#REF!</definedName>
    <definedName name="ASSFISC" localSheetId="65">[6]Work_sect!#REF!</definedName>
    <definedName name="ASSFISC" localSheetId="68">[6]Work_sect!#REF!</definedName>
    <definedName name="ASSFISC" localSheetId="71">[6]Work_sect!#REF!</definedName>
    <definedName name="ASSFISC" localSheetId="73">[6]Work_sect!#REF!</definedName>
    <definedName name="ASSFISC">[6]Work_sect!#REF!</definedName>
    <definedName name="ASSGLOBAL" localSheetId="65">[6]Work_sect!#REF!</definedName>
    <definedName name="ASSGLOBAL" localSheetId="68">[6]Work_sect!#REF!</definedName>
    <definedName name="ASSGLOBAL" localSheetId="71">[6]Work_sect!#REF!</definedName>
    <definedName name="ASSGLOBAL" localSheetId="73">[6]Work_sect!#REF!</definedName>
    <definedName name="ASSGLOBAL">[6]Work_sect!#REF!</definedName>
    <definedName name="Assistance" localSheetId="65">#REF!</definedName>
    <definedName name="Assistance" localSheetId="67">#REF!</definedName>
    <definedName name="Assistance" localSheetId="68">#REF!</definedName>
    <definedName name="Assistance" localSheetId="69">#REF!</definedName>
    <definedName name="Assistance" localSheetId="71">#REF!</definedName>
    <definedName name="Assistance" localSheetId="73">#REF!</definedName>
    <definedName name="Assistance">#REF!</definedName>
    <definedName name="ASSMON" localSheetId="65">[6]Work_sect!#REF!</definedName>
    <definedName name="ASSMON" localSheetId="67">[6]Work_sect!#REF!</definedName>
    <definedName name="ASSMON" localSheetId="68">[6]Work_sect!#REF!</definedName>
    <definedName name="ASSMON" localSheetId="71">[6]Work_sect!#REF!</definedName>
    <definedName name="ASSMON" localSheetId="73">[6]Work_sect!#REF!</definedName>
    <definedName name="ASSMON">[6]Work_sect!#REF!</definedName>
    <definedName name="ASSSECTOR" localSheetId="65">[6]Work_sect!#REF!</definedName>
    <definedName name="ASSSECTOR" localSheetId="68">[6]Work_sect!#REF!</definedName>
    <definedName name="ASSSECTOR" localSheetId="71">[6]Work_sect!#REF!</definedName>
    <definedName name="ASSSECTOR" localSheetId="73">[6]Work_sect!#REF!</definedName>
    <definedName name="ASSSECTOR">[6]Work_sect!#REF!</definedName>
    <definedName name="ASSUMPB" localSheetId="65">[41]E!#REF!</definedName>
    <definedName name="ASSUMPB" localSheetId="68">[41]E!#REF!</definedName>
    <definedName name="ASSUMPB" localSheetId="69">[42]E!#REF!</definedName>
    <definedName name="ASSUMPB" localSheetId="71">[41]E!#REF!</definedName>
    <definedName name="ASSUMPB" localSheetId="73">[41]E!#REF!</definedName>
    <definedName name="ASSUMPB">[41]E!#REF!</definedName>
    <definedName name="Assumptions_for_Rescheduling" localSheetId="65">#REF!</definedName>
    <definedName name="Assumptions_for_Rescheduling" localSheetId="67">#REF!</definedName>
    <definedName name="Assumptions_for_Rescheduling" localSheetId="68">#REF!</definedName>
    <definedName name="Assumptions_for_Rescheduling" localSheetId="69">#REF!</definedName>
    <definedName name="Assumptions_for_Rescheduling" localSheetId="71">#REF!</definedName>
    <definedName name="Assumptions_for_Rescheduling" localSheetId="73">#REF!</definedName>
    <definedName name="Assumptions_for_Rescheduling">#REF!</definedName>
    <definedName name="atab1" localSheetId="65">#REF!</definedName>
    <definedName name="atab1" localSheetId="67">#REF!</definedName>
    <definedName name="atab1" localSheetId="68">#REF!</definedName>
    <definedName name="atab1" localSheetId="69">#REF!</definedName>
    <definedName name="atab1" localSheetId="71">#REF!</definedName>
    <definedName name="atab1" localSheetId="73">#REF!</definedName>
    <definedName name="atab1">#REF!</definedName>
    <definedName name="atab10" localSheetId="65">#REF!</definedName>
    <definedName name="atab10" localSheetId="67">#REF!</definedName>
    <definedName name="atab10" localSheetId="68">#REF!</definedName>
    <definedName name="atab10" localSheetId="69">#REF!</definedName>
    <definedName name="atab10" localSheetId="71">#REF!</definedName>
    <definedName name="atab10" localSheetId="73">#REF!</definedName>
    <definedName name="atab10">#REF!</definedName>
    <definedName name="atab2">'[35]Table 2'!$A$1:$R$88</definedName>
    <definedName name="atab3">'[35]Table 3'!$A$1:$R$88</definedName>
    <definedName name="atab4">'[12]Table 5 Mon Survey'!$A$1:$G$58</definedName>
    <definedName name="atab5">'[12]Table 6 BoZ'!$A$1:$G$42</definedName>
    <definedName name="atab6">'[35]Table 6'!$B$2:$P$104</definedName>
    <definedName name="atab7">'[35]Table 7'!$B$2:$L$78</definedName>
    <definedName name="atab8">'[35]Table 11'!$A$1:$C$66</definedName>
    <definedName name="atab9" localSheetId="65">#REF!</definedName>
    <definedName name="atab9" localSheetId="67">#REF!</definedName>
    <definedName name="atab9" localSheetId="68">#REF!</definedName>
    <definedName name="atab9" localSheetId="69">#REF!</definedName>
    <definedName name="atab9" localSheetId="71">#REF!</definedName>
    <definedName name="atab9" localSheetId="73">#REF!</definedName>
    <definedName name="atab9">#REF!</definedName>
    <definedName name="atab9b" localSheetId="65">#REF!</definedName>
    <definedName name="atab9b" localSheetId="67">#REF!</definedName>
    <definedName name="atab9b" localSheetId="68">#REF!</definedName>
    <definedName name="atab9b" localSheetId="69">#REF!</definedName>
    <definedName name="atab9b" localSheetId="71">#REF!</definedName>
    <definedName name="atab9b" localSheetId="73">#REF!</definedName>
    <definedName name="atab9b">#REF!</definedName>
    <definedName name="atrade" localSheetId="65">[11]!atrade</definedName>
    <definedName name="atrade" localSheetId="68">[11]!atrade</definedName>
    <definedName name="atrade" localSheetId="71">[11]!atrade</definedName>
    <definedName name="atrade" localSheetId="73">[11]!atrade</definedName>
    <definedName name="atrade">[11]!atrade</definedName>
    <definedName name="ATS" localSheetId="69">[33]CIRRs!$C$77</definedName>
    <definedName name="ATS">[34]CIRRs!$C$77</definedName>
    <definedName name="Aug_50" localSheetId="65">#REF!</definedName>
    <definedName name="Aug_50" localSheetId="67">#REF!</definedName>
    <definedName name="Aug_50" localSheetId="68">#REF!</definedName>
    <definedName name="Aug_50" localSheetId="69">#REF!</definedName>
    <definedName name="Aug_50" localSheetId="71">#REF!</definedName>
    <definedName name="Aug_50" localSheetId="73">#REF!</definedName>
    <definedName name="Aug_50">#REF!</definedName>
    <definedName name="Aug_51" localSheetId="65">#REF!</definedName>
    <definedName name="Aug_51" localSheetId="67">#REF!</definedName>
    <definedName name="Aug_51" localSheetId="68">#REF!</definedName>
    <definedName name="Aug_51" localSheetId="69">#REF!</definedName>
    <definedName name="Aug_51" localSheetId="71">#REF!</definedName>
    <definedName name="Aug_51" localSheetId="73">#REF!</definedName>
    <definedName name="Aug_51">#REF!</definedName>
    <definedName name="Aug_52" localSheetId="65">#REF!</definedName>
    <definedName name="Aug_52" localSheetId="67">#REF!</definedName>
    <definedName name="Aug_52" localSheetId="68">#REF!</definedName>
    <definedName name="Aug_52" localSheetId="69">#REF!</definedName>
    <definedName name="Aug_52" localSheetId="71">#REF!</definedName>
    <definedName name="Aug_52" localSheetId="73">#REF!</definedName>
    <definedName name="Aug_52">#REF!</definedName>
    <definedName name="Aug_53" localSheetId="65">#REF!</definedName>
    <definedName name="Aug_53" localSheetId="68">#REF!</definedName>
    <definedName name="Aug_53" localSheetId="69">#REF!</definedName>
    <definedName name="Aug_53" localSheetId="71">#REF!</definedName>
    <definedName name="Aug_53" localSheetId="73">#REF!</definedName>
    <definedName name="Aug_53">#REF!</definedName>
    <definedName name="Aug_54" localSheetId="65">#REF!</definedName>
    <definedName name="Aug_54" localSheetId="68">#REF!</definedName>
    <definedName name="Aug_54" localSheetId="69">#REF!</definedName>
    <definedName name="Aug_54" localSheetId="71">#REF!</definedName>
    <definedName name="Aug_54" localSheetId="73">#REF!</definedName>
    <definedName name="Aug_54">#REF!</definedName>
    <definedName name="Aug_55" localSheetId="65">#REF!</definedName>
    <definedName name="Aug_55" localSheetId="68">#REF!</definedName>
    <definedName name="Aug_55" localSheetId="69">#REF!</definedName>
    <definedName name="Aug_55" localSheetId="71">#REF!</definedName>
    <definedName name="Aug_55" localSheetId="73">#REF!</definedName>
    <definedName name="Aug_55">#REF!</definedName>
    <definedName name="Aug_56" localSheetId="65">#REF!</definedName>
    <definedName name="Aug_56" localSheetId="68">#REF!</definedName>
    <definedName name="Aug_56" localSheetId="69">#REF!</definedName>
    <definedName name="Aug_56" localSheetId="71">#REF!</definedName>
    <definedName name="Aug_56" localSheetId="73">#REF!</definedName>
    <definedName name="Aug_56">#REF!</definedName>
    <definedName name="Aug_57" localSheetId="65">#REF!</definedName>
    <definedName name="Aug_57" localSheetId="68">#REF!</definedName>
    <definedName name="Aug_57" localSheetId="69">#REF!</definedName>
    <definedName name="Aug_57" localSheetId="71">#REF!</definedName>
    <definedName name="Aug_57" localSheetId="73">#REF!</definedName>
    <definedName name="Aug_57">#REF!</definedName>
    <definedName name="Aug_58" localSheetId="65">#REF!</definedName>
    <definedName name="Aug_58" localSheetId="68">#REF!</definedName>
    <definedName name="Aug_58" localSheetId="69">#REF!</definedName>
    <definedName name="Aug_58" localSheetId="71">#REF!</definedName>
    <definedName name="Aug_58" localSheetId="73">#REF!</definedName>
    <definedName name="Aug_58">#REF!</definedName>
    <definedName name="Aug_59" localSheetId="65">#REF!</definedName>
    <definedName name="Aug_59" localSheetId="68">#REF!</definedName>
    <definedName name="Aug_59" localSheetId="69">#REF!</definedName>
    <definedName name="Aug_59" localSheetId="71">#REF!</definedName>
    <definedName name="Aug_59" localSheetId="73">#REF!</definedName>
    <definedName name="Aug_59">#REF!</definedName>
    <definedName name="Aug_60" localSheetId="65">#REF!</definedName>
    <definedName name="Aug_60" localSheetId="68">#REF!</definedName>
    <definedName name="Aug_60" localSheetId="69">#REF!</definedName>
    <definedName name="Aug_60" localSheetId="71">#REF!</definedName>
    <definedName name="Aug_60" localSheetId="73">#REF!</definedName>
    <definedName name="Aug_60">#REF!</definedName>
    <definedName name="Aug_61" localSheetId="65">#REF!</definedName>
    <definedName name="Aug_61" localSheetId="68">#REF!</definedName>
    <definedName name="Aug_61" localSheetId="69">#REF!</definedName>
    <definedName name="Aug_61" localSheetId="71">#REF!</definedName>
    <definedName name="Aug_61" localSheetId="73">#REF!</definedName>
    <definedName name="Aug_61">#REF!</definedName>
    <definedName name="Aug_62" localSheetId="65">#REF!</definedName>
    <definedName name="Aug_62" localSheetId="68">#REF!</definedName>
    <definedName name="Aug_62" localSheetId="69">#REF!</definedName>
    <definedName name="Aug_62" localSheetId="71">#REF!</definedName>
    <definedName name="Aug_62" localSheetId="73">#REF!</definedName>
    <definedName name="Aug_62">#REF!</definedName>
    <definedName name="Aug_63" localSheetId="65">#REF!</definedName>
    <definedName name="Aug_63" localSheetId="68">#REF!</definedName>
    <definedName name="Aug_63" localSheetId="69">#REF!</definedName>
    <definedName name="Aug_63" localSheetId="71">#REF!</definedName>
    <definedName name="Aug_63" localSheetId="73">#REF!</definedName>
    <definedName name="Aug_63">#REF!</definedName>
    <definedName name="Aug_64" localSheetId="65">#REF!</definedName>
    <definedName name="Aug_64" localSheetId="68">#REF!</definedName>
    <definedName name="Aug_64" localSheetId="69">#REF!</definedName>
    <definedName name="Aug_64" localSheetId="71">#REF!</definedName>
    <definedName name="Aug_64" localSheetId="73">#REF!</definedName>
    <definedName name="Aug_64">#REF!</definedName>
    <definedName name="Aug_65" localSheetId="65">#REF!</definedName>
    <definedName name="Aug_65" localSheetId="68">#REF!</definedName>
    <definedName name="Aug_65" localSheetId="69">#REF!</definedName>
    <definedName name="Aug_65" localSheetId="71">#REF!</definedName>
    <definedName name="Aug_65" localSheetId="73">#REF!</definedName>
    <definedName name="Aug_65">#REF!</definedName>
    <definedName name="Aug_66" localSheetId="65">#REF!</definedName>
    <definedName name="Aug_66" localSheetId="68">#REF!</definedName>
    <definedName name="Aug_66" localSheetId="69">#REF!</definedName>
    <definedName name="Aug_66" localSheetId="71">#REF!</definedName>
    <definedName name="Aug_66" localSheetId="73">#REF!</definedName>
    <definedName name="Aug_66">#REF!</definedName>
    <definedName name="Aug_67" localSheetId="65">#REF!</definedName>
    <definedName name="Aug_67" localSheetId="68">#REF!</definedName>
    <definedName name="Aug_67" localSheetId="69">#REF!</definedName>
    <definedName name="Aug_67" localSheetId="71">#REF!</definedName>
    <definedName name="Aug_67" localSheetId="73">#REF!</definedName>
    <definedName name="Aug_67">#REF!</definedName>
    <definedName name="Aug_68" localSheetId="65">#REF!</definedName>
    <definedName name="Aug_68" localSheetId="68">#REF!</definedName>
    <definedName name="Aug_68" localSheetId="69">#REF!</definedName>
    <definedName name="Aug_68" localSheetId="71">#REF!</definedName>
    <definedName name="Aug_68" localSheetId="73">#REF!</definedName>
    <definedName name="Aug_68">#REF!</definedName>
    <definedName name="Aug_69" localSheetId="65">#REF!</definedName>
    <definedName name="Aug_69" localSheetId="68">#REF!</definedName>
    <definedName name="Aug_69" localSheetId="69">#REF!</definedName>
    <definedName name="Aug_69" localSheetId="71">#REF!</definedName>
    <definedName name="Aug_69" localSheetId="73">#REF!</definedName>
    <definedName name="Aug_69">#REF!</definedName>
    <definedName name="Aug_70" localSheetId="65">#REF!</definedName>
    <definedName name="Aug_70" localSheetId="68">#REF!</definedName>
    <definedName name="Aug_70" localSheetId="69">#REF!</definedName>
    <definedName name="Aug_70" localSheetId="71">#REF!</definedName>
    <definedName name="Aug_70" localSheetId="73">#REF!</definedName>
    <definedName name="Aug_70">#REF!</definedName>
    <definedName name="Aug_71" localSheetId="65">#REF!</definedName>
    <definedName name="Aug_71" localSheetId="68">#REF!</definedName>
    <definedName name="Aug_71" localSheetId="69">#REF!</definedName>
    <definedName name="Aug_71" localSheetId="71">#REF!</definedName>
    <definedName name="Aug_71" localSheetId="73">#REF!</definedName>
    <definedName name="Aug_71">#REF!</definedName>
    <definedName name="Aug_72" localSheetId="65">#REF!</definedName>
    <definedName name="Aug_72" localSheetId="68">#REF!</definedName>
    <definedName name="Aug_72" localSheetId="69">#REF!</definedName>
    <definedName name="Aug_72" localSheetId="71">#REF!</definedName>
    <definedName name="Aug_72" localSheetId="73">#REF!</definedName>
    <definedName name="Aug_72">#REF!</definedName>
    <definedName name="Aug_73" localSheetId="65">#REF!</definedName>
    <definedName name="Aug_73" localSheetId="68">#REF!</definedName>
    <definedName name="Aug_73" localSheetId="69">#REF!</definedName>
    <definedName name="Aug_73" localSheetId="71">#REF!</definedName>
    <definedName name="Aug_73" localSheetId="73">#REF!</definedName>
    <definedName name="Aug_73">#REF!</definedName>
    <definedName name="Aug_74" localSheetId="65">#REF!</definedName>
    <definedName name="Aug_74" localSheetId="68">#REF!</definedName>
    <definedName name="Aug_74" localSheetId="69">#REF!</definedName>
    <definedName name="Aug_74" localSheetId="71">#REF!</definedName>
    <definedName name="Aug_74" localSheetId="73">#REF!</definedName>
    <definedName name="Aug_74">#REF!</definedName>
    <definedName name="Aug_75" localSheetId="65">#REF!</definedName>
    <definedName name="Aug_75" localSheetId="68">#REF!</definedName>
    <definedName name="Aug_75" localSheetId="69">#REF!</definedName>
    <definedName name="Aug_75" localSheetId="71">#REF!</definedName>
    <definedName name="Aug_75" localSheetId="73">#REF!</definedName>
    <definedName name="Aug_75">#REF!</definedName>
    <definedName name="Aug_76" localSheetId="65">#REF!</definedName>
    <definedName name="Aug_76" localSheetId="68">#REF!</definedName>
    <definedName name="Aug_76" localSheetId="69">#REF!</definedName>
    <definedName name="Aug_76" localSheetId="71">#REF!</definedName>
    <definedName name="Aug_76" localSheetId="73">#REF!</definedName>
    <definedName name="Aug_76">#REF!</definedName>
    <definedName name="Aug_77" localSheetId="65">#REF!</definedName>
    <definedName name="Aug_77" localSheetId="68">#REF!</definedName>
    <definedName name="Aug_77" localSheetId="69">#REF!</definedName>
    <definedName name="Aug_77" localSheetId="71">#REF!</definedName>
    <definedName name="Aug_77" localSheetId="73">#REF!</definedName>
    <definedName name="Aug_77">#REF!</definedName>
    <definedName name="Aug_78" localSheetId="65">#REF!</definedName>
    <definedName name="Aug_78" localSheetId="68">#REF!</definedName>
    <definedName name="Aug_78" localSheetId="69">#REF!</definedName>
    <definedName name="Aug_78" localSheetId="71">#REF!</definedName>
    <definedName name="Aug_78" localSheetId="73">#REF!</definedName>
    <definedName name="Aug_78">#REF!</definedName>
    <definedName name="Aug_79" localSheetId="65">#REF!</definedName>
    <definedName name="Aug_79" localSheetId="68">#REF!</definedName>
    <definedName name="Aug_79" localSheetId="69">#REF!</definedName>
    <definedName name="Aug_79" localSheetId="71">#REF!</definedName>
    <definedName name="Aug_79" localSheetId="73">#REF!</definedName>
    <definedName name="Aug_79">#REF!</definedName>
    <definedName name="Aug_80" localSheetId="65">#REF!</definedName>
    <definedName name="Aug_80" localSheetId="68">#REF!</definedName>
    <definedName name="Aug_80" localSheetId="69">#REF!</definedName>
    <definedName name="Aug_80" localSheetId="71">#REF!</definedName>
    <definedName name="Aug_80" localSheetId="73">#REF!</definedName>
    <definedName name="Aug_80">#REF!</definedName>
    <definedName name="Aug_81" localSheetId="65">#REF!</definedName>
    <definedName name="Aug_81" localSheetId="68">#REF!</definedName>
    <definedName name="Aug_81" localSheetId="69">#REF!</definedName>
    <definedName name="Aug_81" localSheetId="71">#REF!</definedName>
    <definedName name="Aug_81" localSheetId="73">#REF!</definedName>
    <definedName name="Aug_81">#REF!</definedName>
    <definedName name="Aug_82" localSheetId="65">#REF!</definedName>
    <definedName name="Aug_82" localSheetId="68">#REF!</definedName>
    <definedName name="Aug_82" localSheetId="69">#REF!</definedName>
    <definedName name="Aug_82" localSheetId="71">#REF!</definedName>
    <definedName name="Aug_82" localSheetId="73">#REF!</definedName>
    <definedName name="Aug_82">#REF!</definedName>
    <definedName name="Aug_83" localSheetId="65">#REF!</definedName>
    <definedName name="Aug_83" localSheetId="68">#REF!</definedName>
    <definedName name="Aug_83" localSheetId="69">#REF!</definedName>
    <definedName name="Aug_83" localSheetId="71">#REF!</definedName>
    <definedName name="Aug_83" localSheetId="73">#REF!</definedName>
    <definedName name="Aug_83">#REF!</definedName>
    <definedName name="Aug_84" localSheetId="65">#REF!</definedName>
    <definedName name="Aug_84" localSheetId="68">#REF!</definedName>
    <definedName name="Aug_84" localSheetId="69">#REF!</definedName>
    <definedName name="Aug_84" localSheetId="71">#REF!</definedName>
    <definedName name="Aug_84" localSheetId="73">#REF!</definedName>
    <definedName name="Aug_84">#REF!</definedName>
    <definedName name="Aug_85" localSheetId="65">#REF!</definedName>
    <definedName name="Aug_85" localSheetId="68">#REF!</definedName>
    <definedName name="Aug_85" localSheetId="69">#REF!</definedName>
    <definedName name="Aug_85" localSheetId="71">#REF!</definedName>
    <definedName name="Aug_85" localSheetId="73">#REF!</definedName>
    <definedName name="Aug_85">#REF!</definedName>
    <definedName name="Aug_86" localSheetId="65">#REF!</definedName>
    <definedName name="Aug_86" localSheetId="68">#REF!</definedName>
    <definedName name="Aug_86" localSheetId="69">#REF!</definedName>
    <definedName name="Aug_86" localSheetId="71">#REF!</definedName>
    <definedName name="Aug_86" localSheetId="73">#REF!</definedName>
    <definedName name="Aug_86">#REF!</definedName>
    <definedName name="Aug_87" localSheetId="65">#REF!</definedName>
    <definedName name="Aug_87" localSheetId="68">#REF!</definedName>
    <definedName name="Aug_87" localSheetId="69">#REF!</definedName>
    <definedName name="Aug_87" localSheetId="71">#REF!</definedName>
    <definedName name="Aug_87" localSheetId="73">#REF!</definedName>
    <definedName name="Aug_87">#REF!</definedName>
    <definedName name="Aug_88" localSheetId="65">#REF!</definedName>
    <definedName name="Aug_88" localSheetId="68">#REF!</definedName>
    <definedName name="Aug_88" localSheetId="69">#REF!</definedName>
    <definedName name="Aug_88" localSheetId="71">#REF!</definedName>
    <definedName name="Aug_88" localSheetId="73">#REF!</definedName>
    <definedName name="Aug_88">#REF!</definedName>
    <definedName name="Aug_89" localSheetId="65">#REF!</definedName>
    <definedName name="Aug_89" localSheetId="68">#REF!</definedName>
    <definedName name="Aug_89" localSheetId="69">#REF!</definedName>
    <definedName name="Aug_89" localSheetId="71">#REF!</definedName>
    <definedName name="Aug_89" localSheetId="73">#REF!</definedName>
    <definedName name="Aug_89">#REF!</definedName>
    <definedName name="Aug_90" localSheetId="65">#REF!</definedName>
    <definedName name="Aug_90" localSheetId="68">#REF!</definedName>
    <definedName name="Aug_90" localSheetId="69">#REF!</definedName>
    <definedName name="Aug_90" localSheetId="71">#REF!</definedName>
    <definedName name="Aug_90" localSheetId="73">#REF!</definedName>
    <definedName name="Aug_90">#REF!</definedName>
    <definedName name="Aug_91" localSheetId="65">#REF!</definedName>
    <definedName name="Aug_91" localSheetId="68">#REF!</definedName>
    <definedName name="Aug_91" localSheetId="69">#REF!</definedName>
    <definedName name="Aug_91" localSheetId="71">#REF!</definedName>
    <definedName name="Aug_91" localSheetId="73">#REF!</definedName>
    <definedName name="Aug_91">#REF!</definedName>
    <definedName name="Aug_92" localSheetId="65">#REF!</definedName>
    <definedName name="Aug_92" localSheetId="68">#REF!</definedName>
    <definedName name="Aug_92" localSheetId="69">#REF!</definedName>
    <definedName name="Aug_92" localSheetId="71">#REF!</definedName>
    <definedName name="Aug_92" localSheetId="73">#REF!</definedName>
    <definedName name="Aug_92">#REF!</definedName>
    <definedName name="Aug_93" localSheetId="65">#REF!</definedName>
    <definedName name="Aug_93" localSheetId="68">#REF!</definedName>
    <definedName name="Aug_93" localSheetId="69">#REF!</definedName>
    <definedName name="Aug_93" localSheetId="71">#REF!</definedName>
    <definedName name="Aug_93" localSheetId="73">#REF!</definedName>
    <definedName name="Aug_93">#REF!</definedName>
    <definedName name="Aug_94" localSheetId="65">#REF!</definedName>
    <definedName name="Aug_94" localSheetId="68">#REF!</definedName>
    <definedName name="Aug_94" localSheetId="69">#REF!</definedName>
    <definedName name="Aug_94" localSheetId="71">#REF!</definedName>
    <definedName name="Aug_94" localSheetId="73">#REF!</definedName>
    <definedName name="Aug_94">#REF!</definedName>
    <definedName name="Aug_95" localSheetId="65">#REF!</definedName>
    <definedName name="Aug_95" localSheetId="68">#REF!</definedName>
    <definedName name="Aug_95" localSheetId="69">#REF!</definedName>
    <definedName name="Aug_95" localSheetId="71">#REF!</definedName>
    <definedName name="Aug_95" localSheetId="73">#REF!</definedName>
    <definedName name="Aug_95">#REF!</definedName>
    <definedName name="Aug_96" localSheetId="65">#REF!</definedName>
    <definedName name="Aug_96" localSheetId="68">#REF!</definedName>
    <definedName name="Aug_96" localSheetId="69">#REF!</definedName>
    <definedName name="Aug_96" localSheetId="71">#REF!</definedName>
    <definedName name="Aug_96" localSheetId="73">#REF!</definedName>
    <definedName name="Aug_96">#REF!</definedName>
    <definedName name="Aug_97" localSheetId="65">#REF!</definedName>
    <definedName name="Aug_97" localSheetId="68">#REF!</definedName>
    <definedName name="Aug_97" localSheetId="69">#REF!</definedName>
    <definedName name="Aug_97" localSheetId="71">#REF!</definedName>
    <definedName name="Aug_97" localSheetId="73">#REF!</definedName>
    <definedName name="Aug_97">#REF!</definedName>
    <definedName name="Aug_98" localSheetId="65">#REF!</definedName>
    <definedName name="Aug_98" localSheetId="68">#REF!</definedName>
    <definedName name="Aug_98" localSheetId="69">#REF!</definedName>
    <definedName name="Aug_98" localSheetId="71">#REF!</definedName>
    <definedName name="Aug_98" localSheetId="73">#REF!</definedName>
    <definedName name="Aug_98">#REF!</definedName>
    <definedName name="Aug_99" localSheetId="65">#REF!</definedName>
    <definedName name="Aug_99" localSheetId="68">#REF!</definedName>
    <definedName name="Aug_99" localSheetId="69">#REF!</definedName>
    <definedName name="Aug_99" localSheetId="71">#REF!</definedName>
    <definedName name="Aug_99" localSheetId="73">#REF!</definedName>
    <definedName name="Aug_99">#REF!</definedName>
    <definedName name="axc" localSheetId="65">#REF!</definedName>
    <definedName name="axc" localSheetId="68">#REF!</definedName>
    <definedName name="axc" localSheetId="69">#REF!</definedName>
    <definedName name="axc" localSheetId="71">#REF!</definedName>
    <definedName name="axc" localSheetId="73">#REF!</definedName>
    <definedName name="axc">#REF!</definedName>
    <definedName name="az" localSheetId="65">#REF!</definedName>
    <definedName name="az" localSheetId="68">#REF!</definedName>
    <definedName name="az" localSheetId="69">#REF!</definedName>
    <definedName name="az" localSheetId="71">#REF!</definedName>
    <definedName name="az" localSheetId="73">#REF!</definedName>
    <definedName name="az">#REF!</definedName>
    <definedName name="b" localSheetId="117">#REF!</definedName>
    <definedName name="b" localSheetId="118">#REF!</definedName>
    <definedName name="b" localSheetId="119">#REF!</definedName>
    <definedName name="b" localSheetId="112">#REF!</definedName>
    <definedName name="b" localSheetId="113">#REF!</definedName>
    <definedName name="b" localSheetId="114">#REF!</definedName>
    <definedName name="b" localSheetId="115">#REF!</definedName>
    <definedName name="b" localSheetId="116">#REF!</definedName>
    <definedName name="b" localSheetId="154">#REF!</definedName>
    <definedName name="B" localSheetId="65">'[43]10'!#REF!</definedName>
    <definedName name="B" localSheetId="68">'[43]10'!#REF!</definedName>
    <definedName name="B" localSheetId="71">'[43]10'!#REF!</definedName>
    <definedName name="B" localSheetId="73">'[43]10'!#REF!</definedName>
    <definedName name="b" localSheetId="155">#REF!</definedName>
    <definedName name="b" localSheetId="163" hidden="1">#REF!</definedName>
    <definedName name="b" localSheetId="164" hidden="1">#REF!</definedName>
    <definedName name="b" localSheetId="165" hidden="1">#REF!</definedName>
    <definedName name="b" localSheetId="166" hidden="1">#REF!</definedName>
    <definedName name="b" localSheetId="158" hidden="1">#REF!</definedName>
    <definedName name="B" localSheetId="159">'[31]Vol 1'!#REF!</definedName>
    <definedName name="b" localSheetId="160">#REF!</definedName>
    <definedName name="b" localSheetId="162" hidden="1">#REF!</definedName>
    <definedName name="b" localSheetId="174">#REF!</definedName>
    <definedName name="b" localSheetId="182">#REF!</definedName>
    <definedName name="b" localSheetId="183">#REF!</definedName>
    <definedName name="b" localSheetId="184">#REF!</definedName>
    <definedName name="b" localSheetId="175">#REF!</definedName>
    <definedName name="b" localSheetId="176">#REF!</definedName>
    <definedName name="b" localSheetId="179">#REF!</definedName>
    <definedName name="b" localSheetId="180">#REF!</definedName>
    <definedName name="b" localSheetId="181">#REF!</definedName>
    <definedName name="b">#REF!</definedName>
    <definedName name="B_to_C" localSheetId="65">[44]T1!#REF!</definedName>
    <definedName name="B_to_C" localSheetId="68">[44]T1!#REF!</definedName>
    <definedName name="B_to_C" localSheetId="71">[44]T1!#REF!</definedName>
    <definedName name="B_to_C" localSheetId="73">[44]T1!#REF!</definedName>
    <definedName name="B_to_C">[44]T1!#REF!</definedName>
    <definedName name="B2C" localSheetId="65">[44]T1!#REF!</definedName>
    <definedName name="B2C" localSheetId="68">[44]T1!#REF!</definedName>
    <definedName name="B2C" localSheetId="71">[44]T1!#REF!</definedName>
    <definedName name="B2C" localSheetId="73">[44]T1!#REF!</definedName>
    <definedName name="B2C">[44]T1!#REF!</definedName>
    <definedName name="Badea" localSheetId="69">[33]CIRRs!$C$67</definedName>
    <definedName name="Badea">[34]CIRRs!$C$67</definedName>
    <definedName name="BankingSurvey" localSheetId="65">#REF!</definedName>
    <definedName name="BankingSurvey" localSheetId="67">#REF!</definedName>
    <definedName name="BankingSurvey" localSheetId="68">#REF!</definedName>
    <definedName name="BankingSurvey" localSheetId="69">#REF!</definedName>
    <definedName name="BankingSurvey" localSheetId="71">#REF!</definedName>
    <definedName name="BankingSurvey" localSheetId="73">#REF!</definedName>
    <definedName name="BankingSurvey">#REF!</definedName>
    <definedName name="banks" localSheetId="65">#REF!</definedName>
    <definedName name="banks" localSheetId="67">#REF!</definedName>
    <definedName name="banks" localSheetId="68">#REF!</definedName>
    <definedName name="banks" localSheetId="69">#REF!</definedName>
    <definedName name="banks" localSheetId="71">#REF!</definedName>
    <definedName name="banks" localSheetId="73">#REF!</definedName>
    <definedName name="banks">#REF!</definedName>
    <definedName name="BARODA" localSheetId="65">#REF!</definedName>
    <definedName name="BARODA" localSheetId="67">#REF!</definedName>
    <definedName name="BARODA" localSheetId="68">#REF!</definedName>
    <definedName name="BARODA" localSheetId="69">#REF!</definedName>
    <definedName name="BARODA" localSheetId="71">#REF!</definedName>
    <definedName name="BARODA" localSheetId="73">#REF!</definedName>
    <definedName name="BARODA">#REF!</definedName>
    <definedName name="BASDAT" localSheetId="65">'[19]Annual Tables'!#REF!</definedName>
    <definedName name="BASDAT" localSheetId="67">'[19]Annual Tables'!#REF!</definedName>
    <definedName name="BASDAT" localSheetId="68">'[19]Annual Tables'!#REF!</definedName>
    <definedName name="BASDAT" localSheetId="71">'[19]Annual Tables'!#REF!</definedName>
    <definedName name="BASDAT" localSheetId="73">'[19]Annual Tables'!#REF!</definedName>
    <definedName name="BASDAT">'[19]Annual Tables'!#REF!</definedName>
    <definedName name="base">[45]Relief!$AF$4</definedName>
    <definedName name="baseflag" localSheetId="65">#REF!</definedName>
    <definedName name="baseflag" localSheetId="67">#REF!</definedName>
    <definedName name="baseflag" localSheetId="68">#REF!</definedName>
    <definedName name="baseflag" localSheetId="69">#REF!</definedName>
    <definedName name="baseflag" localSheetId="71">#REF!</definedName>
    <definedName name="baseflag" localSheetId="73">#REF!</definedName>
    <definedName name="baseflag">#REF!</definedName>
    <definedName name="BaseYear">[46]Nominal!$A$4</definedName>
    <definedName name="BASIC" localSheetId="65">#REF!</definedName>
    <definedName name="BASIC" localSheetId="67">#REF!</definedName>
    <definedName name="BASIC" localSheetId="68">#REF!</definedName>
    <definedName name="BASIC" localSheetId="69">#REF!</definedName>
    <definedName name="BASIC" localSheetId="71">#REF!</definedName>
    <definedName name="BASIC" localSheetId="73">#REF!</definedName>
    <definedName name="BASIC">#REF!</definedName>
    <definedName name="Batumi_debt" localSheetId="65">#REF!</definedName>
    <definedName name="Batumi_debt" localSheetId="67">#REF!</definedName>
    <definedName name="Batumi_debt" localSheetId="68">#REF!</definedName>
    <definedName name="Batumi_debt" localSheetId="69">#REF!</definedName>
    <definedName name="Batumi_debt" localSheetId="71">#REF!</definedName>
    <definedName name="Batumi_debt" localSheetId="73">#REF!</definedName>
    <definedName name="Batumi_debt">#REF!</definedName>
    <definedName name="bb" localSheetId="65">'[47]10'!#REF!</definedName>
    <definedName name="bb" localSheetId="67">'[47]10'!#REF!</definedName>
    <definedName name="bb" localSheetId="68">'[47]10'!#REF!</definedName>
    <definedName name="bb" localSheetId="69">'[47]10'!#REF!</definedName>
    <definedName name="bb" localSheetId="71">'[48]10'!#REF!</definedName>
    <definedName name="bb" localSheetId="73">'[47]10'!#REF!</definedName>
    <definedName name="bb">'[48]10'!#REF!</definedName>
    <definedName name="BB_RawDataRLK" localSheetId="65">#REF!</definedName>
    <definedName name="BB_RawDataRLK" localSheetId="67">#REF!</definedName>
    <definedName name="BB_RawDataRLK" localSheetId="68">#REF!</definedName>
    <definedName name="BB_RawDataRLK" localSheetId="69">#REF!</definedName>
    <definedName name="BB_RawDataRLK" localSheetId="71">#REF!</definedName>
    <definedName name="BB_RawDataRLK" localSheetId="73">#REF!</definedName>
    <definedName name="BB_RawDataRLK">#REF!</definedName>
    <definedName name="bbb" localSheetId="117" hidden="1">#REF!</definedName>
    <definedName name="bbb" localSheetId="118" hidden="1">#REF!</definedName>
    <definedName name="bbb" localSheetId="119" hidden="1">#REF!</definedName>
    <definedName name="bbb" localSheetId="113" hidden="1">#REF!</definedName>
    <definedName name="bbb" localSheetId="115" hidden="1">#REF!</definedName>
    <definedName name="bbb" localSheetId="116" hidden="1">#REF!</definedName>
    <definedName name="bbb" localSheetId="154" hidden="1">#REF!</definedName>
    <definedName name="BBB" localSheetId="65">#REF!</definedName>
    <definedName name="BBB" localSheetId="67">#REF!</definedName>
    <definedName name="BBB" localSheetId="68">#REF!</definedName>
    <definedName name="BBB" localSheetId="69">#REF!</definedName>
    <definedName name="BBB" localSheetId="71">#REF!</definedName>
    <definedName name="BBB" localSheetId="73">#REF!</definedName>
    <definedName name="bbb" localSheetId="155" hidden="1">#REF!</definedName>
    <definedName name="bbb" localSheetId="160" hidden="1">#REF!</definedName>
    <definedName name="bbb" localSheetId="174" hidden="1">#REF!</definedName>
    <definedName name="bbb" localSheetId="182" hidden="1">#REF!</definedName>
    <definedName name="bbb" localSheetId="183" hidden="1">#REF!</definedName>
    <definedName name="bbb" localSheetId="184" hidden="1">#REF!</definedName>
    <definedName name="bbb" localSheetId="175" hidden="1">#REF!</definedName>
    <definedName name="bbb" localSheetId="176" hidden="1">#REF!</definedName>
    <definedName name="bbb" localSheetId="179" hidden="1">#REF!</definedName>
    <definedName name="bbb" localSheetId="180" hidden="1">#REF!</definedName>
    <definedName name="bbb" localSheetId="181" hidden="1">#REF!</definedName>
    <definedName name="bbb" hidden="1">#REF!</definedName>
    <definedName name="bbbbb">[26]TEMP!#REF!</definedName>
    <definedName name="bbbbbbbb" localSheetId="117" hidden="1">#REF!</definedName>
    <definedName name="bbbbbbbb" localSheetId="118" hidden="1">#REF!</definedName>
    <definedName name="bbbbbbbb" localSheetId="119" hidden="1">#REF!</definedName>
    <definedName name="bbbbbbbb" localSheetId="113" hidden="1">#REF!</definedName>
    <definedName name="bbbbbbbb" localSheetId="115" hidden="1">#REF!</definedName>
    <definedName name="bbbbbbbb" localSheetId="116" hidden="1">#REF!</definedName>
    <definedName name="bbbbbbbb" localSheetId="154" hidden="1">#REF!</definedName>
    <definedName name="bbbbbbbb" localSheetId="68" hidden="1">#REF!</definedName>
    <definedName name="bbbbbbbb" localSheetId="71" hidden="1">#REF!</definedName>
    <definedName name="bbbbbbbb" localSheetId="155" hidden="1">#REF!</definedName>
    <definedName name="bbbbbbbb" localSheetId="160" hidden="1">#REF!</definedName>
    <definedName name="bbbbbbbb" localSheetId="174" hidden="1">#REF!</definedName>
    <definedName name="bbbbbbbb" localSheetId="182" hidden="1">#REF!</definedName>
    <definedName name="bbbbbbbb" localSheetId="183" hidden="1">#REF!</definedName>
    <definedName name="bbbbbbbb" localSheetId="184" hidden="1">#REF!</definedName>
    <definedName name="bbbbbbbb" localSheetId="175" hidden="1">#REF!</definedName>
    <definedName name="bbbbbbbb" localSheetId="176" hidden="1">#REF!</definedName>
    <definedName name="bbbbbbbb" localSheetId="179" hidden="1">#REF!</definedName>
    <definedName name="bbbbbbbb" localSheetId="180" hidden="1">#REF!</definedName>
    <definedName name="bbbbbbbb" localSheetId="181" hidden="1">#REF!</definedName>
    <definedName name="bbbbbbbb" hidden="1">#REF!</definedName>
    <definedName name="bbbbbbbbbb" localSheetId="117">#REF!</definedName>
    <definedName name="bbbbbbbbbb" localSheetId="118">#REF!</definedName>
    <definedName name="bbbbbbbbbb" localSheetId="119">#REF!</definedName>
    <definedName name="bbbbbbbbbb" localSheetId="113">#REF!</definedName>
    <definedName name="bbbbbbbbbb" localSheetId="115">#REF!</definedName>
    <definedName name="bbbbbbbbbb" localSheetId="116">#REF!</definedName>
    <definedName name="bbbbbbbbbb" localSheetId="154">#REF!</definedName>
    <definedName name="bbbbbbbbbb" localSheetId="68">#REF!</definedName>
    <definedName name="bbbbbbbbbb" localSheetId="71">#REF!</definedName>
    <definedName name="bbbbbbbbbb" localSheetId="155">#REF!</definedName>
    <definedName name="bbbbbbbbbb" localSheetId="160">#REF!</definedName>
    <definedName name="bbbbbbbbbb" localSheetId="174">#REF!</definedName>
    <definedName name="bbbbbbbbbb" localSheetId="182">#REF!</definedName>
    <definedName name="bbbbbbbbbb" localSheetId="183">#REF!</definedName>
    <definedName name="bbbbbbbbbb" localSheetId="184">#REF!</definedName>
    <definedName name="bbbbbbbbbb" localSheetId="175">#REF!</definedName>
    <definedName name="bbbbbbbbbb" localSheetId="176">#REF!</definedName>
    <definedName name="bbbbbbbbbb" localSheetId="179">#REF!</definedName>
    <definedName name="bbbbbbbbbb" localSheetId="180">#REF!</definedName>
    <definedName name="bbbbbbbbbb" localSheetId="181">#REF!</definedName>
    <definedName name="bbbbbbbbbb">#REF!</definedName>
    <definedName name="BBBBBBBBBBBBBBBBBBBBBBBBBBBBBBBB" localSheetId="117">#REF!</definedName>
    <definedName name="BBBBBBBBBBBBBBBBBBBBBBBBBBBBBBBB" localSheetId="118">#REF!</definedName>
    <definedName name="BBBBBBBBBBBBBBBBBBBBBBBBBBBBBBBB" localSheetId="119">#REF!</definedName>
    <definedName name="BBBBBBBBBBBBBBBBBBBBBBBBBBBBBBBB" localSheetId="112">#REF!</definedName>
    <definedName name="BBBBBBBBBBBBBBBBBBBBBBBBBBBBBBBB" localSheetId="113">#REF!</definedName>
    <definedName name="BBBBBBBBBBBBBBBBBBBBBBBBBBBBBBBB" localSheetId="114">#REF!</definedName>
    <definedName name="BBBBBBBBBBBBBBBBBBBBBBBBBBBBBBBB" localSheetId="115">#REF!</definedName>
    <definedName name="BBBBBBBBBBBBBBBBBBBBBBBBBBBBBBBB" localSheetId="116">#REF!</definedName>
    <definedName name="BBBBBBBBBBBBBBBBBBBBBBBBBBBBBBBB" localSheetId="154">#REF!</definedName>
    <definedName name="BBBBBBBBBBBBBBBBBBBBBBBBBBBBBBBB" localSheetId="65">#REF!</definedName>
    <definedName name="BBBBBBBBBBBBBBBBBBBBBBBBBBBBBBBB" localSheetId="67">#REF!</definedName>
    <definedName name="BBBBBBBBBBBBBBBBBBBBBBBBBBBBBBBB" localSheetId="68">#REF!</definedName>
    <definedName name="BBBBBBBBBBBBBBBBBBBBBBBBBBBBBBBB" localSheetId="69">#REF!</definedName>
    <definedName name="BBBBBBBBBBBBBBBBBBBBBBBBBBBBBBBB" localSheetId="71">#REF!</definedName>
    <definedName name="BBBBBBBBBBBBBBBBBBBBBBBBBBBBBBBB" localSheetId="73">#REF!</definedName>
    <definedName name="BBBBBBBBBBBBBBBBBBBBBBBBBBBBBBBB" localSheetId="155">#REF!</definedName>
    <definedName name="BBBBBBBBBBBBBBBBBBBBBBBBBBBBBBBB" localSheetId="160">#REF!</definedName>
    <definedName name="BBBBBBBBBBBBBBBBBBBBBBBBBBBBBBBB" localSheetId="174">#REF!</definedName>
    <definedName name="BBBBBBBBBBBBBBBBBBBBBBBBBBBBBBBB" localSheetId="182">#REF!</definedName>
    <definedName name="BBBBBBBBBBBBBBBBBBBBBBBBBBBBBBBB" localSheetId="183">#REF!</definedName>
    <definedName name="BBBBBBBBBBBBBBBBBBBBBBBBBBBBBBBB" localSheetId="184">#REF!</definedName>
    <definedName name="BBBBBBBBBBBBBBBBBBBBBBBBBBBBBBBB" localSheetId="175">#REF!</definedName>
    <definedName name="BBBBBBBBBBBBBBBBBBBBBBBBBBBBBBBB" localSheetId="176">#REF!</definedName>
    <definedName name="BBBBBBBBBBBBBBBBBBBBBBBBBBBBBBBB" localSheetId="179">#REF!</definedName>
    <definedName name="BBBBBBBBBBBBBBBBBBBBBBBBBBBBBBBB" localSheetId="180">#REF!</definedName>
    <definedName name="BBBBBBBBBBBBBBBBBBBBBBBBBBBBBBBB" localSheetId="181">#REF!</definedName>
    <definedName name="BBBBBBBBBBBBBBBBBBBBBBBBBBBBBBBB">#REF!</definedName>
    <definedName name="bbbbbbbbbbbbbbbbbbbbbbbbbbbbbbbbbbbbbbbbbbbbbbb" localSheetId="117">#REF!</definedName>
    <definedName name="bbbbbbbbbbbbbbbbbbbbbbbbbbbbbbbbbbbbbbbbbbbbbbb" localSheetId="118">#REF!</definedName>
    <definedName name="bbbbbbbbbbbbbbbbbbbbbbbbbbbbbbbbbbbbbbbbbbbbbbb" localSheetId="119">#REF!</definedName>
    <definedName name="bbbbbbbbbbbbbbbbbbbbbbbbbbbbbbbbbbbbbbbbbbbbbbb" localSheetId="112">#REF!</definedName>
    <definedName name="bbbbbbbbbbbbbbbbbbbbbbbbbbbbbbbbbbbbbbbbbbbbbbb" localSheetId="113">#REF!</definedName>
    <definedName name="bbbbbbbbbbbbbbbbbbbbbbbbbbbbbbbbbbbbbbbbbbbbbbb" localSheetId="114">#REF!</definedName>
    <definedName name="bbbbbbbbbbbbbbbbbbbbbbbbbbbbbbbbbbbbbbbbbbbbbbb" localSheetId="115">#REF!</definedName>
    <definedName name="bbbbbbbbbbbbbbbbbbbbbbbbbbbbbbbbbbbbbbbbbbbbbbb" localSheetId="116">#REF!</definedName>
    <definedName name="bbbbbbbbbbbbbbbbbbbbbbbbbbbbbbbbbbbbbbbbbbbbbbb" localSheetId="154">#REF!</definedName>
    <definedName name="bbbbbbbbbbbbbbbbbbbbbbbbbbbbbbbbbbbbbbbbbbbbbbb" localSheetId="65">#REF!</definedName>
    <definedName name="bbbbbbbbbbbbbbbbbbbbbbbbbbbbbbbbbbbbbbbbbbbbbbb" localSheetId="68">#REF!</definedName>
    <definedName name="bbbbbbbbbbbbbbbbbbbbbbbbbbbbbbbbbbbbbbbbbbbbbbb" localSheetId="69">#REF!</definedName>
    <definedName name="bbbbbbbbbbbbbbbbbbbbbbbbbbbbbbbbbbbbbbbbbbbbbbb" localSheetId="71">#REF!</definedName>
    <definedName name="bbbbbbbbbbbbbbbbbbbbbbbbbbbbbbbbbbbbbbbbbbbbbbb" localSheetId="73">#REF!</definedName>
    <definedName name="bbbbbbbbbbbbbbbbbbbbbbbbbbbbbbbbbbbbbbbbbbbbbbb" localSheetId="155">#REF!</definedName>
    <definedName name="bbbbbbbbbbbbbbbbbbbbbbbbbbbbbbbbbbbbbbbbbbbbbbb" localSheetId="160">#REF!</definedName>
    <definedName name="bbbbbbbbbbbbbbbbbbbbbbbbbbbbbbbbbbbbbbbbbbbbbbb" localSheetId="174">#REF!</definedName>
    <definedName name="bbbbbbbbbbbbbbbbbbbbbbbbbbbbbbbbbbbbbbbbbbbbbbb" localSheetId="182">#REF!</definedName>
    <definedName name="bbbbbbbbbbbbbbbbbbbbbbbbbbbbbbbbbbbbbbbbbbbbbbb" localSheetId="183">#REF!</definedName>
    <definedName name="bbbbbbbbbbbbbbbbbbbbbbbbbbbbbbbbbbbbbbbbbbbbbbb" localSheetId="184">#REF!</definedName>
    <definedName name="bbbbbbbbbbbbbbbbbbbbbbbbbbbbbbbbbbbbbbbbbbbbbbb" localSheetId="175">#REF!</definedName>
    <definedName name="bbbbbbbbbbbbbbbbbbbbbbbbbbbbbbbbbbbbbbbbbbbbbbb" localSheetId="176">#REF!</definedName>
    <definedName name="bbbbbbbbbbbbbbbbbbbbbbbbbbbbbbbbbbbbbbbbbbbbbbb" localSheetId="179">#REF!</definedName>
    <definedName name="bbbbbbbbbbbbbbbbbbbbbbbbbbbbbbbbbbbbbbbbbbbbbbb" localSheetId="180">#REF!</definedName>
    <definedName name="bbbbbbbbbbbbbbbbbbbbbbbbbbbbbbbbbbbbbbbbbbbbbbb" localSheetId="181">#REF!</definedName>
    <definedName name="bbbbbbbbbbbbbbbbbbbbbbbbbbbbbbbbbbbbbbbbbbbbbbb">#REF!</definedName>
    <definedName name="BBPLC" localSheetId="65">#REF!</definedName>
    <definedName name="BBPLC" localSheetId="68">#REF!</definedName>
    <definedName name="BBPLC" localSheetId="69">#REF!</definedName>
    <definedName name="BBPLC" localSheetId="71">#REF!</definedName>
    <definedName name="BBPLC" localSheetId="73">#REF!</definedName>
    <definedName name="BBPLC">#REF!</definedName>
    <definedName name="BCA">#N/A</definedName>
    <definedName name="BCA_GDP">#N/A</definedName>
    <definedName name="BCA_NGDP" localSheetId="65">#REF!</definedName>
    <definedName name="BCA_NGDP" localSheetId="67">#REF!</definedName>
    <definedName name="BCA_NGDP" localSheetId="68">#REF!</definedName>
    <definedName name="BCA_NGDP" localSheetId="69">#REF!</definedName>
    <definedName name="BCA_NGDP" localSheetId="71">#REF!</definedName>
    <definedName name="BCA_NGDP" localSheetId="73">#REF!</definedName>
    <definedName name="BCA_NGDP">#REF!</definedName>
    <definedName name="BCEAO1" localSheetId="65">#REF!</definedName>
    <definedName name="BCEAO1" localSheetId="67">#REF!</definedName>
    <definedName name="BCEAO1" localSheetId="68">#REF!</definedName>
    <definedName name="BCEAO1" localSheetId="69">#REF!</definedName>
    <definedName name="BCEAO1" localSheetId="71">#REF!</definedName>
    <definedName name="BCEAO1" localSheetId="73">#REF!</definedName>
    <definedName name="BCEAO1">#REF!</definedName>
    <definedName name="BCEAO1F" localSheetId="65">#REF!</definedName>
    <definedName name="BCEAO1F" localSheetId="67">#REF!</definedName>
    <definedName name="BCEAO1F" localSheetId="68">#REF!</definedName>
    <definedName name="BCEAO1F" localSheetId="69">#REF!</definedName>
    <definedName name="BCEAO1F" localSheetId="71">#REF!</definedName>
    <definedName name="BCEAO1F" localSheetId="73">#REF!</definedName>
    <definedName name="BCEAO1F">#REF!</definedName>
    <definedName name="BCOMM1" localSheetId="65">#REF!</definedName>
    <definedName name="BCOMM1" localSheetId="68">#REF!</definedName>
    <definedName name="BCOMM1" localSheetId="69">#REF!</definedName>
    <definedName name="BCOMM1" localSheetId="71">#REF!</definedName>
    <definedName name="BCOMM1" localSheetId="73">#REF!</definedName>
    <definedName name="BCOMM1">#REF!</definedName>
    <definedName name="BCOMM1F" localSheetId="65">#REF!</definedName>
    <definedName name="BCOMM1F" localSheetId="68">#REF!</definedName>
    <definedName name="BCOMM1F" localSheetId="69">#REF!</definedName>
    <definedName name="BCOMM1F" localSheetId="71">#REF!</definedName>
    <definedName name="BCOMM1F" localSheetId="73">#REF!</definedName>
    <definedName name="BCOMM1F">#REF!</definedName>
    <definedName name="BD" localSheetId="65">#REF!</definedName>
    <definedName name="BD" localSheetId="68">#REF!</definedName>
    <definedName name="BD" localSheetId="69">#REF!</definedName>
    <definedName name="BD" localSheetId="71">#REF!</definedName>
    <definedName name="BD" localSheetId="73">#REF!</definedName>
    <definedName name="BD">#REF!</definedName>
    <definedName name="BD3TAB" localSheetId="65">#REF!</definedName>
    <definedName name="BD3TAB" localSheetId="68">#REF!</definedName>
    <definedName name="BD3TAB" localSheetId="69">#REF!</definedName>
    <definedName name="BD3TAB" localSheetId="71">#REF!</definedName>
    <definedName name="BD3TAB" localSheetId="73">#REF!</definedName>
    <definedName name="BD3TAB">#REF!</definedName>
    <definedName name="BD4TAB" localSheetId="65">#REF!</definedName>
    <definedName name="BD4TAB" localSheetId="68">#REF!</definedName>
    <definedName name="BD4TAB" localSheetId="69">#REF!</definedName>
    <definedName name="BD4TAB" localSheetId="71">#REF!</definedName>
    <definedName name="BD4TAB" localSheetId="73">#REF!</definedName>
    <definedName name="BD4TAB">#REF!</definedName>
    <definedName name="BD5ATAB" localSheetId="65">#REF!</definedName>
    <definedName name="BD5ATAB" localSheetId="68">#REF!</definedName>
    <definedName name="BD5ATAB" localSheetId="69">#REF!</definedName>
    <definedName name="BD5ATAB" localSheetId="71">#REF!</definedName>
    <definedName name="BD5ATAB" localSheetId="73">#REF!</definedName>
    <definedName name="BD5ATAB">#REF!</definedName>
    <definedName name="BD5TAB" localSheetId="65">#REF!</definedName>
    <definedName name="BD5TAB" localSheetId="68">#REF!</definedName>
    <definedName name="BD5TAB" localSheetId="69">#REF!</definedName>
    <definedName name="BD5TAB" localSheetId="71">#REF!</definedName>
    <definedName name="BD5TAB" localSheetId="73">#REF!</definedName>
    <definedName name="BD5TAB">#REF!</definedName>
    <definedName name="BDATA1.MIS" localSheetId="65">#REF!</definedName>
    <definedName name="BDATA1.MIS" localSheetId="68">#REF!</definedName>
    <definedName name="BDATA1.MIS" localSheetId="69">#REF!</definedName>
    <definedName name="BDATA1.MIS" localSheetId="71">#REF!</definedName>
    <definedName name="BDATA1.MIS" localSheetId="73">#REF!</definedName>
    <definedName name="BDATA1.MIS">#REF!</definedName>
    <definedName name="BDATA1.MISB" localSheetId="65">#REF!</definedName>
    <definedName name="BDATA1.MISB" localSheetId="68">#REF!</definedName>
    <definedName name="BDATA1.MISB" localSheetId="69">#REF!</definedName>
    <definedName name="BDATA1.MISB" localSheetId="71">#REF!</definedName>
    <definedName name="BDATA1.MISB" localSheetId="73">#REF!</definedName>
    <definedName name="BDATA1.MISB">#REF!</definedName>
    <definedName name="BDATA2.MIS" localSheetId="65">#REF!</definedName>
    <definedName name="BDATA2.MIS" localSheetId="68">#REF!</definedName>
    <definedName name="BDATA2.MIS" localSheetId="69">#REF!</definedName>
    <definedName name="BDATA2.MIS" localSheetId="71">#REF!</definedName>
    <definedName name="BDATA2.MIS" localSheetId="73">#REF!</definedName>
    <definedName name="BDATA2.MIS">#REF!</definedName>
    <definedName name="BDATA2.MISB" localSheetId="65">#REF!</definedName>
    <definedName name="BDATA2.MISB" localSheetId="68">#REF!</definedName>
    <definedName name="BDATA2.MISB" localSheetId="69">#REF!</definedName>
    <definedName name="BDATA2.MISB" localSheetId="71">#REF!</definedName>
    <definedName name="BDATA2.MISB" localSheetId="73">#REF!</definedName>
    <definedName name="BDATA2.MISB">#REF!</definedName>
    <definedName name="BDATA3A.MIS" localSheetId="65">#REF!</definedName>
    <definedName name="BDATA3A.MIS" localSheetId="68">#REF!</definedName>
    <definedName name="BDATA3A.MIS" localSheetId="69">#REF!</definedName>
    <definedName name="BDATA3A.MIS" localSheetId="71">#REF!</definedName>
    <definedName name="BDATA3A.MIS" localSheetId="73">#REF!</definedName>
    <definedName name="BDATA3A.MIS">#REF!</definedName>
    <definedName name="BDATA4A.MIS" localSheetId="65">#REF!</definedName>
    <definedName name="BDATA4A.MIS" localSheetId="68">#REF!</definedName>
    <definedName name="BDATA4A.MIS" localSheetId="69">#REF!</definedName>
    <definedName name="BDATA4A.MIS" localSheetId="71">#REF!</definedName>
    <definedName name="BDATA4A.MIS" localSheetId="73">#REF!</definedName>
    <definedName name="BDATA4A.MIS">#REF!</definedName>
    <definedName name="BDATA4B.MIS" localSheetId="65">#REF!</definedName>
    <definedName name="BDATA4B.MIS" localSheetId="68">#REF!</definedName>
    <definedName name="BDATA4B.MIS" localSheetId="69">#REF!</definedName>
    <definedName name="BDATA4B.MIS" localSheetId="71">#REF!</definedName>
    <definedName name="BDATA4B.MIS" localSheetId="73">#REF!</definedName>
    <definedName name="BDATA4B.MIS">#REF!</definedName>
    <definedName name="BDEAC" localSheetId="69">[33]CIRRs!$C$70</definedName>
    <definedName name="BDEAC">[34]CIRRs!$C$70</definedName>
    <definedName name="BDM" localSheetId="65">#REF!</definedName>
    <definedName name="BDM" localSheetId="67">#REF!</definedName>
    <definedName name="BDM" localSheetId="68">#REF!</definedName>
    <definedName name="BDM" localSheetId="69">#REF!</definedName>
    <definedName name="BDM" localSheetId="71">#REF!</definedName>
    <definedName name="BDM" localSheetId="73">#REF!</definedName>
    <definedName name="BDM">#REF!</definedName>
    <definedName name="BDMM" localSheetId="65">#REF!</definedName>
    <definedName name="BDMM" localSheetId="67">#REF!</definedName>
    <definedName name="BDMM" localSheetId="68">#REF!</definedName>
    <definedName name="BDMM" localSheetId="69">#REF!</definedName>
    <definedName name="BDMM" localSheetId="71">#REF!</definedName>
    <definedName name="BDMM" localSheetId="73">#REF!</definedName>
    <definedName name="BDMM">#REF!</definedName>
    <definedName name="BE">#N/A</definedName>
    <definedName name="BEA" localSheetId="65">#REF!</definedName>
    <definedName name="BEA" localSheetId="67">#REF!</definedName>
    <definedName name="BEA" localSheetId="68">#REF!</definedName>
    <definedName name="BEA" localSheetId="69">#REF!</definedName>
    <definedName name="BEA" localSheetId="71">#REF!</definedName>
    <definedName name="BEA" localSheetId="73">#REF!</definedName>
    <definedName name="BEA">#REF!</definedName>
    <definedName name="BEABA" localSheetId="65">#REF!</definedName>
    <definedName name="BEABA" localSheetId="67">#REF!</definedName>
    <definedName name="BEABA" localSheetId="68">#REF!</definedName>
    <definedName name="BEABA" localSheetId="69">#REF!</definedName>
    <definedName name="BEABA" localSheetId="71">#REF!</definedName>
    <definedName name="BEABA" localSheetId="73">#REF!</definedName>
    <definedName name="BEABA">#REF!</definedName>
    <definedName name="BEABI" localSheetId="65">#REF!</definedName>
    <definedName name="BEABI" localSheetId="67">#REF!</definedName>
    <definedName name="BEABI" localSheetId="68">#REF!</definedName>
    <definedName name="BEABI" localSheetId="69">#REF!</definedName>
    <definedName name="BEABI" localSheetId="71">#REF!</definedName>
    <definedName name="BEABI" localSheetId="73">#REF!</definedName>
    <definedName name="BEABI">#REF!</definedName>
    <definedName name="BEAI">#N/A</definedName>
    <definedName name="BEAIB">#N/A</definedName>
    <definedName name="BEAIG">#N/A</definedName>
    <definedName name="BEAMU" localSheetId="65">#REF!</definedName>
    <definedName name="BEAMU" localSheetId="67">#REF!</definedName>
    <definedName name="BEAMU" localSheetId="68">#REF!</definedName>
    <definedName name="BEAMU" localSheetId="69">#REF!</definedName>
    <definedName name="BEAMU" localSheetId="71">#REF!</definedName>
    <definedName name="BEAMU" localSheetId="73">#REF!</definedName>
    <definedName name="BEAMU">#REF!</definedName>
    <definedName name="BEAP">#N/A</definedName>
    <definedName name="BEAPB">#N/A</definedName>
    <definedName name="BEAPG">#N/A</definedName>
    <definedName name="BEC" localSheetId="65">#REF!</definedName>
    <definedName name="BEC" localSheetId="67">#REF!</definedName>
    <definedName name="BEC" localSheetId="68">#REF!</definedName>
    <definedName name="BEC" localSheetId="69">#REF!</definedName>
    <definedName name="BEC" localSheetId="71">#REF!</definedName>
    <definedName name="BEC" localSheetId="73">#REF!</definedName>
    <definedName name="BEC">#REF!</definedName>
    <definedName name="BED" localSheetId="65">#REF!</definedName>
    <definedName name="BED" localSheetId="67">#REF!</definedName>
    <definedName name="BED" localSheetId="68">#REF!</definedName>
    <definedName name="BED" localSheetId="69">#REF!</definedName>
    <definedName name="BED" localSheetId="71">#REF!</definedName>
    <definedName name="BED" localSheetId="73">#REF!</definedName>
    <definedName name="BED">#REF!</definedName>
    <definedName name="BED_6" localSheetId="65">#REF!</definedName>
    <definedName name="BED_6" localSheetId="67">#REF!</definedName>
    <definedName name="BED_6" localSheetId="68">#REF!</definedName>
    <definedName name="BED_6" localSheetId="69">#REF!</definedName>
    <definedName name="BED_6" localSheetId="71">#REF!</definedName>
    <definedName name="BED_6" localSheetId="73">#REF!</definedName>
    <definedName name="BED_6">#REF!</definedName>
    <definedName name="BEDE" localSheetId="65">#REF!</definedName>
    <definedName name="BEDE" localSheetId="68">#REF!</definedName>
    <definedName name="BEDE" localSheetId="69">#REF!</definedName>
    <definedName name="BEDE" localSheetId="71">#REF!</definedName>
    <definedName name="BEDE" localSheetId="73">#REF!</definedName>
    <definedName name="BEDE">#REF!</definedName>
    <definedName name="BEF" localSheetId="69">[33]CIRRs!$C$79</definedName>
    <definedName name="BEF">[34]CIRRs!$C$79</definedName>
    <definedName name="Beg_Bal" localSheetId="65">#REF!</definedName>
    <definedName name="Beg_Bal" localSheetId="67">#REF!</definedName>
    <definedName name="Beg_Bal" localSheetId="68">#REF!</definedName>
    <definedName name="Beg_Bal" localSheetId="69">#REF!</definedName>
    <definedName name="Beg_Bal" localSheetId="71">#REF!</definedName>
    <definedName name="Beg_Bal" localSheetId="73">#REF!</definedName>
    <definedName name="Beg_Bal">#REF!</definedName>
    <definedName name="Bei" localSheetId="65">[38]terms!#REF!</definedName>
    <definedName name="Bei" localSheetId="67">[38]terms!#REF!</definedName>
    <definedName name="Bei" localSheetId="68">[38]terms!#REF!</definedName>
    <definedName name="Bei" localSheetId="69">[39]terms!#REF!</definedName>
    <definedName name="Bei" localSheetId="71">[38]terms!#REF!</definedName>
    <definedName name="Bei" localSheetId="73">[38]terms!#REF!</definedName>
    <definedName name="Bei">[38]terms!#REF!</definedName>
    <definedName name="BENNTFDATE" localSheetId="65">#REF!</definedName>
    <definedName name="BENNTFDATE" localSheetId="67">#REF!</definedName>
    <definedName name="BENNTFDATE" localSheetId="68">#REF!</definedName>
    <definedName name="BENNTFDATE" localSheetId="69">#REF!</definedName>
    <definedName name="BENNTFDATE" localSheetId="71">#REF!</definedName>
    <definedName name="BENNTFDATE" localSheetId="73">#REF!</definedName>
    <definedName name="BENNTFDATE">#REF!</definedName>
    <definedName name="BEO" localSheetId="65">#REF!</definedName>
    <definedName name="BEO" localSheetId="67">#REF!</definedName>
    <definedName name="BEO" localSheetId="68">#REF!</definedName>
    <definedName name="BEO" localSheetId="69">#REF!</definedName>
    <definedName name="BEO" localSheetId="71">#REF!</definedName>
    <definedName name="BEO" localSheetId="73">#REF!</definedName>
    <definedName name="BEO">#REF!</definedName>
    <definedName name="BER" localSheetId="65">#REF!</definedName>
    <definedName name="BER" localSheetId="67">#REF!</definedName>
    <definedName name="BER" localSheetId="68">#REF!</definedName>
    <definedName name="BER" localSheetId="69">#REF!</definedName>
    <definedName name="BER" localSheetId="71">#REF!</definedName>
    <definedName name="BER" localSheetId="73">#REF!</definedName>
    <definedName name="BER">#REF!</definedName>
    <definedName name="BERBA" localSheetId="65">#REF!</definedName>
    <definedName name="BERBA" localSheetId="68">#REF!</definedName>
    <definedName name="BERBA" localSheetId="69">#REF!</definedName>
    <definedName name="BERBA" localSheetId="71">#REF!</definedName>
    <definedName name="BERBA" localSheetId="73">#REF!</definedName>
    <definedName name="BERBA">#REF!</definedName>
    <definedName name="BERBI" localSheetId="65">#REF!</definedName>
    <definedName name="BERBI" localSheetId="68">#REF!</definedName>
    <definedName name="BERBI" localSheetId="69">#REF!</definedName>
    <definedName name="BERBI" localSheetId="71">#REF!</definedName>
    <definedName name="BERBI" localSheetId="73">#REF!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65">#REF!</definedName>
    <definedName name="bf" localSheetId="67">#REF!</definedName>
    <definedName name="bf" localSheetId="68">#REF!</definedName>
    <definedName name="bf" localSheetId="69">#REF!</definedName>
    <definedName name="bf" localSheetId="71">#REF!</definedName>
    <definedName name="bf" localSheetId="73">#REF!</definedName>
    <definedName name="bf">#REF!</definedName>
    <definedName name="BFD" localSheetId="65">#REF!</definedName>
    <definedName name="BFD" localSheetId="67">#REF!</definedName>
    <definedName name="BFD" localSheetId="68">#REF!</definedName>
    <definedName name="BFD" localSheetId="69">#REF!</definedName>
    <definedName name="BFD" localSheetId="71">#REF!</definedName>
    <definedName name="BFD" localSheetId="73">#REF!</definedName>
    <definedName name="BFD">#REF!</definedName>
    <definedName name="BFDA" localSheetId="65">#REF!</definedName>
    <definedName name="BFDA" localSheetId="67">#REF!</definedName>
    <definedName name="BFDA" localSheetId="68">#REF!</definedName>
    <definedName name="BFDA" localSheetId="69">#REF!</definedName>
    <definedName name="BFDA" localSheetId="71">#REF!</definedName>
    <definedName name="BFDA" localSheetId="73">#REF!</definedName>
    <definedName name="BFDA">#REF!</definedName>
    <definedName name="BFDI" localSheetId="65">#REF!</definedName>
    <definedName name="BFDI" localSheetId="68">#REF!</definedName>
    <definedName name="BFDI" localSheetId="69">#REF!</definedName>
    <definedName name="BFDI" localSheetId="71">#REF!</definedName>
    <definedName name="BFDI" localSheetId="73">#REF!</definedName>
    <definedName name="BFDI">#REF!</definedName>
    <definedName name="BFDIL" localSheetId="65">#REF!</definedName>
    <definedName name="BFDIL" localSheetId="68">#REF!</definedName>
    <definedName name="BFDIL" localSheetId="69">#REF!</definedName>
    <definedName name="BFDIL" localSheetId="71">#REF!</definedName>
    <definedName name="BFDIL" localSheetId="73">#REF!</definedName>
    <definedName name="BFDIL">#REF!</definedName>
    <definedName name="BFL">#N/A</definedName>
    <definedName name="BFL_C_G" localSheetId="65">#REF!</definedName>
    <definedName name="BFL_C_G" localSheetId="67">#REF!</definedName>
    <definedName name="BFL_C_G" localSheetId="68">#REF!</definedName>
    <definedName name="BFL_C_G" localSheetId="69">#REF!</definedName>
    <definedName name="BFL_C_G" localSheetId="71">#REF!</definedName>
    <definedName name="BFL_C_G" localSheetId="73">#REF!</definedName>
    <definedName name="BFL_C_G">#REF!</definedName>
    <definedName name="BFL_C_P" localSheetId="65">#REF!</definedName>
    <definedName name="BFL_C_P" localSheetId="67">#REF!</definedName>
    <definedName name="BFL_C_P" localSheetId="68">#REF!</definedName>
    <definedName name="BFL_C_P" localSheetId="69">#REF!</definedName>
    <definedName name="BFL_C_P" localSheetId="71">#REF!</definedName>
    <definedName name="BFL_C_P" localSheetId="73">#REF!</definedName>
    <definedName name="BFL_C_P">#REF!</definedName>
    <definedName name="BFL_CBA" localSheetId="65">#REF!</definedName>
    <definedName name="BFL_CBA" localSheetId="67">#REF!</definedName>
    <definedName name="BFL_CBA" localSheetId="68">#REF!</definedName>
    <definedName name="BFL_CBA" localSheetId="69">#REF!</definedName>
    <definedName name="BFL_CBA" localSheetId="71">#REF!</definedName>
    <definedName name="BFL_CBA" localSheetId="73">#REF!</definedName>
    <definedName name="BFL_CBA">#REF!</definedName>
    <definedName name="BFL_CBI" localSheetId="65">#REF!</definedName>
    <definedName name="BFL_CBI" localSheetId="68">#REF!</definedName>
    <definedName name="BFL_CBI" localSheetId="69">#REF!</definedName>
    <definedName name="BFL_CBI" localSheetId="71">#REF!</definedName>
    <definedName name="BFL_CBI" localSheetId="73">#REF!</definedName>
    <definedName name="BFL_CBI">#REF!</definedName>
    <definedName name="BFL_CMU" localSheetId="65">#REF!</definedName>
    <definedName name="BFL_CMU" localSheetId="68">#REF!</definedName>
    <definedName name="BFL_CMU" localSheetId="69">#REF!</definedName>
    <definedName name="BFL_CMU" localSheetId="71">#REF!</definedName>
    <definedName name="BFL_CMU" localSheetId="73">#REF!</definedName>
    <definedName name="BFL_CMU">#REF!</definedName>
    <definedName name="BFL_D">#N/A</definedName>
    <definedName name="BFL_D_G" localSheetId="65">#REF!</definedName>
    <definedName name="BFL_D_G" localSheetId="67">#REF!</definedName>
    <definedName name="BFL_D_G" localSheetId="68">#REF!</definedName>
    <definedName name="BFL_D_G" localSheetId="69">#REF!</definedName>
    <definedName name="BFL_D_G" localSheetId="71">#REF!</definedName>
    <definedName name="BFL_D_G" localSheetId="73">#REF!</definedName>
    <definedName name="BFL_D_G">#REF!</definedName>
    <definedName name="BFL_D_P" localSheetId="65">#REF!</definedName>
    <definedName name="BFL_D_P" localSheetId="67">#REF!</definedName>
    <definedName name="BFL_D_P" localSheetId="68">#REF!</definedName>
    <definedName name="BFL_D_P" localSheetId="69">#REF!</definedName>
    <definedName name="BFL_D_P" localSheetId="71">#REF!</definedName>
    <definedName name="BFL_D_P" localSheetId="73">#REF!</definedName>
    <definedName name="BFL_D_P">#REF!</definedName>
    <definedName name="BFL_DBA" localSheetId="65">#REF!</definedName>
    <definedName name="BFL_DBA" localSheetId="67">#REF!</definedName>
    <definedName name="BFL_DBA" localSheetId="68">#REF!</definedName>
    <definedName name="BFL_DBA" localSheetId="69">#REF!</definedName>
    <definedName name="BFL_DBA" localSheetId="71">#REF!</definedName>
    <definedName name="BFL_DBA" localSheetId="73">#REF!</definedName>
    <definedName name="BFL_DBA">#REF!</definedName>
    <definedName name="BFL_DBI" localSheetId="65">#REF!</definedName>
    <definedName name="BFL_DBI" localSheetId="68">#REF!</definedName>
    <definedName name="BFL_DBI" localSheetId="69">#REF!</definedName>
    <definedName name="BFL_DBI" localSheetId="71">#REF!</definedName>
    <definedName name="BFL_DBI" localSheetId="73">#REF!</definedName>
    <definedName name="BFL_DBI">#REF!</definedName>
    <definedName name="BFL_DF">#N/A</definedName>
    <definedName name="BFL_DMU" localSheetId="65">#REF!</definedName>
    <definedName name="BFL_DMU" localSheetId="67">#REF!</definedName>
    <definedName name="BFL_DMU" localSheetId="68">#REF!</definedName>
    <definedName name="BFL_DMU" localSheetId="69">#REF!</definedName>
    <definedName name="BFL_DMU" localSheetId="71">#REF!</definedName>
    <definedName name="BFL_DMU" localSheetId="73">#REF!</definedName>
    <definedName name="BFL_DMU">#REF!</definedName>
    <definedName name="BFLB">#N/A</definedName>
    <definedName name="BFLB_D">#N/A</definedName>
    <definedName name="BFLB_DF">#N/A</definedName>
    <definedName name="BFLD_DF" localSheetId="67">'T 6.4'!BFLD_DF</definedName>
    <definedName name="BFLD_DF" localSheetId="68">'T 6.4 ctd'!BFLD_DF</definedName>
    <definedName name="BFLD_DF" localSheetId="69">'T 6.5'!BFLD_DF</definedName>
    <definedName name="BFLD_DF">[0]!BFLD_DF</definedName>
    <definedName name="BFLD_DF2" localSheetId="67">'T 6.4'!BFLD_DF2</definedName>
    <definedName name="BFLD_DF2" localSheetId="68">'T 6.4 ctd'!BFLD_DF2</definedName>
    <definedName name="BFLD_DF2" localSheetId="69">'T 6.5'!BFLD_DF2</definedName>
    <definedName name="BFLD_DF2">[0]!BFLD_DF2</definedName>
    <definedName name="BFLG">#N/A</definedName>
    <definedName name="BFLG_D">#N/A</definedName>
    <definedName name="BFLG_DF">#N/A</definedName>
    <definedName name="BFLRES" localSheetId="65">'[49]WETA BOP'!#REF!</definedName>
    <definedName name="BFLRES" localSheetId="67">'[49]WETA BOP'!#REF!</definedName>
    <definedName name="BFLRES" localSheetId="68">'[49]WETA BOP'!#REF!</definedName>
    <definedName name="BFLRES" localSheetId="71">'[49]WETA BOP'!#REF!</definedName>
    <definedName name="BFLRES" localSheetId="73">'[49]WETA BOP'!#REF!</definedName>
    <definedName name="BFLRES">'[49]WETA BOP'!#REF!</definedName>
    <definedName name="BFO" localSheetId="65">#REF!</definedName>
    <definedName name="BFO" localSheetId="67">#REF!</definedName>
    <definedName name="BFO" localSheetId="68">#REF!</definedName>
    <definedName name="BFO" localSheetId="69">#REF!</definedName>
    <definedName name="BFO" localSheetId="71">#REF!</definedName>
    <definedName name="BFO" localSheetId="73">#REF!</definedName>
    <definedName name="BFO">#REF!</definedName>
    <definedName name="BFO_S" localSheetId="65">'[49]WETA BOP'!#REF!</definedName>
    <definedName name="BFO_S" localSheetId="67">'[49]WETA BOP'!#REF!</definedName>
    <definedName name="BFO_S" localSheetId="68">'[49]WETA BOP'!#REF!</definedName>
    <definedName name="BFO_S" localSheetId="71">'[49]WETA BOP'!#REF!</definedName>
    <definedName name="BFO_S" localSheetId="73">'[49]WETA BOP'!#REF!</definedName>
    <definedName name="BFO_S">'[49]WETA BOP'!#REF!</definedName>
    <definedName name="BFOA" localSheetId="65">#REF!</definedName>
    <definedName name="BFOA" localSheetId="67">#REF!</definedName>
    <definedName name="BFOA" localSheetId="68">#REF!</definedName>
    <definedName name="BFOA" localSheetId="69">#REF!</definedName>
    <definedName name="BFOA" localSheetId="71">#REF!</definedName>
    <definedName name="BFOA" localSheetId="73">#REF!</definedName>
    <definedName name="BFOA">#REF!</definedName>
    <definedName name="BFOAG" localSheetId="65">#REF!</definedName>
    <definedName name="BFOAG" localSheetId="67">#REF!</definedName>
    <definedName name="BFOAG" localSheetId="68">#REF!</definedName>
    <definedName name="BFOAG" localSheetId="69">#REF!</definedName>
    <definedName name="BFOAG" localSheetId="71">#REF!</definedName>
    <definedName name="BFOAG" localSheetId="73">#REF!</definedName>
    <definedName name="BFOAG">#REF!</definedName>
    <definedName name="BFOL" localSheetId="65">#REF!</definedName>
    <definedName name="BFOL" localSheetId="67">#REF!</definedName>
    <definedName name="BFOL" localSheetId="68">#REF!</definedName>
    <definedName name="BFOL" localSheetId="69">#REF!</definedName>
    <definedName name="BFOL" localSheetId="71">#REF!</definedName>
    <definedName name="BFOL" localSheetId="73">#REF!</definedName>
    <definedName name="BFOL">#REF!</definedName>
    <definedName name="BFOL_B" localSheetId="65">#REF!</definedName>
    <definedName name="BFOL_B" localSheetId="68">#REF!</definedName>
    <definedName name="BFOL_B" localSheetId="69">#REF!</definedName>
    <definedName name="BFOL_B" localSheetId="71">#REF!</definedName>
    <definedName name="BFOL_B" localSheetId="73">#REF!</definedName>
    <definedName name="BFOL_B">#REF!</definedName>
    <definedName name="BFOL_G" localSheetId="65">#REF!</definedName>
    <definedName name="BFOL_G" localSheetId="68">#REF!</definedName>
    <definedName name="BFOL_G" localSheetId="69">#REF!</definedName>
    <definedName name="BFOL_G" localSheetId="71">#REF!</definedName>
    <definedName name="BFOL_G" localSheetId="73">#REF!</definedName>
    <definedName name="BFOL_G">#REF!</definedName>
    <definedName name="BFOL_L" localSheetId="65">#REF!</definedName>
    <definedName name="BFOL_L" localSheetId="68">#REF!</definedName>
    <definedName name="BFOL_L" localSheetId="69">#REF!</definedName>
    <definedName name="BFOL_L" localSheetId="71">#REF!</definedName>
    <definedName name="BFOL_L" localSheetId="73">#REF!</definedName>
    <definedName name="BFOL_L">#REF!</definedName>
    <definedName name="BFOL_O" localSheetId="65">#REF!</definedName>
    <definedName name="BFOL_O" localSheetId="68">#REF!</definedName>
    <definedName name="BFOL_O" localSheetId="69">#REF!</definedName>
    <definedName name="BFOL_O" localSheetId="71">#REF!</definedName>
    <definedName name="BFOL_O" localSheetId="73">#REF!</definedName>
    <definedName name="BFOL_O">#REF!</definedName>
    <definedName name="BFOL_S" localSheetId="65">#REF!</definedName>
    <definedName name="BFOL_S" localSheetId="68">#REF!</definedName>
    <definedName name="BFOL_S" localSheetId="69">#REF!</definedName>
    <definedName name="BFOL_S" localSheetId="71">#REF!</definedName>
    <definedName name="BFOL_S" localSheetId="73">#REF!</definedName>
    <definedName name="BFOL_S">#REF!</definedName>
    <definedName name="BFOLB" localSheetId="65">#REF!</definedName>
    <definedName name="BFOLB" localSheetId="68">#REF!</definedName>
    <definedName name="BFOLB" localSheetId="69">#REF!</definedName>
    <definedName name="BFOLB" localSheetId="71">#REF!</definedName>
    <definedName name="BFOLB" localSheetId="73">#REF!</definedName>
    <definedName name="BFOLB">#REF!</definedName>
    <definedName name="BFOLG_L" localSheetId="65">#REF!</definedName>
    <definedName name="BFOLG_L" localSheetId="68">#REF!</definedName>
    <definedName name="BFOLG_L" localSheetId="69">#REF!</definedName>
    <definedName name="BFOLG_L" localSheetId="71">#REF!</definedName>
    <definedName name="BFOLG_L" localSheetId="73">#REF!</definedName>
    <definedName name="BFOLG_L">#REF!</definedName>
    <definedName name="BFOTH" localSheetId="65">#REF!</definedName>
    <definedName name="BFOTH" localSheetId="68">#REF!</definedName>
    <definedName name="BFOTH" localSheetId="69">#REF!</definedName>
    <definedName name="BFOTH" localSheetId="71">#REF!</definedName>
    <definedName name="BFOTH" localSheetId="73">#REF!</definedName>
    <definedName name="BFOTH">#REF!</definedName>
    <definedName name="BFP" localSheetId="65">#REF!</definedName>
    <definedName name="BFP" localSheetId="68">#REF!</definedName>
    <definedName name="BFP" localSheetId="69">#REF!</definedName>
    <definedName name="BFP" localSheetId="71">#REF!</definedName>
    <definedName name="BFP" localSheetId="73">#REF!</definedName>
    <definedName name="BFP">#REF!</definedName>
    <definedName name="BFPA" localSheetId="65">#REF!</definedName>
    <definedName name="BFPA" localSheetId="68">#REF!</definedName>
    <definedName name="BFPA" localSheetId="69">#REF!</definedName>
    <definedName name="BFPA" localSheetId="71">#REF!</definedName>
    <definedName name="BFPA" localSheetId="73">#REF!</definedName>
    <definedName name="BFPA">#REF!</definedName>
    <definedName name="BFPAG" localSheetId="65">#REF!</definedName>
    <definedName name="BFPAG" localSheetId="68">#REF!</definedName>
    <definedName name="BFPAG" localSheetId="69">#REF!</definedName>
    <definedName name="BFPAG" localSheetId="71">#REF!</definedName>
    <definedName name="BFPAG" localSheetId="73">#REF!</definedName>
    <definedName name="BFPAG">#REF!</definedName>
    <definedName name="BFPL" localSheetId="65">#REF!</definedName>
    <definedName name="BFPL" localSheetId="68">#REF!</definedName>
    <definedName name="BFPL" localSheetId="69">#REF!</definedName>
    <definedName name="BFPL" localSheetId="71">#REF!</definedName>
    <definedName name="BFPL" localSheetId="73">#REF!</definedName>
    <definedName name="BFPL">#REF!</definedName>
    <definedName name="BFPLBN" localSheetId="65">#REF!</definedName>
    <definedName name="BFPLBN" localSheetId="68">#REF!</definedName>
    <definedName name="BFPLBN" localSheetId="69">#REF!</definedName>
    <definedName name="BFPLBN" localSheetId="71">#REF!</definedName>
    <definedName name="BFPLBN" localSheetId="73">#REF!</definedName>
    <definedName name="BFPLBN">#REF!</definedName>
    <definedName name="BFPLD" localSheetId="65">#REF!</definedName>
    <definedName name="BFPLD" localSheetId="68">#REF!</definedName>
    <definedName name="BFPLD" localSheetId="69">#REF!</definedName>
    <definedName name="BFPLD" localSheetId="71">#REF!</definedName>
    <definedName name="BFPLD" localSheetId="73">#REF!</definedName>
    <definedName name="BFPLD">#REF!</definedName>
    <definedName name="BFPLD_G" localSheetId="65">#REF!</definedName>
    <definedName name="BFPLD_G" localSheetId="68">#REF!</definedName>
    <definedName name="BFPLD_G" localSheetId="69">#REF!</definedName>
    <definedName name="BFPLD_G" localSheetId="71">#REF!</definedName>
    <definedName name="BFPLD_G" localSheetId="73">#REF!</definedName>
    <definedName name="BFPLD_G">#REF!</definedName>
    <definedName name="BFPLE" localSheetId="65">#REF!</definedName>
    <definedName name="BFPLE" localSheetId="68">#REF!</definedName>
    <definedName name="BFPLE" localSheetId="69">#REF!</definedName>
    <definedName name="BFPLE" localSheetId="71">#REF!</definedName>
    <definedName name="BFPLE" localSheetId="73">#REF!</definedName>
    <definedName name="BFPLE">#REF!</definedName>
    <definedName name="BFPLE_G" localSheetId="65">#REF!</definedName>
    <definedName name="BFPLE_G" localSheetId="68">#REF!</definedName>
    <definedName name="BFPLE_G" localSheetId="69">#REF!</definedName>
    <definedName name="BFPLE_G" localSheetId="71">#REF!</definedName>
    <definedName name="BFPLE_G" localSheetId="73">#REF!</definedName>
    <definedName name="BFPLE_G">#REF!</definedName>
    <definedName name="BFPLMM" localSheetId="65">#REF!</definedName>
    <definedName name="BFPLMM" localSheetId="68">#REF!</definedName>
    <definedName name="BFPLMM" localSheetId="69">#REF!</definedName>
    <definedName name="BFPLMM" localSheetId="71">#REF!</definedName>
    <definedName name="BFPLMM" localSheetId="73">#REF!</definedName>
    <definedName name="BFPLMM">#REF!</definedName>
    <definedName name="BFRA">#N/A</definedName>
    <definedName name="BFUND" localSheetId="65">#REF!</definedName>
    <definedName name="BFUND" localSheetId="67">#REF!</definedName>
    <definedName name="BFUND" localSheetId="68">#REF!</definedName>
    <definedName name="BFUND" localSheetId="69">#REF!</definedName>
    <definedName name="BFUND" localSheetId="71">#REF!</definedName>
    <definedName name="BFUND" localSheetId="73">#REF!</definedName>
    <definedName name="BFUND">#REF!</definedName>
    <definedName name="BGS" localSheetId="65">#REF!</definedName>
    <definedName name="BGS" localSheetId="67">#REF!</definedName>
    <definedName name="BGS" localSheetId="68">#REF!</definedName>
    <definedName name="BGS" localSheetId="69">#REF!</definedName>
    <definedName name="BGS" localSheetId="71">#REF!</definedName>
    <definedName name="BGS" localSheetId="73">#REF!</definedName>
    <definedName name="BGS">#REF!</definedName>
    <definedName name="bhnmj" localSheetId="65">'[24]10'!#REF!</definedName>
    <definedName name="bhnmj" localSheetId="67">'[24]10'!#REF!</definedName>
    <definedName name="bhnmj" localSheetId="68">'[24]10'!#REF!</definedName>
    <definedName name="bhnmj" localSheetId="71">'[24]10'!#REF!</definedName>
    <definedName name="bhnmj" localSheetId="73">'[24]10'!#REF!</definedName>
    <definedName name="bhnmj">'[24]10'!#REF!</definedName>
    <definedName name="BI">#N/A</definedName>
    <definedName name="BII" localSheetId="65">#REF!</definedName>
    <definedName name="BII" localSheetId="67">#REF!</definedName>
    <definedName name="BII" localSheetId="68">#REF!</definedName>
    <definedName name="BII" localSheetId="69">#REF!</definedName>
    <definedName name="BII" localSheetId="71">#REF!</definedName>
    <definedName name="BII" localSheetId="73">#REF!</definedName>
    <definedName name="BII">#REF!</definedName>
    <definedName name="BIP" localSheetId="65">#REF!</definedName>
    <definedName name="BIP" localSheetId="67">#REF!</definedName>
    <definedName name="BIP" localSheetId="68">#REF!</definedName>
    <definedName name="BIP" localSheetId="69">#REF!</definedName>
    <definedName name="BIP" localSheetId="71">#REF!</definedName>
    <definedName name="BIP" localSheetId="73">#REF!</definedName>
    <definedName name="BIP">#REF!</definedName>
    <definedName name="BK">#N/A</definedName>
    <definedName name="BKF">#N/A</definedName>
    <definedName name="BKFA" localSheetId="65">#REF!</definedName>
    <definedName name="BKFA" localSheetId="67">#REF!</definedName>
    <definedName name="BKFA" localSheetId="68">#REF!</definedName>
    <definedName name="BKFA" localSheetId="69">#REF!</definedName>
    <definedName name="BKFA" localSheetId="71">#REF!</definedName>
    <definedName name="BKFA" localSheetId="73">#REF!</definedName>
    <definedName name="BKFA">#REF!</definedName>
    <definedName name="BKFBA" localSheetId="65">#REF!</definedName>
    <definedName name="BKFBA" localSheetId="67">#REF!</definedName>
    <definedName name="BKFBA" localSheetId="68">#REF!</definedName>
    <definedName name="BKFBA" localSheetId="69">#REF!</definedName>
    <definedName name="BKFBA" localSheetId="71">#REF!</definedName>
    <definedName name="BKFBA" localSheetId="73">#REF!</definedName>
    <definedName name="BKFBA">#REF!</definedName>
    <definedName name="BKFBI" localSheetId="65">#REF!</definedName>
    <definedName name="BKFBI" localSheetId="67">#REF!</definedName>
    <definedName name="BKFBI" localSheetId="68">#REF!</definedName>
    <definedName name="BKFBI" localSheetId="69">#REF!</definedName>
    <definedName name="BKFBI" localSheetId="71">#REF!</definedName>
    <definedName name="BKFBI" localSheetId="73">#REF!</definedName>
    <definedName name="BKFBI">#REF!</definedName>
    <definedName name="BKFMU" localSheetId="65">#REF!</definedName>
    <definedName name="BKFMU" localSheetId="68">#REF!</definedName>
    <definedName name="BKFMU" localSheetId="69">#REF!</definedName>
    <definedName name="BKFMU" localSheetId="71">#REF!</definedName>
    <definedName name="BKFMU" localSheetId="73">#REF!</definedName>
    <definedName name="BKFMU">#REF!</definedName>
    <definedName name="BKO" localSheetId="65">#REF!</definedName>
    <definedName name="BKO" localSheetId="68">#REF!</definedName>
    <definedName name="BKO" localSheetId="69">#REF!</definedName>
    <definedName name="BKO" localSheetId="71">#REF!</definedName>
    <definedName name="BKO" localSheetId="73">#REF!</definedName>
    <definedName name="BKO">#REF!</definedName>
    <definedName name="bless" localSheetId="117" hidden="1">#REF!</definedName>
    <definedName name="bless" localSheetId="118" hidden="1">#REF!</definedName>
    <definedName name="bless" localSheetId="119" hidden="1">#REF!</definedName>
    <definedName name="bless" localSheetId="113" hidden="1">#REF!</definedName>
    <definedName name="bless" localSheetId="115" hidden="1">#REF!</definedName>
    <definedName name="bless" localSheetId="116" hidden="1">#REF!</definedName>
    <definedName name="bless" localSheetId="154" hidden="1">#REF!</definedName>
    <definedName name="bless" localSheetId="68" hidden="1">#REF!</definedName>
    <definedName name="bless" localSheetId="71" hidden="1">#REF!</definedName>
    <definedName name="bless" localSheetId="155" hidden="1">#REF!</definedName>
    <definedName name="bless" localSheetId="158" hidden="1">#REF!</definedName>
    <definedName name="bless" localSheetId="160" hidden="1">#REF!</definedName>
    <definedName name="bless" localSheetId="162" hidden="1">#REF!</definedName>
    <definedName name="bless" localSheetId="174" hidden="1">#REF!</definedName>
    <definedName name="bless" localSheetId="182" hidden="1">#REF!</definedName>
    <definedName name="bless" localSheetId="183" hidden="1">#REF!</definedName>
    <definedName name="bless" localSheetId="184" hidden="1">#REF!</definedName>
    <definedName name="bless" localSheetId="175" hidden="1">#REF!</definedName>
    <definedName name="bless" localSheetId="176" hidden="1">#REF!</definedName>
    <definedName name="bless" localSheetId="179" hidden="1">#REF!</definedName>
    <definedName name="bless" localSheetId="180" hidden="1">#REF!</definedName>
    <definedName name="bless" localSheetId="181" hidden="1">#REF!</definedName>
    <definedName name="bless" hidden="1">#REF!</definedName>
    <definedName name="BLPH1" hidden="1">'[50]Ex rate bloom'!$A$4</definedName>
    <definedName name="BLPH14" localSheetId="65" hidden="1">[51]Raw_1!#REF!</definedName>
    <definedName name="BLPH14" localSheetId="68" hidden="1">[51]Raw_1!#REF!</definedName>
    <definedName name="BLPH14" localSheetId="71" hidden="1">[51]Raw_1!#REF!</definedName>
    <definedName name="BLPH14" localSheetId="73" hidden="1">[51]Raw_1!#REF!</definedName>
    <definedName name="BLPH14" hidden="1">[51]Raw_1!#REF!</definedName>
    <definedName name="BLPH2" hidden="1">'[50]Ex rate bloom'!$D$4</definedName>
    <definedName name="BLPH3" hidden="1">'[50]Ex rate bloom'!$G$4</definedName>
    <definedName name="BLPH4" hidden="1">'[50]Ex rate bloom'!$J$4</definedName>
    <definedName name="BLPH5" hidden="1">'[50]Ex rate bloom'!$M$4</definedName>
    <definedName name="BLPH6" hidden="1">'[50]Ex rate bloom'!$P$4</definedName>
    <definedName name="BLPH7" hidden="1">'[50]Ex rate bloom'!$S$4</definedName>
    <definedName name="BLPH8" hidden="1">'[50]Ex rate bloom'!$V$4</definedName>
    <definedName name="BLPH80" hidden="1">'[52]Technology indices '!$A$4</definedName>
    <definedName name="BLPH81" hidden="1">'[52]Technology indices '!$E$4</definedName>
    <definedName name="BLPH82" hidden="1">'[52]Technology indices '!$I$4</definedName>
    <definedName name="BM" localSheetId="65">#REF!</definedName>
    <definedName name="BM" localSheetId="67">#REF!</definedName>
    <definedName name="BM" localSheetId="68">#REF!</definedName>
    <definedName name="BM" localSheetId="69">#REF!</definedName>
    <definedName name="BM" localSheetId="71">#REF!</definedName>
    <definedName name="BM" localSheetId="73">#REF!</definedName>
    <definedName name="BM">#REF!</definedName>
    <definedName name="BM.GSR.FCTY.CD" localSheetId="65">#REF!</definedName>
    <definedName name="BM.GSR.FCTY.CD" localSheetId="67">#REF!</definedName>
    <definedName name="BM.GSR.FCTY.CD" localSheetId="68">#REF!</definedName>
    <definedName name="BM.GSR.FCTY.CD" localSheetId="69">#REF!</definedName>
    <definedName name="BM.GSR.FCTY.CD" localSheetId="71">#REF!</definedName>
    <definedName name="BM.GSR.FCTY.CD" localSheetId="73">#REF!</definedName>
    <definedName name="BM.GSR.FCTY.CD">#REF!</definedName>
    <definedName name="BM.GSR.FXAI.CD" localSheetId="65">#REF!</definedName>
    <definedName name="BM.GSR.FXAI.CD" localSheetId="67">#REF!</definedName>
    <definedName name="BM.GSR.FXAI.CD" localSheetId="68">#REF!</definedName>
    <definedName name="BM.GSR.FXAI.CD" localSheetId="69">#REF!</definedName>
    <definedName name="BM.GSR.FXAI.CD" localSheetId="71">#REF!</definedName>
    <definedName name="BM.GSR.FXAI.CD" localSheetId="73">#REF!</definedName>
    <definedName name="BM.GSR.FXAI.CD">#REF!</definedName>
    <definedName name="BM.GSR.GNFS.CD" localSheetId="65">#REF!</definedName>
    <definedName name="BM.GSR.GNFS.CD" localSheetId="68">#REF!</definedName>
    <definedName name="BM.GSR.GNFS.CD" localSheetId="69">#REF!</definedName>
    <definedName name="BM.GSR.GNFS.CD" localSheetId="71">#REF!</definedName>
    <definedName name="BM.GSR.GNFS.CD" localSheetId="73">#REF!</definedName>
    <definedName name="BM.GSR.GNFS.CD">#REF!</definedName>
    <definedName name="BM.GSR.MRCH.CD" localSheetId="65">#REF!</definedName>
    <definedName name="BM.GSR.MRCH.CD" localSheetId="68">#REF!</definedName>
    <definedName name="BM.GSR.MRCH.CD" localSheetId="69">#REF!</definedName>
    <definedName name="BM.GSR.MRCH.CD" localSheetId="71">#REF!</definedName>
    <definedName name="BM.GSR.MRCH.CD" localSheetId="73">#REF!</definedName>
    <definedName name="BM.GSR.MRCH.CD">#REF!</definedName>
    <definedName name="BM.GSR.NFSV.CD" localSheetId="65">#REF!</definedName>
    <definedName name="BM.GSR.NFSV.CD" localSheetId="68">#REF!</definedName>
    <definedName name="BM.GSR.NFSV.CD" localSheetId="69">#REF!</definedName>
    <definedName name="BM.GSR.NFSV.CD" localSheetId="71">#REF!</definedName>
    <definedName name="BM.GSR.NFSV.CD" localSheetId="73">#REF!</definedName>
    <definedName name="BM.GSR.NFSV.CD">#REF!</definedName>
    <definedName name="BM.GSR.TOTL.CD" localSheetId="65">#REF!</definedName>
    <definedName name="BM.GSR.TOTL.CD" localSheetId="68">#REF!</definedName>
    <definedName name="BM.GSR.TOTL.CD" localSheetId="69">#REF!</definedName>
    <definedName name="BM.GSR.TOTL.CD" localSheetId="71">#REF!</definedName>
    <definedName name="BM.GSR.TOTL.CD" localSheetId="73">#REF!</definedName>
    <definedName name="BM.GSR.TOTL.CD">#REF!</definedName>
    <definedName name="BM.TRF.CURR.CD" localSheetId="65">#REF!</definedName>
    <definedName name="BM.TRF.CURR.CD" localSheetId="68">#REF!</definedName>
    <definedName name="BM.TRF.CURR.CD" localSheetId="69">#REF!</definedName>
    <definedName name="BM.TRF.CURR.CD" localSheetId="71">#REF!</definedName>
    <definedName name="BM.TRF.CURR.CD" localSheetId="73">#REF!</definedName>
    <definedName name="BM.TRF.CURR.CD">#REF!</definedName>
    <definedName name="BM.TRF.PRVT.CD" localSheetId="65">#REF!</definedName>
    <definedName name="BM.TRF.PRVT.CD" localSheetId="68">#REF!</definedName>
    <definedName name="BM.TRF.PRVT.CD" localSheetId="69">#REF!</definedName>
    <definedName name="BM.TRF.PRVT.CD" localSheetId="71">#REF!</definedName>
    <definedName name="BM.TRF.PRVT.CD" localSheetId="73">#REF!</definedName>
    <definedName name="BM.TRF.PRVT.CD">#REF!</definedName>
    <definedName name="BMG">[53]Q6!$E$28:$AH$28</definedName>
    <definedName name="BMI" localSheetId="65">#REF!</definedName>
    <definedName name="BMI" localSheetId="67">#REF!</definedName>
    <definedName name="BMI" localSheetId="68">#REF!</definedName>
    <definedName name="BMI" localSheetId="69">#REF!</definedName>
    <definedName name="BMI" localSheetId="71">#REF!</definedName>
    <definedName name="BMI" localSheetId="73">#REF!</definedName>
    <definedName name="BMI">#REF!</definedName>
    <definedName name="BMII">#N/A</definedName>
    <definedName name="BMII_7" localSheetId="65">#REF!</definedName>
    <definedName name="BMII_7" localSheetId="67">#REF!</definedName>
    <definedName name="BMII_7" localSheetId="68">#REF!</definedName>
    <definedName name="BMII_7" localSheetId="69">#REF!</definedName>
    <definedName name="BMII_7" localSheetId="71">#REF!</definedName>
    <definedName name="BMII_7" localSheetId="73">#REF!</definedName>
    <definedName name="BMII_7">#REF!</definedName>
    <definedName name="BMII_G" localSheetId="65">#REF!</definedName>
    <definedName name="BMII_G" localSheetId="67">#REF!</definedName>
    <definedName name="BMII_G" localSheetId="68">#REF!</definedName>
    <definedName name="BMII_G" localSheetId="69">#REF!</definedName>
    <definedName name="BMII_G" localSheetId="71">#REF!</definedName>
    <definedName name="BMII_G" localSheetId="73">#REF!</definedName>
    <definedName name="BMII_G">#REF!</definedName>
    <definedName name="BMII_P" localSheetId="65">#REF!</definedName>
    <definedName name="BMII_P" localSheetId="67">#REF!</definedName>
    <definedName name="BMII_P" localSheetId="68">#REF!</definedName>
    <definedName name="BMII_P" localSheetId="69">#REF!</definedName>
    <definedName name="BMII_P" localSheetId="71">#REF!</definedName>
    <definedName name="BMII_P" localSheetId="73">#REF!</definedName>
    <definedName name="BMII_P">#REF!</definedName>
    <definedName name="BMIIB">#N/A</definedName>
    <definedName name="BMIIBA" localSheetId="65">#REF!</definedName>
    <definedName name="BMIIBA" localSheetId="67">#REF!</definedName>
    <definedName name="BMIIBA" localSheetId="68">#REF!</definedName>
    <definedName name="BMIIBA" localSheetId="69">#REF!</definedName>
    <definedName name="BMIIBA" localSheetId="71">#REF!</definedName>
    <definedName name="BMIIBA" localSheetId="73">#REF!</definedName>
    <definedName name="BMIIBA">#REF!</definedName>
    <definedName name="BMIIBI" localSheetId="65">#REF!</definedName>
    <definedName name="BMIIBI" localSheetId="67">#REF!</definedName>
    <definedName name="BMIIBI" localSheetId="68">#REF!</definedName>
    <definedName name="BMIIBI" localSheetId="69">#REF!</definedName>
    <definedName name="BMIIBI" localSheetId="71">#REF!</definedName>
    <definedName name="BMIIBI" localSheetId="73">#REF!</definedName>
    <definedName name="BMIIBI">#REF!</definedName>
    <definedName name="BMIIG">#N/A</definedName>
    <definedName name="BMIIMU" localSheetId="65">#REF!</definedName>
    <definedName name="BMIIMU" localSheetId="67">#REF!</definedName>
    <definedName name="BMIIMU" localSheetId="68">#REF!</definedName>
    <definedName name="BMIIMU" localSheetId="69">#REF!</definedName>
    <definedName name="BMIIMU" localSheetId="71">#REF!</definedName>
    <definedName name="BMIIMU" localSheetId="73">#REF!</definedName>
    <definedName name="BMIIMU">#REF!</definedName>
    <definedName name="BMS" localSheetId="65">#REF!</definedName>
    <definedName name="BMS" localSheetId="67">#REF!</definedName>
    <definedName name="BMS" localSheetId="68">#REF!</definedName>
    <definedName name="BMS" localSheetId="69">#REF!</definedName>
    <definedName name="BMS" localSheetId="71">#REF!</definedName>
    <definedName name="BMS" localSheetId="73">#REF!</definedName>
    <definedName name="BMS">#REF!</definedName>
    <definedName name="BN.CAB.XOKA.CD" localSheetId="65">#REF!</definedName>
    <definedName name="BN.CAB.XOKA.CD" localSheetId="67">#REF!</definedName>
    <definedName name="BN.CAB.XOKA.CD" localSheetId="68">#REF!</definedName>
    <definedName name="BN.CAB.XOKA.CD" localSheetId="69">#REF!</definedName>
    <definedName name="BN.CAB.XOKA.CD" localSheetId="71">#REF!</definedName>
    <definedName name="BN.CAB.XOKA.CD" localSheetId="73">#REF!</definedName>
    <definedName name="BN.CAB.XOKA.CD">#REF!</definedName>
    <definedName name="BN.DSR.UNPD.CD" localSheetId="65">#REF!</definedName>
    <definedName name="BN.DSR.UNPD.CD" localSheetId="68">#REF!</definedName>
    <definedName name="BN.DSR.UNPD.CD" localSheetId="69">#REF!</definedName>
    <definedName name="BN.DSR.UNPD.CD" localSheetId="71">#REF!</definedName>
    <definedName name="BN.DSR.UNPD.CD" localSheetId="73">#REF!</definedName>
    <definedName name="BN.DSR.UNPD.CD">#REF!</definedName>
    <definedName name="BN.GSR.FCTY.CD" localSheetId="65">#REF!</definedName>
    <definedName name="BN.GSR.FCTY.CD" localSheetId="68">#REF!</definedName>
    <definedName name="BN.GSR.FCTY.CD" localSheetId="69">#REF!</definedName>
    <definedName name="BN.GSR.FCTY.CD" localSheetId="71">#REF!</definedName>
    <definedName name="BN.GSR.FCTY.CD" localSheetId="73">#REF!</definedName>
    <definedName name="BN.GSR.FCTY.CD">#REF!</definedName>
    <definedName name="BN.GSR.GNFS.CD" localSheetId="65">#REF!</definedName>
    <definedName name="BN.GSR.GNFS.CD" localSheetId="68">#REF!</definedName>
    <definedName name="BN.GSR.GNFS.CD" localSheetId="69">#REF!</definedName>
    <definedName name="BN.GSR.GNFS.CD" localSheetId="71">#REF!</definedName>
    <definedName name="BN.GSR.GNFS.CD" localSheetId="73">#REF!</definedName>
    <definedName name="BN.GSR.GNFS.CD">#REF!</definedName>
    <definedName name="BN.GSR.MRCH.CD" localSheetId="65">#REF!</definedName>
    <definedName name="BN.GSR.MRCH.CD" localSheetId="68">#REF!</definedName>
    <definedName name="BN.GSR.MRCH.CD" localSheetId="69">#REF!</definedName>
    <definedName name="BN.GSR.MRCH.CD" localSheetId="71">#REF!</definedName>
    <definedName name="BN.GSR.MRCH.CD" localSheetId="73">#REF!</definedName>
    <definedName name="BN.GSR.MRCH.CD">#REF!</definedName>
    <definedName name="BN.KAC.FNEI.CD" localSheetId="65">#REF!</definedName>
    <definedName name="BN.KAC.FNEI.CD" localSheetId="68">#REF!</definedName>
    <definedName name="BN.KAC.FNEI.CD" localSheetId="69">#REF!</definedName>
    <definedName name="BN.KAC.FNEI.CD" localSheetId="71">#REF!</definedName>
    <definedName name="BN.KAC.FNEI.CD" localSheetId="73">#REF!</definedName>
    <definedName name="BN.KAC.FNEI.CD">#REF!</definedName>
    <definedName name="BN.KAC.OTHR.CD" localSheetId="65">#REF!</definedName>
    <definedName name="BN.KAC.OTHR.CD" localSheetId="68">#REF!</definedName>
    <definedName name="BN.KAC.OTHR.CD" localSheetId="69">#REF!</definedName>
    <definedName name="BN.KAC.OTHR.CD" localSheetId="71">#REF!</definedName>
    <definedName name="BN.KAC.OTHR.CD" localSheetId="73">#REF!</definedName>
    <definedName name="BN.KAC.OTHR.CD">#REF!</definedName>
    <definedName name="BN.KLT.DINV.CD" localSheetId="65">#REF!</definedName>
    <definedName name="BN.KLT.DINV.CD" localSheetId="68">#REF!</definedName>
    <definedName name="BN.KLT.DINV.CD" localSheetId="69">#REF!</definedName>
    <definedName name="BN.KLT.DINV.CD" localSheetId="71">#REF!</definedName>
    <definedName name="BN.KLT.DINV.CD" localSheetId="73">#REF!</definedName>
    <definedName name="BN.KLT.DINV.CD">#REF!</definedName>
    <definedName name="BN.KLT.NFLW.CD" localSheetId="65">#REF!</definedName>
    <definedName name="BN.KLT.NFLW.CD" localSheetId="68">#REF!</definedName>
    <definedName name="BN.KLT.NFLW.CD" localSheetId="69">#REF!</definedName>
    <definedName name="BN.KLT.NFLW.CD" localSheetId="71">#REF!</definedName>
    <definedName name="BN.KLT.NFLW.CD" localSheetId="73">#REF!</definedName>
    <definedName name="BN.KLT.NFLW.CD">#REF!</definedName>
    <definedName name="BN.KLT.PTXL.CD" localSheetId="65">#REF!</definedName>
    <definedName name="BN.KLT.PTXL.CD" localSheetId="68">#REF!</definedName>
    <definedName name="BN.KLT.PTXL.CD" localSheetId="69">#REF!</definedName>
    <definedName name="BN.KLT.PTXL.CD" localSheetId="71">#REF!</definedName>
    <definedName name="BN.KLT.PTXL.CD" localSheetId="73">#REF!</definedName>
    <definedName name="BN.KLT.PTXL.CD">#REF!</definedName>
    <definedName name="BN.RES.INCL.CD" localSheetId="65">#REF!</definedName>
    <definedName name="BN.RES.INCL.CD" localSheetId="68">#REF!</definedName>
    <definedName name="BN.RES.INCL.CD" localSheetId="69">#REF!</definedName>
    <definedName name="BN.RES.INCL.CD" localSheetId="71">#REF!</definedName>
    <definedName name="BN.RES.INCL.CD" localSheetId="73">#REF!</definedName>
    <definedName name="BN.RES.INCL.CD">#REF!</definedName>
    <definedName name="BN.TRF.CURR.CD" localSheetId="65">#REF!</definedName>
    <definedName name="BN.TRF.CURR.CD" localSheetId="68">#REF!</definedName>
    <definedName name="BN.TRF.CURR.CD" localSheetId="69">#REF!</definedName>
    <definedName name="BN.TRF.CURR.CD" localSheetId="71">#REF!</definedName>
    <definedName name="BN.TRF.CURR.CD" localSheetId="73">#REF!</definedName>
    <definedName name="BN.TRF.CURR.CD">#REF!</definedName>
    <definedName name="BN.TRF.KOGT.CD" localSheetId="65">#REF!</definedName>
    <definedName name="BN.TRF.KOGT.CD" localSheetId="68">#REF!</definedName>
    <definedName name="BN.TRF.KOGT.CD" localSheetId="69">#REF!</definedName>
    <definedName name="BN.TRF.KOGT.CD" localSheetId="71">#REF!</definedName>
    <definedName name="BN.TRF.KOGT.CD" localSheetId="73">#REF!</definedName>
    <definedName name="BN.TRF.KOGT.CD">#REF!</definedName>
    <definedName name="BN.TRF.OFDC.CD" localSheetId="65">#REF!</definedName>
    <definedName name="BN.TRF.OFDC.CD" localSheetId="68">#REF!</definedName>
    <definedName name="BN.TRF.OFDC.CD" localSheetId="69">#REF!</definedName>
    <definedName name="BN.TRF.OFDC.CD" localSheetId="71">#REF!</definedName>
    <definedName name="BN.TRF.OFDC.CD" localSheetId="73">#REF!</definedName>
    <definedName name="BN.TRF.OFDC.CD">#REF!</definedName>
    <definedName name="BN.TRF.PRVT.CD" localSheetId="65">#REF!</definedName>
    <definedName name="BN.TRF.PRVT.CD" localSheetId="68">#REF!</definedName>
    <definedName name="BN.TRF.PRVT.CD" localSheetId="69">#REF!</definedName>
    <definedName name="BN.TRF.PRVT.CD" localSheetId="71">#REF!</definedName>
    <definedName name="BN.TRF.PRVT.CD" localSheetId="73">#REF!</definedName>
    <definedName name="BN.TRF.PRVT.CD">#REF!</definedName>
    <definedName name="BNEO" localSheetId="65">#REF!</definedName>
    <definedName name="BNEO" localSheetId="68">#REF!</definedName>
    <definedName name="BNEO" localSheetId="69">#REF!</definedName>
    <definedName name="BNEO" localSheetId="71">#REF!</definedName>
    <definedName name="BNEO" localSheetId="73">#REF!</definedName>
    <definedName name="BNEO">#REF!</definedName>
    <definedName name="BO" localSheetId="65">#REF!</definedName>
    <definedName name="BO" localSheetId="68">#REF!</definedName>
    <definedName name="BO" localSheetId="69">#REF!</definedName>
    <definedName name="BO" localSheetId="71">#REF!</definedName>
    <definedName name="BO" localSheetId="73">#REF!</definedName>
    <definedName name="BO">#REF!</definedName>
    <definedName name="board" localSheetId="67" hidden="1">{FALSE,FALSE,-1.25,-15.5,484.5,276.75,FALSE,FALSE,TRUE,TRUE,0,12,#N/A,46,#N/A,2.93460490463215,15.35,1,FALSE,FALSE,3,TRUE,1,FALSE,100,"Swvu.PLA1.","ACwvu.PLA1.",#N/A,FALSE,FALSE,0,0,0,0,2,"","",TRUE,TRUE,FALSE,FALSE,1,60,#N/A,#N/A,FALSE,FALSE,FALSE,FALSE,FALSE,FALSE,FALSE,9,65532,65532,FALSE,FALSE,TRUE,TRUE,TRUE}</definedName>
    <definedName name="board" localSheetId="68"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 localSheetId="67">'T 6.4'!board2</definedName>
    <definedName name="board2" localSheetId="68">'T 6.4 ctd'!board2</definedName>
    <definedName name="board2" localSheetId="69">'T 6.5'!board2</definedName>
    <definedName name="board2">[0]!board2</definedName>
    <definedName name="BOF" localSheetId="65">#REF!</definedName>
    <definedName name="BOF" localSheetId="67">#REF!</definedName>
    <definedName name="BOF" localSheetId="68">#REF!</definedName>
    <definedName name="BOF" localSheetId="69">#REF!</definedName>
    <definedName name="BOF" localSheetId="71">#REF!</definedName>
    <definedName name="BOF" localSheetId="73">#REF!</definedName>
    <definedName name="BOF">#REF!</definedName>
    <definedName name="Bolivia" localSheetId="65">#REF!</definedName>
    <definedName name="Bolivia" localSheetId="67">#REF!</definedName>
    <definedName name="Bolivia" localSheetId="68">#REF!</definedName>
    <definedName name="Bolivia" localSheetId="69">#REF!</definedName>
    <definedName name="Bolivia" localSheetId="71">#REF!</definedName>
    <definedName name="Bolivia" localSheetId="73">#REF!</definedName>
    <definedName name="Bolivia">#REF!</definedName>
    <definedName name="bom" localSheetId="65">'[24]10'!#REF!</definedName>
    <definedName name="bom" localSheetId="67">'[24]10'!#REF!</definedName>
    <definedName name="bom" localSheetId="68">'[24]10'!#REF!</definedName>
    <definedName name="bom" localSheetId="69">'[24]10'!#REF!</definedName>
    <definedName name="bom" localSheetId="71">'[25]10'!#REF!</definedName>
    <definedName name="bom" localSheetId="73">'[24]10'!#REF!</definedName>
    <definedName name="bom">'[25]10'!#REF!</definedName>
    <definedName name="BOMB2" localSheetId="65">#REF!</definedName>
    <definedName name="BOMB2" localSheetId="67">#REF!</definedName>
    <definedName name="BOMB2" localSheetId="68">#REF!</definedName>
    <definedName name="BOMB2" localSheetId="69">#REF!</definedName>
    <definedName name="BOMB2" localSheetId="71">#REF!</definedName>
    <definedName name="BOMB2" localSheetId="73">#REF!</definedName>
    <definedName name="BOMB2">#REF!</definedName>
    <definedName name="BOMBILLS" localSheetId="65">#REF!</definedName>
    <definedName name="BOMBILLS" localSheetId="67">#REF!</definedName>
    <definedName name="BOMBILLS" localSheetId="68">#REF!</definedName>
    <definedName name="BOMBILLS" localSheetId="69">#REF!</definedName>
    <definedName name="BOMBILLS" localSheetId="71">#REF!</definedName>
    <definedName name="BOMBILLS" localSheetId="73">#REF!</definedName>
    <definedName name="BOMBILLS">#REF!</definedName>
    <definedName name="BON" localSheetId="65">'[10]Monetary Dev_Monthly'!#REF!</definedName>
    <definedName name="BON" localSheetId="67">'[10]Monetary Dev_Monthly'!#REF!</definedName>
    <definedName name="BON" localSheetId="68">'[10]Monetary Dev_Monthly'!#REF!</definedName>
    <definedName name="BON" localSheetId="71">'[10]Monetary Dev_Monthly'!#REF!</definedName>
    <definedName name="BON" localSheetId="73">'[10]Monetary Dev_Monthly'!#REF!</definedName>
    <definedName name="BON">'[10]Monetary Dev_Monthly'!#REF!</definedName>
    <definedName name="BOP">#N/A</definedName>
    <definedName name="BOP.RED" localSheetId="65">#REF!</definedName>
    <definedName name="BOP.RED" localSheetId="67">#REF!</definedName>
    <definedName name="BOP.RED" localSheetId="68">#REF!</definedName>
    <definedName name="BOP.RED" localSheetId="69">#REF!</definedName>
    <definedName name="BOP.RED" localSheetId="71">#REF!</definedName>
    <definedName name="BOP.RED" localSheetId="73">#REF!</definedName>
    <definedName name="BOP.RED">#REF!</definedName>
    <definedName name="BOP.SR" localSheetId="65">#REF!</definedName>
    <definedName name="BOP.SR" localSheetId="67">#REF!</definedName>
    <definedName name="BOP.SR" localSheetId="68">#REF!</definedName>
    <definedName name="BOP.SR" localSheetId="69">#REF!</definedName>
    <definedName name="BOP.SR" localSheetId="71">#REF!</definedName>
    <definedName name="BOP.SR" localSheetId="73">#REF!</definedName>
    <definedName name="BOP.SR">#REF!</definedName>
    <definedName name="BOP.SR_" localSheetId="65">#REF!</definedName>
    <definedName name="BOP.SR_" localSheetId="67">#REF!</definedName>
    <definedName name="BOP.SR_" localSheetId="68">#REF!</definedName>
    <definedName name="BOP.SR_" localSheetId="69">#REF!</definedName>
    <definedName name="BOP.SR_" localSheetId="71">#REF!</definedName>
    <definedName name="BOP.SR_" localSheetId="73">#REF!</definedName>
    <definedName name="BOP.SR_">#REF!</definedName>
    <definedName name="bop_indices" localSheetId="65">#REF!</definedName>
    <definedName name="bop_indices" localSheetId="68">#REF!</definedName>
    <definedName name="bop_indices" localSheetId="69">#REF!</definedName>
    <definedName name="bop_indices" localSheetId="71">#REF!</definedName>
    <definedName name="bop_indices" localSheetId="73">#REF!</definedName>
    <definedName name="bop_indices">#REF!</definedName>
    <definedName name="bop_monthly_NIR_output" localSheetId="65">#REF!</definedName>
    <definedName name="bop_monthly_NIR_output" localSheetId="68">#REF!</definedName>
    <definedName name="bop_monthly_NIR_output" localSheetId="69">#REF!</definedName>
    <definedName name="bop_monthly_NIR_output" localSheetId="71">#REF!</definedName>
    <definedName name="bop_monthly_NIR_output" localSheetId="73">#REF!</definedName>
    <definedName name="bop_monthly_NIR_output">#REF!</definedName>
    <definedName name="bop_monthly_nir_output_to_money" localSheetId="65">'[54]Monthly data'!#REF!</definedName>
    <definedName name="bop_monthly_nir_output_to_money" localSheetId="68">'[54]Monthly data'!#REF!</definedName>
    <definedName name="bop_monthly_nir_output_to_money" localSheetId="71">'[54]Monthly data'!#REF!</definedName>
    <definedName name="bop_monthly_nir_output_to_money" localSheetId="73">'[54]Monthly data'!#REF!</definedName>
    <definedName name="bop_monthly_nir_output_to_money">'[54]Monthly data'!#REF!</definedName>
    <definedName name="bop_output" localSheetId="65">#REF!</definedName>
    <definedName name="bop_output" localSheetId="67">#REF!</definedName>
    <definedName name="bop_output" localSheetId="68">#REF!</definedName>
    <definedName name="bop_output" localSheetId="69">#REF!</definedName>
    <definedName name="bop_output" localSheetId="71">#REF!</definedName>
    <definedName name="bop_output" localSheetId="73">#REF!</definedName>
    <definedName name="bop_output">#REF!</definedName>
    <definedName name="bop_output_to_debt" localSheetId="65">#REF!</definedName>
    <definedName name="bop_output_to_debt" localSheetId="67">#REF!</definedName>
    <definedName name="bop_output_to_debt" localSheetId="68">#REF!</definedName>
    <definedName name="bop_output_to_debt" localSheetId="69">#REF!</definedName>
    <definedName name="bop_output_to_debt" localSheetId="71">#REF!</definedName>
    <definedName name="bop_output_to_debt" localSheetId="73">#REF!</definedName>
    <definedName name="bop_output_to_debt">#REF!</definedName>
    <definedName name="BOP2CAD" localSheetId="65">[44]T1!#REF!</definedName>
    <definedName name="BOP2CAD" localSheetId="67">[44]T1!#REF!</definedName>
    <definedName name="BOP2CAD" localSheetId="68">[44]T1!#REF!</definedName>
    <definedName name="BOP2CAD" localSheetId="71">[44]T1!#REF!</definedName>
    <definedName name="BOP2CAD" localSheetId="73">[44]T1!#REF!</definedName>
    <definedName name="BOP2CAD">[44]T1!#REF!</definedName>
    <definedName name="BOPE" localSheetId="65">#REF!</definedName>
    <definedName name="BOPE" localSheetId="67">#REF!</definedName>
    <definedName name="BOPE" localSheetId="68">#REF!</definedName>
    <definedName name="BOPE" localSheetId="69">#REF!</definedName>
    <definedName name="BOPE" localSheetId="71">#REF!</definedName>
    <definedName name="BOPE" localSheetId="73">#REF!</definedName>
    <definedName name="BOPE">#REF!</definedName>
    <definedName name="bopeng" localSheetId="65">#REF!</definedName>
    <definedName name="bopeng" localSheetId="67">#REF!</definedName>
    <definedName name="bopeng" localSheetId="68">#REF!</definedName>
    <definedName name="bopeng" localSheetId="69">#REF!</definedName>
    <definedName name="bopeng" localSheetId="71">#REF!</definedName>
    <definedName name="bopeng" localSheetId="73">#REF!</definedName>
    <definedName name="bopeng">#REF!</definedName>
    <definedName name="bopengd" localSheetId="65">#REF!</definedName>
    <definedName name="bopengd" localSheetId="67">#REF!</definedName>
    <definedName name="bopengd" localSheetId="68">#REF!</definedName>
    <definedName name="bopengd" localSheetId="69">#REF!</definedName>
    <definedName name="bopengd" localSheetId="71">#REF!</definedName>
    <definedName name="bopengd" localSheetId="73">#REF!</definedName>
    <definedName name="bopengd">#REF!</definedName>
    <definedName name="BOPF" localSheetId="65">#REF!</definedName>
    <definedName name="BOPF" localSheetId="68">#REF!</definedName>
    <definedName name="BOPF" localSheetId="69">#REF!</definedName>
    <definedName name="BOPF" localSheetId="71">#REF!</definedName>
    <definedName name="BOPF" localSheetId="73">#REF!</definedName>
    <definedName name="BOPF">#REF!</definedName>
    <definedName name="BOPnmd" localSheetId="65">#REF!</definedName>
    <definedName name="BOPnmd" localSheetId="68">#REF!</definedName>
    <definedName name="BOPnmd" localSheetId="69">#REF!</definedName>
    <definedName name="BOPnmd" localSheetId="71">#REF!</definedName>
    <definedName name="BOPnmd" localSheetId="73">#REF!</definedName>
    <definedName name="BOPnmd">#REF!</definedName>
    <definedName name="BOPSDR" localSheetId="65">#REF!</definedName>
    <definedName name="BOPSDR" localSheetId="68">#REF!</definedName>
    <definedName name="BOPSDR" localSheetId="69">#REF!</definedName>
    <definedName name="BOPSDR" localSheetId="71">#REF!</definedName>
    <definedName name="BOPSDR" localSheetId="73">#REF!</definedName>
    <definedName name="BOPSDR">#REF!</definedName>
    <definedName name="BOPSUM" localSheetId="65">#REF!</definedName>
    <definedName name="BOPSUM" localSheetId="68">#REF!</definedName>
    <definedName name="BOPSUM" localSheetId="69">#REF!</definedName>
    <definedName name="BOPSUM" localSheetId="71">#REF!</definedName>
    <definedName name="BOPSUM" localSheetId="73">#REF!</definedName>
    <definedName name="BOPSUM">#REF!</definedName>
    <definedName name="BOPSUM1A.MIS" localSheetId="65">#REF!</definedName>
    <definedName name="BOPSUM1A.MIS" localSheetId="68">#REF!</definedName>
    <definedName name="BOPSUM1A.MIS" localSheetId="69">#REF!</definedName>
    <definedName name="BOPSUM1A.MIS" localSheetId="71">#REF!</definedName>
    <definedName name="BOPSUM1A.MIS" localSheetId="73">#REF!</definedName>
    <definedName name="BOPSUM1A.MIS">#REF!</definedName>
    <definedName name="BOPSUM1B.MIS" localSheetId="65">#REF!</definedName>
    <definedName name="BOPSUM1B.MIS" localSheetId="68">#REF!</definedName>
    <definedName name="BOPSUM1B.MIS" localSheetId="69">#REF!</definedName>
    <definedName name="BOPSUM1B.MIS" localSheetId="71">#REF!</definedName>
    <definedName name="BOPSUM1B.MIS" localSheetId="73">#REF!</definedName>
    <definedName name="BOPSUM1B.MIS">#REF!</definedName>
    <definedName name="BOPSUM2A.MIS" localSheetId="65">#REF!</definedName>
    <definedName name="BOPSUM2A.MIS" localSheetId="68">#REF!</definedName>
    <definedName name="BOPSUM2A.MIS" localSheetId="69">#REF!</definedName>
    <definedName name="BOPSUM2A.MIS" localSheetId="71">#REF!</definedName>
    <definedName name="BOPSUM2A.MIS" localSheetId="73">#REF!</definedName>
    <definedName name="BOPSUM2A.MIS">#REF!</definedName>
    <definedName name="BOPSUM2B.MIS" localSheetId="65">#REF!</definedName>
    <definedName name="BOPSUM2B.MIS" localSheetId="68">#REF!</definedName>
    <definedName name="BOPSUM2B.MIS" localSheetId="69">#REF!</definedName>
    <definedName name="BOPSUM2B.MIS" localSheetId="71">#REF!</definedName>
    <definedName name="BOPSUM2B.MIS" localSheetId="73">#REF!</definedName>
    <definedName name="BOPSUM2B.MIS">#REF!</definedName>
    <definedName name="BOPTAB1" localSheetId="65">#REF!</definedName>
    <definedName name="BOPTAB1" localSheetId="68">#REF!</definedName>
    <definedName name="BOPTAB1" localSheetId="69">#REF!</definedName>
    <definedName name="BOPTAB1" localSheetId="71">#REF!</definedName>
    <definedName name="BOPTAB1" localSheetId="73">#REF!</definedName>
    <definedName name="BOPTAB1">#REF!</definedName>
    <definedName name="BOPTAB1.US" localSheetId="65">#REF!</definedName>
    <definedName name="BOPTAB1.US" localSheetId="68">#REF!</definedName>
    <definedName name="BOPTAB1.US" localSheetId="69">#REF!</definedName>
    <definedName name="BOPTAB1.US" localSheetId="71">#REF!</definedName>
    <definedName name="BOPTAB1.US" localSheetId="73">#REF!</definedName>
    <definedName name="BOPTAB1.US">#REF!</definedName>
    <definedName name="BOPUSD" localSheetId="65">#REF!</definedName>
    <definedName name="BOPUSD" localSheetId="68">#REF!</definedName>
    <definedName name="BOPUSD" localSheetId="69">#REF!</definedName>
    <definedName name="BOPUSD" localSheetId="71">#REF!</definedName>
    <definedName name="BOPUSD" localSheetId="73">#REF!</definedName>
    <definedName name="BOPUSD">#REF!</definedName>
    <definedName name="BOZ" localSheetId="65">#REF!</definedName>
    <definedName name="BOZ" localSheetId="68">#REF!</definedName>
    <definedName name="BOZ" localSheetId="69">#REF!</definedName>
    <definedName name="BOZ" localSheetId="71">#REF!</definedName>
    <definedName name="BOZ" localSheetId="73">#REF!</definedName>
    <definedName name="BOZ">#REF!</definedName>
    <definedName name="BoZAL" localSheetId="65">#REF!</definedName>
    <definedName name="BoZAL" localSheetId="68">#REF!</definedName>
    <definedName name="BoZAL" localSheetId="69">#REF!</definedName>
    <definedName name="BoZAL" localSheetId="71">#REF!</definedName>
    <definedName name="BoZAL" localSheetId="73">#REF!</definedName>
    <definedName name="BoZAL">#REF!</definedName>
    <definedName name="BRASS" localSheetId="65">#REF!</definedName>
    <definedName name="BRASS" localSheetId="68">#REF!</definedName>
    <definedName name="BRASS" localSheetId="69">#REF!</definedName>
    <definedName name="BRASS" localSheetId="71">#REF!</definedName>
    <definedName name="BRASS" localSheetId="73">#REF!</definedName>
    <definedName name="BRASS">#REF!</definedName>
    <definedName name="BRASS_1" localSheetId="65">#REF!</definedName>
    <definedName name="BRASS_1" localSheetId="68">#REF!</definedName>
    <definedName name="BRASS_1" localSheetId="69">#REF!</definedName>
    <definedName name="BRASS_1" localSheetId="71">#REF!</definedName>
    <definedName name="BRASS_1" localSheetId="73">#REF!</definedName>
    <definedName name="BRASS_1">#REF!</definedName>
    <definedName name="BRASS_6" localSheetId="65">#REF!</definedName>
    <definedName name="BRASS_6" localSheetId="68">#REF!</definedName>
    <definedName name="BRASS_6" localSheetId="69">#REF!</definedName>
    <definedName name="BRASS_6" localSheetId="71">#REF!</definedName>
    <definedName name="BRASS_6" localSheetId="73">#REF!</definedName>
    <definedName name="BRASS_6">#REF!</definedName>
    <definedName name="Brazil" localSheetId="65">#REF!</definedName>
    <definedName name="Brazil" localSheetId="68">#REF!</definedName>
    <definedName name="Brazil" localSheetId="69">#REF!</definedName>
    <definedName name="Brazil" localSheetId="71">#REF!</definedName>
    <definedName name="Brazil" localSheetId="73">#REF!</definedName>
    <definedName name="Brazil">#REF!</definedName>
    <definedName name="BRF.BOPS" localSheetId="65">#REF!</definedName>
    <definedName name="BRF.BOPS" localSheetId="68">#REF!</definedName>
    <definedName name="BRF.BOPS" localSheetId="69">#REF!</definedName>
    <definedName name="BRF.BOPS" localSheetId="71">#REF!</definedName>
    <definedName name="BRF.BOPS" localSheetId="73">#REF!</definedName>
    <definedName name="BRF.BOPS">#REF!</definedName>
    <definedName name="brf_tbl" localSheetId="65">#REF!</definedName>
    <definedName name="brf_tbl" localSheetId="68">#REF!</definedName>
    <definedName name="brf_tbl" localSheetId="69">#REF!</definedName>
    <definedName name="brf_tbl" localSheetId="71">#REF!</definedName>
    <definedName name="brf_tbl" localSheetId="73">#REF!</definedName>
    <definedName name="brf_tbl">#REF!</definedName>
    <definedName name="BTAB1" localSheetId="65">#REF!</definedName>
    <definedName name="BTAB1" localSheetId="68">#REF!</definedName>
    <definedName name="BTAB1" localSheetId="69">#REF!</definedName>
    <definedName name="BTAB1" localSheetId="71">#REF!</definedName>
    <definedName name="BTAB1" localSheetId="73">#REF!</definedName>
    <definedName name="BTAB1">#REF!</definedName>
    <definedName name="BTO" localSheetId="65">#REF!</definedName>
    <definedName name="BTO" localSheetId="68">#REF!</definedName>
    <definedName name="BTO" localSheetId="69">#REF!</definedName>
    <definedName name="BTO" localSheetId="71">#REF!</definedName>
    <definedName name="BTO" localSheetId="73">#REF!</definedName>
    <definedName name="BTO">#REF!</definedName>
    <definedName name="BTR" localSheetId="65">#REF!</definedName>
    <definedName name="BTR" localSheetId="68">#REF!</definedName>
    <definedName name="BTR" localSheetId="69">#REF!</definedName>
    <definedName name="BTR" localSheetId="71">#REF!</definedName>
    <definedName name="BTR" localSheetId="73">#REF!</definedName>
    <definedName name="BTR">#REF!</definedName>
    <definedName name="BTRG" localSheetId="65">#REF!</definedName>
    <definedName name="BTRG" localSheetId="68">#REF!</definedName>
    <definedName name="BTRG" localSheetId="69">#REF!</definedName>
    <definedName name="BTRG" localSheetId="71">#REF!</definedName>
    <definedName name="BTRG" localSheetId="73">#REF!</definedName>
    <definedName name="BTRG">#REF!</definedName>
    <definedName name="BTRP" localSheetId="65">#REF!</definedName>
    <definedName name="BTRP" localSheetId="68">#REF!</definedName>
    <definedName name="BTRP" localSheetId="69">#REF!</definedName>
    <definedName name="BTRP" localSheetId="71">#REF!</definedName>
    <definedName name="BTRP" localSheetId="73">#REF!</definedName>
    <definedName name="BTRP">#REF!</definedName>
    <definedName name="BUDGET.QS" localSheetId="65">#REF!</definedName>
    <definedName name="BUDGET.QS" localSheetId="68">#REF!</definedName>
    <definedName name="BUDGET.QS" localSheetId="69">#REF!</definedName>
    <definedName name="BUDGET.QS" localSheetId="71">#REF!</definedName>
    <definedName name="BUDGET.QS" localSheetId="73">#REF!</definedName>
    <definedName name="BUDGET.QS">#REF!</definedName>
    <definedName name="Budget_expenditure" localSheetId="65">#REF!</definedName>
    <definedName name="Budget_expenditure" localSheetId="68">#REF!</definedName>
    <definedName name="Budget_expenditure" localSheetId="69">#REF!</definedName>
    <definedName name="Budget_expenditure" localSheetId="71">#REF!</definedName>
    <definedName name="Budget_expenditure" localSheetId="73">#REF!</definedName>
    <definedName name="Budget_expenditure">#REF!</definedName>
    <definedName name="Budget_revenue" localSheetId="65">#REF!</definedName>
    <definedName name="Budget_revenue" localSheetId="68">#REF!</definedName>
    <definedName name="Budget_revenue" localSheetId="69">#REF!</definedName>
    <definedName name="Budget_revenue" localSheetId="71">#REF!</definedName>
    <definedName name="Budget_revenue" localSheetId="73">#REF!</definedName>
    <definedName name="Budget_revenue">#REF!</definedName>
    <definedName name="budget1">'[55]GRZ cashflow'!$A$1:$K$76</definedName>
    <definedName name="BuiltIn_Print_Area" localSheetId="117">#REF!</definedName>
    <definedName name="BuiltIn_Print_Area" localSheetId="118">#REF!</definedName>
    <definedName name="BuiltIn_Print_Area" localSheetId="119">#REF!</definedName>
    <definedName name="BuiltIn_Print_Area" localSheetId="113">#REF!</definedName>
    <definedName name="BuiltIn_Print_Area" localSheetId="115">#REF!</definedName>
    <definedName name="BuiltIn_Print_Area" localSheetId="116">#REF!</definedName>
    <definedName name="BuiltIn_Print_Area" localSheetId="154">#REF!</definedName>
    <definedName name="BuiltIn_Print_Area" localSheetId="64">#REF!</definedName>
    <definedName name="BuiltIn_Print_Area" localSheetId="74">#REF!</definedName>
    <definedName name="BuiltIn_Print_Area" localSheetId="75">#REF!</definedName>
    <definedName name="BuiltIn_Print_Area" localSheetId="65">#REF!</definedName>
    <definedName name="BuiltIn_Print_Area" localSheetId="66">#REF!</definedName>
    <definedName name="BuiltIn_Print_Area" localSheetId="68">#REF!</definedName>
    <definedName name="BuiltIn_Print_Area" localSheetId="69">#REF!</definedName>
    <definedName name="BuiltIn_Print_Area" localSheetId="71">#REF!</definedName>
    <definedName name="BuiltIn_Print_Area" localSheetId="72">#REF!</definedName>
    <definedName name="BuiltIn_Print_Area" localSheetId="73">#REF!</definedName>
    <definedName name="BuiltIn_Print_Area" localSheetId="155">#REF!</definedName>
    <definedName name="BuiltIn_Print_Area" localSheetId="160">#REF!</definedName>
    <definedName name="BuiltIn_Print_Area" localSheetId="174">#REF!</definedName>
    <definedName name="BuiltIn_Print_Area" localSheetId="182">#REF!</definedName>
    <definedName name="BuiltIn_Print_Area" localSheetId="183">#REF!</definedName>
    <definedName name="BuiltIn_Print_Area" localSheetId="184">#REF!</definedName>
    <definedName name="BuiltIn_Print_Area" localSheetId="175">#REF!</definedName>
    <definedName name="BuiltIn_Print_Area" localSheetId="176">#REF!</definedName>
    <definedName name="BuiltIn_Print_Area" localSheetId="179">#REF!</definedName>
    <definedName name="BuiltIn_Print_Area" localSheetId="180">#REF!</definedName>
    <definedName name="BuiltIn_Print_Area" localSheetId="181">#REF!</definedName>
    <definedName name="BuiltIn_Print_Area">#REF!</definedName>
    <definedName name="BuiltIn_Print_Area___0" localSheetId="117">#REF!</definedName>
    <definedName name="BuiltIn_Print_Area___0" localSheetId="118">#REF!</definedName>
    <definedName name="BuiltIn_Print_Area___0" localSheetId="119">#REF!</definedName>
    <definedName name="BuiltIn_Print_Area___0" localSheetId="113">#REF!</definedName>
    <definedName name="BuiltIn_Print_Area___0" localSheetId="115">#REF!</definedName>
    <definedName name="BuiltIn_Print_Area___0" localSheetId="116">#REF!</definedName>
    <definedName name="BuiltIn_Print_Area___0" localSheetId="154">#REF!</definedName>
    <definedName name="BuiltIn_Print_Area___0" localSheetId="64">#REF!</definedName>
    <definedName name="BuiltIn_Print_Area___0" localSheetId="74">#REF!</definedName>
    <definedName name="BuiltIn_Print_Area___0" localSheetId="75">#REF!</definedName>
    <definedName name="BuiltIn_Print_Area___0" localSheetId="65">#REF!</definedName>
    <definedName name="BuiltIn_Print_Area___0" localSheetId="66">#REF!</definedName>
    <definedName name="BuiltIn_Print_Area___0" localSheetId="68">#REF!</definedName>
    <definedName name="BuiltIn_Print_Area___0" localSheetId="69">#REF!</definedName>
    <definedName name="BuiltIn_Print_Area___0" localSheetId="71">#REF!</definedName>
    <definedName name="BuiltIn_Print_Area___0" localSheetId="72">#REF!</definedName>
    <definedName name="BuiltIn_Print_Area___0" localSheetId="73">#REF!</definedName>
    <definedName name="BuiltIn_Print_Area___0" localSheetId="155">#REF!</definedName>
    <definedName name="BuiltIn_Print_Area___0" localSheetId="160">#REF!</definedName>
    <definedName name="BuiltIn_Print_Area___0" localSheetId="174">#REF!</definedName>
    <definedName name="BuiltIn_Print_Area___0" localSheetId="182">#REF!</definedName>
    <definedName name="BuiltIn_Print_Area___0" localSheetId="183">#REF!</definedName>
    <definedName name="BuiltIn_Print_Area___0" localSheetId="184">#REF!</definedName>
    <definedName name="BuiltIn_Print_Area___0" localSheetId="175">#REF!</definedName>
    <definedName name="BuiltIn_Print_Area___0" localSheetId="176">#REF!</definedName>
    <definedName name="BuiltIn_Print_Area___0" localSheetId="179">#REF!</definedName>
    <definedName name="BuiltIn_Print_Area___0" localSheetId="180">#REF!</definedName>
    <definedName name="BuiltIn_Print_Area___0" localSheetId="181">#REF!</definedName>
    <definedName name="BuiltIn_Print_Area___0">#REF!</definedName>
    <definedName name="BuiltIn_Print_Area___0___0" localSheetId="117">#REF!</definedName>
    <definedName name="BuiltIn_Print_Area___0___0" localSheetId="118">#REF!</definedName>
    <definedName name="BuiltIn_Print_Area___0___0" localSheetId="119">#REF!</definedName>
    <definedName name="BuiltIn_Print_Area___0___0" localSheetId="113">#REF!</definedName>
    <definedName name="BuiltIn_Print_Area___0___0" localSheetId="115">#REF!</definedName>
    <definedName name="BuiltIn_Print_Area___0___0" localSheetId="116">#REF!</definedName>
    <definedName name="BuiltIn_Print_Area___0___0" localSheetId="154">#REF!</definedName>
    <definedName name="BuiltIn_Print_Area___0___0" localSheetId="64">#REF!</definedName>
    <definedName name="BuiltIn_Print_Area___0___0" localSheetId="74">#REF!</definedName>
    <definedName name="BuiltIn_Print_Area___0___0" localSheetId="75">#REF!</definedName>
    <definedName name="BuiltIn_Print_Area___0___0" localSheetId="65">#REF!</definedName>
    <definedName name="BuiltIn_Print_Area___0___0" localSheetId="66">#REF!</definedName>
    <definedName name="BuiltIn_Print_Area___0___0" localSheetId="68">#REF!</definedName>
    <definedName name="BuiltIn_Print_Area___0___0" localSheetId="69">#REF!</definedName>
    <definedName name="BuiltIn_Print_Area___0___0" localSheetId="71">#REF!</definedName>
    <definedName name="BuiltIn_Print_Area___0___0" localSheetId="72">#REF!</definedName>
    <definedName name="BuiltIn_Print_Area___0___0" localSheetId="73">#REF!</definedName>
    <definedName name="BuiltIn_Print_Area___0___0" localSheetId="155">#REF!</definedName>
    <definedName name="BuiltIn_Print_Area___0___0" localSheetId="160">#REF!</definedName>
    <definedName name="BuiltIn_Print_Area___0___0" localSheetId="174">#REF!</definedName>
    <definedName name="BuiltIn_Print_Area___0___0" localSheetId="182">#REF!</definedName>
    <definedName name="BuiltIn_Print_Area___0___0" localSheetId="183">#REF!</definedName>
    <definedName name="BuiltIn_Print_Area___0___0" localSheetId="184">#REF!</definedName>
    <definedName name="BuiltIn_Print_Area___0___0" localSheetId="175">#REF!</definedName>
    <definedName name="BuiltIn_Print_Area___0___0" localSheetId="176">#REF!</definedName>
    <definedName name="BuiltIn_Print_Area___0___0" localSheetId="179">#REF!</definedName>
    <definedName name="BuiltIn_Print_Area___0___0" localSheetId="180">#REF!</definedName>
    <definedName name="BuiltIn_Print_Area___0___0" localSheetId="181">#REF!</definedName>
    <definedName name="BuiltIn_Print_Area___0___0">#REF!</definedName>
    <definedName name="BuiltIn_Print_Area___0___0___0" localSheetId="117">#REF!</definedName>
    <definedName name="BuiltIn_Print_Area___0___0___0" localSheetId="118">#REF!</definedName>
    <definedName name="BuiltIn_Print_Area___0___0___0" localSheetId="119">#REF!</definedName>
    <definedName name="BuiltIn_Print_Area___0___0___0" localSheetId="113">#REF!</definedName>
    <definedName name="BuiltIn_Print_Area___0___0___0" localSheetId="115">#REF!</definedName>
    <definedName name="BuiltIn_Print_Area___0___0___0" localSheetId="116">#REF!</definedName>
    <definedName name="BuiltIn_Print_Area___0___0___0" localSheetId="154">#REF!</definedName>
    <definedName name="BuiltIn_Print_Area___0___0___0" localSheetId="64">#REF!</definedName>
    <definedName name="BuiltIn_Print_Area___0___0___0" localSheetId="65">#REF!</definedName>
    <definedName name="BuiltIn_Print_Area___0___0___0" localSheetId="66">#REF!</definedName>
    <definedName name="BuiltIn_Print_Area___0___0___0" localSheetId="68">#REF!</definedName>
    <definedName name="BuiltIn_Print_Area___0___0___0" localSheetId="69">#REF!</definedName>
    <definedName name="BuiltIn_Print_Area___0___0___0" localSheetId="71">#REF!</definedName>
    <definedName name="BuiltIn_Print_Area___0___0___0" localSheetId="73">#REF!</definedName>
    <definedName name="BuiltIn_Print_Area___0___0___0" localSheetId="155">#REF!</definedName>
    <definedName name="BuiltIn_Print_Area___0___0___0" localSheetId="160">#REF!</definedName>
    <definedName name="BuiltIn_Print_Area___0___0___0" localSheetId="174">#REF!</definedName>
    <definedName name="BuiltIn_Print_Area___0___0___0" localSheetId="182">#REF!</definedName>
    <definedName name="BuiltIn_Print_Area___0___0___0" localSheetId="183">#REF!</definedName>
    <definedName name="BuiltIn_Print_Area___0___0___0" localSheetId="184">#REF!</definedName>
    <definedName name="BuiltIn_Print_Area___0___0___0" localSheetId="175">#REF!</definedName>
    <definedName name="BuiltIn_Print_Area___0___0___0" localSheetId="176">#REF!</definedName>
    <definedName name="BuiltIn_Print_Area___0___0___0" localSheetId="179">#REF!</definedName>
    <definedName name="BuiltIn_Print_Area___0___0___0" localSheetId="180">#REF!</definedName>
    <definedName name="BuiltIn_Print_Area___0___0___0" localSheetId="181">#REF!</definedName>
    <definedName name="BuiltIn_Print_Area___0___0___0">#REF!</definedName>
    <definedName name="BuiltIn_Print_Area___0___0___0___0" localSheetId="117">#REF!</definedName>
    <definedName name="BuiltIn_Print_Area___0___0___0___0" localSheetId="118">#REF!</definedName>
    <definedName name="BuiltIn_Print_Area___0___0___0___0" localSheetId="119">#REF!</definedName>
    <definedName name="BuiltIn_Print_Area___0___0___0___0" localSheetId="113">#REF!</definedName>
    <definedName name="BuiltIn_Print_Area___0___0___0___0" localSheetId="115">#REF!</definedName>
    <definedName name="BuiltIn_Print_Area___0___0___0___0" localSheetId="116">#REF!</definedName>
    <definedName name="BuiltIn_Print_Area___0___0___0___0" localSheetId="154">#REF!</definedName>
    <definedName name="BuiltIn_Print_Area___0___0___0___0" localSheetId="64">#REF!</definedName>
    <definedName name="BuiltIn_Print_Area___0___0___0___0" localSheetId="65">#REF!</definedName>
    <definedName name="BuiltIn_Print_Area___0___0___0___0" localSheetId="66">#REF!</definedName>
    <definedName name="BuiltIn_Print_Area___0___0___0___0" localSheetId="68">#REF!</definedName>
    <definedName name="BuiltIn_Print_Area___0___0___0___0" localSheetId="69">#REF!</definedName>
    <definedName name="BuiltIn_Print_Area___0___0___0___0" localSheetId="71">#REF!</definedName>
    <definedName name="BuiltIn_Print_Area___0___0___0___0" localSheetId="73">#REF!</definedName>
    <definedName name="BuiltIn_Print_Area___0___0___0___0" localSheetId="155">#REF!</definedName>
    <definedName name="BuiltIn_Print_Area___0___0___0___0" localSheetId="160">#REF!</definedName>
    <definedName name="BuiltIn_Print_Area___0___0___0___0" localSheetId="174">#REF!</definedName>
    <definedName name="BuiltIn_Print_Area___0___0___0___0" localSheetId="182">#REF!</definedName>
    <definedName name="BuiltIn_Print_Area___0___0___0___0" localSheetId="183">#REF!</definedName>
    <definedName name="BuiltIn_Print_Area___0___0___0___0" localSheetId="184">#REF!</definedName>
    <definedName name="BuiltIn_Print_Area___0___0___0___0" localSheetId="175">#REF!</definedName>
    <definedName name="BuiltIn_Print_Area___0___0___0___0" localSheetId="176">#REF!</definedName>
    <definedName name="BuiltIn_Print_Area___0___0___0___0" localSheetId="179">#REF!</definedName>
    <definedName name="BuiltIn_Print_Area___0___0___0___0" localSheetId="180">#REF!</definedName>
    <definedName name="BuiltIn_Print_Area___0___0___0___0" localSheetId="181">#REF!</definedName>
    <definedName name="BuiltIn_Print_Area___0___0___0___0">#REF!</definedName>
    <definedName name="bv" localSheetId="65">#REF!</definedName>
    <definedName name="bv" localSheetId="67">#REF!</definedName>
    <definedName name="bv" localSheetId="68">#REF!</definedName>
    <definedName name="bv" localSheetId="69">#REF!</definedName>
    <definedName name="bv" localSheetId="71">#REF!</definedName>
    <definedName name="bv" localSheetId="73">#REF!</definedName>
    <definedName name="bv">#REF!</definedName>
    <definedName name="BX" localSheetId="65">#REF!</definedName>
    <definedName name="BX" localSheetId="67">#REF!</definedName>
    <definedName name="BX" localSheetId="68">#REF!</definedName>
    <definedName name="BX" localSheetId="69">#REF!</definedName>
    <definedName name="BX" localSheetId="71">#REF!</definedName>
    <definedName name="BX" localSheetId="73">#REF!</definedName>
    <definedName name="BX">#REF!</definedName>
    <definedName name="BX.GSR.FCTY.CD" localSheetId="65">#REF!</definedName>
    <definedName name="BX.GSR.FCTY.CD" localSheetId="67">#REF!</definedName>
    <definedName name="BX.GSR.FCTY.CD" localSheetId="68">#REF!</definedName>
    <definedName name="BX.GSR.FCTY.CD" localSheetId="69">#REF!</definedName>
    <definedName name="BX.GSR.FCTY.CD" localSheetId="71">#REF!</definedName>
    <definedName name="BX.GSR.FCTY.CD" localSheetId="73">#REF!</definedName>
    <definedName name="BX.GSR.FCTY.CD">#REF!</definedName>
    <definedName name="BX.GSR.GNFS.CD" localSheetId="65">#REF!</definedName>
    <definedName name="BX.GSR.GNFS.CD" localSheetId="68">#REF!</definedName>
    <definedName name="BX.GSR.GNFS.CD" localSheetId="69">#REF!</definedName>
    <definedName name="BX.GSR.GNFS.CD" localSheetId="71">#REF!</definedName>
    <definedName name="BX.GSR.GNFS.CD" localSheetId="73">#REF!</definedName>
    <definedName name="BX.GSR.GNFS.CD">#REF!</definedName>
    <definedName name="BX.GSR.MRCH.CD" localSheetId="65">#REF!</definedName>
    <definedName name="BX.GSR.MRCH.CD" localSheetId="68">#REF!</definedName>
    <definedName name="BX.GSR.MRCH.CD" localSheetId="69">#REF!</definedName>
    <definedName name="BX.GSR.MRCH.CD" localSheetId="71">#REF!</definedName>
    <definedName name="BX.GSR.MRCH.CD" localSheetId="73">#REF!</definedName>
    <definedName name="BX.GSR.MRCH.CD">#REF!</definedName>
    <definedName name="BX.GSR.NFSV.CD" localSheetId="65">#REF!</definedName>
    <definedName name="BX.GSR.NFSV.CD" localSheetId="68">#REF!</definedName>
    <definedName name="BX.GSR.NFSV.CD" localSheetId="69">#REF!</definedName>
    <definedName name="BX.GSR.NFSV.CD" localSheetId="71">#REF!</definedName>
    <definedName name="BX.GSR.NFSV.CD" localSheetId="73">#REF!</definedName>
    <definedName name="BX.GSR.NFSV.CD">#REF!</definedName>
    <definedName name="BX.GSR.TOTL.CD" localSheetId="65">#REF!</definedName>
    <definedName name="BX.GSR.TOTL.CD" localSheetId="68">#REF!</definedName>
    <definedName name="BX.GSR.TOTL.CD" localSheetId="69">#REF!</definedName>
    <definedName name="BX.GSR.TOTL.CD" localSheetId="71">#REF!</definedName>
    <definedName name="BX.GSR.TOTL.CD" localSheetId="73">#REF!</definedName>
    <definedName name="BX.GSR.TOTL.CD">#REF!</definedName>
    <definedName name="BX.TRF.CURR.CD" localSheetId="65">#REF!</definedName>
    <definedName name="BX.TRF.CURR.CD" localSheetId="68">#REF!</definedName>
    <definedName name="BX.TRF.CURR.CD" localSheetId="69">#REF!</definedName>
    <definedName name="BX.TRF.CURR.CD" localSheetId="71">#REF!</definedName>
    <definedName name="BX.TRF.CURR.CD" localSheetId="73">#REF!</definedName>
    <definedName name="BX.TRF.CURR.CD">#REF!</definedName>
    <definedName name="BX.TRF.PRVT.CD" localSheetId="65">#REF!</definedName>
    <definedName name="BX.TRF.PRVT.CD" localSheetId="68">#REF!</definedName>
    <definedName name="BX.TRF.PRVT.CD" localSheetId="69">#REF!</definedName>
    <definedName name="BX.TRF.PRVT.CD" localSheetId="71">#REF!</definedName>
    <definedName name="BX.TRF.PRVT.CD" localSheetId="73">#REF!</definedName>
    <definedName name="BX.TRF.PRVT.CD">#REF!</definedName>
    <definedName name="BX.TRF.PWKR.CD" localSheetId="65">#REF!</definedName>
    <definedName name="BX.TRF.PWKR.CD" localSheetId="68">#REF!</definedName>
    <definedName name="BX.TRF.PWKR.CD" localSheetId="69">#REF!</definedName>
    <definedName name="BX.TRF.PWKR.CD" localSheetId="71">#REF!</definedName>
    <definedName name="BX.TRF.PWKR.CD" localSheetId="73">#REF!</definedName>
    <definedName name="BX.TRF.PWKR.CD">#REF!</definedName>
    <definedName name="BXG">[53]Q6!$E$26:$AH$26</definedName>
    <definedName name="BXI" localSheetId="65">#REF!</definedName>
    <definedName name="BXI" localSheetId="67">#REF!</definedName>
    <definedName name="BXI" localSheetId="68">#REF!</definedName>
    <definedName name="BXI" localSheetId="69">#REF!</definedName>
    <definedName name="BXI" localSheetId="71">#REF!</definedName>
    <definedName name="BXI" localSheetId="73">#REF!</definedName>
    <definedName name="BXI">#REF!</definedName>
    <definedName name="BXS" localSheetId="65">#REF!</definedName>
    <definedName name="BXS" localSheetId="67">#REF!</definedName>
    <definedName name="BXS" localSheetId="68">#REF!</definedName>
    <definedName name="BXS" localSheetId="69">#REF!</definedName>
    <definedName name="BXS" localSheetId="71">#REF!</definedName>
    <definedName name="BXS" localSheetId="73">#REF!</definedName>
    <definedName name="BXS">#REF!</definedName>
    <definedName name="c_heading">'[10]Table of Contents'!$D$110:$O$111</definedName>
    <definedName name="CAD" localSheetId="69">[33]CIRRs!$C$80</definedName>
    <definedName name="CAD">[34]CIRRs!$C$80</definedName>
    <definedName name="CAD2BOP" localSheetId="65">[44]T1!#REF!</definedName>
    <definedName name="CAD2BOP" localSheetId="68">[44]T1!#REF!</definedName>
    <definedName name="CAD2BOP" localSheetId="71">[44]T1!#REF!</definedName>
    <definedName name="CAD2BOP" localSheetId="73">[44]T1!#REF!</definedName>
    <definedName name="CAD2BOP">[44]T1!#REF!</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 localSheetId="67">'T 6.4'!calcCAS</definedName>
    <definedName name="calcCAS" localSheetId="68">'T 6.4 ctd'!calcCAS</definedName>
    <definedName name="calcCAS" localSheetId="69">'T 6.5'!calcCAS</definedName>
    <definedName name="calcCAS">[0]!calcCAS</definedName>
    <definedName name="calcNGS_NGDP">#N/A</definedName>
    <definedName name="capital">[56]Static!$B$3</definedName>
    <definedName name="CAS_PROC" localSheetId="67">'T 6.4'!CAS_PROC</definedName>
    <definedName name="CAS_PROC" localSheetId="68">'T 6.4 ctd'!CAS_PROC</definedName>
    <definedName name="CAS_PROC" localSheetId="69">'T 6.5'!CAS_PROC</definedName>
    <definedName name="CAS_PROC">[0]!CAS_PROC</definedName>
    <definedName name="CASH" localSheetId="65">#REF!</definedName>
    <definedName name="CASH" localSheetId="67">#REF!</definedName>
    <definedName name="CASH" localSheetId="68">#REF!</definedName>
    <definedName name="CASH" localSheetId="69">#REF!</definedName>
    <definedName name="CASH" localSheetId="71">#REF!</definedName>
    <definedName name="CASH" localSheetId="73">#REF!</definedName>
    <definedName name="CASH">#REF!</definedName>
    <definedName name="cashflow" localSheetId="65">#REF!</definedName>
    <definedName name="cashflow" localSheetId="67">#REF!</definedName>
    <definedName name="cashflow" localSheetId="68">#REF!</definedName>
    <definedName name="cashflow" localSheetId="69">#REF!</definedName>
    <definedName name="cashflow" localSheetId="71">#REF!</definedName>
    <definedName name="cashflow" localSheetId="73">#REF!</definedName>
    <definedName name="cashflow">#REF!</definedName>
    <definedName name="cashflow98" localSheetId="65">#REF!</definedName>
    <definedName name="cashflow98" localSheetId="67">#REF!</definedName>
    <definedName name="cashflow98" localSheetId="68">#REF!</definedName>
    <definedName name="cashflow98" localSheetId="69">#REF!</definedName>
    <definedName name="cashflow98" localSheetId="71">#REF!</definedName>
    <definedName name="cashflow98" localSheetId="73">#REF!</definedName>
    <definedName name="cashflow98">#REF!</definedName>
    <definedName name="cashflow99" localSheetId="65">#REF!</definedName>
    <definedName name="cashflow99" localSheetId="68">#REF!</definedName>
    <definedName name="cashflow99" localSheetId="69">#REF!</definedName>
    <definedName name="cashflow99" localSheetId="71">#REF!</definedName>
    <definedName name="cashflow99" localSheetId="73">#REF!</definedName>
    <definedName name="cashflow99">#REF!</definedName>
    <definedName name="cc" localSheetId="67" hidden="1">{"Riqfin97",#N/A,FALSE,"Tran";"Riqfinpro",#N/A,FALSE,"Tran"}</definedName>
    <definedName name="cc" localSheetId="68" hidden="1">{"Riqfin97",#N/A,FALSE,"Tran";"Riqfinpro",#N/A,FALSE,"Tran"}</definedName>
    <definedName name="cc" localSheetId="69" hidden="1">{"Riqfin97",#N/A,FALSE,"Tran";"Riqfinpro",#N/A,FALSE,"Tran"}</definedName>
    <definedName name="CC" localSheetId="159">'[31]Vol 1'!#REF!</definedName>
    <definedName name="cc" hidden="1">{"Riqfin97",#N/A,FALSE,"Tran";"Riqfinpro",#N/A,FALSE,"Tran"}</definedName>
    <definedName name="ccc" localSheetId="117">'[57]Table 1'!#REF!</definedName>
    <definedName name="ccc" localSheetId="118">'[57]Table 1'!#REF!</definedName>
    <definedName name="ccc" localSheetId="119">'[57]Table 1'!#REF!</definedName>
    <definedName name="ccc" localSheetId="113">'[57]Table 1'!#REF!</definedName>
    <definedName name="ccc" localSheetId="115">'[57]Table 1'!#REF!</definedName>
    <definedName name="ccc" localSheetId="116">'[57]Table 1'!#REF!</definedName>
    <definedName name="ccc" localSheetId="138">'[57]Table 1'!#REF!</definedName>
    <definedName name="ccc" localSheetId="147">'[57]Table 1'!#REF!</definedName>
    <definedName name="ccc" localSheetId="154">'[58]Table 1'!#REF!</definedName>
    <definedName name="ccc" localSheetId="65">'[59]Table 1'!#REF!</definedName>
    <definedName name="ccc" localSheetId="68">'[60]Table 1'!#REF!</definedName>
    <definedName name="ccc" localSheetId="69">'[59]Table 1'!#REF!</definedName>
    <definedName name="ccc" localSheetId="71">'[60]Table 1'!#REF!</definedName>
    <definedName name="ccc" localSheetId="73">'[59]Table 1'!#REF!</definedName>
    <definedName name="ccc" localSheetId="104">'[57]Table 1'!#REF!</definedName>
    <definedName name="ccc" localSheetId="106">'[57]Table 1'!#REF!</definedName>
    <definedName name="ccc" localSheetId="155">'[58]Table 1'!#REF!</definedName>
    <definedName name="ccc" localSheetId="159">'[61]Table 1'!#REF!</definedName>
    <definedName name="ccc" localSheetId="160">'[57]Table 1'!#REF!</definedName>
    <definedName name="ccc" localSheetId="162">'[57]Table 1'!#REF!</definedName>
    <definedName name="ccc" localSheetId="174">'[57]Table 1'!#REF!</definedName>
    <definedName name="ccc" localSheetId="182">'[57]Table 1'!#REF!</definedName>
    <definedName name="ccc" localSheetId="183">'[57]Table 1'!#REF!</definedName>
    <definedName name="ccc" localSheetId="184">'[57]Table 1'!#REF!</definedName>
    <definedName name="ccc" localSheetId="175">'[57]Table 1'!#REF!</definedName>
    <definedName name="ccc" localSheetId="176">'[57]Table 1'!#REF!</definedName>
    <definedName name="ccc" localSheetId="179">'[57]Table 1'!#REF!</definedName>
    <definedName name="ccc" localSheetId="180">'[57]Table 1'!#REF!</definedName>
    <definedName name="ccc" localSheetId="181">'[57]Table 1'!#REF!</definedName>
    <definedName name="ccc">'[57]Table 1'!#REF!</definedName>
    <definedName name="cccc">#N/A</definedName>
    <definedName name="cdec" localSheetId="117" hidden="1">#REF!</definedName>
    <definedName name="cdec" localSheetId="118" hidden="1">#REF!</definedName>
    <definedName name="cdec" localSheetId="119" hidden="1">#REF!</definedName>
    <definedName name="cdec" localSheetId="113" hidden="1">#REF!</definedName>
    <definedName name="cdec" localSheetId="115" hidden="1">#REF!</definedName>
    <definedName name="cdec" localSheetId="116" hidden="1">#REF!</definedName>
    <definedName name="cdec" localSheetId="154" hidden="1">#REF!</definedName>
    <definedName name="cdec" localSheetId="68" hidden="1">#REF!</definedName>
    <definedName name="cdec" localSheetId="71" hidden="1">#REF!</definedName>
    <definedName name="cdec" localSheetId="155" hidden="1">#REF!</definedName>
    <definedName name="cdec" localSheetId="163" hidden="1">#REF!</definedName>
    <definedName name="cdec" localSheetId="164" hidden="1">#REF!</definedName>
    <definedName name="cdec" localSheetId="165" hidden="1">#REF!</definedName>
    <definedName name="cdec" localSheetId="166" hidden="1">#REF!</definedName>
    <definedName name="cdec" localSheetId="158" hidden="1">#REF!</definedName>
    <definedName name="cdec" localSheetId="160" hidden="1">#REF!</definedName>
    <definedName name="cdec" localSheetId="162" hidden="1">#REF!</definedName>
    <definedName name="cdec" localSheetId="174" hidden="1">#REF!</definedName>
    <definedName name="cdec" localSheetId="182" hidden="1">#REF!</definedName>
    <definedName name="cdec" localSheetId="183" hidden="1">#REF!</definedName>
    <definedName name="cdec" localSheetId="184" hidden="1">#REF!</definedName>
    <definedName name="cdec" localSheetId="175" hidden="1">#REF!</definedName>
    <definedName name="cdec" localSheetId="176" hidden="1">#REF!</definedName>
    <definedName name="cdec" localSheetId="179" hidden="1">#REF!</definedName>
    <definedName name="cdec" localSheetId="180" hidden="1">#REF!</definedName>
    <definedName name="cdec" localSheetId="181" hidden="1">#REF!</definedName>
    <definedName name="cdec" hidden="1">#REF!</definedName>
    <definedName name="CFA" localSheetId="69">[33]CIRRs!$C$81</definedName>
    <definedName name="CFA">[34]CIRRs!$C$81</definedName>
    <definedName name="ch" localSheetId="65">#REF!</definedName>
    <definedName name="ch" localSheetId="67">#REF!</definedName>
    <definedName name="ch" localSheetId="68">#REF!</definedName>
    <definedName name="ch" localSheetId="69">#REF!</definedName>
    <definedName name="ch" localSheetId="71">#REF!</definedName>
    <definedName name="ch" localSheetId="73">#REF!</definedName>
    <definedName name="ch">#REF!</definedName>
    <definedName name="CHANGESWRITE" localSheetId="65">#REF!</definedName>
    <definedName name="CHANGESWRITE" localSheetId="67">#REF!</definedName>
    <definedName name="CHANGESWRITE" localSheetId="68">#REF!</definedName>
    <definedName name="CHANGESWRITE" localSheetId="69">#REF!</definedName>
    <definedName name="CHANGESWRITE" localSheetId="71">#REF!</definedName>
    <definedName name="CHANGESWRITE" localSheetId="73">#REF!</definedName>
    <definedName name="CHANGESWRITE">#REF!</definedName>
    <definedName name="chart" localSheetId="65">#REF!</definedName>
    <definedName name="chart" localSheetId="67">#REF!</definedName>
    <definedName name="chart" localSheetId="68">#REF!</definedName>
    <definedName name="chart" localSheetId="69">#REF!</definedName>
    <definedName name="chart" localSheetId="71">#REF!</definedName>
    <definedName name="chart" localSheetId="73">#REF!</definedName>
    <definedName name="chart">#REF!</definedName>
    <definedName name="chart1.2" localSheetId="65">#REF!</definedName>
    <definedName name="chart1.2" localSheetId="68">#REF!</definedName>
    <definedName name="chart1.2" localSheetId="69">#REF!</definedName>
    <definedName name="chart1.2" localSheetId="71">#REF!</definedName>
    <definedName name="chart1.2" localSheetId="73">#REF!</definedName>
    <definedName name="chart1.2">#REF!</definedName>
    <definedName name="Chart2.700" localSheetId="65">#REF!</definedName>
    <definedName name="Chart2.700" localSheetId="68">#REF!</definedName>
    <definedName name="Chart2.700" localSheetId="69">#REF!</definedName>
    <definedName name="Chart2.700" localSheetId="71">#REF!</definedName>
    <definedName name="Chart2.700" localSheetId="73">#REF!</definedName>
    <definedName name="Chart2.700">#REF!</definedName>
    <definedName name="ChartEndDate" localSheetId="65">#REF!</definedName>
    <definedName name="ChartEndDate" localSheetId="68">#REF!</definedName>
    <definedName name="ChartEndDate" localSheetId="69">#REF!</definedName>
    <definedName name="ChartEndDate" localSheetId="71">#REF!</definedName>
    <definedName name="ChartEndDate" localSheetId="73">#REF!</definedName>
    <definedName name="ChartEndDate">#REF!</definedName>
    <definedName name="charts" localSheetId="65">#REF!</definedName>
    <definedName name="charts" localSheetId="68">#REF!</definedName>
    <definedName name="charts" localSheetId="69">#REF!</definedName>
    <definedName name="charts" localSheetId="71">#REF!</definedName>
    <definedName name="charts" localSheetId="73">#REF!</definedName>
    <definedName name="charts">#REF!</definedName>
    <definedName name="ChartStartDate" localSheetId="65">#REF!</definedName>
    <definedName name="ChartStartDate" localSheetId="68">#REF!</definedName>
    <definedName name="ChartStartDate" localSheetId="69">#REF!</definedName>
    <definedName name="ChartStartDate" localSheetId="71">#REF!</definedName>
    <definedName name="ChartStartDate" localSheetId="73">#REF!</definedName>
    <definedName name="ChartStartDate">#REF!</definedName>
    <definedName name="chartxx" localSheetId="65">#REF!</definedName>
    <definedName name="chartxx" localSheetId="68">#REF!</definedName>
    <definedName name="chartxx" localSheetId="69">#REF!</definedName>
    <definedName name="chartxx" localSheetId="71">#REF!</definedName>
    <definedName name="chartxx" localSheetId="73">#REF!</definedName>
    <definedName name="chartxx">#REF!</definedName>
    <definedName name="ChEnd" localSheetId="65">#REF!</definedName>
    <definedName name="ChEnd" localSheetId="68">#REF!</definedName>
    <definedName name="ChEnd" localSheetId="69">#REF!</definedName>
    <definedName name="ChEnd" localSheetId="71">#REF!</definedName>
    <definedName name="ChEnd" localSheetId="73">#REF!</definedName>
    <definedName name="ChEnd">#REF!</definedName>
    <definedName name="CHF" localSheetId="69">[33]CIRRs!$C$82</definedName>
    <definedName name="CHF">[34]CIRRs!$C$82</definedName>
    <definedName name="chii10" localSheetId="65">#REF!</definedName>
    <definedName name="chii10" localSheetId="67">#REF!</definedName>
    <definedName name="chii10" localSheetId="68">#REF!</definedName>
    <definedName name="chii10" localSheetId="69">#REF!</definedName>
    <definedName name="chii10" localSheetId="71">#REF!</definedName>
    <definedName name="chii10" localSheetId="73">#REF!</definedName>
    <definedName name="chii10">#REF!</definedName>
    <definedName name="chii11" localSheetId="65">#REF!</definedName>
    <definedName name="chii11" localSheetId="67">#REF!</definedName>
    <definedName name="chii11" localSheetId="68">#REF!</definedName>
    <definedName name="chii11" localSheetId="69">#REF!</definedName>
    <definedName name="chii11" localSheetId="71">#REF!</definedName>
    <definedName name="chii11" localSheetId="73">#REF!</definedName>
    <definedName name="chii11">#REF!</definedName>
    <definedName name="CHILE" localSheetId="65">#REF!</definedName>
    <definedName name="CHILE" localSheetId="67">#REF!</definedName>
    <definedName name="CHILE" localSheetId="68">#REF!</definedName>
    <definedName name="CHILE" localSheetId="69">#REF!</definedName>
    <definedName name="CHILE" localSheetId="71">#REF!</definedName>
    <definedName name="CHILE" localSheetId="73">#REF!</definedName>
    <definedName name="CHILE">#REF!</definedName>
    <definedName name="CHK" localSheetId="65">#REF!</definedName>
    <definedName name="CHK" localSheetId="68">#REF!</definedName>
    <definedName name="CHK" localSheetId="69">#REF!</definedName>
    <definedName name="CHK" localSheetId="71">#REF!</definedName>
    <definedName name="CHK" localSheetId="73">#REF!</definedName>
    <definedName name="CHK">#REF!</definedName>
    <definedName name="CHK5.1" localSheetId="65">#REF!</definedName>
    <definedName name="CHK5.1" localSheetId="68">#REF!</definedName>
    <definedName name="CHK5.1" localSheetId="69">#REF!</definedName>
    <definedName name="CHK5.1" localSheetId="71">#REF!</definedName>
    <definedName name="CHK5.1" localSheetId="73">#REF!</definedName>
    <definedName name="CHK5.1">#REF!</definedName>
    <definedName name="ChStart" localSheetId="65">#REF!</definedName>
    <definedName name="ChStart" localSheetId="68">#REF!</definedName>
    <definedName name="ChStart" localSheetId="69">#REF!</definedName>
    <definedName name="ChStart" localSheetId="71">#REF!</definedName>
    <definedName name="ChStart" localSheetId="73">#REF!</definedName>
    <definedName name="ChStart">#REF!</definedName>
    <definedName name="CIQWBGuid" hidden="1">"69c6c1f5-b121-486a-aca7-1483f0c3521f"</definedName>
    <definedName name="cirr" localSheetId="65">#REF!</definedName>
    <definedName name="cirr" localSheetId="67">#REF!</definedName>
    <definedName name="cirr" localSheetId="68">#REF!</definedName>
    <definedName name="cirr" localSheetId="69">#REF!</definedName>
    <definedName name="cirr" localSheetId="71">#REF!</definedName>
    <definedName name="cirr" localSheetId="73">#REF!</definedName>
    <definedName name="cirr">#REF!</definedName>
    <definedName name="cjqjwhcduk" localSheetId="65">'[24]10'!#REF!</definedName>
    <definedName name="cjqjwhcduk" localSheetId="67">'[24]10'!#REF!</definedName>
    <definedName name="cjqjwhcduk" localSheetId="68">'[24]10'!#REF!</definedName>
    <definedName name="cjqjwhcduk" localSheetId="71">'[24]10'!#REF!</definedName>
    <definedName name="cjqjwhcduk" localSheetId="73">'[24]10'!#REF!</definedName>
    <definedName name="cjqjwhcduk">'[24]10'!#REF!</definedName>
    <definedName name="client" localSheetId="65">#REF!</definedName>
    <definedName name="client" localSheetId="67">#REF!</definedName>
    <definedName name="client" localSheetId="68">#REF!</definedName>
    <definedName name="client" localSheetId="69">#REF!</definedName>
    <definedName name="client" localSheetId="71">#REF!</definedName>
    <definedName name="client" localSheetId="73">#REF!</definedName>
    <definedName name="client">#REF!</definedName>
    <definedName name="CNY" localSheetId="65">#REF!</definedName>
    <definedName name="CNY" localSheetId="67">#REF!</definedName>
    <definedName name="CNY" localSheetId="68">#REF!</definedName>
    <definedName name="CNY" localSheetId="69">#REF!</definedName>
    <definedName name="CNY" localSheetId="71">#REF!</definedName>
    <definedName name="CNY" localSheetId="73">#REF!</definedName>
    <definedName name="CNY">#REF!</definedName>
    <definedName name="cod" localSheetId="65">#REF!</definedName>
    <definedName name="cod" localSheetId="67">#REF!</definedName>
    <definedName name="cod" localSheetId="68">#REF!</definedName>
    <definedName name="cod" localSheetId="69">#REF!</definedName>
    <definedName name="cod" localSheetId="71">#REF!</definedName>
    <definedName name="cod" localSheetId="73">#REF!</definedName>
    <definedName name="cod">#REF!</definedName>
    <definedName name="column_headings">'[62]99TC17FY'!$A$5:$H$9</definedName>
    <definedName name="column_numbers">'[62]99TC17FY'!$B$11:$H$11</definedName>
    <definedName name="CONCK" localSheetId="65">#REF!</definedName>
    <definedName name="CONCK" localSheetId="67">#REF!</definedName>
    <definedName name="CONCK" localSheetId="68">#REF!</definedName>
    <definedName name="CONCK" localSheetId="69">#REF!</definedName>
    <definedName name="CONCK" localSheetId="71">#REF!</definedName>
    <definedName name="CONCK" localSheetId="73">#REF!</definedName>
    <definedName name="CONCK">#REF!</definedName>
    <definedName name="Cons" localSheetId="65">#REF!</definedName>
    <definedName name="Cons" localSheetId="67">#REF!</definedName>
    <definedName name="Cons" localSheetId="68">#REF!</definedName>
    <definedName name="Cons" localSheetId="69">#REF!</definedName>
    <definedName name="Cons" localSheetId="71">#REF!</definedName>
    <definedName name="Cons" localSheetId="73">#REF!</definedName>
    <definedName name="Cons">#REF!</definedName>
    <definedName name="contents" localSheetId="65">#REF!</definedName>
    <definedName name="contents" localSheetId="67">#REF!</definedName>
    <definedName name="contents" localSheetId="68">#REF!</definedName>
    <definedName name="contents" localSheetId="69">#REF!</definedName>
    <definedName name="contents" localSheetId="71">#REF!</definedName>
    <definedName name="contents" localSheetId="73">#REF!</definedName>
    <definedName name="contents">#REF!</definedName>
    <definedName name="contents2" localSheetId="65" hidden="1">[63]MSRV!#REF!</definedName>
    <definedName name="contents2" localSheetId="67" hidden="1">[63]MSRV!#REF!</definedName>
    <definedName name="contents2" localSheetId="68" hidden="1">[63]MSRV!#REF!</definedName>
    <definedName name="contents2" localSheetId="71" hidden="1">[63]MSRV!#REF!</definedName>
    <definedName name="contents2" localSheetId="73" hidden="1">[63]MSRV!#REF!</definedName>
    <definedName name="contents2" hidden="1">[63]MSRV!#REF!</definedName>
    <definedName name="copystart" localSheetId="65">#REF!</definedName>
    <definedName name="copystart" localSheetId="67">#REF!</definedName>
    <definedName name="copystart" localSheetId="68">#REF!</definedName>
    <definedName name="copystart" localSheetId="69">#REF!</definedName>
    <definedName name="copystart" localSheetId="71">#REF!</definedName>
    <definedName name="copystart" localSheetId="73">#REF!</definedName>
    <definedName name="copystart">#REF!</definedName>
    <definedName name="COPYSTART_1" localSheetId="65">#REF!</definedName>
    <definedName name="COPYSTART_1" localSheetId="67">#REF!</definedName>
    <definedName name="COPYSTART_1" localSheetId="68">#REF!</definedName>
    <definedName name="COPYSTART_1" localSheetId="69">#REF!</definedName>
    <definedName name="COPYSTART_1" localSheetId="71">#REF!</definedName>
    <definedName name="COPYSTART_1" localSheetId="73">#REF!</definedName>
    <definedName name="COPYSTART_1">#REF!</definedName>
    <definedName name="COPYSTART_2" localSheetId="65">#REF!</definedName>
    <definedName name="COPYSTART_2" localSheetId="67">#REF!</definedName>
    <definedName name="COPYSTART_2" localSheetId="68">#REF!</definedName>
    <definedName name="COPYSTART_2" localSheetId="69">#REF!</definedName>
    <definedName name="COPYSTART_2" localSheetId="71">#REF!</definedName>
    <definedName name="COPYSTART_2" localSheetId="73">#REF!</definedName>
    <definedName name="COPYSTART_2">#REF!</definedName>
    <definedName name="COPYSTART_3" localSheetId="65">#REF!</definedName>
    <definedName name="COPYSTART_3" localSheetId="68">#REF!</definedName>
    <definedName name="COPYSTART_3" localSheetId="69">#REF!</definedName>
    <definedName name="COPYSTART_3" localSheetId="71">#REF!</definedName>
    <definedName name="COPYSTART_3" localSheetId="73">#REF!</definedName>
    <definedName name="COPYSTART_3">#REF!</definedName>
    <definedName name="Copytodebt" localSheetId="65">'[4]in-out'!#REF!</definedName>
    <definedName name="Copytodebt" localSheetId="68">'[4]in-out'!#REF!</definedName>
    <definedName name="Copytodebt" localSheetId="71">'[4]in-out'!#REF!</definedName>
    <definedName name="Copytodebt" localSheetId="73">'[4]in-out'!#REF!</definedName>
    <definedName name="Copytodebt">'[4]in-out'!#REF!</definedName>
    <definedName name="core08" localSheetId="65">#REF!</definedName>
    <definedName name="core08" localSheetId="67">#REF!</definedName>
    <definedName name="core08" localSheetId="68">#REF!</definedName>
    <definedName name="core08" localSheetId="69">#REF!</definedName>
    <definedName name="core08" localSheetId="71">#REF!</definedName>
    <definedName name="core08" localSheetId="73">#REF!</definedName>
    <definedName name="core08">#REF!</definedName>
    <definedName name="COUNT" localSheetId="65">#REF!</definedName>
    <definedName name="COUNT" localSheetId="67">#REF!</definedName>
    <definedName name="COUNT" localSheetId="68">#REF!</definedName>
    <definedName name="COUNT" localSheetId="69">#REF!</definedName>
    <definedName name="COUNT" localSheetId="71">#REF!</definedName>
    <definedName name="COUNT" localSheetId="73">#REF!</definedName>
    <definedName name="COUNT">#REF!</definedName>
    <definedName name="COUNTER" localSheetId="65">#REF!</definedName>
    <definedName name="COUNTER" localSheetId="67">#REF!</definedName>
    <definedName name="COUNTER" localSheetId="68">#REF!</definedName>
    <definedName name="COUNTER" localSheetId="69">#REF!</definedName>
    <definedName name="COUNTER" localSheetId="71">#REF!</definedName>
    <definedName name="COUNTER" localSheetId="73">#REF!</definedName>
    <definedName name="COUNTER">#REF!</definedName>
    <definedName name="Country">[64]Cover!$D$5</definedName>
    <definedName name="Country_adjective">[64]Cover!$D$6</definedName>
    <definedName name="CountryID_5" localSheetId="117">'[65]t2.34 Topic 2.6.1'!#REF!</definedName>
    <definedName name="CountryID_5" localSheetId="118">'[65]t2.34 Topic 2.6.1'!#REF!</definedName>
    <definedName name="CountryID_5" localSheetId="119">'[65]t2.34 Topic 2.6.1'!#REF!</definedName>
    <definedName name="CountryID_5" localSheetId="113">'[65]t2.34 Topic 2.6.1'!#REF!</definedName>
    <definedName name="CountryID_5" localSheetId="115">'[65]t2.34 Topic 2.6.1'!#REF!</definedName>
    <definedName name="CountryID_5" localSheetId="116">'[65]t2.34 Topic 2.6.1'!#REF!</definedName>
    <definedName name="CountryID_5" localSheetId="68">'[65]t2.34 Topic 2.6.1'!#REF!</definedName>
    <definedName name="CountryID_5" localSheetId="71">'[65]t2.34 Topic 2.6.1'!#REF!</definedName>
    <definedName name="CountryID_5" localSheetId="155">'[65]t2.34 Topic 2.6.1'!#REF!</definedName>
    <definedName name="CountryID_5" localSheetId="160">'[65]t2.34 Topic 2.6.1'!#REF!</definedName>
    <definedName name="CountryID_5" localSheetId="162">'[65]t2.34 Topic 2.6.1'!#REF!</definedName>
    <definedName name="CountryID_5">'[65]t2.34 Topic 2.6.1'!#REF!</definedName>
    <definedName name="CountryName">[46]Nominal!$A$6</definedName>
    <definedName name="CountryName_5" localSheetId="117">'[65]t2.34 Topic 2.6.1'!#REF!</definedName>
    <definedName name="CountryName_5" localSheetId="118">'[65]t2.34 Topic 2.6.1'!#REF!</definedName>
    <definedName name="CountryName_5" localSheetId="119">'[65]t2.34 Topic 2.6.1'!#REF!</definedName>
    <definedName name="CountryName_5" localSheetId="113">'[65]t2.34 Topic 2.6.1'!#REF!</definedName>
    <definedName name="CountryName_5" localSheetId="115">'[65]t2.34 Topic 2.6.1'!#REF!</definedName>
    <definedName name="CountryName_5" localSheetId="116">'[65]t2.34 Topic 2.6.1'!#REF!</definedName>
    <definedName name="CountryName_5" localSheetId="68">'[65]t2.34 Topic 2.6.1'!#REF!</definedName>
    <definedName name="CountryName_5" localSheetId="71">'[65]t2.34 Topic 2.6.1'!#REF!</definedName>
    <definedName name="CountryName_5" localSheetId="155">'[65]t2.34 Topic 2.6.1'!#REF!</definedName>
    <definedName name="CountryName_5" localSheetId="160">'[65]t2.34 Topic 2.6.1'!#REF!</definedName>
    <definedName name="CountryName_5" localSheetId="162">'[65]t2.34 Topic 2.6.1'!#REF!</definedName>
    <definedName name="CountryName_5">'[65]t2.34 Topic 2.6.1'!#REF!</definedName>
    <definedName name="cp" localSheetId="65" hidden="1">'[66]C Summary'!#REF!</definedName>
    <definedName name="cp" localSheetId="68" hidden="1">'[66]C Summary'!#REF!</definedName>
    <definedName name="cp" localSheetId="71" hidden="1">'[66]C Summary'!#REF!</definedName>
    <definedName name="cp" localSheetId="73" hidden="1">'[66]C Summary'!#REF!</definedName>
    <definedName name="cp" hidden="1">'[66]C Summary'!#REF!</definedName>
    <definedName name="CPF" localSheetId="65">#REF!</definedName>
    <definedName name="CPF" localSheetId="67">#REF!</definedName>
    <definedName name="CPF" localSheetId="68">#REF!</definedName>
    <definedName name="CPF" localSheetId="69">#REF!</definedName>
    <definedName name="CPF" localSheetId="71">#REF!</definedName>
    <definedName name="CPF" localSheetId="73">#REF!</definedName>
    <definedName name="CPF">#REF!</definedName>
    <definedName name="CPI_1" localSheetId="65">#REF!</definedName>
    <definedName name="CPI_1" localSheetId="67">#REF!</definedName>
    <definedName name="CPI_1" localSheetId="68">#REF!</definedName>
    <definedName name="CPI_1" localSheetId="69">#REF!</definedName>
    <definedName name="CPI_1" localSheetId="71">#REF!</definedName>
    <definedName name="CPI_1" localSheetId="73">#REF!</definedName>
    <definedName name="CPI_1">#REF!</definedName>
    <definedName name="CPI_1c" localSheetId="65">#REF!</definedName>
    <definedName name="CPI_1c" localSheetId="67">#REF!</definedName>
    <definedName name="CPI_1c" localSheetId="68">#REF!</definedName>
    <definedName name="CPI_1c" localSheetId="69">#REF!</definedName>
    <definedName name="CPI_1c" localSheetId="71">#REF!</definedName>
    <definedName name="CPI_1c" localSheetId="73">#REF!</definedName>
    <definedName name="CPI_1c">#REF!</definedName>
    <definedName name="CPI_Core" localSheetId="65">#REF!</definedName>
    <definedName name="CPI_Core" localSheetId="68">#REF!</definedName>
    <definedName name="CPI_Core" localSheetId="69">#REF!</definedName>
    <definedName name="CPI_Core" localSheetId="71">#REF!</definedName>
    <definedName name="CPI_Core" localSheetId="73">#REF!</definedName>
    <definedName name="CPI_Core">#REF!</definedName>
    <definedName name="CPI_gth" localSheetId="65">#REF!</definedName>
    <definedName name="CPI_gth" localSheetId="68">#REF!</definedName>
    <definedName name="CPI_gth" localSheetId="69">#REF!</definedName>
    <definedName name="CPI_gth" localSheetId="71">#REF!</definedName>
    <definedName name="CPI_gth" localSheetId="73">#REF!</definedName>
    <definedName name="CPI_gth">#REF!</definedName>
    <definedName name="CPI_NAT_monthly" localSheetId="65">#REF!</definedName>
    <definedName name="CPI_NAT_monthly" localSheetId="68">#REF!</definedName>
    <definedName name="CPI_NAT_monthly" localSheetId="69">#REF!</definedName>
    <definedName name="CPI_NAT_monthly" localSheetId="71">#REF!</definedName>
    <definedName name="CPI_NAT_monthly" localSheetId="73">#REF!</definedName>
    <definedName name="CPI_NAT_monthly">#REF!</definedName>
    <definedName name="CPT">[1]Input:Work2!$A$1:$O$26</definedName>
    <definedName name="Created_by" localSheetId="65">#REF!</definedName>
    <definedName name="Created_by" localSheetId="67">#REF!</definedName>
    <definedName name="Created_by" localSheetId="68">#REF!</definedName>
    <definedName name="Created_by" localSheetId="69">#REF!</definedName>
    <definedName name="Created_by" localSheetId="71">#REF!</definedName>
    <definedName name="Created_by" localSheetId="73">#REF!</definedName>
    <definedName name="Created_by">#REF!</definedName>
    <definedName name="CRF" localSheetId="65">#REF!</definedName>
    <definedName name="CRF" localSheetId="67">#REF!</definedName>
    <definedName name="CRF" localSheetId="68">#REF!</definedName>
    <definedName name="CRF" localSheetId="69">#REF!</definedName>
    <definedName name="CRF" localSheetId="71">#REF!</definedName>
    <definedName name="CRF" localSheetId="73">#REF!</definedName>
    <definedName name="CRF">#REF!</definedName>
    <definedName name="CRIT1E" localSheetId="65">#REF!</definedName>
    <definedName name="CRIT1E" localSheetId="67">#REF!</definedName>
    <definedName name="CRIT1E" localSheetId="68">#REF!</definedName>
    <definedName name="CRIT1E" localSheetId="69">#REF!</definedName>
    <definedName name="CRIT1E" localSheetId="71">#REF!</definedName>
    <definedName name="CRIT1E" localSheetId="73">#REF!</definedName>
    <definedName name="CRIT1E">#REF!</definedName>
    <definedName name="CRIT1F" localSheetId="65">#REF!</definedName>
    <definedName name="CRIT1F" localSheetId="68">#REF!</definedName>
    <definedName name="CRIT1F" localSheetId="69">#REF!</definedName>
    <definedName name="CRIT1F" localSheetId="71">#REF!</definedName>
    <definedName name="CRIT1F" localSheetId="73">#REF!</definedName>
    <definedName name="CRIT1F">#REF!</definedName>
    <definedName name="critf" localSheetId="65">'[67]Bench - 99'!#REF!</definedName>
    <definedName name="critf" localSheetId="68">'[67]Bench - 99'!#REF!</definedName>
    <definedName name="critf" localSheetId="69">'[68]Bench - 99'!#REF!</definedName>
    <definedName name="critf" localSheetId="71">'[67]Bench - 99'!#REF!</definedName>
    <definedName name="critf" localSheetId="73">'[67]Bench - 99'!#REF!</definedName>
    <definedName name="critf">'[67]Bench - 99'!#REF!</definedName>
    <definedName name="CSB.BOP" localSheetId="65">#REF!</definedName>
    <definedName name="CSB.BOP" localSheetId="67">#REF!</definedName>
    <definedName name="CSB.BOP" localSheetId="68">#REF!</definedName>
    <definedName name="CSB.BOP" localSheetId="69">#REF!</definedName>
    <definedName name="CSB.BOP" localSheetId="71">#REF!</definedName>
    <definedName name="CSB.BOP" localSheetId="73">#REF!</definedName>
    <definedName name="CSB.BOP">#REF!</definedName>
    <definedName name="CSB.BOP2" localSheetId="65">#REF!</definedName>
    <definedName name="CSB.BOP2" localSheetId="67">#REF!</definedName>
    <definedName name="CSB.BOP2" localSheetId="68">#REF!</definedName>
    <definedName name="CSB.BOP2" localSheetId="69">#REF!</definedName>
    <definedName name="CSB.BOP2" localSheetId="71">#REF!</definedName>
    <definedName name="CSB.BOP2" localSheetId="73">#REF!</definedName>
    <definedName name="CSB.BOP2">#REF!</definedName>
    <definedName name="CSB.SIM" localSheetId="65">#REF!</definedName>
    <definedName name="CSB.SIM" localSheetId="67">#REF!</definedName>
    <definedName name="CSB.SIM" localSheetId="68">#REF!</definedName>
    <definedName name="CSB.SIM" localSheetId="69">#REF!</definedName>
    <definedName name="CSB.SIM" localSheetId="71">#REF!</definedName>
    <definedName name="CSB.SIM" localSheetId="73">#REF!</definedName>
    <definedName name="CSB.SIM">#REF!</definedName>
    <definedName name="CSB.TOT" localSheetId="65">#REF!</definedName>
    <definedName name="CSB.TOT" localSheetId="68">#REF!</definedName>
    <definedName name="CSB.TOT" localSheetId="69">#REF!</definedName>
    <definedName name="CSB.TOT" localSheetId="71">#REF!</definedName>
    <definedName name="CSB.TOT" localSheetId="73">#REF!</definedName>
    <definedName name="CSB.TOT">#REF!</definedName>
    <definedName name="CSB.TOT2" localSheetId="65">#REF!</definedName>
    <definedName name="CSB.TOT2" localSheetId="68">#REF!</definedName>
    <definedName name="CSB.TOT2" localSheetId="69">#REF!</definedName>
    <definedName name="CSB.TOT2" localSheetId="71">#REF!</definedName>
    <definedName name="CSB.TOT2" localSheetId="73">#REF!</definedName>
    <definedName name="CSB.TOT2">#REF!</definedName>
    <definedName name="CSBBOP.TAB" localSheetId="65">#REF!</definedName>
    <definedName name="CSBBOP.TAB" localSheetId="68">#REF!</definedName>
    <definedName name="CSBBOP.TAB" localSheetId="69">#REF!</definedName>
    <definedName name="CSBBOP.TAB" localSheetId="71">#REF!</definedName>
    <definedName name="CSBBOP.TAB" localSheetId="73">#REF!</definedName>
    <definedName name="CSBBOP.TAB">#REF!</definedName>
    <definedName name="Currencies" localSheetId="65">#REF!</definedName>
    <definedName name="Currencies" localSheetId="68">#REF!</definedName>
    <definedName name="Currencies" localSheetId="69">#REF!</definedName>
    <definedName name="Currencies" localSheetId="71">#REF!</definedName>
    <definedName name="Currencies" localSheetId="73">#REF!</definedName>
    <definedName name="Currencies">#REF!</definedName>
    <definedName name="currency">[69]Reference!$B$39:$F$69</definedName>
    <definedName name="CurrencyList" localSheetId="69">'[70]Report Form'!$B$5:$B$7</definedName>
    <definedName name="CurrencyList">'[71]Report Form'!$B$5:$B$7</definedName>
    <definedName name="CurrVintage">[72]Current!$D$66</definedName>
    <definedName name="Cwvu.a." localSheetId="65" hidden="1">[73]BOP!$A$36:$IV$36,[73]BOP!$A$44:$IV$44,[73]BOP!$A$59:$IV$59,[73]BOP!#REF!,[73]BOP!#REF!,[73]BOP!$A$81:$IV$88</definedName>
    <definedName name="Cwvu.a." localSheetId="67" hidden="1">[73]BOP!$A$36:$IV$36,[73]BOP!$A$44:$IV$44,[73]BOP!$A$59:$IV$59,[73]BOP!#REF!,[73]BOP!#REF!,[73]BOP!$A$81:$IV$88</definedName>
    <definedName name="Cwvu.a." localSheetId="68" hidden="1">[73]BOP!$A$36:$IV$36,[73]BOP!$A$44:$IV$44,[73]BOP!$A$59:$IV$59,[73]BOP!#REF!,[73]BOP!#REF!,[73]BOP!$A$81:$IV$88</definedName>
    <definedName name="Cwvu.a." localSheetId="71" hidden="1">[73]BOP!$A$36:$IV$36,[73]BOP!$A$44:$IV$44,[73]BOP!$A$59:$IV$59,[73]BOP!#REF!,[73]BOP!#REF!,[73]BOP!$A$81:$IV$88</definedName>
    <definedName name="Cwvu.a." localSheetId="73" hidden="1">[73]BOP!$A$36:$IV$36,[73]BOP!$A$44:$IV$44,[73]BOP!$A$59:$IV$59,[73]BOP!#REF!,[73]BOP!#REF!,[73]BOP!$A$81:$IV$88</definedName>
    <definedName name="Cwvu.a." hidden="1">[73]BOP!$A$36:$IV$36,[73]BOP!$A$44:$IV$44,[73]BOP!$A$59:$IV$59,[73]BOP!#REF!,[73]BOP!#REF!,[73]BOP!$A$81:$IV$88</definedName>
    <definedName name="Cwvu.bop." localSheetId="65" hidden="1">[73]BOP!$A$36:$IV$36,[73]BOP!$A$44:$IV$44,[73]BOP!$A$59:$IV$59,[73]BOP!#REF!,[73]BOP!#REF!,[73]BOP!$A$81:$IV$88</definedName>
    <definedName name="Cwvu.bop." localSheetId="67" hidden="1">[73]BOP!$A$36:$IV$36,[73]BOP!$A$44:$IV$44,[73]BOP!$A$59:$IV$59,[73]BOP!#REF!,[73]BOP!#REF!,[73]BOP!$A$81:$IV$88</definedName>
    <definedName name="Cwvu.bop." localSheetId="68" hidden="1">[73]BOP!$A$36:$IV$36,[73]BOP!$A$44:$IV$44,[73]BOP!$A$59:$IV$59,[73]BOP!#REF!,[73]BOP!#REF!,[73]BOP!$A$81:$IV$88</definedName>
    <definedName name="Cwvu.bop." localSheetId="71" hidden="1">[73]BOP!$A$36:$IV$36,[73]BOP!$A$44:$IV$44,[73]BOP!$A$59:$IV$59,[73]BOP!#REF!,[73]BOP!#REF!,[73]BOP!$A$81:$IV$88</definedName>
    <definedName name="Cwvu.bop." localSheetId="73" hidden="1">[73]BOP!$A$36:$IV$36,[73]BOP!$A$44:$IV$44,[73]BOP!$A$59:$IV$59,[73]BOP!#REF!,[73]BOP!#REF!,[73]BOP!$A$81:$IV$88</definedName>
    <definedName name="Cwvu.bop." hidden="1">[73]BOP!$A$36:$IV$36,[73]BOP!$A$44:$IV$44,[73]BOP!$A$59:$IV$59,[73]BOP!#REF!,[73]BOP!#REF!,[73]BOP!$A$81:$IV$88</definedName>
    <definedName name="Cwvu.bop.sr." localSheetId="65" hidden="1">[73]BOP!$A$36:$IV$36,[73]BOP!$A$44:$IV$44,[73]BOP!$A$59:$IV$59,[73]BOP!#REF!,[73]BOP!#REF!,[73]BOP!$A$81:$IV$88</definedName>
    <definedName name="Cwvu.bop.sr." localSheetId="67" hidden="1">[73]BOP!$A$36:$IV$36,[73]BOP!$A$44:$IV$44,[73]BOP!$A$59:$IV$59,[73]BOP!#REF!,[73]BOP!#REF!,[73]BOP!$A$81:$IV$88</definedName>
    <definedName name="Cwvu.bop.sr." localSheetId="68" hidden="1">[73]BOP!$A$36:$IV$36,[73]BOP!$A$44:$IV$44,[73]BOP!$A$59:$IV$59,[73]BOP!#REF!,[73]BOP!#REF!,[73]BOP!$A$81:$IV$88</definedName>
    <definedName name="Cwvu.bop.sr." localSheetId="71" hidden="1">[73]BOP!$A$36:$IV$36,[73]BOP!$A$44:$IV$44,[73]BOP!$A$59:$IV$59,[73]BOP!#REF!,[73]BOP!#REF!,[73]BOP!$A$81:$IV$88</definedName>
    <definedName name="Cwvu.bop.sr." localSheetId="73" hidden="1">[73]BOP!$A$36:$IV$36,[73]BOP!$A$44:$IV$44,[73]BOP!$A$59:$IV$59,[73]BOP!#REF!,[73]BOP!#REF!,[73]BOP!$A$81:$IV$88</definedName>
    <definedName name="Cwvu.bop.sr." hidden="1">[73]BOP!$A$36:$IV$36,[73]BOP!$A$44:$IV$44,[73]BOP!$A$59:$IV$59,[73]BOP!#REF!,[73]BOP!#REF!,[73]BOP!$A$81:$IV$88</definedName>
    <definedName name="Cwvu.bopsdr.sr." localSheetId="65" hidden="1">[73]BOP!$A$36:$IV$36,[73]BOP!$A$44:$IV$44,[73]BOP!$A$59:$IV$59,[73]BOP!#REF!,[73]BOP!#REF!,[73]BOP!$A$81:$IV$88</definedName>
    <definedName name="Cwvu.bopsdr.sr." localSheetId="67" hidden="1">[73]BOP!$A$36:$IV$36,[73]BOP!$A$44:$IV$44,[73]BOP!$A$59:$IV$59,[73]BOP!#REF!,[73]BOP!#REF!,[73]BOP!$A$81:$IV$88</definedName>
    <definedName name="Cwvu.bopsdr.sr." localSheetId="68" hidden="1">[73]BOP!$A$36:$IV$36,[73]BOP!$A$44:$IV$44,[73]BOP!$A$59:$IV$59,[73]BOP!#REF!,[73]BOP!#REF!,[73]BOP!$A$81:$IV$88</definedName>
    <definedName name="Cwvu.bopsdr.sr." localSheetId="71" hidden="1">[73]BOP!$A$36:$IV$36,[73]BOP!$A$44:$IV$44,[73]BOP!$A$59:$IV$59,[73]BOP!#REF!,[73]BOP!#REF!,[73]BOP!$A$81:$IV$88</definedName>
    <definedName name="Cwvu.bopsdr.sr." localSheetId="73" hidden="1">[73]BOP!$A$36:$IV$36,[73]BOP!$A$44:$IV$44,[73]BOP!$A$59:$IV$59,[73]BOP!#REF!,[73]BOP!#REF!,[73]BOP!$A$81:$IV$88</definedName>
    <definedName name="Cwvu.bopsdr.sr." hidden="1">[73]BOP!$A$36:$IV$36,[73]BOP!$A$44:$IV$44,[73]BOP!$A$59:$IV$59,[73]BOP!#REF!,[73]BOP!#REF!,[73]BOP!$A$81:$IV$88</definedName>
    <definedName name="Cwvu.cotton." localSheetId="65" hidden="1">[73]BOP!$A$36:$IV$36,[73]BOP!$A$44:$IV$44,[73]BOP!$A$59:$IV$59,[73]BOP!#REF!,[73]BOP!#REF!,[73]BOP!$A$79:$IV$79,[73]BOP!$A$81:$IV$88,[73]BOP!#REF!</definedName>
    <definedName name="Cwvu.cotton." localSheetId="67" hidden="1">[73]BOP!$A$36:$IV$36,[73]BOP!$A$44:$IV$44,[73]BOP!$A$59:$IV$59,[73]BOP!#REF!,[73]BOP!#REF!,[73]BOP!$A$79:$IV$79,[73]BOP!$A$81:$IV$88,[73]BOP!#REF!</definedName>
    <definedName name="Cwvu.cotton." localSheetId="68" hidden="1">[73]BOP!$A$36:$IV$36,[73]BOP!$A$44:$IV$44,[73]BOP!$A$59:$IV$59,[73]BOP!#REF!,[73]BOP!#REF!,[73]BOP!$A$79:$IV$79,[73]BOP!$A$81:$IV$88,[73]BOP!#REF!</definedName>
    <definedName name="Cwvu.cotton." localSheetId="71" hidden="1">[73]BOP!$A$36:$IV$36,[73]BOP!$A$44:$IV$44,[73]BOP!$A$59:$IV$59,[73]BOP!#REF!,[73]BOP!#REF!,[73]BOP!$A$79:$IV$79,[73]BOP!$A$81:$IV$88,[73]BOP!#REF!</definedName>
    <definedName name="Cwvu.cotton." localSheetId="73" hidden="1">[73]BOP!$A$36:$IV$36,[73]BOP!$A$44:$IV$44,[73]BOP!$A$59:$IV$59,[73]BOP!#REF!,[73]BOP!#REF!,[73]BOP!$A$79:$IV$79,[73]BOP!$A$81:$IV$88,[73]BOP!#REF!</definedName>
    <definedName name="Cwvu.cotton." hidden="1">[73]BOP!$A$36:$IV$36,[73]BOP!$A$44:$IV$44,[73]BOP!$A$59:$IV$59,[73]BOP!#REF!,[73]BOP!#REF!,[73]BOP!$A$79:$IV$79,[73]BOP!$A$81:$IV$88,[73]BOP!#REF!</definedName>
    <definedName name="Cwvu.cottonall." localSheetId="65" hidden="1">[73]BOP!$A$36:$IV$36,[73]BOP!$A$44:$IV$44,[73]BOP!$A$59:$IV$59,[73]BOP!#REF!,[73]BOP!#REF!,[73]BOP!$A$79:$IV$79,[73]BOP!$A$81:$IV$88</definedName>
    <definedName name="Cwvu.cottonall." localSheetId="67" hidden="1">[73]BOP!$A$36:$IV$36,[73]BOP!$A$44:$IV$44,[73]BOP!$A$59:$IV$59,[73]BOP!#REF!,[73]BOP!#REF!,[73]BOP!$A$79:$IV$79,[73]BOP!$A$81:$IV$88</definedName>
    <definedName name="Cwvu.cottonall." localSheetId="68" hidden="1">[73]BOP!$A$36:$IV$36,[73]BOP!$A$44:$IV$44,[73]BOP!$A$59:$IV$59,[73]BOP!#REF!,[73]BOP!#REF!,[73]BOP!$A$79:$IV$79,[73]BOP!$A$81:$IV$88</definedName>
    <definedName name="Cwvu.cottonall." localSheetId="71" hidden="1">[73]BOP!$A$36:$IV$36,[73]BOP!$A$44:$IV$44,[73]BOP!$A$59:$IV$59,[73]BOP!#REF!,[73]BOP!#REF!,[73]BOP!$A$79:$IV$79,[73]BOP!$A$81:$IV$88</definedName>
    <definedName name="Cwvu.cottonall." localSheetId="73" hidden="1">[73]BOP!$A$36:$IV$36,[73]BOP!$A$44:$IV$44,[73]BOP!$A$59:$IV$59,[73]BOP!#REF!,[73]BOP!#REF!,[73]BOP!$A$79:$IV$79,[73]BOP!$A$81:$IV$88</definedName>
    <definedName name="Cwvu.cottonall." hidden="1">[73]BOP!$A$36:$IV$36,[73]BOP!$A$44:$IV$44,[73]BOP!$A$59:$IV$59,[73]BOP!#REF!,[73]BOP!#REF!,[73]BOP!$A$79:$IV$79,[73]BOP!$A$81:$IV$88</definedName>
    <definedName name="Cwvu.exportdetails." localSheetId="65" hidden="1">[73]BOP!$A$36:$IV$36,[73]BOP!$A$44:$IV$44,[73]BOP!$A$59:$IV$59,[73]BOP!#REF!,[73]BOP!#REF!,[73]BOP!$A$79:$IV$79,[73]BOP!#REF!</definedName>
    <definedName name="Cwvu.exportdetails." localSheetId="67" hidden="1">[73]BOP!$A$36:$IV$36,[73]BOP!$A$44:$IV$44,[73]BOP!$A$59:$IV$59,[73]BOP!#REF!,[73]BOP!#REF!,[73]BOP!$A$79:$IV$79,[73]BOP!#REF!</definedName>
    <definedName name="Cwvu.exportdetails." localSheetId="68" hidden="1">[73]BOP!$A$36:$IV$36,[73]BOP!$A$44:$IV$44,[73]BOP!$A$59:$IV$59,[73]BOP!#REF!,[73]BOP!#REF!,[73]BOP!$A$79:$IV$79,[73]BOP!#REF!</definedName>
    <definedName name="Cwvu.exportdetails." localSheetId="71" hidden="1">[73]BOP!$A$36:$IV$36,[73]BOP!$A$44:$IV$44,[73]BOP!$A$59:$IV$59,[73]BOP!#REF!,[73]BOP!#REF!,[73]BOP!$A$79:$IV$79,[73]BOP!#REF!</definedName>
    <definedName name="Cwvu.exportdetails." localSheetId="73" hidden="1">[73]BOP!$A$36:$IV$36,[73]BOP!$A$44:$IV$44,[73]BOP!$A$59:$IV$59,[73]BOP!#REF!,[73]BOP!#REF!,[73]BOP!$A$79:$IV$79,[73]BOP!#REF!</definedName>
    <definedName name="Cwvu.exportdetails." hidden="1">[73]BOP!$A$36:$IV$36,[73]BOP!$A$44:$IV$44,[73]BOP!$A$59:$IV$59,[73]BOP!#REF!,[73]BOP!#REF!,[73]BOP!$A$79:$IV$79,[73]BOP!#REF!</definedName>
    <definedName name="Cwvu.exports." localSheetId="65" hidden="1">[73]BOP!$A$36:$IV$36,[73]BOP!$A$44:$IV$44,[73]BOP!$A$59:$IV$59,[73]BOP!#REF!,[73]BOP!#REF!,[73]BOP!$A$79:$IV$79,[73]BOP!$A$81:$IV$88,[73]BOP!#REF!</definedName>
    <definedName name="Cwvu.exports." localSheetId="68" hidden="1">[73]BOP!$A$36:$IV$36,[73]BOP!$A$44:$IV$44,[73]BOP!$A$59:$IV$59,[73]BOP!#REF!,[73]BOP!#REF!,[73]BOP!$A$79:$IV$79,[73]BOP!$A$81:$IV$88,[73]BOP!#REF!</definedName>
    <definedName name="Cwvu.exports." localSheetId="71" hidden="1">[73]BOP!$A$36:$IV$36,[73]BOP!$A$44:$IV$44,[73]BOP!$A$59:$IV$59,[73]BOP!#REF!,[73]BOP!#REF!,[73]BOP!$A$79:$IV$79,[73]BOP!$A$81:$IV$88,[73]BOP!#REF!</definedName>
    <definedName name="Cwvu.exports." localSheetId="73" hidden="1">[73]BOP!$A$36:$IV$36,[73]BOP!$A$44:$IV$44,[73]BOP!$A$59:$IV$59,[73]BOP!#REF!,[73]BOP!#REF!,[73]BOP!$A$79:$IV$79,[73]BOP!$A$81:$IV$88,[73]BOP!#REF!</definedName>
    <definedName name="Cwvu.exports." hidden="1">[73]BOP!$A$36:$IV$36,[73]BOP!$A$44:$IV$44,[73]BOP!$A$59:$IV$59,[73]BOP!#REF!,[73]BOP!#REF!,[73]BOP!$A$79:$IV$79,[73]BOP!$A$81:$IV$88,[73]BOP!#REF!</definedName>
    <definedName name="Cwvu.gold." localSheetId="65" hidden="1">[73]BOP!$A$36:$IV$36,[73]BOP!$A$44:$IV$44,[73]BOP!$A$59:$IV$59,[73]BOP!#REF!,[73]BOP!#REF!,[73]BOP!$A$79:$IV$79,[73]BOP!$A$81:$IV$88,[73]BOP!#REF!</definedName>
    <definedName name="Cwvu.gold." localSheetId="68" hidden="1">[73]BOP!$A$36:$IV$36,[73]BOP!$A$44:$IV$44,[73]BOP!$A$59:$IV$59,[73]BOP!#REF!,[73]BOP!#REF!,[73]BOP!$A$79:$IV$79,[73]BOP!$A$81:$IV$88,[73]BOP!#REF!</definedName>
    <definedName name="Cwvu.gold." localSheetId="71" hidden="1">[73]BOP!$A$36:$IV$36,[73]BOP!$A$44:$IV$44,[73]BOP!$A$59:$IV$59,[73]BOP!#REF!,[73]BOP!#REF!,[73]BOP!$A$79:$IV$79,[73]BOP!$A$81:$IV$88,[73]BOP!#REF!</definedName>
    <definedName name="Cwvu.gold." localSheetId="73" hidden="1">[73]BOP!$A$36:$IV$36,[73]BOP!$A$44:$IV$44,[73]BOP!$A$59:$IV$59,[73]BOP!#REF!,[73]BOP!#REF!,[73]BOP!$A$79:$IV$79,[73]BOP!$A$81:$IV$88,[73]BOP!#REF!</definedName>
    <definedName name="Cwvu.gold." hidden="1">[73]BOP!$A$36:$IV$36,[73]BOP!$A$44:$IV$44,[73]BOP!$A$59:$IV$59,[73]BOP!#REF!,[73]BOP!#REF!,[73]BOP!$A$79:$IV$79,[73]BOP!$A$81:$IV$88,[73]BOP!#REF!</definedName>
    <definedName name="Cwvu.goldall." localSheetId="65" hidden="1">[73]BOP!$A$36:$IV$36,[73]BOP!$A$44:$IV$44,[73]BOP!$A$59:$IV$59,[73]BOP!#REF!,[73]BOP!#REF!,[73]BOP!$A$79:$IV$79,[73]BOP!$A$81:$IV$88,[73]BOP!#REF!</definedName>
    <definedName name="Cwvu.goldall." localSheetId="68" hidden="1">[73]BOP!$A$36:$IV$36,[73]BOP!$A$44:$IV$44,[73]BOP!$A$59:$IV$59,[73]BOP!#REF!,[73]BOP!#REF!,[73]BOP!$A$79:$IV$79,[73]BOP!$A$81:$IV$88,[73]BOP!#REF!</definedName>
    <definedName name="Cwvu.goldall." localSheetId="71" hidden="1">[73]BOP!$A$36:$IV$36,[73]BOP!$A$44:$IV$44,[73]BOP!$A$59:$IV$59,[73]BOP!#REF!,[73]BOP!#REF!,[73]BOP!$A$79:$IV$79,[73]BOP!$A$81:$IV$88,[73]BOP!#REF!</definedName>
    <definedName name="Cwvu.goldall." localSheetId="73" hidden="1">[73]BOP!$A$36:$IV$36,[73]BOP!$A$44:$IV$44,[73]BOP!$A$59:$IV$59,[73]BOP!#REF!,[73]BOP!#REF!,[73]BOP!$A$79:$IV$79,[73]BOP!$A$81:$IV$88,[73]BOP!#REF!</definedName>
    <definedName name="Cwvu.goldall." hidden="1">[73]BOP!$A$36:$IV$36,[73]BOP!$A$44:$IV$44,[73]BOP!$A$59:$IV$59,[73]BOP!#REF!,[73]BOP!#REF!,[73]BOP!$A$79:$IV$79,[73]BOP!$A$81:$IV$88,[73]BOP!#REF!</definedName>
    <definedName name="Cwvu.imports." localSheetId="65" hidden="1">[73]BOP!$A$36:$IV$36,[73]BOP!$A$44:$IV$44,[73]BOP!$A$59:$IV$59,[73]BOP!#REF!,[73]BOP!#REF!,[73]BOP!$A$79:$IV$79,[73]BOP!$A$81:$IV$88,[73]BOP!#REF!,[73]BOP!#REF!</definedName>
    <definedName name="Cwvu.imports." localSheetId="68" hidden="1">[73]BOP!$A$36:$IV$36,[73]BOP!$A$44:$IV$44,[73]BOP!$A$59:$IV$59,[73]BOP!#REF!,[73]BOP!#REF!,[73]BOP!$A$79:$IV$79,[73]BOP!$A$81:$IV$88,[73]BOP!#REF!,[73]BOP!#REF!</definedName>
    <definedName name="Cwvu.imports." localSheetId="71" hidden="1">[73]BOP!$A$36:$IV$36,[73]BOP!$A$44:$IV$44,[73]BOP!$A$59:$IV$59,[73]BOP!#REF!,[73]BOP!#REF!,[73]BOP!$A$79:$IV$79,[73]BOP!$A$81:$IV$88,[73]BOP!#REF!,[73]BOP!#REF!</definedName>
    <definedName name="Cwvu.imports." localSheetId="73" hidden="1">[73]BOP!$A$36:$IV$36,[73]BOP!$A$44:$IV$44,[73]BOP!$A$59:$IV$59,[73]BOP!#REF!,[73]BOP!#REF!,[73]BOP!$A$79:$IV$79,[73]BOP!$A$81:$IV$88,[73]BOP!#REF!,[73]BOP!#REF!</definedName>
    <definedName name="Cwvu.imports." hidden="1">[73]BOP!$A$36:$IV$36,[73]BOP!$A$44:$IV$44,[73]BOP!$A$59:$IV$59,[73]BOP!#REF!,[73]BOP!#REF!,[73]BOP!$A$79:$IV$79,[73]BOP!$A$81:$IV$88,[73]BOP!#REF!,[73]BOP!#REF!</definedName>
    <definedName name="Cwvu.importsall." localSheetId="65" hidden="1">[73]BOP!$A$36:$IV$36,[73]BOP!$A$44:$IV$44,[73]BOP!$A$59:$IV$59,[73]BOP!#REF!,[73]BOP!#REF!,[73]BOP!$A$79:$IV$79,[73]BOP!$A$81:$IV$88,[73]BOP!#REF!,[73]BOP!#REF!</definedName>
    <definedName name="Cwvu.importsall." localSheetId="68" hidden="1">[73]BOP!$A$36:$IV$36,[73]BOP!$A$44:$IV$44,[73]BOP!$A$59:$IV$59,[73]BOP!#REF!,[73]BOP!#REF!,[73]BOP!$A$79:$IV$79,[73]BOP!$A$81:$IV$88,[73]BOP!#REF!,[73]BOP!#REF!</definedName>
    <definedName name="Cwvu.importsall." localSheetId="71" hidden="1">[73]BOP!$A$36:$IV$36,[73]BOP!$A$44:$IV$44,[73]BOP!$A$59:$IV$59,[73]BOP!#REF!,[73]BOP!#REF!,[73]BOP!$A$79:$IV$79,[73]BOP!$A$81:$IV$88,[73]BOP!#REF!,[73]BOP!#REF!</definedName>
    <definedName name="Cwvu.importsall." localSheetId="73" hidden="1">[73]BOP!$A$36:$IV$36,[73]BOP!$A$44:$IV$44,[73]BOP!$A$59:$IV$59,[73]BOP!#REF!,[73]BOP!#REF!,[73]BOP!$A$79:$IV$79,[73]BOP!$A$81:$IV$88,[73]BOP!#REF!,[73]BOP!#REF!</definedName>
    <definedName name="Cwvu.importsall." hidden="1">[73]BOP!$A$36:$IV$36,[73]BOP!$A$44:$IV$44,[73]BOP!$A$59:$IV$59,[73]BOP!#REF!,[73]BOP!#REF!,[73]BOP!$A$79:$IV$79,[73]BOP!$A$81:$IV$88,[73]BOP!#REF!,[73]BOP!#REF!</definedName>
    <definedName name="Cwvu.Print." hidden="1">[74]Indic!$A$109:$IV$109,[74]Indic!$A$196:$IV$197,[74]Indic!$A$208:$IV$209,[74]Indic!$A$217:$IV$218</definedName>
    <definedName name="Cwvu.tot." localSheetId="65" hidden="1">[73]BOP!$A$36:$IV$36,[73]BOP!$A$44:$IV$44,[73]BOP!$A$59:$IV$59,[73]BOP!#REF!,[73]BOP!#REF!,[73]BOP!$A$79:$IV$79</definedName>
    <definedName name="Cwvu.tot." localSheetId="67" hidden="1">[73]BOP!$A$36:$IV$36,[73]BOP!$A$44:$IV$44,[73]BOP!$A$59:$IV$59,[73]BOP!#REF!,[73]BOP!#REF!,[73]BOP!$A$79:$IV$79</definedName>
    <definedName name="Cwvu.tot." localSheetId="68" hidden="1">[73]BOP!$A$36:$IV$36,[73]BOP!$A$44:$IV$44,[73]BOP!$A$59:$IV$59,[73]BOP!#REF!,[73]BOP!#REF!,[73]BOP!$A$79:$IV$79</definedName>
    <definedName name="Cwvu.tot." localSheetId="71" hidden="1">[73]BOP!$A$36:$IV$36,[73]BOP!$A$44:$IV$44,[73]BOP!$A$59:$IV$59,[73]BOP!#REF!,[73]BOP!#REF!,[73]BOP!$A$79:$IV$79</definedName>
    <definedName name="Cwvu.tot." localSheetId="73" hidden="1">[73]BOP!$A$36:$IV$36,[73]BOP!$A$44:$IV$44,[73]BOP!$A$59:$IV$59,[73]BOP!#REF!,[73]BOP!#REF!,[73]BOP!$A$79:$IV$79</definedName>
    <definedName name="Cwvu.tot." hidden="1">[73]BOP!$A$36:$IV$36,[73]BOP!$A$44:$IV$44,[73]BOP!$A$59:$IV$59,[73]BOP!#REF!,[73]BOP!#REF!,[73]BOP!$A$79:$IV$79</definedName>
    <definedName name="d" localSheetId="117">#REF!</definedName>
    <definedName name="d" localSheetId="118">#REF!</definedName>
    <definedName name="d" localSheetId="119">#REF!</definedName>
    <definedName name="d" localSheetId="112">#REF!</definedName>
    <definedName name="d" localSheetId="113">#REF!</definedName>
    <definedName name="d" localSheetId="114">#REF!</definedName>
    <definedName name="d" localSheetId="115">#REF!</definedName>
    <definedName name="d" localSheetId="116">#REF!</definedName>
    <definedName name="d" localSheetId="154">#REF!</definedName>
    <definedName name="d" localSheetId="65">#REF!</definedName>
    <definedName name="d" localSheetId="67">#REF!</definedName>
    <definedName name="d" localSheetId="68">#REF!</definedName>
    <definedName name="d" localSheetId="69">#REF!</definedName>
    <definedName name="d" localSheetId="71">#REF!</definedName>
    <definedName name="d" localSheetId="73">#REF!</definedName>
    <definedName name="d" localSheetId="155">#REF!</definedName>
    <definedName name="d" localSheetId="163" hidden="1">#REF!</definedName>
    <definedName name="d" localSheetId="164" hidden="1">#REF!</definedName>
    <definedName name="d" localSheetId="165" hidden="1">#REF!</definedName>
    <definedName name="d" localSheetId="166" hidden="1">#REF!</definedName>
    <definedName name="d" localSheetId="158" hidden="1">#REF!</definedName>
    <definedName name="d" localSheetId="160">#REF!</definedName>
    <definedName name="d" localSheetId="162" hidden="1">#REF!</definedName>
    <definedName name="d" localSheetId="174">#REF!</definedName>
    <definedName name="d" localSheetId="182">#REF!</definedName>
    <definedName name="d" localSheetId="183">#REF!</definedName>
    <definedName name="d" localSheetId="184">#REF!</definedName>
    <definedName name="d" localSheetId="175">#REF!</definedName>
    <definedName name="d" localSheetId="176">#REF!</definedName>
    <definedName name="d" localSheetId="179">#REF!</definedName>
    <definedName name="d" localSheetId="180">#REF!</definedName>
    <definedName name="d" localSheetId="181">#REF!</definedName>
    <definedName name="d">#REF!</definedName>
    <definedName name="d__Chart1" comment="Auto-added dynamic range" localSheetId="65">#REF!:INDEX(#REF!,#REF!,#REF!)</definedName>
    <definedName name="d__Chart1" comment="Auto-added dynamic range" localSheetId="67">#REF!:INDEX(#REF!,#REF!,#REF!)</definedName>
    <definedName name="d__Chart1" comment="Auto-added dynamic range" localSheetId="68">#REF!:INDEX(#REF!,#REF!,#REF!)</definedName>
    <definedName name="d__Chart1" comment="Auto-added dynamic range" localSheetId="69">#REF!:INDEX(#REF!,#REF!,#REF!)</definedName>
    <definedName name="d__Chart1" comment="Auto-added dynamic range" localSheetId="71">#REF!:INDEX(#REF!,#REF!,#REF!)</definedName>
    <definedName name="d__Chart1" comment="Auto-added dynamic range" localSheetId="73">#REF!:INDEX(#REF!,#REF!,#REF!)</definedName>
    <definedName name="d__Chart1" comment="Auto-added dynamic range">#REF!:INDEX(#REF!,#REF!,#REF!)</definedName>
    <definedName name="d__Chart2" comment="Auto-added dynamic range" localSheetId="65">#REF!:INDEX(#REF!,#REF!,#REF!)</definedName>
    <definedName name="d__Chart2" comment="Auto-added dynamic range" localSheetId="67">#REF!:INDEX(#REF!,#REF!,#REF!)</definedName>
    <definedName name="d__Chart2" comment="Auto-added dynamic range" localSheetId="68">#REF!:INDEX(#REF!,#REF!,#REF!)</definedName>
    <definedName name="d__Chart2" comment="Auto-added dynamic range" localSheetId="69">#REF!:INDEX(#REF!,#REF!,#REF!)</definedName>
    <definedName name="d__Chart2" comment="Auto-added dynamic range" localSheetId="71">#REF!:INDEX(#REF!,#REF!,#REF!)</definedName>
    <definedName name="d__Chart2" comment="Auto-added dynamic range" localSheetId="73">#REF!:INDEX(#REF!,#REF!,#REF!)</definedName>
    <definedName name="d__Chart2" comment="Auto-added dynamic range">#REF!:INDEX(#REF!,#REF!,#REF!)</definedName>
    <definedName name="d__Chart3" comment="Auto-added dynamic range" localSheetId="65">#REF!:INDEX(#REF!,#REF!,#REF!)</definedName>
    <definedName name="d__Chart3" comment="Auto-added dynamic range" localSheetId="67">#REF!:INDEX(#REF!,#REF!,#REF!)</definedName>
    <definedName name="d__Chart3" comment="Auto-added dynamic range" localSheetId="68">#REF!:INDEX(#REF!,#REF!,#REF!)</definedName>
    <definedName name="d__Chart3" comment="Auto-added dynamic range" localSheetId="69">#REF!:INDEX(#REF!,#REF!,#REF!)</definedName>
    <definedName name="d__Chart3" comment="Auto-added dynamic range" localSheetId="71">#REF!:INDEX(#REF!,#REF!,#REF!)</definedName>
    <definedName name="d__Chart3" comment="Auto-added dynamic range" localSheetId="73">#REF!:INDEX(#REF!,#REF!,#REF!)</definedName>
    <definedName name="d__Chart3" comment="Auto-added dynamic range">#REF!:INDEX(#REF!,#REF!,#REF!)</definedName>
    <definedName name="d__Chart4" comment="Auto-added dynamic range" localSheetId="65">#REF!:INDEX(#REF!,#REF!,#REF!)</definedName>
    <definedName name="d__Chart4" comment="Auto-added dynamic range" localSheetId="67">#REF!:INDEX(#REF!,#REF!,#REF!)</definedName>
    <definedName name="d__Chart4" comment="Auto-added dynamic range" localSheetId="68">#REF!:INDEX(#REF!,#REF!,#REF!)</definedName>
    <definedName name="d__Chart4" comment="Auto-added dynamic range" localSheetId="69">#REF!:INDEX(#REF!,#REF!,#REF!)</definedName>
    <definedName name="d__Chart4" comment="Auto-added dynamic range" localSheetId="71">#REF!:INDEX(#REF!,#REF!,#REF!)</definedName>
    <definedName name="d__Chart4" comment="Auto-added dynamic range" localSheetId="73">#REF!:INDEX(#REF!,#REF!,#REF!)</definedName>
    <definedName name="d__Chart4" comment="Auto-added dynamic range">#REF!:INDEX(#REF!,#REF!,#REF!)</definedName>
    <definedName name="d__Chart5" comment="Auto-added dynamic range" localSheetId="65">#REF!:INDEX(#REF!,#REF!,#REF!)</definedName>
    <definedName name="d__Chart5" comment="Auto-added dynamic range" localSheetId="68">#REF!:INDEX(#REF!,#REF!,#REF!)</definedName>
    <definedName name="d__Chart5" comment="Auto-added dynamic range" localSheetId="69">#REF!:INDEX(#REF!,#REF!,#REF!)</definedName>
    <definedName name="d__Chart5" comment="Auto-added dynamic range" localSheetId="71">#REF!:INDEX(#REF!,#REF!,#REF!)</definedName>
    <definedName name="d__Chart5" comment="Auto-added dynamic range" localSheetId="73">#REF!:INDEX(#REF!,#REF!,#REF!)</definedName>
    <definedName name="d__Chart5" comment="Auto-added dynamic range">#REF!:INDEX(#REF!,#REF!,#REF!)</definedName>
    <definedName name="d__Chart6_ACQ" comment="Auto-added dynamic range" localSheetId="65">#REF!:INDEX(#REF!,#REF!,#REF!)</definedName>
    <definedName name="d__Chart6_ACQ" comment="Auto-added dynamic range" localSheetId="68">#REF!:INDEX(#REF!,#REF!,#REF!)</definedName>
    <definedName name="d__Chart6_ACQ" comment="Auto-added dynamic range" localSheetId="69">#REF!:INDEX(#REF!,#REF!,#REF!)</definedName>
    <definedName name="d__Chart6_ACQ" comment="Auto-added dynamic range" localSheetId="71">#REF!:INDEX(#REF!,#REF!,#REF!)</definedName>
    <definedName name="d__Chart6_ACQ" comment="Auto-added dynamic range" localSheetId="73">#REF!:INDEX(#REF!,#REF!,#REF!)</definedName>
    <definedName name="d__Chart6_ACQ" comment="Auto-added dynamic range">#REF!:INDEX(#REF!,#REF!,#REF!)</definedName>
    <definedName name="d__Chart6_CreditScoring" comment="Auto-added dynamic range" localSheetId="65">#REF!:INDEX(#REF!,#REF!,#REF!)</definedName>
    <definedName name="d__Chart6_CreditScoring" comment="Auto-added dynamic range" localSheetId="68">#REF!:INDEX(#REF!,#REF!,#REF!)</definedName>
    <definedName name="d__Chart6_CreditScoring" comment="Auto-added dynamic range" localSheetId="69">#REF!:INDEX(#REF!,#REF!,#REF!)</definedName>
    <definedName name="d__Chart6_CreditScoring" comment="Auto-added dynamic range" localSheetId="71">#REF!:INDEX(#REF!,#REF!,#REF!)</definedName>
    <definedName name="d__Chart6_CreditScoring" comment="Auto-added dynamic range" localSheetId="73">#REF!:INDEX(#REF!,#REF!,#REF!)</definedName>
    <definedName name="d__Chart6_CreditScoring" comment="Auto-added dynamic range">#REF!:INDEX(#REF!,#REF!,#REF!)</definedName>
    <definedName name="d__Chart6_Defaults" comment="Auto-added dynamic range" localSheetId="65">#REF!:INDEX(#REF!,#REF!,#REF!)</definedName>
    <definedName name="d__Chart6_Defaults" comment="Auto-added dynamic range" localSheetId="68">#REF!:INDEX(#REF!,#REF!,#REF!)</definedName>
    <definedName name="d__Chart6_Defaults" comment="Auto-added dynamic range" localSheetId="69">#REF!:INDEX(#REF!,#REF!,#REF!)</definedName>
    <definedName name="d__Chart6_Defaults" comment="Auto-added dynamic range" localSheetId="71">#REF!:INDEX(#REF!,#REF!,#REF!)</definedName>
    <definedName name="d__Chart6_Defaults" comment="Auto-added dynamic range" localSheetId="73">#REF!:INDEX(#REF!,#REF!,#REF!)</definedName>
    <definedName name="d__Chart6_Defaults" comment="Auto-added dynamic range">#REF!:INDEX(#REF!,#REF!,#REF!)</definedName>
    <definedName name="d__Chart6_LA" comment="Auto-added dynamic range" localSheetId="65">#REF!:INDEX(#REF!,#REF!,#REF!)</definedName>
    <definedName name="d__Chart6_LA" comment="Auto-added dynamic range" localSheetId="68">#REF!:INDEX(#REF!,#REF!,#REF!)</definedName>
    <definedName name="d__Chart6_LA" comment="Auto-added dynamic range" localSheetId="69">#REF!:INDEX(#REF!,#REF!,#REF!)</definedName>
    <definedName name="d__Chart6_LA" comment="Auto-added dynamic range" localSheetId="71">#REF!:INDEX(#REF!,#REF!,#REF!)</definedName>
    <definedName name="d__Chart6_LA" comment="Auto-added dynamic range" localSheetId="73">#REF!:INDEX(#REF!,#REF!,#REF!)</definedName>
    <definedName name="d__Chart6_LA" comment="Auto-added dynamic range">#REF!:INDEX(#REF!,#REF!,#REF!)</definedName>
    <definedName name="d__Chart6_LGD" comment="Auto-added dynamic range" localSheetId="65">#REF!:INDEX(#REF!,#REF!,#REF!)</definedName>
    <definedName name="d__Chart6_LGD" comment="Auto-added dynamic range" localSheetId="68">#REF!:INDEX(#REF!,#REF!,#REF!)</definedName>
    <definedName name="d__Chart6_LGD" comment="Auto-added dynamic range" localSheetId="69">#REF!:INDEX(#REF!,#REF!,#REF!)</definedName>
    <definedName name="d__Chart6_LGD" comment="Auto-added dynamic range" localSheetId="71">#REF!:INDEX(#REF!,#REF!,#REF!)</definedName>
    <definedName name="d__Chart6_LGD" comment="Auto-added dynamic range" localSheetId="73">#REF!:INDEX(#REF!,#REF!,#REF!)</definedName>
    <definedName name="d__Chart6_LGD" comment="Auto-added dynamic range">#REF!:INDEX(#REF!,#REF!,#REF!)</definedName>
    <definedName name="d__Chart6_Spreads" comment="Auto-added dynamic range" localSheetId="65">#REF!:INDEX(#REF!,#REF!,#REF!)</definedName>
    <definedName name="d__Chart6_Spreads" comment="Auto-added dynamic range" localSheetId="68">#REF!:INDEX(#REF!,#REF!,#REF!)</definedName>
    <definedName name="d__Chart6_Spreads" comment="Auto-added dynamic range" localSheetId="69">#REF!:INDEX(#REF!,#REF!,#REF!)</definedName>
    <definedName name="d__Chart6_Spreads" comment="Auto-added dynamic range" localSheetId="71">#REF!:INDEX(#REF!,#REF!,#REF!)</definedName>
    <definedName name="d__Chart6_Spreads" comment="Auto-added dynamic range" localSheetId="73">#REF!:INDEX(#REF!,#REF!,#REF!)</definedName>
    <definedName name="d__Chart6_Spreads" comment="Auto-added dynamic range">#REF!:INDEX(#REF!,#REF!,#REF!)</definedName>
    <definedName name="d__Chart6_UnsecDemand" comment="Auto-added dynamic range" localSheetId="65">#REF!:INDEX(#REF!,#REF!,#REF!)</definedName>
    <definedName name="d__Chart6_UnsecDemand" comment="Auto-added dynamic range" localSheetId="68">#REF!:INDEX(#REF!,#REF!,#REF!)</definedName>
    <definedName name="d__Chart6_UnsecDemand" comment="Auto-added dynamic range" localSheetId="69">#REF!:INDEX(#REF!,#REF!,#REF!)</definedName>
    <definedName name="d__Chart6_UnsecDemand" comment="Auto-added dynamic range" localSheetId="71">#REF!:INDEX(#REF!,#REF!,#REF!)</definedName>
    <definedName name="d__Chart6_UnsecDemand" comment="Auto-added dynamic range" localSheetId="73">#REF!:INDEX(#REF!,#REF!,#REF!)</definedName>
    <definedName name="d__Chart6_UnsecDemand" comment="Auto-added dynamic range">#REF!:INDEX(#REF!,#REF!,#REF!)</definedName>
    <definedName name="d__Chart7" comment="Auto-added dynamic range" localSheetId="65">#REF!:INDEX(#REF!,#REF!,#REF!)</definedName>
    <definedName name="d__Chart7" comment="Auto-added dynamic range" localSheetId="68">#REF!:INDEX(#REF!,#REF!,#REF!)</definedName>
    <definedName name="d__Chart7" comment="Auto-added dynamic range" localSheetId="69">#REF!:INDEX(#REF!,#REF!,#REF!)</definedName>
    <definedName name="d__Chart7" comment="Auto-added dynamic range" localSheetId="71">#REF!:INDEX(#REF!,#REF!,#REF!)</definedName>
    <definedName name="d__Chart7" comment="Auto-added dynamic range" localSheetId="73">#REF!:INDEX(#REF!,#REF!,#REF!)</definedName>
    <definedName name="d__Chart7" comment="Auto-added dynamic range">#REF!:INDEX(#REF!,#REF!,#REF!)</definedName>
    <definedName name="d__Chart8" comment="Auto-added dynamic range" localSheetId="65">#REF!:INDEX(#REF!,#REF!,#REF!)</definedName>
    <definedName name="d__Chart8" comment="Auto-added dynamic range" localSheetId="68">#REF!:INDEX(#REF!,#REF!,#REF!)</definedName>
    <definedName name="d__Chart8" comment="Auto-added dynamic range" localSheetId="69">#REF!:INDEX(#REF!,#REF!,#REF!)</definedName>
    <definedName name="d__Chart8" comment="Auto-added dynamic range" localSheetId="71">#REF!:INDEX(#REF!,#REF!,#REF!)</definedName>
    <definedName name="d__Chart8" comment="Auto-added dynamic range" localSheetId="73">#REF!:INDEX(#REF!,#REF!,#REF!)</definedName>
    <definedName name="d__Chart8" comment="Auto-added dynamic range">#REF!:INDEX(#REF!,#REF!,#REF!)</definedName>
    <definedName name="d__Chart9" comment="Auto-added dynamic range" localSheetId="65">#REF!:INDEX(#REF!,#REF!,#REF!)</definedName>
    <definedName name="d__Chart9" comment="Auto-added dynamic range" localSheetId="68">#REF!:INDEX(#REF!,#REF!,#REF!)</definedName>
    <definedName name="d__Chart9" comment="Auto-added dynamic range" localSheetId="69">#REF!:INDEX(#REF!,#REF!,#REF!)</definedName>
    <definedName name="d__Chart9" comment="Auto-added dynamic range" localSheetId="71">#REF!:INDEX(#REF!,#REF!,#REF!)</definedName>
    <definedName name="d__Chart9" comment="Auto-added dynamic range" localSheetId="73">#REF!:INDEX(#REF!,#REF!,#REF!)</definedName>
    <definedName name="d__Chart9" comment="Auto-added dynamic range">#REF!:INDEX(#REF!,#REF!,#REF!)</definedName>
    <definedName name="d__credit_scoring_criteria__credit_card_N" comment="Auto-added dynamic range" localSheetId="65">INDEX('T 6.2 '!d__Chart6_CreditScoring,,2)</definedName>
    <definedName name="d__credit_scoring_criteria__credit_card_N" comment="Auto-added dynamic range" localSheetId="67">INDEX(d__Chart6_CreditScoring,,2)</definedName>
    <definedName name="d__credit_scoring_criteria__credit_card_N" comment="Auto-added dynamic range" localSheetId="68">INDEX('T 6.4 ctd'!d__Chart6_CreditScoring,,2)</definedName>
    <definedName name="d__credit_scoring_criteria__credit_card_N" comment="Auto-added dynamic range" localSheetId="69">INDEX('T 6.5'!d__Chart6_CreditScoring,,2)</definedName>
    <definedName name="d__credit_scoring_criteria__credit_card_N" comment="Auto-added dynamic range" localSheetId="71">INDEX('T 6.6 Ctd'!d__Chart6_CreditScoring,,2)</definedName>
    <definedName name="d__credit_scoring_criteria__credit_card_N" comment="Auto-added dynamic range" localSheetId="73">INDEX('T 6.9 _6.10'!d__Chart6_CreditScoring,,2)</definedName>
    <definedName name="d__credit_scoring_criteria__credit_card_N" comment="Auto-added dynamic range">INDEX(d__Chart6_CreditScoring,,2)</definedName>
    <definedName name="d__credit_scoring_criteria__credit_card_P" comment="Auto-added dynamic range" localSheetId="65">INDEX('T 6.2 '!d__Chart6_CreditScoring,,1)</definedName>
    <definedName name="d__credit_scoring_criteria__credit_card_P" comment="Auto-added dynamic range" localSheetId="67">INDEX(d__Chart6_CreditScoring,,1)</definedName>
    <definedName name="d__credit_scoring_criteria__credit_card_P" comment="Auto-added dynamic range" localSheetId="68">INDEX('T 6.4 ctd'!d__Chart6_CreditScoring,,1)</definedName>
    <definedName name="d__credit_scoring_criteria__credit_card_P" comment="Auto-added dynamic range" localSheetId="69">INDEX('T 6.5'!d__Chart6_CreditScoring,,1)</definedName>
    <definedName name="d__credit_scoring_criteria__credit_card_P" comment="Auto-added dynamic range" localSheetId="71">INDEX('T 6.6 Ctd'!d__Chart6_CreditScoring,,1)</definedName>
    <definedName name="d__credit_scoring_criteria__credit_card_P" comment="Auto-added dynamic range" localSheetId="73">INDEX('T 6.9 _6.10'!d__Chart6_CreditScoring,,1)</definedName>
    <definedName name="d__credit_scoring_criteria__credit_card_P" comment="Auto-added dynamic range">INDEX(d__Chart6_CreditScoring,,1)</definedName>
    <definedName name="d__credit_scoring_criteria__other_N" comment="Auto-added dynamic range" localSheetId="65">INDEX('T 6.2 '!d__Chart6_CreditScoring,,4)</definedName>
    <definedName name="d__credit_scoring_criteria__other_N" comment="Auto-added dynamic range" localSheetId="67">INDEX(d__Chart6_CreditScoring,,4)</definedName>
    <definedName name="d__credit_scoring_criteria__other_N" comment="Auto-added dynamic range" localSheetId="68">INDEX('T 6.4 ctd'!d__Chart6_CreditScoring,,4)</definedName>
    <definedName name="d__credit_scoring_criteria__other_N" comment="Auto-added dynamic range" localSheetId="69">INDEX('T 6.5'!d__Chart6_CreditScoring,,4)</definedName>
    <definedName name="d__credit_scoring_criteria__other_N" comment="Auto-added dynamic range" localSheetId="71">INDEX('T 6.6 Ctd'!d__Chart6_CreditScoring,,4)</definedName>
    <definedName name="d__credit_scoring_criteria__other_N" comment="Auto-added dynamic range" localSheetId="73">INDEX('T 6.9 _6.10'!d__Chart6_CreditScoring,,4)</definedName>
    <definedName name="d__credit_scoring_criteria__other_N" comment="Auto-added dynamic range">INDEX(d__Chart6_CreditScoring,,4)</definedName>
    <definedName name="d__credit_scoring_criteria__other_P" comment="Auto-added dynamic range" localSheetId="65">INDEX('T 6.2 '!d__Chart6_CreditScoring,,3)</definedName>
    <definedName name="d__credit_scoring_criteria__other_P" comment="Auto-added dynamic range" localSheetId="67">INDEX(d__Chart6_CreditScoring,,3)</definedName>
    <definedName name="d__credit_scoring_criteria__other_P" comment="Auto-added dynamic range" localSheetId="68">INDEX('T 6.4 ctd'!d__Chart6_CreditScoring,,3)</definedName>
    <definedName name="d__credit_scoring_criteria__other_P" comment="Auto-added dynamic range" localSheetId="69">INDEX('T 6.5'!d__Chart6_CreditScoring,,3)</definedName>
    <definedName name="d__credit_scoring_criteria__other_P" comment="Auto-added dynamic range" localSheetId="71">INDEX('T 6.6 Ctd'!d__Chart6_CreditScoring,,3)</definedName>
    <definedName name="d__credit_scoring_criteria__other_P" comment="Auto-added dynamic range" localSheetId="73">INDEX('T 6.9 _6.10'!d__Chart6_CreditScoring,,3)</definedName>
    <definedName name="d__credit_scoring_criteria__other_P" comment="Auto-added dynamic range">INDEX(d__Chart6_CreditScoring,,3)</definedName>
    <definedName name="d_Average_credit_quality__credit_card_N" comment="Auto-added dynamic range" localSheetId="65">INDEX('T 6.2 '!d__Chart6_ACQ,,2)</definedName>
    <definedName name="d_Average_credit_quality__credit_card_N" comment="Auto-added dynamic range" localSheetId="67">INDEX(d__Chart6_ACQ,,2)</definedName>
    <definedName name="d_Average_credit_quality__credit_card_N" comment="Auto-added dynamic range" localSheetId="68">INDEX('T 6.4 ctd'!d__Chart6_ACQ,,2)</definedName>
    <definedName name="d_Average_credit_quality__credit_card_N" comment="Auto-added dynamic range" localSheetId="69">INDEX('T 6.5'!d__Chart6_ACQ,,2)</definedName>
    <definedName name="d_Average_credit_quality__credit_card_N" comment="Auto-added dynamic range" localSheetId="71">INDEX('T 6.6 Ctd'!d__Chart6_ACQ,,2)</definedName>
    <definedName name="d_Average_credit_quality__credit_card_N" comment="Auto-added dynamic range" localSheetId="73">INDEX('T 6.9 _6.10'!d__Chart6_ACQ,,2)</definedName>
    <definedName name="d_Average_credit_quality__credit_card_N" comment="Auto-added dynamic range">INDEX(d__Chart6_ACQ,,2)</definedName>
    <definedName name="d_Average_credit_quality__credit_card_P" comment="Auto-added dynamic range" localSheetId="65">INDEX('T 6.2 '!d__Chart6_ACQ,,1)</definedName>
    <definedName name="d_Average_credit_quality__credit_card_P" comment="Auto-added dynamic range" localSheetId="67">INDEX(d__Chart6_ACQ,,1)</definedName>
    <definedName name="d_Average_credit_quality__credit_card_P" comment="Auto-added dynamic range" localSheetId="68">INDEX('T 6.4 ctd'!d__Chart6_ACQ,,1)</definedName>
    <definedName name="d_Average_credit_quality__credit_card_P" comment="Auto-added dynamic range" localSheetId="69">INDEX('T 6.5'!d__Chart6_ACQ,,1)</definedName>
    <definedName name="d_Average_credit_quality__credit_card_P" comment="Auto-added dynamic range" localSheetId="71">INDEX('T 6.6 Ctd'!d__Chart6_ACQ,,1)</definedName>
    <definedName name="d_Average_credit_quality__credit_card_P" comment="Auto-added dynamic range" localSheetId="73">INDEX('T 6.9 _6.10'!d__Chart6_ACQ,,1)</definedName>
    <definedName name="d_Average_credit_quality__credit_card_P" comment="Auto-added dynamic range">INDEX(d__Chart6_ACQ,,1)</definedName>
    <definedName name="d_Average_credit_quality__non_credit_card_N" comment="Auto-added dynamic range" localSheetId="65">INDEX('T 6.2 '!d__Chart6_ACQ,,4)</definedName>
    <definedName name="d_Average_credit_quality__non_credit_card_N" comment="Auto-added dynamic range" localSheetId="67">INDEX(d__Chart6_ACQ,,4)</definedName>
    <definedName name="d_Average_credit_quality__non_credit_card_N" comment="Auto-added dynamic range" localSheetId="68">INDEX('T 6.4 ctd'!d__Chart6_ACQ,,4)</definedName>
    <definedName name="d_Average_credit_quality__non_credit_card_N" comment="Auto-added dynamic range" localSheetId="69">INDEX('T 6.5'!d__Chart6_ACQ,,4)</definedName>
    <definedName name="d_Average_credit_quality__non_credit_card_N" comment="Auto-added dynamic range" localSheetId="71">INDEX('T 6.6 Ctd'!d__Chart6_ACQ,,4)</definedName>
    <definedName name="d_Average_credit_quality__non_credit_card_N" comment="Auto-added dynamic range" localSheetId="73">INDEX('T 6.9 _6.10'!d__Chart6_ACQ,,4)</definedName>
    <definedName name="d_Average_credit_quality__non_credit_card_N" comment="Auto-added dynamic range">INDEX(d__Chart6_ACQ,,4)</definedName>
    <definedName name="d_Average_credit_quality__non_credit_card_P" comment="Auto-added dynamic range" localSheetId="65">INDEX('T 6.2 '!d__Chart6_ACQ,,3)</definedName>
    <definedName name="d_Average_credit_quality__non_credit_card_P" comment="Auto-added dynamic range" localSheetId="67">INDEX(d__Chart6_ACQ,,3)</definedName>
    <definedName name="d_Average_credit_quality__non_credit_card_P" comment="Auto-added dynamic range" localSheetId="68">INDEX('T 6.4 ctd'!d__Chart6_ACQ,,3)</definedName>
    <definedName name="d_Average_credit_quality__non_credit_card_P" comment="Auto-added dynamic range" localSheetId="69">INDEX('T 6.5'!d__Chart6_ACQ,,3)</definedName>
    <definedName name="d_Average_credit_quality__non_credit_card_P" comment="Auto-added dynamic range" localSheetId="71">INDEX('T 6.6 Ctd'!d__Chart6_ACQ,,3)</definedName>
    <definedName name="d_Average_credit_quality__non_credit_card_P" comment="Auto-added dynamic range" localSheetId="73">INDEX('T 6.9 _6.10'!d__Chart6_ACQ,,3)</definedName>
    <definedName name="d_Average_credit_quality__non_credit_card_P" comment="Auto-added dynamic range">INDEX(d__Chart6_ACQ,,3)</definedName>
    <definedName name="D_B" localSheetId="65">#REF!</definedName>
    <definedName name="D_B" localSheetId="67">#REF!</definedName>
    <definedName name="D_B" localSheetId="68">#REF!</definedName>
    <definedName name="D_B" localSheetId="69">#REF!</definedName>
    <definedName name="D_B" localSheetId="71">#REF!</definedName>
    <definedName name="D_B" localSheetId="73">#REF!</definedName>
    <definedName name="D_B">#REF!</definedName>
    <definedName name="D_cate" localSheetId="65">#REF!</definedName>
    <definedName name="D_cate" localSheetId="67">#REF!</definedName>
    <definedName name="D_cate" localSheetId="68">#REF!</definedName>
    <definedName name="D_cate" localSheetId="69">#REF!</definedName>
    <definedName name="D_cate" localSheetId="71">#REF!</definedName>
    <definedName name="D_cate" localSheetId="73">#REF!</definedName>
    <definedName name="D_cate">#REF!</definedName>
    <definedName name="D_chg" localSheetId="65">#REF!</definedName>
    <definedName name="D_chg" localSheetId="67">#REF!</definedName>
    <definedName name="D_chg" localSheetId="68">#REF!</definedName>
    <definedName name="D_chg" localSheetId="69">#REF!</definedName>
    <definedName name="D_chg" localSheetId="71">#REF!</definedName>
    <definedName name="D_chg" localSheetId="73">#REF!</definedName>
    <definedName name="D_chg">#REF!</definedName>
    <definedName name="d_cht1Date" comment="Auto-added dynamic range" localSheetId="65">INDEX(d_cht1,,1)</definedName>
    <definedName name="d_cht1Date" comment="Auto-added dynamic range" localSheetId="67">INDEX(d_cht1,,1)</definedName>
    <definedName name="d_cht1Date" comment="Auto-added dynamic range" localSheetId="68">INDEX(d_cht1,,1)</definedName>
    <definedName name="d_cht1Date" comment="Auto-added dynamic range" localSheetId="69">INDEX(d_cht1,,1)</definedName>
    <definedName name="d_cht1Date" comment="Auto-added dynamic range" localSheetId="71">INDEX(d_cht1,,1)</definedName>
    <definedName name="d_cht1Date" comment="Auto-added dynamic range" localSheetId="73">INDEX(d_cht1,,1)</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 localSheetId="65">INDEX('T 6.2 '!d__Chart4,,1)</definedName>
    <definedName name="d_Default_rate" comment="Auto-added dynamic range" localSheetId="67">INDEX('T 6.4'!d__Chart4,,1)</definedName>
    <definedName name="d_Default_rate" comment="Auto-added dynamic range" localSheetId="68">INDEX('T 6.4 ctd'!d__Chart4,,1)</definedName>
    <definedName name="d_Default_rate" comment="Auto-added dynamic range" localSheetId="69">INDEX('T 6.5'!d__Chart4,,1)</definedName>
    <definedName name="d_Default_rate" comment="Auto-added dynamic range" localSheetId="71">INDEX('T 6.6 Ctd'!d__Chart4,,1)</definedName>
    <definedName name="d_Default_rate" comment="Auto-added dynamic range" localSheetId="73">INDEX('T 6.9 _6.10'!d__Chart4,,1)</definedName>
    <definedName name="d_Default_rate" comment="Auto-added dynamic range">INDEX(d__Chart4,,1)</definedName>
    <definedName name="d_Defaults__credit_card_N" comment="Auto-added dynamic range" localSheetId="65">INDEX('T 6.2 '!d__Chart6_Defaults,,2)</definedName>
    <definedName name="d_Defaults__credit_card_N" comment="Auto-added dynamic range" localSheetId="67">INDEX(d__Chart6_Defaults,,2)</definedName>
    <definedName name="d_Defaults__credit_card_N" comment="Auto-added dynamic range" localSheetId="68">INDEX('T 6.4 ctd'!d__Chart6_Defaults,,2)</definedName>
    <definedName name="d_Defaults__credit_card_N" comment="Auto-added dynamic range" localSheetId="69">INDEX('T 6.5'!d__Chart6_Defaults,,2)</definedName>
    <definedName name="d_Defaults__credit_card_N" comment="Auto-added dynamic range" localSheetId="71">INDEX('T 6.6 Ctd'!d__Chart6_Defaults,,2)</definedName>
    <definedName name="d_Defaults__credit_card_N" comment="Auto-added dynamic range" localSheetId="73">INDEX('T 6.9 _6.10'!d__Chart6_Defaults,,2)</definedName>
    <definedName name="d_Defaults__credit_card_N" comment="Auto-added dynamic range">INDEX(d__Chart6_Defaults,,2)</definedName>
    <definedName name="d_Defaults__credit_card_P" comment="Auto-added dynamic range" localSheetId="65">INDEX('T 6.2 '!d__Chart6_Defaults,,1)</definedName>
    <definedName name="d_Defaults__credit_card_P" comment="Auto-added dynamic range" localSheetId="67">INDEX(d__Chart6_Defaults,,1)</definedName>
    <definedName name="d_Defaults__credit_card_P" comment="Auto-added dynamic range" localSheetId="68">INDEX('T 6.4 ctd'!d__Chart6_Defaults,,1)</definedName>
    <definedName name="d_Defaults__credit_card_P" comment="Auto-added dynamic range" localSheetId="69">INDEX('T 6.5'!d__Chart6_Defaults,,1)</definedName>
    <definedName name="d_Defaults__credit_card_P" comment="Auto-added dynamic range" localSheetId="71">INDEX('T 6.6 Ctd'!d__Chart6_Defaults,,1)</definedName>
    <definedName name="d_Defaults__credit_card_P" comment="Auto-added dynamic range" localSheetId="73">INDEX('T 6.9 _6.10'!d__Chart6_Defaults,,1)</definedName>
    <definedName name="d_Defaults__credit_card_P" comment="Auto-added dynamic range">INDEX(d__Chart6_Defaults,,1)</definedName>
    <definedName name="d_Defaults__other_N" comment="Auto-added dynamic range" localSheetId="65">INDEX('T 6.2 '!d__Chart6_Defaults,,4)</definedName>
    <definedName name="d_Defaults__other_N" comment="Auto-added dynamic range" localSheetId="67">INDEX(d__Chart6_Defaults,,4)</definedName>
    <definedName name="d_Defaults__other_N" comment="Auto-added dynamic range" localSheetId="68">INDEX('T 6.4 ctd'!d__Chart6_Defaults,,4)</definedName>
    <definedName name="d_Defaults__other_N" comment="Auto-added dynamic range" localSheetId="69">INDEX('T 6.5'!d__Chart6_Defaults,,4)</definedName>
    <definedName name="d_Defaults__other_N" comment="Auto-added dynamic range" localSheetId="71">INDEX('T 6.6 Ctd'!d__Chart6_Defaults,,4)</definedName>
    <definedName name="d_Defaults__other_N" comment="Auto-added dynamic range" localSheetId="73">INDEX('T 6.9 _6.10'!d__Chart6_Defaults,,4)</definedName>
    <definedName name="d_Defaults__other_N" comment="Auto-added dynamic range">INDEX(d__Chart6_Defaults,,4)</definedName>
    <definedName name="d_Defaults__other_P" comment="Auto-added dynamic range" localSheetId="65">INDEX('T 6.2 '!d__Chart6_Defaults,,3)</definedName>
    <definedName name="d_Defaults__other_P" comment="Auto-added dynamic range" localSheetId="67">INDEX(d__Chart6_Defaults,,3)</definedName>
    <definedName name="d_Defaults__other_P" comment="Auto-added dynamic range" localSheetId="68">INDEX('T 6.4 ctd'!d__Chart6_Defaults,,3)</definedName>
    <definedName name="d_Defaults__other_P" comment="Auto-added dynamic range" localSheetId="69">INDEX('T 6.5'!d__Chart6_Defaults,,3)</definedName>
    <definedName name="d_Defaults__other_P" comment="Auto-added dynamic range" localSheetId="71">INDEX('T 6.6 Ctd'!d__Chart6_Defaults,,3)</definedName>
    <definedName name="d_Defaults__other_P" comment="Auto-added dynamic range" localSheetId="73">INDEX('T 6.9 _6.10'!d__Chart6_Defaults,,3)</definedName>
    <definedName name="d_Defaults__other_P" comment="Auto-added dynamic range">INDEX(d__Chart6_Defaults,,3)</definedName>
    <definedName name="d_Demand_from_households__credit_card_N" comment="Auto-added dynamic range" localSheetId="65">INDEX('T 6.2 '!d__Chart6_UnsecDemand,,2)</definedName>
    <definedName name="d_Demand_from_households__credit_card_N" comment="Auto-added dynamic range" localSheetId="67">INDEX(d__Chart6_UnsecDemand,,2)</definedName>
    <definedName name="d_Demand_from_households__credit_card_N" comment="Auto-added dynamic range" localSheetId="68">INDEX('T 6.4 ctd'!d__Chart6_UnsecDemand,,2)</definedName>
    <definedName name="d_Demand_from_households__credit_card_N" comment="Auto-added dynamic range" localSheetId="69">INDEX('T 6.5'!d__Chart6_UnsecDemand,,2)</definedName>
    <definedName name="d_Demand_from_households__credit_card_N" comment="Auto-added dynamic range" localSheetId="71">INDEX('T 6.6 Ctd'!d__Chart6_UnsecDemand,,2)</definedName>
    <definedName name="d_Demand_from_households__credit_card_N" comment="Auto-added dynamic range" localSheetId="73">INDEX('T 6.9 _6.10'!d__Chart6_UnsecDemand,,2)</definedName>
    <definedName name="d_Demand_from_households__credit_card_N" comment="Auto-added dynamic range">INDEX(d__Chart6_UnsecDemand,,2)</definedName>
    <definedName name="d_Demand_from_households__credit_card_P" comment="Auto-added dynamic range" localSheetId="65">INDEX('T 6.2 '!d__Chart6_UnsecDemand,,1)</definedName>
    <definedName name="d_Demand_from_households__credit_card_P" comment="Auto-added dynamic range" localSheetId="67">INDEX(d__Chart6_UnsecDemand,,1)</definedName>
    <definedName name="d_Demand_from_households__credit_card_P" comment="Auto-added dynamic range" localSheetId="68">INDEX('T 6.4 ctd'!d__Chart6_UnsecDemand,,1)</definedName>
    <definedName name="d_Demand_from_households__credit_card_P" comment="Auto-added dynamic range" localSheetId="69">INDEX('T 6.5'!d__Chart6_UnsecDemand,,1)</definedName>
    <definedName name="d_Demand_from_households__credit_card_P" comment="Auto-added dynamic range" localSheetId="71">INDEX('T 6.6 Ctd'!d__Chart6_UnsecDemand,,1)</definedName>
    <definedName name="d_Demand_from_households__credit_card_P" comment="Auto-added dynamic range" localSheetId="73">INDEX('T 6.9 _6.10'!d__Chart6_UnsecDemand,,1)</definedName>
    <definedName name="d_Demand_from_households__credit_card_P" comment="Auto-added dynamic range">INDEX(d__Chart6_UnsecDemand,,1)</definedName>
    <definedName name="d_Demand_from_households__other_N" comment="Auto-added dynamic range" localSheetId="65">INDEX('T 6.2 '!d__Chart6_UnsecDemand,,4)</definedName>
    <definedName name="d_Demand_from_households__other_N" comment="Auto-added dynamic range" localSheetId="67">INDEX(d__Chart6_UnsecDemand,,4)</definedName>
    <definedName name="d_Demand_from_households__other_N" comment="Auto-added dynamic range" localSheetId="68">INDEX('T 6.4 ctd'!d__Chart6_UnsecDemand,,4)</definedName>
    <definedName name="d_Demand_from_households__other_N" comment="Auto-added dynamic range" localSheetId="69">INDEX('T 6.5'!d__Chart6_UnsecDemand,,4)</definedName>
    <definedName name="d_Demand_from_households__other_N" comment="Auto-added dynamic range" localSheetId="71">INDEX('T 6.6 Ctd'!d__Chart6_UnsecDemand,,4)</definedName>
    <definedName name="d_Demand_from_households__other_N" comment="Auto-added dynamic range" localSheetId="73">INDEX('T 6.9 _6.10'!d__Chart6_UnsecDemand,,4)</definedName>
    <definedName name="d_Demand_from_households__other_N" comment="Auto-added dynamic range">INDEX(d__Chart6_UnsecDemand,,4)</definedName>
    <definedName name="d_Demand_from_households__other_P" comment="Auto-added dynamic range" localSheetId="65">INDEX('T 6.2 '!d__Chart6_UnsecDemand,,3)</definedName>
    <definedName name="d_Demand_from_households__other_P" comment="Auto-added dynamic range" localSheetId="67">INDEX(d__Chart6_UnsecDemand,,3)</definedName>
    <definedName name="d_Demand_from_households__other_P" comment="Auto-added dynamic range" localSheetId="68">INDEX('T 6.4 ctd'!d__Chart6_UnsecDemand,,3)</definedName>
    <definedName name="d_Demand_from_households__other_P" comment="Auto-added dynamic range" localSheetId="69">INDEX('T 6.5'!d__Chart6_UnsecDemand,,3)</definedName>
    <definedName name="d_Demand_from_households__other_P" comment="Auto-added dynamic range" localSheetId="71">INDEX('T 6.6 Ctd'!d__Chart6_UnsecDemand,,3)</definedName>
    <definedName name="d_Demand_from_households__other_P" comment="Auto-added dynamic range" localSheetId="73">INDEX('T 6.9 _6.10'!d__Chart6_UnsecDemand,,3)</definedName>
    <definedName name="d_Demand_from_households__other_P" comment="Auto-added dynamic range">INDEX(d__Chart6_UnsecDemand,,3)</definedName>
    <definedName name="D_G" localSheetId="65">#REF!</definedName>
    <definedName name="D_G" localSheetId="67">#REF!</definedName>
    <definedName name="D_G" localSheetId="68">#REF!</definedName>
    <definedName name="D_G" localSheetId="69">#REF!</definedName>
    <definedName name="D_G" localSheetId="71">#REF!</definedName>
    <definedName name="D_G" localSheetId="73">#REF!</definedName>
    <definedName name="D_G">#REF!</definedName>
    <definedName name="D_Ind" localSheetId="65">#REF!</definedName>
    <definedName name="D_Ind" localSheetId="67">#REF!</definedName>
    <definedName name="D_Ind" localSheetId="68">#REF!</definedName>
    <definedName name="D_Ind" localSheetId="69">#REF!</definedName>
    <definedName name="D_Ind" localSheetId="71">#REF!</definedName>
    <definedName name="D_Ind" localSheetId="73">#REF!</definedName>
    <definedName name="D_Ind">#REF!</definedName>
    <definedName name="D_L" localSheetId="65">#REF!</definedName>
    <definedName name="D_L" localSheetId="67">#REF!</definedName>
    <definedName name="D_L" localSheetId="68">#REF!</definedName>
    <definedName name="D_L" localSheetId="69">#REF!</definedName>
    <definedName name="D_L" localSheetId="71">#REF!</definedName>
    <definedName name="D_L" localSheetId="73">#REF!</definedName>
    <definedName name="D_L">#REF!</definedName>
    <definedName name="d_loan_approvals__credit_card_N" comment="Auto-added dynamic range" localSheetId="65">INDEX('T 6.2 '!d__Chart6_LA,,3)</definedName>
    <definedName name="d_loan_approvals__credit_card_N" comment="Auto-added dynamic range" localSheetId="67">INDEX(d__Chart6_LA,,3)</definedName>
    <definedName name="d_loan_approvals__credit_card_N" comment="Auto-added dynamic range" localSheetId="68">INDEX('T 6.4 ctd'!d__Chart6_LA,,3)</definedName>
    <definedName name="d_loan_approvals__credit_card_N" comment="Auto-added dynamic range" localSheetId="69">INDEX('T 6.5'!d__Chart6_LA,,3)</definedName>
    <definedName name="d_loan_approvals__credit_card_N" comment="Auto-added dynamic range" localSheetId="71">INDEX('T 6.6 Ctd'!d__Chart6_LA,,3)</definedName>
    <definedName name="d_loan_approvals__credit_card_N" comment="Auto-added dynamic range" localSheetId="73">INDEX('T 6.9 _6.10'!d__Chart6_LA,,3)</definedName>
    <definedName name="d_loan_approvals__credit_card_N" comment="Auto-added dynamic range">INDEX(d__Chart6_LA,,3)</definedName>
    <definedName name="d_loan_approvals__credit_card_P" comment="Auto-added dynamic range" localSheetId="65">INDEX('T 6.2 '!d__Chart6_LA,,2)</definedName>
    <definedName name="d_loan_approvals__credit_card_P" comment="Auto-added dynamic range" localSheetId="67">INDEX(d__Chart6_LA,,2)</definedName>
    <definedName name="d_loan_approvals__credit_card_P" comment="Auto-added dynamic range" localSheetId="68">INDEX('T 6.4 ctd'!d__Chart6_LA,,2)</definedName>
    <definedName name="d_loan_approvals__credit_card_P" comment="Auto-added dynamic range" localSheetId="69">INDEX('T 6.5'!d__Chart6_LA,,2)</definedName>
    <definedName name="d_loan_approvals__credit_card_P" comment="Auto-added dynamic range" localSheetId="71">INDEX('T 6.6 Ctd'!d__Chart6_LA,,2)</definedName>
    <definedName name="d_loan_approvals__credit_card_P" comment="Auto-added dynamic range" localSheetId="73">INDEX('T 6.9 _6.10'!d__Chart6_LA,,2)</definedName>
    <definedName name="d_loan_approvals__credit_card_P" comment="Auto-added dynamic range">INDEX(d__Chart6_LA,,2)</definedName>
    <definedName name="d_loan_approvals__other_N" comment="Auto-added dynamic range" localSheetId="65">INDEX('T 6.2 '!d__Chart6_LA,,5)</definedName>
    <definedName name="d_loan_approvals__other_N" comment="Auto-added dynamic range" localSheetId="67">INDEX(d__Chart6_LA,,5)</definedName>
    <definedName name="d_loan_approvals__other_N" comment="Auto-added dynamic range" localSheetId="68">INDEX('T 6.4 ctd'!d__Chart6_LA,,5)</definedName>
    <definedName name="d_loan_approvals__other_N" comment="Auto-added dynamic range" localSheetId="69">INDEX('T 6.5'!d__Chart6_LA,,5)</definedName>
    <definedName name="d_loan_approvals__other_N" comment="Auto-added dynamic range" localSheetId="71">INDEX('T 6.6 Ctd'!d__Chart6_LA,,5)</definedName>
    <definedName name="d_loan_approvals__other_N" comment="Auto-added dynamic range" localSheetId="73">INDEX('T 6.9 _6.10'!d__Chart6_LA,,5)</definedName>
    <definedName name="d_loan_approvals__other_N" comment="Auto-added dynamic range">INDEX(d__Chart6_LA,,5)</definedName>
    <definedName name="d_loan_approvals__other_P" comment="Auto-added dynamic range" localSheetId="65">INDEX('T 6.2 '!d__Chart6_LA,,4)</definedName>
    <definedName name="d_loan_approvals__other_P" comment="Auto-added dynamic range" localSheetId="67">INDEX(d__Chart6_LA,,4)</definedName>
    <definedName name="d_loan_approvals__other_P" comment="Auto-added dynamic range" localSheetId="68">INDEX('T 6.4 ctd'!d__Chart6_LA,,4)</definedName>
    <definedName name="d_loan_approvals__other_P" comment="Auto-added dynamic range" localSheetId="69">INDEX('T 6.5'!d__Chart6_LA,,4)</definedName>
    <definedName name="d_loan_approvals__other_P" comment="Auto-added dynamic range" localSheetId="71">INDEX('T 6.6 Ctd'!d__Chart6_LA,,4)</definedName>
    <definedName name="d_loan_approvals__other_P" comment="Auto-added dynamic range" localSheetId="73">INDEX('T 6.9 _6.10'!d__Chart6_LA,,4)</definedName>
    <definedName name="d_loan_approvals__other_P" comment="Auto-added dynamic range">INDEX(d__Chart6_LA,,4)</definedName>
    <definedName name="d_Loss_given_default" comment="Auto-added dynamic range" localSheetId="65">INDEX('T 6.2 '!d__Chart4,,3)</definedName>
    <definedName name="d_Loss_given_default" comment="Auto-added dynamic range" localSheetId="67">INDEX('T 6.4'!d__Chart4,,3)</definedName>
    <definedName name="d_Loss_given_default" comment="Auto-added dynamic range" localSheetId="68">INDEX('T 6.4 ctd'!d__Chart4,,3)</definedName>
    <definedName name="d_Loss_given_default" comment="Auto-added dynamic range" localSheetId="69">INDEX('T 6.5'!d__Chart4,,3)</definedName>
    <definedName name="d_Loss_given_default" comment="Auto-added dynamic range" localSheetId="71">INDEX('T 6.6 Ctd'!d__Chart4,,3)</definedName>
    <definedName name="d_Loss_given_default" comment="Auto-added dynamic range" localSheetId="73">INDEX('T 6.9 _6.10'!d__Chart4,,3)</definedName>
    <definedName name="d_Loss_given_default" comment="Auto-added dynamic range">INDEX(d__Chart4,,3)</definedName>
    <definedName name="d_Loss_given_default__credit_card_N" comment="Auto-added dynamic range" localSheetId="65">INDEX('T 6.2 '!d__Chart6_LGD,,2)</definedName>
    <definedName name="d_Loss_given_default__credit_card_N" comment="Auto-added dynamic range" localSheetId="67">INDEX(d__Chart6_LGD,,2)</definedName>
    <definedName name="d_Loss_given_default__credit_card_N" comment="Auto-added dynamic range" localSheetId="68">INDEX('T 6.4 ctd'!d__Chart6_LGD,,2)</definedName>
    <definedName name="d_Loss_given_default__credit_card_N" comment="Auto-added dynamic range" localSheetId="69">INDEX('T 6.5'!d__Chart6_LGD,,2)</definedName>
    <definedName name="d_Loss_given_default__credit_card_N" comment="Auto-added dynamic range" localSheetId="71">INDEX('T 6.6 Ctd'!d__Chart6_LGD,,2)</definedName>
    <definedName name="d_Loss_given_default__credit_card_N" comment="Auto-added dynamic range" localSheetId="73">INDEX('T 6.9 _6.10'!d__Chart6_LGD,,2)</definedName>
    <definedName name="d_Loss_given_default__credit_card_N" comment="Auto-added dynamic range">INDEX(d__Chart6_LGD,,2)</definedName>
    <definedName name="d_Loss_given_default__credit_card_P" comment="Auto-added dynamic range" localSheetId="65">INDEX('T 6.2 '!d__Chart6_LGD,,1)</definedName>
    <definedName name="d_Loss_given_default__credit_card_P" comment="Auto-added dynamic range" localSheetId="67">INDEX(d__Chart6_LGD,,1)</definedName>
    <definedName name="d_Loss_given_default__credit_card_P" comment="Auto-added dynamic range" localSheetId="68">INDEX('T 6.4 ctd'!d__Chart6_LGD,,1)</definedName>
    <definedName name="d_Loss_given_default__credit_card_P" comment="Auto-added dynamic range" localSheetId="69">INDEX('T 6.5'!d__Chart6_LGD,,1)</definedName>
    <definedName name="d_Loss_given_default__credit_card_P" comment="Auto-added dynamic range" localSheetId="71">INDEX('T 6.6 Ctd'!d__Chart6_LGD,,1)</definedName>
    <definedName name="d_Loss_given_default__credit_card_P" comment="Auto-added dynamic range" localSheetId="73">INDEX('T 6.9 _6.10'!d__Chart6_LGD,,1)</definedName>
    <definedName name="d_Loss_given_default__credit_card_P" comment="Auto-added dynamic range">INDEX(d__Chart6_LGD,,1)</definedName>
    <definedName name="d_Loss_given_default__other_N" comment="Auto-added dynamic range" localSheetId="65">INDEX('T 6.2 '!d__Chart6_LGD,,4)</definedName>
    <definedName name="d_Loss_given_default__other_N" comment="Auto-added dynamic range" localSheetId="67">INDEX(d__Chart6_LGD,,4)</definedName>
    <definedName name="d_Loss_given_default__other_N" comment="Auto-added dynamic range" localSheetId="68">INDEX('T 6.4 ctd'!d__Chart6_LGD,,4)</definedName>
    <definedName name="d_Loss_given_default__other_N" comment="Auto-added dynamic range" localSheetId="69">INDEX('T 6.5'!d__Chart6_LGD,,4)</definedName>
    <definedName name="d_Loss_given_default__other_N" comment="Auto-added dynamic range" localSheetId="71">INDEX('T 6.6 Ctd'!d__Chart6_LGD,,4)</definedName>
    <definedName name="d_Loss_given_default__other_N" comment="Auto-added dynamic range" localSheetId="73">INDEX('T 6.9 _6.10'!d__Chart6_LGD,,4)</definedName>
    <definedName name="d_Loss_given_default__other_N" comment="Auto-added dynamic range">INDEX(d__Chart6_LGD,,4)</definedName>
    <definedName name="d_Loss_given_default__other_P" comment="Auto-added dynamic range" localSheetId="65">INDEX('T 6.2 '!d__Chart6_LGD,,3)</definedName>
    <definedName name="d_Loss_given_default__other_P" comment="Auto-added dynamic range" localSheetId="67">INDEX(d__Chart6_LGD,,3)</definedName>
    <definedName name="d_Loss_given_default__other_P" comment="Auto-added dynamic range" localSheetId="68">INDEX('T 6.4 ctd'!d__Chart6_LGD,,3)</definedName>
    <definedName name="d_Loss_given_default__other_P" comment="Auto-added dynamic range" localSheetId="69">INDEX('T 6.5'!d__Chart6_LGD,,3)</definedName>
    <definedName name="d_Loss_given_default__other_P" comment="Auto-added dynamic range" localSheetId="71">INDEX('T 6.6 Ctd'!d__Chart6_LGD,,3)</definedName>
    <definedName name="d_Loss_given_default__other_P" comment="Auto-added dynamic range" localSheetId="73">INDEX('T 6.9 _6.10'!d__Chart6_LGD,,3)</definedName>
    <definedName name="d_Loss_given_default__other_P" comment="Auto-added dynamic range">INDEX(d__Chart6_LGD,,3)</definedName>
    <definedName name="d_N___Default_rate" comment="Auto-added dynamic range" localSheetId="65">INDEX('T 6.2 '!d__Chart4,,2)</definedName>
    <definedName name="d_N___Default_rate" comment="Auto-added dynamic range" localSheetId="67">INDEX('T 6.4'!d__Chart4,,2)</definedName>
    <definedName name="d_N___Default_rate" comment="Auto-added dynamic range" localSheetId="68">INDEX('T 6.4 ctd'!d__Chart4,,2)</definedName>
    <definedName name="d_N___Default_rate" comment="Auto-added dynamic range" localSheetId="69">INDEX('T 6.5'!d__Chart4,,2)</definedName>
    <definedName name="d_N___Default_rate" comment="Auto-added dynamic range" localSheetId="71">INDEX('T 6.6 Ctd'!d__Chart4,,2)</definedName>
    <definedName name="d_N___Default_rate" comment="Auto-added dynamic range" localSheetId="73">INDEX('T 6.9 _6.10'!d__Chart4,,2)</definedName>
    <definedName name="d_N___Default_rate" comment="Auto-added dynamic range">INDEX(d__Chart4,,2)</definedName>
    <definedName name="d_N___Loss_given_default" comment="Auto-added dynamic range" localSheetId="65">INDEX('T 6.2 '!d__Chart4,,4)</definedName>
    <definedName name="d_N___Loss_given_default" comment="Auto-added dynamic range" localSheetId="67">INDEX('T 6.4'!d__Chart4,,4)</definedName>
    <definedName name="d_N___Loss_given_default" comment="Auto-added dynamic range" localSheetId="68">INDEX('T 6.4 ctd'!d__Chart4,,4)</definedName>
    <definedName name="d_N___Loss_given_default" comment="Auto-added dynamic range" localSheetId="69">INDEX('T 6.5'!d__Chart4,,4)</definedName>
    <definedName name="d_N___Loss_given_default" comment="Auto-added dynamic range" localSheetId="71">INDEX('T 6.6 Ctd'!d__Chart4,,4)</definedName>
    <definedName name="d_N___Loss_given_default" comment="Auto-added dynamic range" localSheetId="73">INDEX('T 6.9 _6.10'!d__Chart4,,4)</definedName>
    <definedName name="d_N___Loss_given_default" comment="Auto-added dynamic range">INDEX(d__Chart4,,4)</definedName>
    <definedName name="d_N___Overall" comment="Auto-added dynamic range" localSheetId="65">INDEX('T 6.2 '!d__Chart1,,3)</definedName>
    <definedName name="d_N___Overall" comment="Auto-added dynamic range" localSheetId="67">INDEX('T 6.4'!d__Chart1,,3)</definedName>
    <definedName name="d_N___Overall" comment="Auto-added dynamic range" localSheetId="68">INDEX('T 6.4 ctd'!d__Chart1,,3)</definedName>
    <definedName name="d_N___Overall" comment="Auto-added dynamic range" localSheetId="69">INDEX('T 6.5'!d__Chart1,,3)</definedName>
    <definedName name="d_N___Overall" comment="Auto-added dynamic range" localSheetId="71">INDEX('T 6.6 Ctd'!d__Chart1,,3)</definedName>
    <definedName name="d_N___Overall" comment="Auto-added dynamic range" localSheetId="73">INDEX('T 6.9 _6.10'!d__Chart1,,3)</definedName>
    <definedName name="d_N___Overall" comment="Auto-added dynamic range">INDEX(d__Chart1,,3)</definedName>
    <definedName name="d_N___To_borrowers_with_high_LTV_ratios__c_" comment="Auto-added dynamic range" localSheetId="65">INDEX('T 6.2 '!d__Chart1,,5)</definedName>
    <definedName name="d_N___To_borrowers_with_high_LTV_ratios__c_" comment="Auto-added dynamic range" localSheetId="67">INDEX('T 6.4'!d__Chart1,,5)</definedName>
    <definedName name="d_N___To_borrowers_with_high_LTV_ratios__c_" comment="Auto-added dynamic range" localSheetId="68">INDEX('T 6.4 ctd'!d__Chart1,,5)</definedName>
    <definedName name="d_N___To_borrowers_with_high_LTV_ratios__c_" comment="Auto-added dynamic range" localSheetId="69">INDEX('T 6.5'!d__Chart1,,5)</definedName>
    <definedName name="d_N___To_borrowers_with_high_LTV_ratios__c_" comment="Auto-added dynamic range" localSheetId="71">INDEX('T 6.6 Ctd'!d__Chart1,,5)</definedName>
    <definedName name="d_N___To_borrowers_with_high_LTV_ratios__c_" comment="Auto-added dynamic range" localSheetId="73">INDEX('T 6.9 _6.10'!d__Chart1,,5)</definedName>
    <definedName name="d_N___To_borrowers_with_high_LTV_ratios__c_" comment="Auto-added dynamic range">INDEX(d__Chart1,,5)</definedName>
    <definedName name="d_N_house_spreads" comment="Auto-added dynamic range" localSheetId="65">INDEX('T 6.2 '!d__Chart3,2,)</definedName>
    <definedName name="d_N_house_spreads" comment="Auto-added dynamic range" localSheetId="67">INDEX('T 6.4'!d__Chart3,2,)</definedName>
    <definedName name="d_N_house_spreads" comment="Auto-added dynamic range" localSheetId="68">INDEX('T 6.4 ctd'!d__Chart3,2,)</definedName>
    <definedName name="d_N_house_spreads" comment="Auto-added dynamic range" localSheetId="69">INDEX('T 6.5'!d__Chart3,2,)</definedName>
    <definedName name="d_N_house_spreads" comment="Auto-added dynamic range" localSheetId="71">INDEX('T 6.6 Ctd'!d__Chart3,2,)</definedName>
    <definedName name="d_N_house_spreads" comment="Auto-added dynamic range" localSheetId="73">INDEX('T 6.9 _6.10'!d__Chart3,2,)</definedName>
    <definedName name="d_N_house_spreads" comment="Auto-added dynamic range">INDEX(d__Chart3,2,)</definedName>
    <definedName name="d_N_Large_Availability" comment="Auto-added dynamic range" localSheetId="65">INDEX('T 6.2 '!d__Chart7,,7)</definedName>
    <definedName name="d_N_Large_Availability" comment="Auto-added dynamic range" localSheetId="67">INDEX(d__Chart7,,7)</definedName>
    <definedName name="d_N_Large_Availability" comment="Auto-added dynamic range" localSheetId="68">INDEX('T 6.4 ctd'!d__Chart7,,7)</definedName>
    <definedName name="d_N_Large_Availability" comment="Auto-added dynamic range" localSheetId="69">INDEX('T 6.5'!d__Chart7,,7)</definedName>
    <definedName name="d_N_Large_Availability" comment="Auto-added dynamic range" localSheetId="71">INDEX('T 6.6 Ctd'!d__Chart7,,7)</definedName>
    <definedName name="d_N_Large_Availability" comment="Auto-added dynamic range" localSheetId="73">INDEX('T 6.9 _6.10'!d__Chart7,,7)</definedName>
    <definedName name="d_N_Large_Availability" comment="Auto-added dynamic range">INDEX(d__Chart7,,7)</definedName>
    <definedName name="d_N_Large_Demand" comment="Auto-added dynamic range" localSheetId="65">INDEX('T 6.2 '!d__Chart9,,6)</definedName>
    <definedName name="d_N_Large_Demand" comment="Auto-added dynamic range" localSheetId="67">INDEX(d__Chart9,,6)</definedName>
    <definedName name="d_N_Large_Demand" comment="Auto-added dynamic range" localSheetId="68">INDEX('T 6.4 ctd'!d__Chart9,,6)</definedName>
    <definedName name="d_N_Large_Demand" comment="Auto-added dynamic range" localSheetId="69">INDEX('T 6.5'!d__Chart9,,6)</definedName>
    <definedName name="d_N_Large_Demand" comment="Auto-added dynamic range" localSheetId="71">INDEX('T 6.6 Ctd'!d__Chart9,,6)</definedName>
    <definedName name="d_N_Large_Demand" comment="Auto-added dynamic range" localSheetId="73">INDEX('T 6.9 _6.10'!d__Chart9,,6)</definedName>
    <definedName name="d_N_Large_Demand" comment="Auto-added dynamic range">INDEX(d__Chart9,,6)</definedName>
    <definedName name="d_N_Large_Spreads" comment="Auto-added dynamic range" localSheetId="65">INDEX('T 6.2 '!d__Chart8,,6)</definedName>
    <definedName name="d_N_Large_Spreads" comment="Auto-added dynamic range" localSheetId="67">INDEX(d__Chart8,,6)</definedName>
    <definedName name="d_N_Large_Spreads" comment="Auto-added dynamic range" localSheetId="68">INDEX('T 6.4 ctd'!d__Chart8,,6)</definedName>
    <definedName name="d_N_Large_Spreads" comment="Auto-added dynamic range" localSheetId="69">INDEX('T 6.5'!d__Chart8,,6)</definedName>
    <definedName name="d_N_Large_Spreads" comment="Auto-added dynamic range" localSheetId="71">INDEX('T 6.6 Ctd'!d__Chart8,,6)</definedName>
    <definedName name="d_N_Large_Spreads" comment="Auto-added dynamic range" localSheetId="73">INDEX('T 6.9 _6.10'!d__Chart8,,6)</definedName>
    <definedName name="d_N_Large_Spreads" comment="Auto-added dynamic range">INDEX(d__Chart8,,6)</definedName>
    <definedName name="d_N_Medium_Availability" comment="Auto-added dynamic range" localSheetId="65">INDEX('T 6.2 '!d__Chart7,,5)</definedName>
    <definedName name="d_N_Medium_Availability" comment="Auto-added dynamic range" localSheetId="67">INDEX(d__Chart7,,5)</definedName>
    <definedName name="d_N_Medium_Availability" comment="Auto-added dynamic range" localSheetId="68">INDEX('T 6.4 ctd'!d__Chart7,,5)</definedName>
    <definedName name="d_N_Medium_Availability" comment="Auto-added dynamic range" localSheetId="69">INDEX('T 6.5'!d__Chart7,,5)</definedName>
    <definedName name="d_N_Medium_Availability" comment="Auto-added dynamic range" localSheetId="71">INDEX('T 6.6 Ctd'!d__Chart7,,5)</definedName>
    <definedName name="d_N_Medium_Availability" comment="Auto-added dynamic range" localSheetId="73">INDEX('T 6.9 _6.10'!d__Chart7,,5)</definedName>
    <definedName name="d_N_Medium_Availability" comment="Auto-added dynamic range">INDEX(d__Chart7,,5)</definedName>
    <definedName name="d_N_Medium_Demand" comment="Auto-added dynamic range" localSheetId="65">INDEX('T 6.2 '!d__Chart9,,4)</definedName>
    <definedName name="d_N_Medium_Demand" comment="Auto-added dynamic range" localSheetId="67">INDEX(d__Chart9,,4)</definedName>
    <definedName name="d_N_Medium_Demand" comment="Auto-added dynamic range" localSheetId="68">INDEX('T 6.4 ctd'!d__Chart9,,4)</definedName>
    <definedName name="d_N_Medium_Demand" comment="Auto-added dynamic range" localSheetId="69">INDEX('T 6.5'!d__Chart9,,4)</definedName>
    <definedName name="d_N_Medium_Demand" comment="Auto-added dynamic range" localSheetId="71">INDEX('T 6.6 Ctd'!d__Chart9,,4)</definedName>
    <definedName name="d_N_Medium_Demand" comment="Auto-added dynamic range" localSheetId="73">INDEX('T 6.9 _6.10'!d__Chart9,,4)</definedName>
    <definedName name="d_N_Medium_Demand" comment="Auto-added dynamic range">INDEX(d__Chart9,,4)</definedName>
    <definedName name="d_N_Medium_Spreads" comment="Auto-added dynamic range" localSheetId="65">INDEX('T 6.2 '!d__Chart8,,4)</definedName>
    <definedName name="d_N_Medium_Spreads" comment="Auto-added dynamic range" localSheetId="67">INDEX(d__Chart8,,4)</definedName>
    <definedName name="d_N_Medium_Spreads" comment="Auto-added dynamic range" localSheetId="68">INDEX('T 6.4 ctd'!d__Chart8,,4)</definedName>
    <definedName name="d_N_Medium_Spreads" comment="Auto-added dynamic range" localSheetId="69">INDEX('T 6.5'!d__Chart8,,4)</definedName>
    <definedName name="d_N_Medium_Spreads" comment="Auto-added dynamic range" localSheetId="71">INDEX('T 6.6 Ctd'!d__Chart8,,4)</definedName>
    <definedName name="d_N_Medium_Spreads" comment="Auto-added dynamic range" localSheetId="73">INDEX('T 6.9 _6.10'!d__Chart8,,4)</definedName>
    <definedName name="d_N_Medium_Spreads" comment="Auto-added dynamic range">INDEX(d__Chart8,,4)</definedName>
    <definedName name="d_N_Sec_spreads" comment="Auto-added dynamic range" localSheetId="65">INDEX('T 6.2 '!d__Chart2,2,)</definedName>
    <definedName name="d_N_Sec_spreads" comment="Auto-added dynamic range" localSheetId="67">INDEX('T 6.4'!d__Chart2,2,)</definedName>
    <definedName name="d_N_Sec_spreads" comment="Auto-added dynamic range" localSheetId="68">INDEX('T 6.4 ctd'!d__Chart2,2,)</definedName>
    <definedName name="d_N_Sec_spreads" comment="Auto-added dynamic range" localSheetId="69">INDEX('T 6.5'!d__Chart2,2,)</definedName>
    <definedName name="d_N_Sec_spreads" comment="Auto-added dynamic range" localSheetId="71">INDEX('T 6.6 Ctd'!d__Chart2,2,)</definedName>
    <definedName name="d_N_Sec_spreads" comment="Auto-added dynamic range" localSheetId="73">INDEX('T 6.9 _6.10'!d__Chart2,2,)</definedName>
    <definedName name="d_N_Sec_spreads" comment="Auto-added dynamic range">INDEX(d__Chart2,2,)</definedName>
    <definedName name="d_N_Small_Availability" comment="Auto-added dynamic range" localSheetId="65">INDEX('T 6.2 '!d__Chart7,,3)</definedName>
    <definedName name="d_N_Small_Availability" comment="Auto-added dynamic range" localSheetId="67">INDEX(d__Chart7,,3)</definedName>
    <definedName name="d_N_Small_Availability" comment="Auto-added dynamic range" localSheetId="68">INDEX('T 6.4 ctd'!d__Chart7,,3)</definedName>
    <definedName name="d_N_Small_Availability" comment="Auto-added dynamic range" localSheetId="69">INDEX('T 6.5'!d__Chart7,,3)</definedName>
    <definedName name="d_N_Small_Availability" comment="Auto-added dynamic range" localSheetId="71">INDEX('T 6.6 Ctd'!d__Chart7,,3)</definedName>
    <definedName name="d_N_Small_Availability" comment="Auto-added dynamic range" localSheetId="73">INDEX('T 6.9 _6.10'!d__Chart7,,3)</definedName>
    <definedName name="d_N_Small_Availability" comment="Auto-added dynamic range">INDEX(d__Chart7,,3)</definedName>
    <definedName name="d_N_Small_Demand" comment="Auto-added dynamic range" localSheetId="65">INDEX('T 6.2 '!d__Chart9,,2)</definedName>
    <definedName name="d_N_Small_Demand" comment="Auto-added dynamic range" localSheetId="67">INDEX(d__Chart9,,2)</definedName>
    <definedName name="d_N_Small_Demand" comment="Auto-added dynamic range" localSheetId="68">INDEX('T 6.4 ctd'!d__Chart9,,2)</definedName>
    <definedName name="d_N_Small_Demand" comment="Auto-added dynamic range" localSheetId="69">INDEX('T 6.5'!d__Chart9,,2)</definedName>
    <definedName name="d_N_Small_Demand" comment="Auto-added dynamic range" localSheetId="71">INDEX('T 6.6 Ctd'!d__Chart9,,2)</definedName>
    <definedName name="d_N_Small_Demand" comment="Auto-added dynamic range" localSheetId="73">INDEX('T 6.9 _6.10'!d__Chart9,,2)</definedName>
    <definedName name="d_N_Small_Demand" comment="Auto-added dynamic range">INDEX(d__Chart9,,2)</definedName>
    <definedName name="d_N_Small_Spreads" comment="Auto-added dynamic range" localSheetId="65">INDEX('T 6.2 '!d__Chart8,,2)</definedName>
    <definedName name="d_N_Small_Spreads" comment="Auto-added dynamic range" localSheetId="67">INDEX(d__Chart8,,2)</definedName>
    <definedName name="d_N_Small_Spreads" comment="Auto-added dynamic range" localSheetId="68">INDEX('T 6.4 ctd'!d__Chart8,,2)</definedName>
    <definedName name="d_N_Small_Spreads" comment="Auto-added dynamic range" localSheetId="69">INDEX('T 6.5'!d__Chart8,,2)</definedName>
    <definedName name="d_N_Small_Spreads" comment="Auto-added dynamic range" localSheetId="71">INDEX('T 6.6 Ctd'!d__Chart8,,2)</definedName>
    <definedName name="d_N_Small_Spreads" comment="Auto-added dynamic range" localSheetId="73">INDEX('T 6.9 _6.10'!d__Chart8,,2)</definedName>
    <definedName name="d_N_Small_Spreads" comment="Auto-added dynamic range">INDEX(d__Chart8,,2)</definedName>
    <definedName name="d_N_Unsec_availability" comment="Auto-added dynamic range" localSheetId="65">INDEX('T 6.2 '!d__Chart5,2,)</definedName>
    <definedName name="d_N_Unsec_availability" comment="Auto-added dynamic range" localSheetId="67">INDEX(d__Chart5,2,)</definedName>
    <definedName name="d_N_Unsec_availability" comment="Auto-added dynamic range" localSheetId="68">INDEX('T 6.4 ctd'!d__Chart5,2,)</definedName>
    <definedName name="d_N_Unsec_availability" comment="Auto-added dynamic range" localSheetId="69">INDEX('T 6.5'!d__Chart5,2,)</definedName>
    <definedName name="d_N_Unsec_availability" comment="Auto-added dynamic range" localSheetId="71">INDEX('T 6.6 Ctd'!d__Chart5,2,)</definedName>
    <definedName name="d_N_Unsec_availability" comment="Auto-added dynamic range" localSheetId="73">INDEX('T 6.9 _6.10'!d__Chart5,2,)</definedName>
    <definedName name="d_N_Unsec_availability" comment="Auto-added dynamic range">INDEX(d__Chart5,2,)</definedName>
    <definedName name="D_O" localSheetId="65">#REF!</definedName>
    <definedName name="D_O" localSheetId="67">#REF!</definedName>
    <definedName name="D_O" localSheetId="68">#REF!</definedName>
    <definedName name="D_O" localSheetId="69">#REF!</definedName>
    <definedName name="D_O" localSheetId="71">#REF!</definedName>
    <definedName name="D_O" localSheetId="73">#REF!</definedName>
    <definedName name="D_O">#REF!</definedName>
    <definedName name="d_Overall" comment="Auto-added dynamic range" localSheetId="65">INDEX('T 6.2 '!d__Chart1,,2)</definedName>
    <definedName name="d_Overall" comment="Auto-added dynamic range" localSheetId="67">INDEX('T 6.4'!d__Chart1,,2)</definedName>
    <definedName name="d_Overall" comment="Auto-added dynamic range" localSheetId="68">INDEX('T 6.4 ctd'!d__Chart1,,2)</definedName>
    <definedName name="d_Overall" comment="Auto-added dynamic range" localSheetId="69">INDEX('T 6.5'!d__Chart1,,2)</definedName>
    <definedName name="d_Overall" comment="Auto-added dynamic range" localSheetId="71">INDEX('T 6.6 Ctd'!d__Chart1,,2)</definedName>
    <definedName name="d_Overall" comment="Auto-added dynamic range" localSheetId="73">INDEX('T 6.9 _6.10'!d__Chart1,,2)</definedName>
    <definedName name="d_Overall" comment="Auto-added dynamic range">INDEX(d__Chart1,,2)</definedName>
    <definedName name="D_P" localSheetId="65">#REF!</definedName>
    <definedName name="D_P" localSheetId="67">#REF!</definedName>
    <definedName name="D_P" localSheetId="68">#REF!</definedName>
    <definedName name="D_P" localSheetId="69">#REF!</definedName>
    <definedName name="D_P" localSheetId="71">#REF!</definedName>
    <definedName name="D_P" localSheetId="73">#REF!</definedName>
    <definedName name="D_P">#REF!</definedName>
    <definedName name="d_P_house_spreads" comment="Auto-added dynamic range" localSheetId="65">INDEX('T 6.2 '!d__Chart3,1,)</definedName>
    <definedName name="d_P_house_spreads" comment="Auto-added dynamic range" localSheetId="67">INDEX('T 6.4'!d__Chart3,1,)</definedName>
    <definedName name="d_P_house_spreads" comment="Auto-added dynamic range" localSheetId="68">INDEX('T 6.4 ctd'!d__Chart3,1,)</definedName>
    <definedName name="d_P_house_spreads" comment="Auto-added dynamic range" localSheetId="69">INDEX('T 6.5'!d__Chart3,1,)</definedName>
    <definedName name="d_P_house_spreads" comment="Auto-added dynamic range" localSheetId="71">INDEX('T 6.6 Ctd'!d__Chart3,1,)</definedName>
    <definedName name="d_P_house_spreads" comment="Auto-added dynamic range" localSheetId="73">INDEX('T 6.9 _6.10'!d__Chart3,1,)</definedName>
    <definedName name="d_P_house_spreads" comment="Auto-added dynamic range">INDEX(d__Chart3,1,)</definedName>
    <definedName name="d_P_Large_Availability" comment="Auto-added dynamic range" localSheetId="65">INDEX('T 6.2 '!d__Chart7,,6)</definedName>
    <definedName name="d_P_Large_Availability" comment="Auto-added dynamic range" localSheetId="67">INDEX(d__Chart7,,6)</definedName>
    <definedName name="d_P_Large_Availability" comment="Auto-added dynamic range" localSheetId="68">INDEX('T 6.4 ctd'!d__Chart7,,6)</definedName>
    <definedName name="d_P_Large_Availability" comment="Auto-added dynamic range" localSheetId="69">INDEX('T 6.5'!d__Chart7,,6)</definedName>
    <definedName name="d_P_Large_Availability" comment="Auto-added dynamic range" localSheetId="71">INDEX('T 6.6 Ctd'!d__Chart7,,6)</definedName>
    <definedName name="d_P_Large_Availability" comment="Auto-added dynamic range" localSheetId="73">INDEX('T 6.9 _6.10'!d__Chart7,,6)</definedName>
    <definedName name="d_P_Large_Availability" comment="Auto-added dynamic range">INDEX(d__Chart7,,6)</definedName>
    <definedName name="d_P_Large_Demand" comment="Auto-added dynamic range" localSheetId="65">INDEX('T 6.2 '!d__Chart9,,5)</definedName>
    <definedName name="d_P_Large_Demand" comment="Auto-added dynamic range" localSheetId="67">INDEX(d__Chart9,,5)</definedName>
    <definedName name="d_P_Large_Demand" comment="Auto-added dynamic range" localSheetId="68">INDEX('T 6.4 ctd'!d__Chart9,,5)</definedName>
    <definedName name="d_P_Large_Demand" comment="Auto-added dynamic range" localSheetId="69">INDEX('T 6.5'!d__Chart9,,5)</definedName>
    <definedName name="d_P_Large_Demand" comment="Auto-added dynamic range" localSheetId="71">INDEX('T 6.6 Ctd'!d__Chart9,,5)</definedName>
    <definedName name="d_P_Large_Demand" comment="Auto-added dynamic range" localSheetId="73">INDEX('T 6.9 _6.10'!d__Chart9,,5)</definedName>
    <definedName name="d_P_Large_Demand" comment="Auto-added dynamic range">INDEX(d__Chart9,,5)</definedName>
    <definedName name="d_P_Large_Spreads" comment="Auto-added dynamic range" localSheetId="65">INDEX('T 6.2 '!d__Chart8,,5)</definedName>
    <definedName name="d_P_Large_Spreads" comment="Auto-added dynamic range" localSheetId="67">INDEX(d__Chart8,,5)</definedName>
    <definedName name="d_P_Large_Spreads" comment="Auto-added dynamic range" localSheetId="68">INDEX('T 6.4 ctd'!d__Chart8,,5)</definedName>
    <definedName name="d_P_Large_Spreads" comment="Auto-added dynamic range" localSheetId="69">INDEX('T 6.5'!d__Chart8,,5)</definedName>
    <definedName name="d_P_Large_Spreads" comment="Auto-added dynamic range" localSheetId="71">INDEX('T 6.6 Ctd'!d__Chart8,,5)</definedName>
    <definedName name="d_P_Large_Spreads" comment="Auto-added dynamic range" localSheetId="73">INDEX('T 6.9 _6.10'!d__Chart8,,5)</definedName>
    <definedName name="d_P_Large_Spreads" comment="Auto-added dynamic range">INDEX(d__Chart8,,5)</definedName>
    <definedName name="d_P_Medium_Availability" comment="Auto-added dynamic range" localSheetId="65">INDEX('T 6.2 '!d__Chart7,,4)</definedName>
    <definedName name="d_P_Medium_Availability" comment="Auto-added dynamic range" localSheetId="67">INDEX(d__Chart7,,4)</definedName>
    <definedName name="d_P_Medium_Availability" comment="Auto-added dynamic range" localSheetId="68">INDEX('T 6.4 ctd'!d__Chart7,,4)</definedName>
    <definedName name="d_P_Medium_Availability" comment="Auto-added dynamic range" localSheetId="69">INDEX('T 6.5'!d__Chart7,,4)</definedName>
    <definedName name="d_P_Medium_Availability" comment="Auto-added dynamic range" localSheetId="71">INDEX('T 6.6 Ctd'!d__Chart7,,4)</definedName>
    <definedName name="d_P_Medium_Availability" comment="Auto-added dynamic range" localSheetId="73">INDEX('T 6.9 _6.10'!d__Chart7,,4)</definedName>
    <definedName name="d_P_Medium_Availability" comment="Auto-added dynamic range">INDEX(d__Chart7,,4)</definedName>
    <definedName name="d_P_Medium_Demand" comment="Auto-added dynamic range" localSheetId="65">INDEX('T 6.2 '!d__Chart9,,3)</definedName>
    <definedName name="d_P_Medium_Demand" comment="Auto-added dynamic range" localSheetId="67">INDEX(d__Chart9,,3)</definedName>
    <definedName name="d_P_Medium_Demand" comment="Auto-added dynamic range" localSheetId="68">INDEX('T 6.4 ctd'!d__Chart9,,3)</definedName>
    <definedName name="d_P_Medium_Demand" comment="Auto-added dynamic range" localSheetId="69">INDEX('T 6.5'!d__Chart9,,3)</definedName>
    <definedName name="d_P_Medium_Demand" comment="Auto-added dynamic range" localSheetId="71">INDEX('T 6.6 Ctd'!d__Chart9,,3)</definedName>
    <definedName name="d_P_Medium_Demand" comment="Auto-added dynamic range" localSheetId="73">INDEX('T 6.9 _6.10'!d__Chart9,,3)</definedName>
    <definedName name="d_P_Medium_Demand" comment="Auto-added dynamic range">INDEX(d__Chart9,,3)</definedName>
    <definedName name="d_P_Medium_Spreads" comment="Auto-added dynamic range" localSheetId="65">INDEX('T 6.2 '!d__Chart8,,3)</definedName>
    <definedName name="d_P_Medium_Spreads" comment="Auto-added dynamic range" localSheetId="67">INDEX(d__Chart8,,3)</definedName>
    <definedName name="d_P_Medium_Spreads" comment="Auto-added dynamic range" localSheetId="68">INDEX('T 6.4 ctd'!d__Chart8,,3)</definedName>
    <definedName name="d_P_Medium_Spreads" comment="Auto-added dynamic range" localSheetId="69">INDEX('T 6.5'!d__Chart8,,3)</definedName>
    <definedName name="d_P_Medium_Spreads" comment="Auto-added dynamic range" localSheetId="71">INDEX('T 6.6 Ctd'!d__Chart8,,3)</definedName>
    <definedName name="d_P_Medium_Spreads" comment="Auto-added dynamic range" localSheetId="73">INDEX('T 6.9 _6.10'!d__Chart8,,3)</definedName>
    <definedName name="d_P_Medium_Spreads" comment="Auto-added dynamic range">INDEX(d__Chart8,,3)</definedName>
    <definedName name="d_P_Sec_spreads" comment="Auto-added dynamic range" localSheetId="65">INDEX('T 6.2 '!d__Chart2,1,)</definedName>
    <definedName name="d_P_Sec_spreads" comment="Auto-added dynamic range" localSheetId="67">INDEX('T 6.4'!d__Chart2,1,)</definedName>
    <definedName name="d_P_Sec_spreads" comment="Auto-added dynamic range" localSheetId="68">INDEX('T 6.4 ctd'!d__Chart2,1,)</definedName>
    <definedName name="d_P_Sec_spreads" comment="Auto-added dynamic range" localSheetId="69">INDEX('T 6.5'!d__Chart2,1,)</definedName>
    <definedName name="d_P_Sec_spreads" comment="Auto-added dynamic range" localSheetId="71">INDEX('T 6.6 Ctd'!d__Chart2,1,)</definedName>
    <definedName name="d_P_Sec_spreads" comment="Auto-added dynamic range" localSheetId="73">INDEX('T 6.9 _6.10'!d__Chart2,1,)</definedName>
    <definedName name="d_P_Sec_spreads" comment="Auto-added dynamic range">INDEX(d__Chart2,1,)</definedName>
    <definedName name="d_P_Small_Availability" comment="Auto-added dynamic range" localSheetId="65">INDEX('T 6.2 '!d__Chart7,,2)</definedName>
    <definedName name="d_P_Small_Availability" comment="Auto-added dynamic range" localSheetId="67">INDEX(d__Chart7,,2)</definedName>
    <definedName name="d_P_Small_Availability" comment="Auto-added dynamic range" localSheetId="68">INDEX('T 6.4 ctd'!d__Chart7,,2)</definedName>
    <definedName name="d_P_Small_Availability" comment="Auto-added dynamic range" localSheetId="69">INDEX('T 6.5'!d__Chart7,,2)</definedName>
    <definedName name="d_P_Small_Availability" comment="Auto-added dynamic range" localSheetId="71">INDEX('T 6.6 Ctd'!d__Chart7,,2)</definedName>
    <definedName name="d_P_Small_Availability" comment="Auto-added dynamic range" localSheetId="73">INDEX('T 6.9 _6.10'!d__Chart7,,2)</definedName>
    <definedName name="d_P_Small_Availability" comment="Auto-added dynamic range">INDEX(d__Chart7,,2)</definedName>
    <definedName name="d_P_Small_Demand" comment="Auto-added dynamic range" localSheetId="65">INDEX('T 6.2 '!d__Chart9,,1)</definedName>
    <definedName name="d_P_Small_Demand" comment="Auto-added dynamic range" localSheetId="67">INDEX(d__Chart9,,1)</definedName>
    <definedName name="d_P_Small_Demand" comment="Auto-added dynamic range" localSheetId="68">INDEX('T 6.4 ctd'!d__Chart9,,1)</definedName>
    <definedName name="d_P_Small_Demand" comment="Auto-added dynamic range" localSheetId="69">INDEX('T 6.5'!d__Chart9,,1)</definedName>
    <definedName name="d_P_Small_Demand" comment="Auto-added dynamic range" localSheetId="71">INDEX('T 6.6 Ctd'!d__Chart9,,1)</definedName>
    <definedName name="d_P_Small_Demand" comment="Auto-added dynamic range" localSheetId="73">INDEX('T 6.9 _6.10'!d__Chart9,,1)</definedName>
    <definedName name="d_P_Small_Demand" comment="Auto-added dynamic range">INDEX(d__Chart9,,1)</definedName>
    <definedName name="d_P_Small_Spreads" comment="Auto-added dynamic range" localSheetId="65">INDEX('T 6.2 '!d__Chart8,,1)</definedName>
    <definedName name="d_P_Small_Spreads" comment="Auto-added dynamic range" localSheetId="67">INDEX(d__Chart8,,1)</definedName>
    <definedName name="d_P_Small_Spreads" comment="Auto-added dynamic range" localSheetId="68">INDEX('T 6.4 ctd'!d__Chart8,,1)</definedName>
    <definedName name="d_P_Small_Spreads" comment="Auto-added dynamic range" localSheetId="69">INDEX('T 6.5'!d__Chart8,,1)</definedName>
    <definedName name="d_P_Small_Spreads" comment="Auto-added dynamic range" localSheetId="71">INDEX('T 6.6 Ctd'!d__Chart8,,1)</definedName>
    <definedName name="d_P_Small_Spreads" comment="Auto-added dynamic range" localSheetId="73">INDEX('T 6.9 _6.10'!d__Chart8,,1)</definedName>
    <definedName name="d_P_Small_Spreads" comment="Auto-added dynamic range">INDEX(d__Chart8,,1)</definedName>
    <definedName name="d_P_Unsec_availability" comment="Auto-added dynamic range" localSheetId="65">INDEX('T 6.2 '!d__Chart5,1,)</definedName>
    <definedName name="d_P_Unsec_availability" comment="Auto-added dynamic range" localSheetId="67">INDEX(d__Chart5,1,)</definedName>
    <definedName name="d_P_Unsec_availability" comment="Auto-added dynamic range" localSheetId="68">INDEX('T 6.4 ctd'!d__Chart5,1,)</definedName>
    <definedName name="d_P_Unsec_availability" comment="Auto-added dynamic range" localSheetId="69">INDEX('T 6.5'!d__Chart5,1,)</definedName>
    <definedName name="d_P_Unsec_availability" comment="Auto-added dynamic range" localSheetId="71">INDEX('T 6.6 Ctd'!d__Chart5,1,)</definedName>
    <definedName name="d_P_Unsec_availability" comment="Auto-added dynamic range" localSheetId="73">INDEX('T 6.9 _6.10'!d__Chart5,1,)</definedName>
    <definedName name="d_P_Unsec_availability" comment="Auto-added dynamic range">INDEX(d__Chart5,1,)</definedName>
    <definedName name="d_Quarter__column_" comment="Auto-added dynamic range" localSheetId="65">#REF!:INDEX(#REF!,#REF!,#REF!)</definedName>
    <definedName name="d_Quarter__column_" comment="Auto-added dynamic range" localSheetId="67">#REF!:INDEX(#REF!,#REF!,#REF!)</definedName>
    <definedName name="d_Quarter__column_" comment="Auto-added dynamic range" localSheetId="68">#REF!:INDEX(#REF!,#REF!,#REF!)</definedName>
    <definedName name="d_Quarter__column_" comment="Auto-added dynamic range" localSheetId="69">#REF!:INDEX(#REF!,#REF!,#REF!)</definedName>
    <definedName name="d_Quarter__column_" comment="Auto-added dynamic range" localSheetId="71">#REF!:INDEX(#REF!,#REF!,#REF!)</definedName>
    <definedName name="d_Quarter__column_" comment="Auto-added dynamic range" localSheetId="73">#REF!:INDEX(#REF!,#REF!,#REF!)</definedName>
    <definedName name="d_Quarter__column_" comment="Auto-added dynamic range">#REF!:INDEX(#REF!,#REF!,#REF!)</definedName>
    <definedName name="d_Quarter_Corp" comment="Auto-added dynamic range" localSheetId="65">INDEX('T 6.2 '!d__Chart7,,1)</definedName>
    <definedName name="d_Quarter_Corp" comment="Auto-added dynamic range" localSheetId="67">INDEX(d__Chart7,,1)</definedName>
    <definedName name="d_Quarter_Corp" comment="Auto-added dynamic range" localSheetId="68">INDEX('T 6.4 ctd'!d__Chart7,,1)</definedName>
    <definedName name="d_Quarter_Corp" comment="Auto-added dynamic range" localSheetId="69">INDEX('T 6.5'!d__Chart7,,1)</definedName>
    <definedName name="d_Quarter_Corp" comment="Auto-added dynamic range" localSheetId="71">INDEX('T 6.6 Ctd'!d__Chart7,,1)</definedName>
    <definedName name="d_Quarter_Corp" comment="Auto-added dynamic range" localSheetId="73">INDEX('T 6.9 _6.10'!d__Chart7,,1)</definedName>
    <definedName name="d_Quarter_Corp" comment="Auto-added dynamic range">INDEX(d__Chart7,,1)</definedName>
    <definedName name="d_Quarter_HHsec" comment="Auto-added dynamic range" localSheetId="65">INDEX('T 6.2 '!d__Chart1,,1)</definedName>
    <definedName name="d_Quarter_HHsec" comment="Auto-added dynamic range" localSheetId="67">INDEX('T 6.4'!d__Chart1,,1)</definedName>
    <definedName name="d_Quarter_HHsec" comment="Auto-added dynamic range" localSheetId="68">INDEX('T 6.4 ctd'!d__Chart1,,1)</definedName>
    <definedName name="d_Quarter_HHsec" comment="Auto-added dynamic range" localSheetId="69">INDEX('T 6.5'!d__Chart1,,1)</definedName>
    <definedName name="d_Quarter_HHsec" comment="Auto-added dynamic range" localSheetId="71">INDEX('T 6.6 Ctd'!d__Chart1,,1)</definedName>
    <definedName name="d_Quarter_HHsec" comment="Auto-added dynamic range" localSheetId="73">INDEX('T 6.9 _6.10'!d__Chart1,,1)</definedName>
    <definedName name="d_Quarter_HHsec" comment="Auto-added dynamic range">INDEX(d__Chart1,,1)</definedName>
    <definedName name="d_Quarter_Unsec" comment="Auto-added dynamic range" localSheetId="65">INDEX('T 6.2 '!d__Chart6_LA,,1)</definedName>
    <definedName name="d_Quarter_Unsec" comment="Auto-added dynamic range" localSheetId="67">INDEX(d__Chart6_LA,,1)</definedName>
    <definedName name="d_Quarter_Unsec" comment="Auto-added dynamic range" localSheetId="68">INDEX('T 6.4 ctd'!d__Chart6_LA,,1)</definedName>
    <definedName name="d_Quarter_Unsec" comment="Auto-added dynamic range" localSheetId="69">INDEX('T 6.5'!d__Chart6_LA,,1)</definedName>
    <definedName name="d_Quarter_Unsec" comment="Auto-added dynamic range" localSheetId="71">INDEX('T 6.6 Ctd'!d__Chart6_LA,,1)</definedName>
    <definedName name="d_Quarter_Unsec" comment="Auto-added dynamic range" localSheetId="73">INDEX('T 6.9 _6.10'!d__Chart6_LA,,1)</definedName>
    <definedName name="d_Quarter_Unsec" comment="Auto-added dynamic range">INDEX(d__Chart6_LA,,1)</definedName>
    <definedName name="D_S" localSheetId="65">#REF!</definedName>
    <definedName name="D_S" localSheetId="67">#REF!</definedName>
    <definedName name="D_S" localSheetId="68">#REF!</definedName>
    <definedName name="D_S" localSheetId="69">#REF!</definedName>
    <definedName name="D_S" localSheetId="71">#REF!</definedName>
    <definedName name="D_S" localSheetId="73">#REF!</definedName>
    <definedName name="D_S">#REF!</definedName>
    <definedName name="d_Spreads_on_credit_card_N" comment="Auto-added dynamic range" localSheetId="65">INDEX('T 6.2 '!d__Chart6_Spreads,,2)</definedName>
    <definedName name="d_Spreads_on_credit_card_N" comment="Auto-added dynamic range" localSheetId="67">INDEX(d__Chart6_Spreads,,2)</definedName>
    <definedName name="d_Spreads_on_credit_card_N" comment="Auto-added dynamic range" localSheetId="68">INDEX('T 6.4 ctd'!d__Chart6_Spreads,,2)</definedName>
    <definedName name="d_Spreads_on_credit_card_N" comment="Auto-added dynamic range" localSheetId="69">INDEX('T 6.5'!d__Chart6_Spreads,,2)</definedName>
    <definedName name="d_Spreads_on_credit_card_N" comment="Auto-added dynamic range" localSheetId="71">INDEX('T 6.6 Ctd'!d__Chart6_Spreads,,2)</definedName>
    <definedName name="d_Spreads_on_credit_card_N" comment="Auto-added dynamic range" localSheetId="73">INDEX('T 6.9 _6.10'!d__Chart6_Spreads,,2)</definedName>
    <definedName name="d_Spreads_on_credit_card_N" comment="Auto-added dynamic range">INDEX(d__Chart6_Spreads,,2)</definedName>
    <definedName name="d_Spreads_on_credit_card_P" comment="Auto-added dynamic range" localSheetId="65">INDEX('T 6.2 '!d__Chart6_Spreads,,1)</definedName>
    <definedName name="d_Spreads_on_credit_card_P" comment="Auto-added dynamic range" localSheetId="67">INDEX(d__Chart6_Spreads,,1)</definedName>
    <definedName name="d_Spreads_on_credit_card_P" comment="Auto-added dynamic range" localSheetId="68">INDEX('T 6.4 ctd'!d__Chart6_Spreads,,1)</definedName>
    <definedName name="d_Spreads_on_credit_card_P" comment="Auto-added dynamic range" localSheetId="69">INDEX('T 6.5'!d__Chart6_Spreads,,1)</definedName>
    <definedName name="d_Spreads_on_credit_card_P" comment="Auto-added dynamic range" localSheetId="71">INDEX('T 6.6 Ctd'!d__Chart6_Spreads,,1)</definedName>
    <definedName name="d_Spreads_on_credit_card_P" comment="Auto-added dynamic range" localSheetId="73">INDEX('T 6.9 _6.10'!d__Chart6_Spreads,,1)</definedName>
    <definedName name="d_Spreads_on_credit_card_P" comment="Auto-added dynamic range">INDEX(d__Chart6_Spreads,,1)</definedName>
    <definedName name="d_Spreads_on_other_pccs_core_unsecured_N" comment="Auto-added dynamic range" localSheetId="65">INDEX('T 6.2 '!d__Chart6_Spreads,,4)</definedName>
    <definedName name="d_Spreads_on_other_pccs_core_unsecured_N" comment="Auto-added dynamic range" localSheetId="67">INDEX(d__Chart6_Spreads,,4)</definedName>
    <definedName name="d_Spreads_on_other_pccs_core_unsecured_N" comment="Auto-added dynamic range" localSheetId="68">INDEX('T 6.4 ctd'!d__Chart6_Spreads,,4)</definedName>
    <definedName name="d_Spreads_on_other_pccs_core_unsecured_N" comment="Auto-added dynamic range" localSheetId="69">INDEX('T 6.5'!d__Chart6_Spreads,,4)</definedName>
    <definedName name="d_Spreads_on_other_pccs_core_unsecured_N" comment="Auto-added dynamic range" localSheetId="71">INDEX('T 6.6 Ctd'!d__Chart6_Spreads,,4)</definedName>
    <definedName name="d_Spreads_on_other_pccs_core_unsecured_N" comment="Auto-added dynamic range" localSheetId="73">INDEX('T 6.9 _6.10'!d__Chart6_Spreads,,4)</definedName>
    <definedName name="d_Spreads_on_other_pccs_core_unsecured_N" comment="Auto-added dynamic range">INDEX(d__Chart6_Spreads,,4)</definedName>
    <definedName name="d_Spreads_on_other_pccs_core_unsecured_P" comment="Auto-added dynamic range" localSheetId="65">INDEX('T 6.2 '!d__Chart6_Spreads,,3)</definedName>
    <definedName name="d_Spreads_on_other_pccs_core_unsecured_P" comment="Auto-added dynamic range" localSheetId="67">INDEX(d__Chart6_Spreads,,3)</definedName>
    <definedName name="d_Spreads_on_other_pccs_core_unsecured_P" comment="Auto-added dynamic range" localSheetId="68">INDEX('T 6.4 ctd'!d__Chart6_Spreads,,3)</definedName>
    <definedName name="d_Spreads_on_other_pccs_core_unsecured_P" comment="Auto-added dynamic range" localSheetId="69">INDEX('T 6.5'!d__Chart6_Spreads,,3)</definedName>
    <definedName name="d_Spreads_on_other_pccs_core_unsecured_P" comment="Auto-added dynamic range" localSheetId="71">INDEX('T 6.6 Ctd'!d__Chart6_Spreads,,3)</definedName>
    <definedName name="d_Spreads_on_other_pccs_core_unsecured_P" comment="Auto-added dynamic range" localSheetId="73">INDEX('T 6.9 _6.10'!d__Chart6_Spreads,,3)</definedName>
    <definedName name="d_Spreads_on_other_pccs_core_unsecured_P" comment="Auto-added dynamic range">INDEX(d__Chart6_Spreads,,3)</definedName>
    <definedName name="D_SRM" localSheetId="65">#REF!</definedName>
    <definedName name="D_SRM" localSheetId="67">#REF!</definedName>
    <definedName name="D_SRM" localSheetId="68">#REF!</definedName>
    <definedName name="D_SRM" localSheetId="69">#REF!</definedName>
    <definedName name="D_SRM" localSheetId="71">#REF!</definedName>
    <definedName name="D_SRM" localSheetId="73">#REF!</definedName>
    <definedName name="D_SRM">#REF!</definedName>
    <definedName name="D_SY" localSheetId="65">#REF!</definedName>
    <definedName name="D_SY" localSheetId="67">#REF!</definedName>
    <definedName name="D_SY" localSheetId="68">#REF!</definedName>
    <definedName name="D_SY" localSheetId="69">#REF!</definedName>
    <definedName name="D_SY" localSheetId="71">#REF!</definedName>
    <definedName name="D_SY" localSheetId="73">#REF!</definedName>
    <definedName name="D_SY">#REF!</definedName>
    <definedName name="d_To_borrowers_with_high_LTV_ratios__c_" comment="Auto-added dynamic range" localSheetId="65">INDEX('T 6.2 '!d__Chart1,,4)</definedName>
    <definedName name="d_To_borrowers_with_high_LTV_ratios__c_" comment="Auto-added dynamic range" localSheetId="67">INDEX('T 6.4'!d__Chart1,,4)</definedName>
    <definedName name="d_To_borrowers_with_high_LTV_ratios__c_" comment="Auto-added dynamic range" localSheetId="68">INDEX('T 6.4 ctd'!d__Chart1,,4)</definedName>
    <definedName name="d_To_borrowers_with_high_LTV_ratios__c_" comment="Auto-added dynamic range" localSheetId="69">INDEX('T 6.5'!d__Chart1,,4)</definedName>
    <definedName name="d_To_borrowers_with_high_LTV_ratios__c_" comment="Auto-added dynamic range" localSheetId="71">INDEX('T 6.6 Ctd'!d__Chart1,,4)</definedName>
    <definedName name="d_To_borrowers_with_high_LTV_ratios__c_" comment="Auto-added dynamic range" localSheetId="73">INDEX('T 6.9 _6.10'!d__Chart1,,4)</definedName>
    <definedName name="d_To_borrowers_with_high_LTV_ratios__c_" comment="Auto-added dynamic range">INDEX(d__Chart1,,4)</definedName>
    <definedName name="D_trade" localSheetId="65">'[75]9'!#REF!</definedName>
    <definedName name="D_trade" localSheetId="67">'[75]9'!#REF!</definedName>
    <definedName name="D_trade" localSheetId="68">'[75]9'!#REF!</definedName>
    <definedName name="D_trade" localSheetId="71">'[75]9'!#REF!</definedName>
    <definedName name="D_trade" localSheetId="73">'[75]9'!#REF!</definedName>
    <definedName name="D_trade">'[75]9'!#REF!</definedName>
    <definedName name="D_trchg" localSheetId="65">'[75]9'!#REF!</definedName>
    <definedName name="D_trchg" localSheetId="67">'[75]9'!#REF!</definedName>
    <definedName name="D_trchg" localSheetId="68">'[75]9'!#REF!</definedName>
    <definedName name="D_trchg" localSheetId="71">'[75]9'!#REF!</definedName>
    <definedName name="D_trchg" localSheetId="73">'[75]9'!#REF!</definedName>
    <definedName name="D_trchg">'[75]9'!#REF!</definedName>
    <definedName name="d_Zero_Corp" comment="Auto-added dynamic range" localSheetId="65">INDEX('T 6.2 '!d__Chart7,,8)</definedName>
    <definedName name="d_Zero_Corp" comment="Auto-added dynamic range" localSheetId="67">INDEX(d__Chart7,,8)</definedName>
    <definedName name="d_Zero_Corp" comment="Auto-added dynamic range" localSheetId="68">INDEX('T 6.4 ctd'!d__Chart7,,8)</definedName>
    <definedName name="d_Zero_Corp" comment="Auto-added dynamic range" localSheetId="69">INDEX('T 6.5'!d__Chart7,,8)</definedName>
    <definedName name="d_Zero_Corp" comment="Auto-added dynamic range" localSheetId="71">INDEX('T 6.6 Ctd'!d__Chart7,,8)</definedName>
    <definedName name="d_Zero_Corp" comment="Auto-added dynamic range" localSheetId="73">INDEX('T 6.9 _6.10'!d__Chart7,,8)</definedName>
    <definedName name="d_Zero_Corp" comment="Auto-added dynamic range">INDEX(d__Chart7,,8)</definedName>
    <definedName name="d_Zero_Unsec" comment="Auto-added dynamic range" localSheetId="65">INDEX('T 6.2 '!d__Chart6_LA,,6)</definedName>
    <definedName name="d_Zero_Unsec" comment="Auto-added dynamic range" localSheetId="67">INDEX(d__Chart6_LA,,6)</definedName>
    <definedName name="d_Zero_Unsec" comment="Auto-added dynamic range" localSheetId="68">INDEX('T 6.4 ctd'!d__Chart6_LA,,6)</definedName>
    <definedName name="d_Zero_Unsec" comment="Auto-added dynamic range" localSheetId="69">INDEX('T 6.5'!d__Chart6_LA,,6)</definedName>
    <definedName name="d_Zero_Unsec" comment="Auto-added dynamic range" localSheetId="71">INDEX('T 6.6 Ctd'!d__Chart6_LA,,6)</definedName>
    <definedName name="d_Zero_Unsec" comment="Auto-added dynamic range" localSheetId="73">INDEX('T 6.9 _6.10'!d__Chart6_LA,,6)</definedName>
    <definedName name="d_Zero_Unsec" comment="Auto-added dynamic range">INDEX(d__Chart6_LA,,6)</definedName>
    <definedName name="da" localSheetId="65">#REF!</definedName>
    <definedName name="da" localSheetId="67">#REF!</definedName>
    <definedName name="da" localSheetId="68">#REF!</definedName>
    <definedName name="da" localSheetId="69">#REF!</definedName>
    <definedName name="da" localSheetId="71">#REF!</definedName>
    <definedName name="da" localSheetId="73">#REF!</definedName>
    <definedName name="da">#REF!</definedName>
    <definedName name="DABA" localSheetId="65">#REF!</definedName>
    <definedName name="DABA" localSheetId="67">#REF!</definedName>
    <definedName name="DABA" localSheetId="68">#REF!</definedName>
    <definedName name="DABA" localSheetId="69">#REF!</definedName>
    <definedName name="DABA" localSheetId="71">#REF!</definedName>
    <definedName name="DABA" localSheetId="73">#REF!</definedName>
    <definedName name="DABA">#REF!</definedName>
    <definedName name="DABI" localSheetId="65">#REF!</definedName>
    <definedName name="DABI" localSheetId="67">#REF!</definedName>
    <definedName name="DABI" localSheetId="68">#REF!</definedName>
    <definedName name="DABI" localSheetId="69">#REF!</definedName>
    <definedName name="DABI" localSheetId="71">#REF!</definedName>
    <definedName name="DABI" localSheetId="73">#REF!</definedName>
    <definedName name="DABI">#REF!</definedName>
    <definedName name="DABproj">#N/A</definedName>
    <definedName name="DAGproj">#N/A</definedName>
    <definedName name="DAMU" localSheetId="65">#REF!</definedName>
    <definedName name="DAMU" localSheetId="67">#REF!</definedName>
    <definedName name="DAMU" localSheetId="68">#REF!</definedName>
    <definedName name="DAMU" localSheetId="69">#REF!</definedName>
    <definedName name="DAMU" localSheetId="71">#REF!</definedName>
    <definedName name="DAMU" localSheetId="73">#REF!</definedName>
    <definedName name="DAMU">#REF!</definedName>
    <definedName name="DAproj">#N/A</definedName>
    <definedName name="DASD">#N/A</definedName>
    <definedName name="DASDB">#N/A</definedName>
    <definedName name="DASDG">#N/A</definedName>
    <definedName name="Data" localSheetId="65">#REF!</definedName>
    <definedName name="Data" localSheetId="67">#REF!</definedName>
    <definedName name="Data" localSheetId="68">#REF!</definedName>
    <definedName name="Data" localSheetId="69">#REF!</definedName>
    <definedName name="Data" localSheetId="71">#REF!</definedName>
    <definedName name="Data" localSheetId="73">#REF!</definedName>
    <definedName name="Data">#REF!</definedName>
    <definedName name="Data_5" localSheetId="117">#REF!</definedName>
    <definedName name="Data_5" localSheetId="118">#REF!</definedName>
    <definedName name="Data_5" localSheetId="119">#REF!</definedName>
    <definedName name="Data_5" localSheetId="113">#REF!</definedName>
    <definedName name="Data_5" localSheetId="115">#REF!</definedName>
    <definedName name="Data_5" localSheetId="116">#REF!</definedName>
    <definedName name="Data_5" localSheetId="154">#REF!</definedName>
    <definedName name="Data_5" localSheetId="68">#REF!</definedName>
    <definedName name="Data_5" localSheetId="71">#REF!</definedName>
    <definedName name="Data_5" localSheetId="155">#REF!</definedName>
    <definedName name="Data_5" localSheetId="160">#REF!</definedName>
    <definedName name="Data_5" localSheetId="174">#REF!</definedName>
    <definedName name="Data_5" localSheetId="182">#REF!</definedName>
    <definedName name="Data_5" localSheetId="183">#REF!</definedName>
    <definedName name="Data_5" localSheetId="184">#REF!</definedName>
    <definedName name="Data_5" localSheetId="175">#REF!</definedName>
    <definedName name="Data_5" localSheetId="176">#REF!</definedName>
    <definedName name="Data_5" localSheetId="179">#REF!</definedName>
    <definedName name="Data_5" localSheetId="180">#REF!</definedName>
    <definedName name="Data_5" localSheetId="181">#REF!</definedName>
    <definedName name="Data_5">#REF!</definedName>
    <definedName name="data_8.4" localSheetId="65">#REF!</definedName>
    <definedName name="data_8.4" localSheetId="67">#REF!</definedName>
    <definedName name="data_8.4" localSheetId="68">#REF!</definedName>
    <definedName name="data_8.4" localSheetId="69">#REF!</definedName>
    <definedName name="data_8.4" localSheetId="71">#REF!</definedName>
    <definedName name="data_8.4" localSheetId="73">#REF!</definedName>
    <definedName name="data_8.4">#REF!</definedName>
    <definedName name="DATA_BPM6_1" localSheetId="65">#REF!</definedName>
    <definedName name="DATA_BPM6_1" localSheetId="67">#REF!</definedName>
    <definedName name="DATA_BPM6_1" localSheetId="68">#REF!</definedName>
    <definedName name="DATA_BPM6_1" localSheetId="69">#REF!</definedName>
    <definedName name="DATA_BPM6_1" localSheetId="71">#REF!</definedName>
    <definedName name="DATA_BPM6_1" localSheetId="73">#REF!</definedName>
    <definedName name="DATA_BPM6_1">#REF!</definedName>
    <definedName name="DATA_BPM6_2" localSheetId="65">#REF!</definedName>
    <definedName name="DATA_BPM6_2" localSheetId="68">#REF!</definedName>
    <definedName name="DATA_BPM6_2" localSheetId="69">#REF!</definedName>
    <definedName name="DATA_BPM6_2" localSheetId="71">#REF!</definedName>
    <definedName name="DATA_BPM6_2" localSheetId="73">#REF!</definedName>
    <definedName name="DATA_BPM6_2">#REF!</definedName>
    <definedName name="data1" localSheetId="65">#REF!</definedName>
    <definedName name="data1" localSheetId="68">#REF!</definedName>
    <definedName name="data1" localSheetId="69">#REF!</definedName>
    <definedName name="data1" localSheetId="71">#REF!</definedName>
    <definedName name="data1" localSheetId="73">#REF!</definedName>
    <definedName name="data1">#REF!</definedName>
    <definedName name="data2" localSheetId="65">#REF!</definedName>
    <definedName name="data2" localSheetId="68">#REF!</definedName>
    <definedName name="data2" localSheetId="69">#REF!</definedName>
    <definedName name="data2" localSheetId="71">#REF!</definedName>
    <definedName name="data2" localSheetId="73">#REF!</definedName>
    <definedName name="data2">#REF!</definedName>
    <definedName name="data3" localSheetId="65">#REF!</definedName>
    <definedName name="data3" localSheetId="68">#REF!</definedName>
    <definedName name="data3" localSheetId="69">#REF!</definedName>
    <definedName name="data3" localSheetId="71">#REF!</definedName>
    <definedName name="data3" localSheetId="73">#REF!</definedName>
    <definedName name="data3">#REF!</definedName>
    <definedName name="_xlnm.Database" localSheetId="117">#REF!</definedName>
    <definedName name="_xlnm.Database" localSheetId="118">'[27]Table 1'!#REF!</definedName>
    <definedName name="_xlnm.Database" localSheetId="119">#REF!</definedName>
    <definedName name="_xlnm.Database" localSheetId="112">#REF!</definedName>
    <definedName name="_xlnm.Database" localSheetId="113">#REF!</definedName>
    <definedName name="_xlnm.Database" localSheetId="114">#REF!</definedName>
    <definedName name="_xlnm.Database" localSheetId="115">#REF!</definedName>
    <definedName name="_xlnm.Database" localSheetId="116">#REF!</definedName>
    <definedName name="_xlnm.Database" localSheetId="138">'[27]Table 1'!#REF!</definedName>
    <definedName name="_xlnm.Database" localSheetId="147">'[27]Table 1'!#REF!</definedName>
    <definedName name="_xlnm.Database" localSheetId="148">#REF!</definedName>
    <definedName name="_xlnm.Database" localSheetId="149">#REF!</definedName>
    <definedName name="_xlnm.Database" localSheetId="150">#REF!</definedName>
    <definedName name="_xlnm.Database" localSheetId="151">#REF!</definedName>
    <definedName name="_xlnm.Database" localSheetId="153">#REF!</definedName>
    <definedName name="_xlnm.Database" localSheetId="154">#REF!</definedName>
    <definedName name="_xlnm.Database" localSheetId="65">'[76]Table-1'!#REF!</definedName>
    <definedName name="_xlnm.Database" localSheetId="67">'[76]Table-1'!#REF!</definedName>
    <definedName name="_xlnm.Database" localSheetId="68">'[76]Table-1'!#REF!</definedName>
    <definedName name="_xlnm.Database" localSheetId="69">'[76]Table-1'!#REF!</definedName>
    <definedName name="_xlnm.Database" localSheetId="71">'[76]Table-1'!#REF!</definedName>
    <definedName name="_xlnm.Database" localSheetId="73">'[76]Table-1'!#REF!</definedName>
    <definedName name="_xlnm.Database" localSheetId="104">'[27]Table 1'!#REF!</definedName>
    <definedName name="_xlnm.Database" localSheetId="106">'[27]Table 1'!#REF!</definedName>
    <definedName name="_xlnm.Database" localSheetId="155">'[28]Table 1'!#REF!</definedName>
    <definedName name="_xlnm.Database" localSheetId="163">#REF!</definedName>
    <definedName name="_xlnm.Database" localSheetId="164">#REF!</definedName>
    <definedName name="_xlnm.Database" localSheetId="165">#REF!</definedName>
    <definedName name="_xlnm.Database" localSheetId="166">#REF!</definedName>
    <definedName name="_xlnm.Database" localSheetId="158">#REF!</definedName>
    <definedName name="_xlnm.Database" localSheetId="159">[26]TEMP!#REF!</definedName>
    <definedName name="_xlnm.Database" localSheetId="161" hidden="1">#REF!</definedName>
    <definedName name="_xlnm.Database" localSheetId="160" hidden="1">#REF!</definedName>
    <definedName name="_xlnm.Database" localSheetId="162">#REF!</definedName>
    <definedName name="_xlnm.Database" localSheetId="174">#REF!</definedName>
    <definedName name="_xlnm.Database" localSheetId="182">#REF!</definedName>
    <definedName name="_xlnm.Database" localSheetId="183">#REF!</definedName>
    <definedName name="_xlnm.Database" localSheetId="184">#REF!</definedName>
    <definedName name="_xlnm.Database" localSheetId="175">#REF!</definedName>
    <definedName name="_xlnm.Database" localSheetId="176">#REF!</definedName>
    <definedName name="_xlnm.Database" localSheetId="177">#REF!</definedName>
    <definedName name="_xlnm.Database" localSheetId="178">#REF!</definedName>
    <definedName name="_xlnm.Database" localSheetId="179">#REF!</definedName>
    <definedName name="_xlnm.Database" localSheetId="180">#REF!</definedName>
    <definedName name="_xlnm.Database" localSheetId="181">#REF!</definedName>
    <definedName name="_xlnm.Database">'[27]Table 1'!#REF!</definedName>
    <definedName name="Database_MI" localSheetId="65">#REF!</definedName>
    <definedName name="Database_MI" localSheetId="67">#REF!</definedName>
    <definedName name="Database_MI" localSheetId="68">#REF!</definedName>
    <definedName name="Database_MI" localSheetId="69">#REF!</definedName>
    <definedName name="Database_MI" localSheetId="71">#REF!</definedName>
    <definedName name="Database_MI" localSheetId="73">#REF!</definedName>
    <definedName name="Database_MI">#REF!</definedName>
    <definedName name="database1" localSheetId="65">'[76]Table-1'!#REF!</definedName>
    <definedName name="database1" localSheetId="67">'[76]Table-1'!#REF!</definedName>
    <definedName name="database1" localSheetId="68">'[76]Table-1'!#REF!</definedName>
    <definedName name="database1" localSheetId="71">'[76]Table-1'!#REF!</definedName>
    <definedName name="database1" localSheetId="73">'[76]Table-1'!#REF!</definedName>
    <definedName name="database1">'[76]Table-1'!#REF!</definedName>
    <definedName name="databse" localSheetId="65">#REF!</definedName>
    <definedName name="databse" localSheetId="67">#REF!</definedName>
    <definedName name="databse" localSheetId="68">#REF!</definedName>
    <definedName name="databse" localSheetId="69">#REF!</definedName>
    <definedName name="databse" localSheetId="71">#REF!</definedName>
    <definedName name="databse" localSheetId="73">#REF!</definedName>
    <definedName name="databse">#REF!</definedName>
    <definedName name="DATE" localSheetId="65">#REF!</definedName>
    <definedName name="DATE" localSheetId="67">#REF!</definedName>
    <definedName name="DATE" localSheetId="68">#REF!</definedName>
    <definedName name="DATE" localSheetId="69">#REF!</definedName>
    <definedName name="DATE" localSheetId="71">#REF!</definedName>
    <definedName name="DATE" localSheetId="73">#REF!</definedName>
    <definedName name="DATE">#REF!</definedName>
    <definedName name="DATEcol" localSheetId="65">#REF!</definedName>
    <definedName name="DATEcol" localSheetId="67">#REF!</definedName>
    <definedName name="DATEcol" localSheetId="68">#REF!</definedName>
    <definedName name="DATEcol" localSheetId="69">#REF!</definedName>
    <definedName name="DATEcol" localSheetId="71">#REF!</definedName>
    <definedName name="DATEcol" localSheetId="73">#REF!</definedName>
    <definedName name="DATEcol">#REF!</definedName>
    <definedName name="DATEe" localSheetId="65">'T 6.2 '!ChEnd 'T 6.2 '!DATEcol</definedName>
    <definedName name="DATEe" localSheetId="67">ChEnd 'T 6.4'!DATEcol</definedName>
    <definedName name="DATEe" localSheetId="68">'T 6.4 ctd'!ChEnd 'T 6.4 ctd'!DATEcol</definedName>
    <definedName name="DATEe" localSheetId="69">'T 6.5'!ChEnd 'T 6.5'!DATEcol</definedName>
    <definedName name="DATEe" localSheetId="71">'T 6.6 Ctd'!ChEnd 'T 6.6 Ctd'!DATEcol</definedName>
    <definedName name="DATEe" localSheetId="73">'T 6.9 _6.10'!ChEnd 'T 6.9 _6.10'!DATEcol</definedName>
    <definedName name="DATEe">ChEnd DATEcol</definedName>
    <definedName name="DATES" localSheetId="65">#REF!</definedName>
    <definedName name="DATES" localSheetId="67">#REF!</definedName>
    <definedName name="DATES" localSheetId="68">#REF!</definedName>
    <definedName name="DATES" localSheetId="69">#REF!</definedName>
    <definedName name="DATES" localSheetId="71">#REF!</definedName>
    <definedName name="DATES" localSheetId="73">#REF!</definedName>
    <definedName name="DATES">#REF!</definedName>
    <definedName name="dates_w" localSheetId="65">#REF!</definedName>
    <definedName name="dates_w" localSheetId="67">#REF!</definedName>
    <definedName name="dates_w" localSheetId="68">#REF!</definedName>
    <definedName name="dates_w" localSheetId="69">#REF!</definedName>
    <definedName name="dates_w" localSheetId="71">#REF!</definedName>
    <definedName name="dates_w" localSheetId="73">#REF!</definedName>
    <definedName name="dates_w">#REF!</definedName>
    <definedName name="Dates1" localSheetId="65">#REF!</definedName>
    <definedName name="Dates1" localSheetId="67">#REF!</definedName>
    <definedName name="Dates1" localSheetId="68">#REF!</definedName>
    <definedName name="Dates1" localSheetId="69">#REF!</definedName>
    <definedName name="Dates1" localSheetId="71">#REF!</definedName>
    <definedName name="Dates1" localSheetId="73">#REF!</definedName>
    <definedName name="Dates1">#REF!</definedName>
    <definedName name="dates2" localSheetId="65">#REF!</definedName>
    <definedName name="dates2" localSheetId="68">#REF!</definedName>
    <definedName name="dates2" localSheetId="69">#REF!</definedName>
    <definedName name="dates2" localSheetId="71">#REF!</definedName>
    <definedName name="dates2" localSheetId="73">#REF!</definedName>
    <definedName name="dates2">#REF!</definedName>
    <definedName name="dates3" localSheetId="65">#REF!</definedName>
    <definedName name="dates3" localSheetId="68">#REF!</definedName>
    <definedName name="dates3" localSheetId="69">#REF!</definedName>
    <definedName name="dates3" localSheetId="71">#REF!</definedName>
    <definedName name="dates3" localSheetId="73">#REF!</definedName>
    <definedName name="dates3">#REF!</definedName>
    <definedName name="db" localSheetId="65">#REF!</definedName>
    <definedName name="db" localSheetId="68">#REF!</definedName>
    <definedName name="db" localSheetId="69">#REF!</definedName>
    <definedName name="db" localSheetId="71">#REF!</definedName>
    <definedName name="db" localSheetId="73">#REF!</definedName>
    <definedName name="db">#REF!</definedName>
    <definedName name="DBA" localSheetId="65">'[49]WETA BOP'!#REF!</definedName>
    <definedName name="DBA" localSheetId="67">'[49]WETA BOP'!#REF!</definedName>
    <definedName name="DBA" localSheetId="68">'[49]WETA BOP'!#REF!</definedName>
    <definedName name="DBA" localSheetId="71">'[49]WETA BOP'!#REF!</definedName>
    <definedName name="DBA" localSheetId="73">'[49]WETA BOP'!#REF!</definedName>
    <definedName name="DBA">'[49]WETA BOP'!#REF!</definedName>
    <definedName name="DBI" localSheetId="65">'[49]WETA BOP'!#REF!</definedName>
    <definedName name="DBI" localSheetId="67">'[49]WETA BOP'!#REF!</definedName>
    <definedName name="DBI" localSheetId="68">'[49]WETA BOP'!#REF!</definedName>
    <definedName name="DBI" localSheetId="71">'[49]WETA BOP'!#REF!</definedName>
    <definedName name="DBI" localSheetId="73">'[49]WETA BOP'!#REF!</definedName>
    <definedName name="DBI">'[49]WETA BOP'!#REF!</definedName>
    <definedName name="DBML" localSheetId="65">#REF!</definedName>
    <definedName name="DBML" localSheetId="67">#REF!</definedName>
    <definedName name="DBML" localSheetId="68">#REF!</definedName>
    <definedName name="DBML" localSheetId="69">#REF!</definedName>
    <definedName name="DBML" localSheetId="71">#REF!</definedName>
    <definedName name="DBML" localSheetId="73">#REF!</definedName>
    <definedName name="DBML">#REF!</definedName>
    <definedName name="DBproj">#N/A</definedName>
    <definedName name="DCSa" localSheetId="65">'[77]Table 1'!#REF!</definedName>
    <definedName name="DCSa" localSheetId="67">'[77]Table 1'!#REF!</definedName>
    <definedName name="DCSa" localSheetId="68">'[77]Table 1'!#REF!</definedName>
    <definedName name="DCSa" localSheetId="71">'[77]Table 1'!#REF!</definedName>
    <definedName name="DCSa" localSheetId="73">'[77]Table 1'!#REF!</definedName>
    <definedName name="DCSa">'[77]Table 1'!#REF!</definedName>
    <definedName name="dd" localSheetId="67" hidden="1">{"Riqfin97",#N/A,FALSE,"Tran";"Riqfinpro",#N/A,FALSE,"Tran"}</definedName>
    <definedName name="dd" localSheetId="68" hidden="1">{"Riqfin97",#N/A,FALSE,"Tran";"Riqfinpro",#N/A,FALSE,"Tran"}</definedName>
    <definedName name="dd" localSheetId="69" hidden="1">{"Riqfin97",#N/A,FALSE,"Tran";"Riqfinpro",#N/A,FALSE,"Tran"}</definedName>
    <definedName name="dd" hidden="1">{"Riqfin97",#N/A,FALSE,"Tran";"Riqfinpro",#N/A,FALSE,"Tran"}</definedName>
    <definedName name="ddd" localSheetId="117">#REF!</definedName>
    <definedName name="ddd" localSheetId="118">#REF!</definedName>
    <definedName name="ddd" localSheetId="119">#REF!</definedName>
    <definedName name="ddd" localSheetId="112">#REF!</definedName>
    <definedName name="ddd" localSheetId="113">#REF!</definedName>
    <definedName name="ddd" localSheetId="114">#REF!</definedName>
    <definedName name="ddd" localSheetId="115">#REF!</definedName>
    <definedName name="ddd" localSheetId="116">#REF!</definedName>
    <definedName name="ddd" localSheetId="154">#REF!</definedName>
    <definedName name="ddd" localSheetId="65">#REF!</definedName>
    <definedName name="ddd" localSheetId="67">#REF!</definedName>
    <definedName name="ddd" localSheetId="68">#REF!</definedName>
    <definedName name="ddd" localSheetId="69">#REF!</definedName>
    <definedName name="ddd" localSheetId="71">#REF!</definedName>
    <definedName name="ddd" localSheetId="73">#REF!</definedName>
    <definedName name="ddd" localSheetId="155">#REF!</definedName>
    <definedName name="ddd" localSheetId="160">#REF!</definedName>
    <definedName name="ddd" localSheetId="162">#REF!</definedName>
    <definedName name="ddd" localSheetId="174">#REF!</definedName>
    <definedName name="ddd" localSheetId="182">#REF!</definedName>
    <definedName name="ddd" localSheetId="183">#REF!</definedName>
    <definedName name="ddd" localSheetId="184">#REF!</definedName>
    <definedName name="ddd" localSheetId="175">#REF!</definedName>
    <definedName name="ddd" localSheetId="176">#REF!</definedName>
    <definedName name="ddd" localSheetId="179">#REF!</definedName>
    <definedName name="ddd" localSheetId="180">#REF!</definedName>
    <definedName name="ddd" localSheetId="181">#REF!</definedName>
    <definedName name="ddd">#REF!</definedName>
    <definedName name="dddddddddddd">'[31]Vol 1'!#REF!</definedName>
    <definedName name="DDR" localSheetId="65">#REF!</definedName>
    <definedName name="DDR" localSheetId="67">#REF!</definedName>
    <definedName name="DDR" localSheetId="68">#REF!</definedName>
    <definedName name="DDR" localSheetId="69">#REF!</definedName>
    <definedName name="DDR" localSheetId="71">#REF!</definedName>
    <definedName name="DDR" localSheetId="73">#REF!</definedName>
    <definedName name="DDR">#REF!</definedName>
    <definedName name="DDRBA" localSheetId="65">#REF!</definedName>
    <definedName name="DDRBA" localSheetId="67">#REF!</definedName>
    <definedName name="DDRBA" localSheetId="68">#REF!</definedName>
    <definedName name="DDRBA" localSheetId="69">#REF!</definedName>
    <definedName name="DDRBA" localSheetId="71">#REF!</definedName>
    <definedName name="DDRBA" localSheetId="73">#REF!</definedName>
    <definedName name="DDRBA">#REF!</definedName>
    <definedName name="de" localSheetId="65">#REF!</definedName>
    <definedName name="de" localSheetId="68">#REF!</definedName>
    <definedName name="de" localSheetId="69">#REF!</definedName>
    <definedName name="de" localSheetId="71">#REF!</definedName>
    <definedName name="de" localSheetId="73">#REF!</definedName>
    <definedName name="de" localSheetId="159" hidden="1">#REF!</definedName>
    <definedName name="de">#REF!</definedName>
    <definedName name="DEBRIEF" localSheetId="65">#REF!</definedName>
    <definedName name="DEBRIEF" localSheetId="68">#REF!</definedName>
    <definedName name="DEBRIEF" localSheetId="69">#REF!</definedName>
    <definedName name="DEBRIEF" localSheetId="71">#REF!</definedName>
    <definedName name="DEBRIEF" localSheetId="73">#REF!</definedName>
    <definedName name="DEBRIEF">#REF!</definedName>
    <definedName name="DEBT" localSheetId="65">#REF!</definedName>
    <definedName name="DEBT" localSheetId="68">#REF!</definedName>
    <definedName name="DEBT" localSheetId="69">#REF!</definedName>
    <definedName name="DEBT" localSheetId="71">#REF!</definedName>
    <definedName name="DEBT" localSheetId="73">#REF!</definedName>
    <definedName name="DEBT">#REF!</definedName>
    <definedName name="DEBT1" localSheetId="65">#REF!</definedName>
    <definedName name="DEBT1" localSheetId="68">#REF!</definedName>
    <definedName name="DEBT1" localSheetId="69">#REF!</definedName>
    <definedName name="DEBT1" localSheetId="71">#REF!</definedName>
    <definedName name="DEBT1" localSheetId="73">#REF!</definedName>
    <definedName name="DEBT1">#REF!</definedName>
    <definedName name="DEBT10" localSheetId="65">#REF!</definedName>
    <definedName name="DEBT10" localSheetId="68">#REF!</definedName>
    <definedName name="DEBT10" localSheetId="69">#REF!</definedName>
    <definedName name="DEBT10" localSheetId="71">#REF!</definedName>
    <definedName name="DEBT10" localSheetId="73">#REF!</definedName>
    <definedName name="DEBT10">#REF!</definedName>
    <definedName name="DEBT11" localSheetId="65">#REF!</definedName>
    <definedName name="DEBT11" localSheetId="68">#REF!</definedName>
    <definedName name="DEBT11" localSheetId="69">#REF!</definedName>
    <definedName name="DEBT11" localSheetId="71">#REF!</definedName>
    <definedName name="DEBT11" localSheetId="73">#REF!</definedName>
    <definedName name="DEBT11">#REF!</definedName>
    <definedName name="DEBT12" localSheetId="65">#REF!</definedName>
    <definedName name="DEBT12" localSheetId="68">#REF!</definedName>
    <definedName name="DEBT12" localSheetId="69">#REF!</definedName>
    <definedName name="DEBT12" localSheetId="71">#REF!</definedName>
    <definedName name="DEBT12" localSheetId="73">#REF!</definedName>
    <definedName name="DEBT12">#REF!</definedName>
    <definedName name="DEBT13" localSheetId="65">#REF!</definedName>
    <definedName name="DEBT13" localSheetId="68">#REF!</definedName>
    <definedName name="DEBT13" localSheetId="69">#REF!</definedName>
    <definedName name="DEBT13" localSheetId="71">#REF!</definedName>
    <definedName name="DEBT13" localSheetId="73">#REF!</definedName>
    <definedName name="DEBT13">#REF!</definedName>
    <definedName name="DEBT14" localSheetId="65">#REF!</definedName>
    <definedName name="DEBT14" localSheetId="68">#REF!</definedName>
    <definedName name="DEBT14" localSheetId="69">#REF!</definedName>
    <definedName name="DEBT14" localSheetId="71">#REF!</definedName>
    <definedName name="DEBT14" localSheetId="73">#REF!</definedName>
    <definedName name="DEBT14">#REF!</definedName>
    <definedName name="DEBT15" localSheetId="65">#REF!</definedName>
    <definedName name="DEBT15" localSheetId="68">#REF!</definedName>
    <definedName name="DEBT15" localSheetId="69">#REF!</definedName>
    <definedName name="DEBT15" localSheetId="71">#REF!</definedName>
    <definedName name="DEBT15" localSheetId="73">#REF!</definedName>
    <definedName name="DEBT15">#REF!</definedName>
    <definedName name="DEBT16" localSheetId="65">#REF!</definedName>
    <definedName name="DEBT16" localSheetId="68">#REF!</definedName>
    <definedName name="DEBT16" localSheetId="69">#REF!</definedName>
    <definedName name="DEBT16" localSheetId="71">#REF!</definedName>
    <definedName name="DEBT16" localSheetId="73">#REF!</definedName>
    <definedName name="DEBT16">#REF!</definedName>
    <definedName name="DEBT2" localSheetId="65">#REF!</definedName>
    <definedName name="DEBT2" localSheetId="68">#REF!</definedName>
    <definedName name="DEBT2" localSheetId="69">#REF!</definedName>
    <definedName name="DEBT2" localSheetId="71">#REF!</definedName>
    <definedName name="DEBT2" localSheetId="73">#REF!</definedName>
    <definedName name="DEBT2">#REF!</definedName>
    <definedName name="DEBT3" localSheetId="65">#REF!</definedName>
    <definedName name="DEBT3" localSheetId="68">#REF!</definedName>
    <definedName name="DEBT3" localSheetId="69">#REF!</definedName>
    <definedName name="DEBT3" localSheetId="71">#REF!</definedName>
    <definedName name="DEBT3" localSheetId="73">#REF!</definedName>
    <definedName name="DEBT3">#REF!</definedName>
    <definedName name="DEBT4" localSheetId="65">#REF!</definedName>
    <definedName name="DEBT4" localSheetId="68">#REF!</definedName>
    <definedName name="DEBT4" localSheetId="69">#REF!</definedName>
    <definedName name="DEBT4" localSheetId="71">#REF!</definedName>
    <definedName name="DEBT4" localSheetId="73">#REF!</definedName>
    <definedName name="DEBT4">#REF!</definedName>
    <definedName name="DEBT5" localSheetId="65">#REF!</definedName>
    <definedName name="DEBT5" localSheetId="68">#REF!</definedName>
    <definedName name="DEBT5" localSheetId="69">#REF!</definedName>
    <definedName name="DEBT5" localSheetId="71">#REF!</definedName>
    <definedName name="DEBT5" localSheetId="73">#REF!</definedName>
    <definedName name="DEBT5">#REF!</definedName>
    <definedName name="DEBT6" localSheetId="65">#REF!</definedName>
    <definedName name="DEBT6" localSheetId="68">#REF!</definedName>
    <definedName name="DEBT6" localSheetId="69">#REF!</definedName>
    <definedName name="DEBT6" localSheetId="71">#REF!</definedName>
    <definedName name="DEBT6" localSheetId="73">#REF!</definedName>
    <definedName name="DEBT6">#REF!</definedName>
    <definedName name="DEBT7" localSheetId="65">#REF!</definedName>
    <definedName name="DEBT7" localSheetId="68">#REF!</definedName>
    <definedName name="DEBT7" localSheetId="69">#REF!</definedName>
    <definedName name="DEBT7" localSheetId="71">#REF!</definedName>
    <definedName name="DEBT7" localSheetId="73">#REF!</definedName>
    <definedName name="DEBT7">#REF!</definedName>
    <definedName name="DEBT8" localSheetId="65">#REF!</definedName>
    <definedName name="DEBT8" localSheetId="68">#REF!</definedName>
    <definedName name="DEBT8" localSheetId="69">#REF!</definedName>
    <definedName name="DEBT8" localSheetId="71">#REF!</definedName>
    <definedName name="DEBT8" localSheetId="73">#REF!</definedName>
    <definedName name="DEBT8">#REF!</definedName>
    <definedName name="DEBT9" localSheetId="65">#REF!</definedName>
    <definedName name="DEBT9" localSheetId="68">#REF!</definedName>
    <definedName name="DEBT9" localSheetId="69">#REF!</definedName>
    <definedName name="DEBT9" localSheetId="71">#REF!</definedName>
    <definedName name="DEBT9" localSheetId="73">#REF!</definedName>
    <definedName name="DEBT9">#REF!</definedName>
    <definedName name="debte" localSheetId="65">#REF!</definedName>
    <definedName name="debte" localSheetId="68">#REF!</definedName>
    <definedName name="debte" localSheetId="69">#REF!</definedName>
    <definedName name="debte" localSheetId="71">#REF!</definedName>
    <definedName name="debte" localSheetId="73">#REF!</definedName>
    <definedName name="debte">#REF!</definedName>
    <definedName name="DEBTSERV" localSheetId="65">#REF!</definedName>
    <definedName name="DEBTSERV" localSheetId="68">#REF!</definedName>
    <definedName name="DEBTSERV" localSheetId="69">#REF!</definedName>
    <definedName name="DEBTSERV" localSheetId="71">#REF!</definedName>
    <definedName name="DEBTSERV" localSheetId="73">#REF!</definedName>
    <definedName name="DEBTSERV">#REF!</definedName>
    <definedName name="Dec_50" localSheetId="65">#REF!</definedName>
    <definedName name="Dec_50" localSheetId="68">#REF!</definedName>
    <definedName name="Dec_50" localSheetId="69">#REF!</definedName>
    <definedName name="Dec_50" localSheetId="71">#REF!</definedName>
    <definedName name="Dec_50" localSheetId="73">#REF!</definedName>
    <definedName name="Dec_50">#REF!</definedName>
    <definedName name="Dec_51" localSheetId="65">#REF!</definedName>
    <definedName name="Dec_51" localSheetId="68">#REF!</definedName>
    <definedName name="Dec_51" localSheetId="69">#REF!</definedName>
    <definedName name="Dec_51" localSheetId="71">#REF!</definedName>
    <definedName name="Dec_51" localSheetId="73">#REF!</definedName>
    <definedName name="Dec_51">#REF!</definedName>
    <definedName name="Dec_52" localSheetId="65">#REF!</definedName>
    <definedName name="Dec_52" localSheetId="68">#REF!</definedName>
    <definedName name="Dec_52" localSheetId="69">#REF!</definedName>
    <definedName name="Dec_52" localSheetId="71">#REF!</definedName>
    <definedName name="Dec_52" localSheetId="73">#REF!</definedName>
    <definedName name="Dec_52">#REF!</definedName>
    <definedName name="Dec_53" localSheetId="65">#REF!</definedName>
    <definedName name="Dec_53" localSheetId="68">#REF!</definedName>
    <definedName name="Dec_53" localSheetId="69">#REF!</definedName>
    <definedName name="Dec_53" localSheetId="71">#REF!</definedName>
    <definedName name="Dec_53" localSheetId="73">#REF!</definedName>
    <definedName name="Dec_53">#REF!</definedName>
    <definedName name="Dec_54" localSheetId="65">#REF!</definedName>
    <definedName name="Dec_54" localSheetId="68">#REF!</definedName>
    <definedName name="Dec_54" localSheetId="69">#REF!</definedName>
    <definedName name="Dec_54" localSheetId="71">#REF!</definedName>
    <definedName name="Dec_54" localSheetId="73">#REF!</definedName>
    <definedName name="Dec_54">#REF!</definedName>
    <definedName name="Dec_55" localSheetId="65">#REF!</definedName>
    <definedName name="Dec_55" localSheetId="68">#REF!</definedName>
    <definedName name="Dec_55" localSheetId="69">#REF!</definedName>
    <definedName name="Dec_55" localSheetId="71">#REF!</definedName>
    <definedName name="Dec_55" localSheetId="73">#REF!</definedName>
    <definedName name="Dec_55">#REF!</definedName>
    <definedName name="Dec_56" localSheetId="65">#REF!</definedName>
    <definedName name="Dec_56" localSheetId="68">#REF!</definedName>
    <definedName name="Dec_56" localSheetId="69">#REF!</definedName>
    <definedName name="Dec_56" localSheetId="71">#REF!</definedName>
    <definedName name="Dec_56" localSheetId="73">#REF!</definedName>
    <definedName name="Dec_56">#REF!</definedName>
    <definedName name="Dec_57" localSheetId="65">#REF!</definedName>
    <definedName name="Dec_57" localSheetId="68">#REF!</definedName>
    <definedName name="Dec_57" localSheetId="69">#REF!</definedName>
    <definedName name="Dec_57" localSheetId="71">#REF!</definedName>
    <definedName name="Dec_57" localSheetId="73">#REF!</definedName>
    <definedName name="Dec_57">#REF!</definedName>
    <definedName name="Dec_58" localSheetId="65">#REF!</definedName>
    <definedName name="Dec_58" localSheetId="68">#REF!</definedName>
    <definedName name="Dec_58" localSheetId="69">#REF!</definedName>
    <definedName name="Dec_58" localSheetId="71">#REF!</definedName>
    <definedName name="Dec_58" localSheetId="73">#REF!</definedName>
    <definedName name="Dec_58">#REF!</definedName>
    <definedName name="Dec_59" localSheetId="65">#REF!</definedName>
    <definedName name="Dec_59" localSheetId="68">#REF!</definedName>
    <definedName name="Dec_59" localSheetId="69">#REF!</definedName>
    <definedName name="Dec_59" localSheetId="71">#REF!</definedName>
    <definedName name="Dec_59" localSheetId="73">#REF!</definedName>
    <definedName name="Dec_59">#REF!</definedName>
    <definedName name="Dec_60" localSheetId="65">#REF!</definedName>
    <definedName name="Dec_60" localSheetId="68">#REF!</definedName>
    <definedName name="Dec_60" localSheetId="69">#REF!</definedName>
    <definedName name="Dec_60" localSheetId="71">#REF!</definedName>
    <definedName name="Dec_60" localSheetId="73">#REF!</definedName>
    <definedName name="Dec_60">#REF!</definedName>
    <definedName name="Dec_61" localSheetId="65">#REF!</definedName>
    <definedName name="Dec_61" localSheetId="68">#REF!</definedName>
    <definedName name="Dec_61" localSheetId="69">#REF!</definedName>
    <definedName name="Dec_61" localSheetId="71">#REF!</definedName>
    <definedName name="Dec_61" localSheetId="73">#REF!</definedName>
    <definedName name="Dec_61">#REF!</definedName>
    <definedName name="Dec_62" localSheetId="65">#REF!</definedName>
    <definedName name="Dec_62" localSheetId="68">#REF!</definedName>
    <definedName name="Dec_62" localSheetId="69">#REF!</definedName>
    <definedName name="Dec_62" localSheetId="71">#REF!</definedName>
    <definedName name="Dec_62" localSheetId="73">#REF!</definedName>
    <definedName name="Dec_62">#REF!</definedName>
    <definedName name="Dec_63" localSheetId="65">#REF!</definedName>
    <definedName name="Dec_63" localSheetId="68">#REF!</definedName>
    <definedName name="Dec_63" localSheetId="69">#REF!</definedName>
    <definedName name="Dec_63" localSheetId="71">#REF!</definedName>
    <definedName name="Dec_63" localSheetId="73">#REF!</definedName>
    <definedName name="Dec_63">#REF!</definedName>
    <definedName name="Dec_64" localSheetId="65">#REF!</definedName>
    <definedName name="Dec_64" localSheetId="68">#REF!</definedName>
    <definedName name="Dec_64" localSheetId="69">#REF!</definedName>
    <definedName name="Dec_64" localSheetId="71">#REF!</definedName>
    <definedName name="Dec_64" localSheetId="73">#REF!</definedName>
    <definedName name="Dec_64">#REF!</definedName>
    <definedName name="Dec_65" localSheetId="65">#REF!</definedName>
    <definedName name="Dec_65" localSheetId="68">#REF!</definedName>
    <definedName name="Dec_65" localSheetId="69">#REF!</definedName>
    <definedName name="Dec_65" localSheetId="71">#REF!</definedName>
    <definedName name="Dec_65" localSheetId="73">#REF!</definedName>
    <definedName name="Dec_65">#REF!</definedName>
    <definedName name="Dec_66" localSheetId="65">#REF!</definedName>
    <definedName name="Dec_66" localSheetId="68">#REF!</definedName>
    <definedName name="Dec_66" localSheetId="69">#REF!</definedName>
    <definedName name="Dec_66" localSheetId="71">#REF!</definedName>
    <definedName name="Dec_66" localSheetId="73">#REF!</definedName>
    <definedName name="Dec_66">#REF!</definedName>
    <definedName name="Dec_67" localSheetId="65">#REF!</definedName>
    <definedName name="Dec_67" localSheetId="68">#REF!</definedName>
    <definedName name="Dec_67" localSheetId="69">#REF!</definedName>
    <definedName name="Dec_67" localSheetId="71">#REF!</definedName>
    <definedName name="Dec_67" localSheetId="73">#REF!</definedName>
    <definedName name="Dec_67">#REF!</definedName>
    <definedName name="Dec_68" localSheetId="65">#REF!</definedName>
    <definedName name="Dec_68" localSheetId="68">#REF!</definedName>
    <definedName name="Dec_68" localSheetId="69">#REF!</definedName>
    <definedName name="Dec_68" localSheetId="71">#REF!</definedName>
    <definedName name="Dec_68" localSheetId="73">#REF!</definedName>
    <definedName name="Dec_68">#REF!</definedName>
    <definedName name="Dec_69" localSheetId="65">#REF!</definedName>
    <definedName name="Dec_69" localSheetId="68">#REF!</definedName>
    <definedName name="Dec_69" localSheetId="69">#REF!</definedName>
    <definedName name="Dec_69" localSheetId="71">#REF!</definedName>
    <definedName name="Dec_69" localSheetId="73">#REF!</definedName>
    <definedName name="Dec_69">#REF!</definedName>
    <definedName name="Dec_70" localSheetId="65">#REF!</definedName>
    <definedName name="Dec_70" localSheetId="68">#REF!</definedName>
    <definedName name="Dec_70" localSheetId="69">#REF!</definedName>
    <definedName name="Dec_70" localSheetId="71">#REF!</definedName>
    <definedName name="Dec_70" localSheetId="73">#REF!</definedName>
    <definedName name="Dec_70">#REF!</definedName>
    <definedName name="Dec_71" localSheetId="65">#REF!</definedName>
    <definedName name="Dec_71" localSheetId="68">#REF!</definedName>
    <definedName name="Dec_71" localSheetId="69">#REF!</definedName>
    <definedName name="Dec_71" localSheetId="71">#REF!</definedName>
    <definedName name="Dec_71" localSheetId="73">#REF!</definedName>
    <definedName name="Dec_71">#REF!</definedName>
    <definedName name="Dec_72" localSheetId="65">#REF!</definedName>
    <definedName name="Dec_72" localSheetId="68">#REF!</definedName>
    <definedName name="Dec_72" localSheetId="69">#REF!</definedName>
    <definedName name="Dec_72" localSheetId="71">#REF!</definedName>
    <definedName name="Dec_72" localSheetId="73">#REF!</definedName>
    <definedName name="Dec_72">#REF!</definedName>
    <definedName name="Dec_73" localSheetId="65">#REF!</definedName>
    <definedName name="Dec_73" localSheetId="68">#REF!</definedName>
    <definedName name="Dec_73" localSheetId="69">#REF!</definedName>
    <definedName name="Dec_73" localSheetId="71">#REF!</definedName>
    <definedName name="Dec_73" localSheetId="73">#REF!</definedName>
    <definedName name="Dec_73">#REF!</definedName>
    <definedName name="Dec_74" localSheetId="65">#REF!</definedName>
    <definedName name="Dec_74" localSheetId="68">#REF!</definedName>
    <definedName name="Dec_74" localSheetId="69">#REF!</definedName>
    <definedName name="Dec_74" localSheetId="71">#REF!</definedName>
    <definedName name="Dec_74" localSheetId="73">#REF!</definedName>
    <definedName name="Dec_74">#REF!</definedName>
    <definedName name="Dec_75" localSheetId="65">#REF!</definedName>
    <definedName name="Dec_75" localSheetId="68">#REF!</definedName>
    <definedName name="Dec_75" localSheetId="69">#REF!</definedName>
    <definedName name="Dec_75" localSheetId="71">#REF!</definedName>
    <definedName name="Dec_75" localSheetId="73">#REF!</definedName>
    <definedName name="Dec_75">#REF!</definedName>
    <definedName name="Dec_76" localSheetId="65">#REF!</definedName>
    <definedName name="Dec_76" localSheetId="68">#REF!</definedName>
    <definedName name="Dec_76" localSheetId="69">#REF!</definedName>
    <definedName name="Dec_76" localSheetId="71">#REF!</definedName>
    <definedName name="Dec_76" localSheetId="73">#REF!</definedName>
    <definedName name="Dec_76">#REF!</definedName>
    <definedName name="Dec_77" localSheetId="65">#REF!</definedName>
    <definedName name="Dec_77" localSheetId="68">#REF!</definedName>
    <definedName name="Dec_77" localSheetId="69">#REF!</definedName>
    <definedName name="Dec_77" localSheetId="71">#REF!</definedName>
    <definedName name="Dec_77" localSheetId="73">#REF!</definedName>
    <definedName name="Dec_77">#REF!</definedName>
    <definedName name="Dec_78" localSheetId="65">#REF!</definedName>
    <definedName name="Dec_78" localSheetId="68">#REF!</definedName>
    <definedName name="Dec_78" localSheetId="69">#REF!</definedName>
    <definedName name="Dec_78" localSheetId="71">#REF!</definedName>
    <definedName name="Dec_78" localSheetId="73">#REF!</definedName>
    <definedName name="Dec_78">#REF!</definedName>
    <definedName name="Dec_79" localSheetId="65">#REF!</definedName>
    <definedName name="Dec_79" localSheetId="68">#REF!</definedName>
    <definedName name="Dec_79" localSheetId="69">#REF!</definedName>
    <definedName name="Dec_79" localSheetId="71">#REF!</definedName>
    <definedName name="Dec_79" localSheetId="73">#REF!</definedName>
    <definedName name="Dec_79">#REF!</definedName>
    <definedName name="Dec_80" localSheetId="65">#REF!</definedName>
    <definedName name="Dec_80" localSheetId="68">#REF!</definedName>
    <definedName name="Dec_80" localSheetId="69">#REF!</definedName>
    <definedName name="Dec_80" localSheetId="71">#REF!</definedName>
    <definedName name="Dec_80" localSheetId="73">#REF!</definedName>
    <definedName name="Dec_80">#REF!</definedName>
    <definedName name="Dec_81" localSheetId="65">#REF!</definedName>
    <definedName name="Dec_81" localSheetId="68">#REF!</definedName>
    <definedName name="Dec_81" localSheetId="69">#REF!</definedName>
    <definedName name="Dec_81" localSheetId="71">#REF!</definedName>
    <definedName name="Dec_81" localSheetId="73">#REF!</definedName>
    <definedName name="Dec_81">#REF!</definedName>
    <definedName name="Dec_82" localSheetId="65">#REF!</definedName>
    <definedName name="Dec_82" localSheetId="68">#REF!</definedName>
    <definedName name="Dec_82" localSheetId="69">#REF!</definedName>
    <definedName name="Dec_82" localSheetId="71">#REF!</definedName>
    <definedName name="Dec_82" localSheetId="73">#REF!</definedName>
    <definedName name="Dec_82">#REF!</definedName>
    <definedName name="Dec_83" localSheetId="65">#REF!</definedName>
    <definedName name="Dec_83" localSheetId="68">#REF!</definedName>
    <definedName name="Dec_83" localSheetId="69">#REF!</definedName>
    <definedName name="Dec_83" localSheetId="71">#REF!</definedName>
    <definedName name="Dec_83" localSheetId="73">#REF!</definedName>
    <definedName name="Dec_83">#REF!</definedName>
    <definedName name="Dec_84" localSheetId="65">#REF!</definedName>
    <definedName name="Dec_84" localSheetId="68">#REF!</definedName>
    <definedName name="Dec_84" localSheetId="69">#REF!</definedName>
    <definedName name="Dec_84" localSheetId="71">#REF!</definedName>
    <definedName name="Dec_84" localSheetId="73">#REF!</definedName>
    <definedName name="Dec_84">#REF!</definedName>
    <definedName name="Dec_85" localSheetId="65">#REF!</definedName>
    <definedName name="Dec_85" localSheetId="68">#REF!</definedName>
    <definedName name="Dec_85" localSheetId="69">#REF!</definedName>
    <definedName name="Dec_85" localSheetId="71">#REF!</definedName>
    <definedName name="Dec_85" localSheetId="73">#REF!</definedName>
    <definedName name="Dec_85">#REF!</definedName>
    <definedName name="Dec_86" localSheetId="65">#REF!</definedName>
    <definedName name="Dec_86" localSheetId="68">#REF!</definedName>
    <definedName name="Dec_86" localSheetId="69">#REF!</definedName>
    <definedName name="Dec_86" localSheetId="71">#REF!</definedName>
    <definedName name="Dec_86" localSheetId="73">#REF!</definedName>
    <definedName name="Dec_86">#REF!</definedName>
    <definedName name="Dec_87" localSheetId="65">#REF!</definedName>
    <definedName name="Dec_87" localSheetId="68">#REF!</definedName>
    <definedName name="Dec_87" localSheetId="69">#REF!</definedName>
    <definedName name="Dec_87" localSheetId="71">#REF!</definedName>
    <definedName name="Dec_87" localSheetId="73">#REF!</definedName>
    <definedName name="Dec_87">#REF!</definedName>
    <definedName name="Dec_88" localSheetId="65">#REF!</definedName>
    <definedName name="Dec_88" localSheetId="68">#REF!</definedName>
    <definedName name="Dec_88" localSheetId="69">#REF!</definedName>
    <definedName name="Dec_88" localSheetId="71">#REF!</definedName>
    <definedName name="Dec_88" localSheetId="73">#REF!</definedName>
    <definedName name="Dec_88">#REF!</definedName>
    <definedName name="Dec_89" localSheetId="65">#REF!</definedName>
    <definedName name="Dec_89" localSheetId="68">#REF!</definedName>
    <definedName name="Dec_89" localSheetId="69">#REF!</definedName>
    <definedName name="Dec_89" localSheetId="71">#REF!</definedName>
    <definedName name="Dec_89" localSheetId="73">#REF!</definedName>
    <definedName name="Dec_89">#REF!</definedName>
    <definedName name="Dec_90" localSheetId="65">#REF!</definedName>
    <definedName name="Dec_90" localSheetId="68">#REF!</definedName>
    <definedName name="Dec_90" localSheetId="69">#REF!</definedName>
    <definedName name="Dec_90" localSheetId="71">#REF!</definedName>
    <definedName name="Dec_90" localSheetId="73">#REF!</definedName>
    <definedName name="Dec_90">#REF!</definedName>
    <definedName name="Dec_91" localSheetId="65">#REF!</definedName>
    <definedName name="Dec_91" localSheetId="68">#REF!</definedName>
    <definedName name="Dec_91" localSheetId="69">#REF!</definedName>
    <definedName name="Dec_91" localSheetId="71">#REF!</definedName>
    <definedName name="Dec_91" localSheetId="73">#REF!</definedName>
    <definedName name="Dec_91">#REF!</definedName>
    <definedName name="Dec_92" localSheetId="65">#REF!</definedName>
    <definedName name="Dec_92" localSheetId="68">#REF!</definedName>
    <definedName name="Dec_92" localSheetId="69">#REF!</definedName>
    <definedName name="Dec_92" localSheetId="71">#REF!</definedName>
    <definedName name="Dec_92" localSheetId="73">#REF!</definedName>
    <definedName name="Dec_92">#REF!</definedName>
    <definedName name="Dec_93" localSheetId="65">#REF!</definedName>
    <definedName name="Dec_93" localSheetId="68">#REF!</definedName>
    <definedName name="Dec_93" localSheetId="69">#REF!</definedName>
    <definedName name="Dec_93" localSheetId="71">#REF!</definedName>
    <definedName name="Dec_93" localSheetId="73">#REF!</definedName>
    <definedName name="Dec_93">#REF!</definedName>
    <definedName name="Dec_94" localSheetId="65">#REF!</definedName>
    <definedName name="Dec_94" localSheetId="68">#REF!</definedName>
    <definedName name="Dec_94" localSheetId="69">#REF!</definedName>
    <definedName name="Dec_94" localSheetId="71">#REF!</definedName>
    <definedName name="Dec_94" localSheetId="73">#REF!</definedName>
    <definedName name="Dec_94">#REF!</definedName>
    <definedName name="Dec_95" localSheetId="65">#REF!</definedName>
    <definedName name="Dec_95" localSheetId="68">#REF!</definedName>
    <definedName name="Dec_95" localSheetId="69">#REF!</definedName>
    <definedName name="Dec_95" localSheetId="71">#REF!</definedName>
    <definedName name="Dec_95" localSheetId="73">#REF!</definedName>
    <definedName name="Dec_95">#REF!</definedName>
    <definedName name="Dec_96" localSheetId="65">#REF!</definedName>
    <definedName name="Dec_96" localSheetId="68">#REF!</definedName>
    <definedName name="Dec_96" localSheetId="69">#REF!</definedName>
    <definedName name="Dec_96" localSheetId="71">#REF!</definedName>
    <definedName name="Dec_96" localSheetId="73">#REF!</definedName>
    <definedName name="Dec_96">#REF!</definedName>
    <definedName name="Dec_97" localSheetId="65">#REF!</definedName>
    <definedName name="Dec_97" localSheetId="68">#REF!</definedName>
    <definedName name="Dec_97" localSheetId="69">#REF!</definedName>
    <definedName name="Dec_97" localSheetId="71">#REF!</definedName>
    <definedName name="Dec_97" localSheetId="73">#REF!</definedName>
    <definedName name="Dec_97">#REF!</definedName>
    <definedName name="Dec_98" localSheetId="65">#REF!</definedName>
    <definedName name="Dec_98" localSheetId="68">#REF!</definedName>
    <definedName name="Dec_98" localSheetId="69">#REF!</definedName>
    <definedName name="Dec_98" localSheetId="71">#REF!</definedName>
    <definedName name="Dec_98" localSheetId="73">#REF!</definedName>
    <definedName name="Dec_98">#REF!</definedName>
    <definedName name="Dec_99" localSheetId="65">#REF!</definedName>
    <definedName name="Dec_99" localSheetId="68">#REF!</definedName>
    <definedName name="Dec_99" localSheetId="69">#REF!</definedName>
    <definedName name="Dec_99" localSheetId="71">#REF!</definedName>
    <definedName name="Dec_99" localSheetId="73">#REF!</definedName>
    <definedName name="Dec_99">#REF!</definedName>
    <definedName name="DEF" localSheetId="65">#REF!</definedName>
    <definedName name="DEF" localSheetId="68">#REF!</definedName>
    <definedName name="DEF" localSheetId="69">#REF!</definedName>
    <definedName name="DEF" localSheetId="71">#REF!</definedName>
    <definedName name="DEF" localSheetId="73">#REF!</definedName>
    <definedName name="DEF">#REF!</definedName>
    <definedName name="DEFIND" localSheetId="65">#REF!</definedName>
    <definedName name="DEFIND" localSheetId="68">#REF!</definedName>
    <definedName name="DEFIND" localSheetId="69">#REF!</definedName>
    <definedName name="DEFIND" localSheetId="71">#REF!</definedName>
    <definedName name="DEFIND" localSheetId="73">#REF!</definedName>
    <definedName name="DEFIND">#REF!</definedName>
    <definedName name="DEFINT" localSheetId="65">#REF!</definedName>
    <definedName name="DEFINT" localSheetId="68">#REF!</definedName>
    <definedName name="DEFINT" localSheetId="69">#REF!</definedName>
    <definedName name="DEFINT" localSheetId="71">#REF!</definedName>
    <definedName name="DEFINT" localSheetId="73">#REF!</definedName>
    <definedName name="DEFINT">#REF!</definedName>
    <definedName name="DEFL" localSheetId="65">#REF!</definedName>
    <definedName name="DEFL" localSheetId="68">#REF!</definedName>
    <definedName name="DEFL" localSheetId="69">#REF!</definedName>
    <definedName name="DEFL" localSheetId="71">#REF!</definedName>
    <definedName name="DEFL" localSheetId="73">#REF!</definedName>
    <definedName name="DEFL">#REF!</definedName>
    <definedName name="DEM" localSheetId="69">[33]CIRRs!$C$84</definedName>
    <definedName name="DEM">[34]CIRRs!$C$84</definedName>
    <definedName name="Department">[46]Nominal!$B$2</definedName>
    <definedName name="DEUTSCHE" localSheetId="65">#REF!</definedName>
    <definedName name="DEUTSCHE" localSheetId="67">#REF!</definedName>
    <definedName name="DEUTSCHE" localSheetId="68">#REF!</definedName>
    <definedName name="DEUTSCHE" localSheetId="69">#REF!</definedName>
    <definedName name="DEUTSCHE" localSheetId="71">#REF!</definedName>
    <definedName name="DEUTSCHE" localSheetId="73">#REF!</definedName>
    <definedName name="DEUTSCHE">#REF!</definedName>
    <definedName name="df" localSheetId="65">#REF!</definedName>
    <definedName name="df" localSheetId="67">#REF!</definedName>
    <definedName name="df" localSheetId="68">#REF!</definedName>
    <definedName name="df" localSheetId="69">#REF!</definedName>
    <definedName name="df" localSheetId="71">'[77]Table 1'!#REF!</definedName>
    <definedName name="df" localSheetId="73">#REF!</definedName>
    <definedName name="df">'[77]Table 1'!#REF!</definedName>
    <definedName name="dfdbgn" localSheetId="65">'[24]10'!#REF!</definedName>
    <definedName name="dfdbgn" localSheetId="67">'[24]10'!#REF!</definedName>
    <definedName name="dfdbgn" localSheetId="68">'[24]10'!#REF!</definedName>
    <definedName name="dfdbgn" localSheetId="71">'[24]10'!#REF!</definedName>
    <definedName name="dfdbgn" localSheetId="73">'[24]10'!#REF!</definedName>
    <definedName name="dfdbgn">'[24]10'!#REF!</definedName>
    <definedName name="dfg" localSheetId="65">'[47]10'!#REF!</definedName>
    <definedName name="dfg" localSheetId="67">'[47]10'!#REF!</definedName>
    <definedName name="dfg" localSheetId="68">'[47]10'!#REF!</definedName>
    <definedName name="dfg" localSheetId="71">'[47]10'!#REF!</definedName>
    <definedName name="dfg" localSheetId="73">'[47]10'!#REF!</definedName>
    <definedName name="dfg">'[47]10'!#REF!</definedName>
    <definedName name="dfgg" localSheetId="117">#REF!</definedName>
    <definedName name="dfgg" localSheetId="118">#REF!</definedName>
    <definedName name="dfgg" localSheetId="119">#REF!</definedName>
    <definedName name="dfgg" localSheetId="113">#REF!</definedName>
    <definedName name="dfgg" localSheetId="115">#REF!</definedName>
    <definedName name="dfgg" localSheetId="116">#REF!</definedName>
    <definedName name="dfgg" localSheetId="154">#REF!</definedName>
    <definedName name="dfgg" localSheetId="68">#REF!</definedName>
    <definedName name="dfgg" localSheetId="71">#REF!</definedName>
    <definedName name="dfgg" localSheetId="155">#REF!</definedName>
    <definedName name="dfgg" localSheetId="160">#REF!</definedName>
    <definedName name="dfgg" localSheetId="174">#REF!</definedName>
    <definedName name="dfgg" localSheetId="182">#REF!</definedName>
    <definedName name="dfgg" localSheetId="183" hidden="1">#REF!</definedName>
    <definedName name="dfgg" localSheetId="184">#REF!</definedName>
    <definedName name="dfgg" localSheetId="175">#REF!</definedName>
    <definedName name="dfgg" localSheetId="176">#REF!</definedName>
    <definedName name="dfgg" localSheetId="177">#REF!</definedName>
    <definedName name="dfgg" localSheetId="179">#REF!</definedName>
    <definedName name="dfgg" localSheetId="180">#REF!</definedName>
    <definedName name="dfgg" localSheetId="181">#REF!</definedName>
    <definedName name="dfgg">#REF!</definedName>
    <definedName name="dg" localSheetId="67" hidden="1">{#N/A,#N/A,TRUE,"Table1USD";#N/A,#N/A,TRUE,"Table1GBP"}</definedName>
    <definedName name="dg" localSheetId="68" hidden="1">{#N/A,#N/A,TRUE,"Table1USD";#N/A,#N/A,TRUE,"Table1GBP"}</definedName>
    <definedName name="dg" localSheetId="69" hidden="1">{#N/A,#N/A,TRUE,"Table1USD";#N/A,#N/A,TRUE,"Table1GBP"}</definedName>
    <definedName name="dg" hidden="1">{#N/A,#N/A,TRUE,"Table1USD";#N/A,#N/A,TRUE,"Table1GBP"}</definedName>
    <definedName name="DG.DOD.MWBG.CD" localSheetId="65">#REF!</definedName>
    <definedName name="DG.DOD.MWBG.CD" localSheetId="67">#REF!</definedName>
    <definedName name="DG.DOD.MWBG.CD" localSheetId="68">#REF!</definedName>
    <definedName name="DG.DOD.MWBG.CD" localSheetId="69">#REF!</definedName>
    <definedName name="DG.DOD.MWBG.CD" localSheetId="71">#REF!</definedName>
    <definedName name="DG.DOD.MWBG.CD" localSheetId="73">#REF!</definedName>
    <definedName name="DG.DOD.MWBG.CD">#REF!</definedName>
    <definedName name="DG_S" localSheetId="65">#REF!</definedName>
    <definedName name="DG_S" localSheetId="67">#REF!</definedName>
    <definedName name="DG_S" localSheetId="68">#REF!</definedName>
    <definedName name="DG_S" localSheetId="69">#REF!</definedName>
    <definedName name="DG_S" localSheetId="71">#REF!</definedName>
    <definedName name="DG_S" localSheetId="73">#REF!</definedName>
    <definedName name="DG_S">#REF!</definedName>
    <definedName name="dgfwe" localSheetId="65">#REF!</definedName>
    <definedName name="dgfwe" localSheetId="67">#REF!</definedName>
    <definedName name="dgfwe" localSheetId="68">#REF!</definedName>
    <definedName name="dgfwe" localSheetId="69">#REF!</definedName>
    <definedName name="dgfwe" localSheetId="71">#REF!</definedName>
    <definedName name="dgfwe" localSheetId="73">#REF!</definedName>
    <definedName name="dgfwe">#REF!</definedName>
    <definedName name="DGproj">#N/A</definedName>
    <definedName name="dgzhdzdj" localSheetId="65">'[24]10'!#REF!</definedName>
    <definedName name="dgzhdzdj" localSheetId="67">'[24]10'!#REF!</definedName>
    <definedName name="dgzhdzdj" localSheetId="68">'[24]10'!#REF!</definedName>
    <definedName name="dgzhdzdj" localSheetId="71">'[24]10'!#REF!</definedName>
    <definedName name="dgzhdzdj" localSheetId="73">'[24]10'!#REF!</definedName>
    <definedName name="dgzhdzdj">'[24]10'!#REF!</definedName>
    <definedName name="DHD" localSheetId="65">#REF!</definedName>
    <definedName name="DHD" localSheetId="67">#REF!</definedName>
    <definedName name="DHD" localSheetId="68">#REF!</definedName>
    <definedName name="DHD" localSheetId="69">#REF!</definedName>
    <definedName name="DHD" localSheetId="71">#REF!</definedName>
    <definedName name="DHD" localSheetId="73">#REF!</definedName>
    <definedName name="DHD">#REF!</definedName>
    <definedName name="dig8_10f" localSheetId="117">#REF!</definedName>
    <definedName name="dig8_10f" localSheetId="118">#REF!</definedName>
    <definedName name="dig8_10f" localSheetId="119">#REF!</definedName>
    <definedName name="dig8_10f" localSheetId="112">#REF!</definedName>
    <definedName name="dig8_10f" localSheetId="113">#REF!</definedName>
    <definedName name="dig8_10f" localSheetId="114">#REF!</definedName>
    <definedName name="dig8_10f" localSheetId="115">#REF!</definedName>
    <definedName name="dig8_10f" localSheetId="116">#REF!</definedName>
    <definedName name="dig8_10f" localSheetId="154">#REF!</definedName>
    <definedName name="dig8_10f" localSheetId="65">#REF!</definedName>
    <definedName name="dig8_10f" localSheetId="67">#REF!</definedName>
    <definedName name="dig8_10f" localSheetId="68">#REF!</definedName>
    <definedName name="dig8_10f" localSheetId="69">#REF!</definedName>
    <definedName name="dig8_10f" localSheetId="71">#REF!</definedName>
    <definedName name="dig8_10f" localSheetId="73">#REF!</definedName>
    <definedName name="dig8_10f" localSheetId="155">#REF!</definedName>
    <definedName name="dig8_10f" localSheetId="160">#REF!</definedName>
    <definedName name="dig8_10f" localSheetId="174">#REF!</definedName>
    <definedName name="dig8_10f" localSheetId="182">#REF!</definedName>
    <definedName name="dig8_10f" localSheetId="183">#REF!</definedName>
    <definedName name="dig8_10f" localSheetId="184">#REF!</definedName>
    <definedName name="dig8_10f" localSheetId="175">#REF!</definedName>
    <definedName name="dig8_10f" localSheetId="176">#REF!</definedName>
    <definedName name="dig8_10f" localSheetId="179">#REF!</definedName>
    <definedName name="dig8_10f" localSheetId="180">#REF!</definedName>
    <definedName name="dig8_10f" localSheetId="181">#REF!</definedName>
    <definedName name="dig8_10f">#REF!</definedName>
    <definedName name="dis" localSheetId="65">#REF!</definedName>
    <definedName name="dis" localSheetId="67">#REF!</definedName>
    <definedName name="dis" localSheetId="68">#REF!</definedName>
    <definedName name="dis" localSheetId="69">#REF!</definedName>
    <definedName name="dis" localSheetId="71">#REF!</definedName>
    <definedName name="dis" localSheetId="73">#REF!</definedName>
    <definedName name="dis">#REF!</definedName>
    <definedName name="DISBE" localSheetId="65">#REF!</definedName>
    <definedName name="DISBE" localSheetId="68">#REF!</definedName>
    <definedName name="DISBE" localSheetId="69">#REF!</definedName>
    <definedName name="DISBE" localSheetId="71">#REF!</definedName>
    <definedName name="DISBE" localSheetId="73">#REF!</definedName>
    <definedName name="DISBE">#REF!</definedName>
    <definedName name="DISBURSEMENT" localSheetId="65">#REF!</definedName>
    <definedName name="DISBURSEMENT" localSheetId="68">#REF!</definedName>
    <definedName name="DISBURSEMENT" localSheetId="69">#REF!</definedName>
    <definedName name="DISBURSEMENT" localSheetId="71">#REF!</definedName>
    <definedName name="DISBURSEMENT" localSheetId="73">#REF!</definedName>
    <definedName name="DISBURSEMENT">#REF!</definedName>
    <definedName name="Discount_IDA">[78]NPV!$B$28</definedName>
    <definedName name="Discount_IDA1" localSheetId="65">#REF!</definedName>
    <definedName name="Discount_IDA1" localSheetId="67">#REF!</definedName>
    <definedName name="Discount_IDA1" localSheetId="68">#REF!</definedName>
    <definedName name="Discount_IDA1" localSheetId="69">#REF!</definedName>
    <definedName name="Discount_IDA1" localSheetId="71">#REF!</definedName>
    <definedName name="Discount_IDA1" localSheetId="73">#REF!</definedName>
    <definedName name="Discount_IDA1">#REF!</definedName>
    <definedName name="Discount_NC" localSheetId="65">[78]NPV!#REF!</definedName>
    <definedName name="Discount_NC" localSheetId="67">[78]NPV!#REF!</definedName>
    <definedName name="Discount_NC" localSheetId="68">[78]NPV!#REF!</definedName>
    <definedName name="Discount_NC" localSheetId="71">[78]NPV!#REF!</definedName>
    <definedName name="Discount_NC" localSheetId="73">[78]NPV!#REF!</definedName>
    <definedName name="Discount_NC">[78]NPV!#REF!</definedName>
    <definedName name="DiscountRate" localSheetId="65">#REF!</definedName>
    <definedName name="DiscountRate" localSheetId="67">#REF!</definedName>
    <definedName name="DiscountRate" localSheetId="68">#REF!</definedName>
    <definedName name="DiscountRate" localSheetId="69">#REF!</definedName>
    <definedName name="DiscountRate" localSheetId="71">#REF!</definedName>
    <definedName name="DiscountRate" localSheetId="73">#REF!</definedName>
    <definedName name="DiscountRate">#REF!</definedName>
    <definedName name="DISRATE">'[79]DISC RATES'!$A$3:$E$21</definedName>
    <definedName name="DKK" localSheetId="65">#REF!</definedName>
    <definedName name="DKK" localSheetId="67">#REF!</definedName>
    <definedName name="DKK" localSheetId="68">#REF!</definedName>
    <definedName name="DKK" localSheetId="69">#REF!</definedName>
    <definedName name="DKK" localSheetId="71">#REF!</definedName>
    <definedName name="DKK" localSheetId="73">#REF!</definedName>
    <definedName name="DKK">#REF!</definedName>
    <definedName name="DM" localSheetId="65">#REF!</definedName>
    <definedName name="DM" localSheetId="67">#REF!</definedName>
    <definedName name="DM" localSheetId="68">#REF!</definedName>
    <definedName name="DM" localSheetId="69">#REF!</definedName>
    <definedName name="DM" localSheetId="71">#REF!</definedName>
    <definedName name="DM" localSheetId="73">#REF!</definedName>
    <definedName name="DM">#REF!</definedName>
    <definedName name="DMB" localSheetId="65">'[10]Monetary Dev_Monthly'!#REF!</definedName>
    <definedName name="DMB" localSheetId="67">'[10]Monetary Dev_Monthly'!#REF!</definedName>
    <definedName name="DMB" localSheetId="68">'[10]Monetary Dev_Monthly'!#REF!</definedName>
    <definedName name="DMB" localSheetId="71">'[10]Monetary Dev_Monthly'!#REF!</definedName>
    <definedName name="DMB" localSheetId="73">'[10]Monetary Dev_Monthly'!#REF!</definedName>
    <definedName name="DMB">'[10]Monetary Dev_Monthly'!#REF!</definedName>
    <definedName name="DMU" localSheetId="65">'[49]WETA BOP'!#REF!</definedName>
    <definedName name="DMU" localSheetId="67">'[49]WETA BOP'!#REF!</definedName>
    <definedName name="DMU" localSheetId="68">'[49]WETA BOP'!#REF!</definedName>
    <definedName name="DMU" localSheetId="71">'[49]WETA BOP'!#REF!</definedName>
    <definedName name="DMU" localSheetId="73">'[49]WETA BOP'!#REF!</definedName>
    <definedName name="DMU">'[49]WETA BOP'!#REF!</definedName>
    <definedName name="DMX" localSheetId="65">'[80]Table 1'!#REF!</definedName>
    <definedName name="DMX" localSheetId="67">'[80]Table 1'!#REF!</definedName>
    <definedName name="DMX" localSheetId="68">'[80]Table 1'!#REF!</definedName>
    <definedName name="DMX" localSheetId="71">'[80]Table 1'!#REF!</definedName>
    <definedName name="DMX" localSheetId="73">'[80]Table 1'!#REF!</definedName>
    <definedName name="DMX">'[80]Table 1'!#REF!</definedName>
    <definedName name="DMX_Current">[64]Cover!$D$11</definedName>
    <definedName name="DMX_PRG">[64]Cover!$D$12</definedName>
    <definedName name="DO" localSheetId="65">#REF!</definedName>
    <definedName name="DO" localSheetId="67">#REF!</definedName>
    <definedName name="DO" localSheetId="68">#REF!</definedName>
    <definedName name="DO" localSheetId="69">#REF!</definedName>
    <definedName name="DO" localSheetId="71">#REF!</definedName>
    <definedName name="DO" localSheetId="73">#REF!</definedName>
    <definedName name="DO">#REF!</definedName>
    <definedName name="doit" localSheetId="65">#REF!</definedName>
    <definedName name="doit" localSheetId="67">#REF!</definedName>
    <definedName name="doit" localSheetId="68">#REF!</definedName>
    <definedName name="doit" localSheetId="69">#REF!</definedName>
    <definedName name="doit" localSheetId="71">#REF!</definedName>
    <definedName name="doit" localSheetId="73">#REF!</definedName>
    <definedName name="doit">#REF!</definedName>
    <definedName name="Download" localSheetId="65">'[10]IFS SURVEYS Dec1990_Feb2004'!#REF!</definedName>
    <definedName name="Download" localSheetId="67">'[10]IFS SURVEYS Dec1990_Feb2004'!#REF!</definedName>
    <definedName name="Download" localSheetId="68">'[10]IFS SURVEYS Dec1990_Feb2004'!#REF!</definedName>
    <definedName name="Download" localSheetId="71">'[10]IFS SURVEYS Dec1990_Feb2004'!#REF!</definedName>
    <definedName name="Download" localSheetId="73">'[10]IFS SURVEYS Dec1990_Feb2004'!#REF!</definedName>
    <definedName name="Download">'[10]IFS SURVEYS Dec1990_Feb2004'!#REF!</definedName>
    <definedName name="Dproj">#N/A</definedName>
    <definedName name="DPT" localSheetId="65">#REF!</definedName>
    <definedName name="DPT" localSheetId="67">#REF!</definedName>
    <definedName name="DPT" localSheetId="68">#REF!</definedName>
    <definedName name="DPT" localSheetId="69">#REF!</definedName>
    <definedName name="DPT" localSheetId="71">#REF!</definedName>
    <definedName name="DPT" localSheetId="73">#REF!</definedName>
    <definedName name="DPT">#REF!</definedName>
    <definedName name="dr" localSheetId="67" hidden="1">{#N/A,#N/A,TRUE,"Table1USD";#N/A,#N/A,TRUE,"Table1GBP"}</definedName>
    <definedName name="dr" localSheetId="68" hidden="1">{#N/A,#N/A,TRUE,"Table1USD";#N/A,#N/A,TRUE,"Table1GBP"}</definedName>
    <definedName name="dr" localSheetId="69" hidden="1">{#N/A,#N/A,TRUE,"Table1USD";#N/A,#N/A,TRUE,"Table1GBP"}</definedName>
    <definedName name="dr" hidden="1">{#N/A,#N/A,TRUE,"Table1USD";#N/A,#N/A,TRUE,"Table1GBP"}</definedName>
    <definedName name="drs">'[81]Scheduled Repayment'!$E$2:$AV$2</definedName>
    <definedName name="drt">[45]Constants!$C$2</definedName>
    <definedName name="DS" localSheetId="65">#REF!</definedName>
    <definedName name="DS" localSheetId="67">#REF!</definedName>
    <definedName name="DS" localSheetId="68">#REF!</definedName>
    <definedName name="DS" localSheetId="69">#REF!</definedName>
    <definedName name="DS" localSheetId="71">#REF!</definedName>
    <definedName name="DS" localSheetId="73">#REF!</definedName>
    <definedName name="ds" localSheetId="159" hidden="1">#REF!</definedName>
    <definedName name="DS">#REF!</definedName>
    <definedName name="DS.MIS" localSheetId="65">#REF!</definedName>
    <definedName name="DS.MIS" localSheetId="67">#REF!</definedName>
    <definedName name="DS.MIS" localSheetId="68">#REF!</definedName>
    <definedName name="DS.MIS" localSheetId="69">#REF!</definedName>
    <definedName name="DS.MIS" localSheetId="71">#REF!</definedName>
    <definedName name="DS.MIS" localSheetId="73">#REF!</definedName>
    <definedName name="DS.MIS">#REF!</definedName>
    <definedName name="DS1.MIS" localSheetId="65">#REF!</definedName>
    <definedName name="DS1.MIS" localSheetId="67">#REF!</definedName>
    <definedName name="DS1.MIS" localSheetId="68">#REF!</definedName>
    <definedName name="DS1.MIS" localSheetId="69">#REF!</definedName>
    <definedName name="DS1.MIS" localSheetId="71">#REF!</definedName>
    <definedName name="DS1.MIS" localSheetId="73">#REF!</definedName>
    <definedName name="DS1.MIS">#REF!</definedName>
    <definedName name="DS2.MIS" localSheetId="65">#REF!</definedName>
    <definedName name="DS2.MIS" localSheetId="68">#REF!</definedName>
    <definedName name="DS2.MIS" localSheetId="69">#REF!</definedName>
    <definedName name="DS2.MIS" localSheetId="71">#REF!</definedName>
    <definedName name="DS2.MIS" localSheetId="73">#REF!</definedName>
    <definedName name="DS2.MIS">#REF!</definedName>
    <definedName name="DS3.MIS" localSheetId="65">#REF!</definedName>
    <definedName name="DS3.MIS" localSheetId="68">#REF!</definedName>
    <definedName name="DS3.MIS" localSheetId="69">#REF!</definedName>
    <definedName name="DS3.MIS" localSheetId="71">#REF!</definedName>
    <definedName name="DS3.MIS" localSheetId="73">#REF!</definedName>
    <definedName name="DS3.MIS">#REF!</definedName>
    <definedName name="DS4.MIS" localSheetId="65">#REF!</definedName>
    <definedName name="DS4.MIS" localSheetId="68">#REF!</definedName>
    <definedName name="DS4.MIS" localSheetId="69">#REF!</definedName>
    <definedName name="DS4.MIS" localSheetId="71">#REF!</definedName>
    <definedName name="DS4.MIS" localSheetId="73">#REF!</definedName>
    <definedName name="DS4.MIS">#REF!</definedName>
    <definedName name="DSA_Assumptions" localSheetId="65">#REF!</definedName>
    <definedName name="DSA_Assumptions" localSheetId="68">#REF!</definedName>
    <definedName name="DSA_Assumptions" localSheetId="69">#REF!</definedName>
    <definedName name="DSA_Assumptions" localSheetId="71">#REF!</definedName>
    <definedName name="DSA_Assumptions" localSheetId="73">#REF!</definedName>
    <definedName name="DSA_Assumptions">#REF!</definedName>
    <definedName name="DSABOP" localSheetId="65">#REF!</definedName>
    <definedName name="DSABOP" localSheetId="68">#REF!</definedName>
    <definedName name="DSABOP" localSheetId="69">#REF!</definedName>
    <definedName name="DSABOP" localSheetId="71">#REF!</definedName>
    <definedName name="DSABOP" localSheetId="73">#REF!</definedName>
    <definedName name="DSABOP">#REF!</definedName>
    <definedName name="dsaf" localSheetId="65">'[82]Table 1'!#REF!</definedName>
    <definedName name="dsaf" localSheetId="68">'[82]Table 1'!#REF!</definedName>
    <definedName name="dsaf" localSheetId="69">'[83]Table 1'!#REF!</definedName>
    <definedName name="dsaf" localSheetId="71">'[82]Table 1'!#REF!</definedName>
    <definedName name="dsaf" localSheetId="73">'[82]Table 1'!#REF!</definedName>
    <definedName name="dsaf">'[82]Table 1'!#REF!</definedName>
    <definedName name="dsaout" localSheetId="65">#REF!</definedName>
    <definedName name="dsaout" localSheetId="67">#REF!</definedName>
    <definedName name="dsaout" localSheetId="68">#REF!</definedName>
    <definedName name="dsaout" localSheetId="69">#REF!</definedName>
    <definedName name="dsaout" localSheetId="71">#REF!</definedName>
    <definedName name="dsaout" localSheetId="73">#REF!</definedName>
    <definedName name="dsaout">#REF!</definedName>
    <definedName name="DSD">#N/A</definedName>
    <definedName name="DSD_S">#N/A</definedName>
    <definedName name="DSDB">#N/A</definedName>
    <definedName name="DSDG">#N/A</definedName>
    <definedName name="dsfgds" localSheetId="117" hidden="1">#REF!</definedName>
    <definedName name="dsfgds" localSheetId="118" hidden="1">#REF!</definedName>
    <definedName name="dsfgds" localSheetId="119" hidden="1">#REF!</definedName>
    <definedName name="dsfgds" localSheetId="113" hidden="1">#REF!</definedName>
    <definedName name="dsfgds" localSheetId="115" hidden="1">#REF!</definedName>
    <definedName name="dsfgds" localSheetId="116" hidden="1">#REF!</definedName>
    <definedName name="dsfgds" localSheetId="154" hidden="1">#REF!</definedName>
    <definedName name="dsfgds" localSheetId="65" hidden="1">#REF!</definedName>
    <definedName name="dsfgds" localSheetId="67" hidden="1">#REF!</definedName>
    <definedName name="dsfgds" localSheetId="68" hidden="1">#REF!</definedName>
    <definedName name="dsfgds" localSheetId="69" hidden="1">#REF!</definedName>
    <definedName name="dsfgds" localSheetId="71" hidden="1">#REF!</definedName>
    <definedName name="dsfgds" localSheetId="73" hidden="1">#REF!</definedName>
    <definedName name="dsfgds" localSheetId="155" hidden="1">#REF!</definedName>
    <definedName name="dsfgds" localSheetId="158" hidden="1">#REF!</definedName>
    <definedName name="dsfgds" localSheetId="159" hidden="1">#REF!</definedName>
    <definedName name="dsfgds" localSheetId="161" hidden="1">#REF!</definedName>
    <definedName name="dsfgds" localSheetId="160" hidden="1">#REF!</definedName>
    <definedName name="dsfgds" localSheetId="162" hidden="1">#REF!</definedName>
    <definedName name="dsfgds" localSheetId="174" hidden="1">#REF!</definedName>
    <definedName name="dsfgds" localSheetId="182" hidden="1">#REF!</definedName>
    <definedName name="dsfgds" localSheetId="183" hidden="1">#REF!</definedName>
    <definedName name="dsfgds" localSheetId="184" hidden="1">#REF!</definedName>
    <definedName name="dsfgds" localSheetId="175" hidden="1">#REF!</definedName>
    <definedName name="dsfgds" localSheetId="176" hidden="1">#REF!</definedName>
    <definedName name="dsfgds" localSheetId="179" hidden="1">#REF!</definedName>
    <definedName name="dsfgds" localSheetId="180" hidden="1">#REF!</definedName>
    <definedName name="dsfgds" localSheetId="181" hidden="1">#REF!</definedName>
    <definedName name="dsfgds" hidden="1">#REF!</definedName>
    <definedName name="DSI" localSheetId="65">#REF!</definedName>
    <definedName name="DSI" localSheetId="67">#REF!</definedName>
    <definedName name="DSI" localSheetId="68">#REF!</definedName>
    <definedName name="DSI" localSheetId="69">#REF!</definedName>
    <definedName name="DSI" localSheetId="71">#REF!</definedName>
    <definedName name="DSI" localSheetId="73">#REF!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5">#REF!</definedName>
    <definedName name="DSP" localSheetId="67">#REF!</definedName>
    <definedName name="DSP" localSheetId="68">#REF!</definedName>
    <definedName name="DSP" localSheetId="69">#REF!</definedName>
    <definedName name="DSP" localSheetId="71">#REF!</definedName>
    <definedName name="DSP" localSheetId="73">#REF!</definedName>
    <definedName name="DSP">#REF!</definedName>
    <definedName name="DSPBproj">#N/A</definedName>
    <definedName name="DSPG" localSheetId="65">#REF!</definedName>
    <definedName name="DSPG" localSheetId="67">#REF!</definedName>
    <definedName name="DSPG" localSheetId="68">#REF!</definedName>
    <definedName name="DSPG" localSheetId="69">#REF!</definedName>
    <definedName name="DSPG" localSheetId="71">#REF!</definedName>
    <definedName name="DSPG" localSheetId="73">#REF!</definedName>
    <definedName name="DSPG">#REF!</definedName>
    <definedName name="DSPGproj">#N/A</definedName>
    <definedName name="DSPproj">#N/A</definedName>
    <definedName name="DSPSD">#N/A</definedName>
    <definedName name="DSPSDB">#N/A</definedName>
    <definedName name="DSPSDG">#N/A</definedName>
    <definedName name="DT.AMA.DECT.CD" localSheetId="65">#REF!</definedName>
    <definedName name="DT.AMA.DECT.CD" localSheetId="67">#REF!</definedName>
    <definedName name="DT.AMA.DECT.CD" localSheetId="68">#REF!</definedName>
    <definedName name="DT.AMA.DECT.CD" localSheetId="69">#REF!</definedName>
    <definedName name="DT.AMA.DECT.CD" localSheetId="71">#REF!</definedName>
    <definedName name="DT.AMA.DECT.CD" localSheetId="73">#REF!</definedName>
    <definedName name="DT.AMA.DECT.CD">#REF!</definedName>
    <definedName name="DT.AMD.DECT.CD" localSheetId="65">#REF!</definedName>
    <definedName name="DT.AMD.DECT.CD" localSheetId="67">#REF!</definedName>
    <definedName name="DT.AMD.DECT.CD" localSheetId="68">#REF!</definedName>
    <definedName name="DT.AMD.DECT.CD" localSheetId="69">#REF!</definedName>
    <definedName name="DT.AMD.DECT.CD" localSheetId="71">#REF!</definedName>
    <definedName name="DT.AMD.DECT.CD" localSheetId="73">#REF!</definedName>
    <definedName name="DT.AMD.DECT.CD">#REF!</definedName>
    <definedName name="DT.AMD.DLXF.CD" localSheetId="65">#REF!</definedName>
    <definedName name="DT.AMD.DLXF.CD" localSheetId="67">#REF!</definedName>
    <definedName name="DT.AMD.DLXF.CD" localSheetId="68">#REF!</definedName>
    <definedName name="DT.AMD.DLXF.CD" localSheetId="69">#REF!</definedName>
    <definedName name="DT.AMD.DLXF.CD" localSheetId="71">#REF!</definedName>
    <definedName name="DT.AMD.DLXF.CD" localSheetId="73">#REF!</definedName>
    <definedName name="DT.AMD.DLXF.CD">#REF!</definedName>
    <definedName name="DT.AMN.DLXF.CD" localSheetId="65">#REF!</definedName>
    <definedName name="DT.AMN.DLXF.CD" localSheetId="68">#REF!</definedName>
    <definedName name="DT.AMN.DLXF.CD" localSheetId="69">#REF!</definedName>
    <definedName name="DT.AMN.DLXF.CD" localSheetId="71">#REF!</definedName>
    <definedName name="DT.AMN.DLXF.CD" localSheetId="73">#REF!</definedName>
    <definedName name="DT.AMN.DLXF.CD">#REF!</definedName>
    <definedName name="DT.AMP.DECT.CD" localSheetId="65">#REF!</definedName>
    <definedName name="DT.AMP.DECT.CD" localSheetId="68">#REF!</definedName>
    <definedName name="DT.AMP.DECT.CD" localSheetId="69">#REF!</definedName>
    <definedName name="DT.AMP.DECT.CD" localSheetId="71">#REF!</definedName>
    <definedName name="DT.AMP.DECT.CD" localSheetId="73">#REF!</definedName>
    <definedName name="DT.AMP.DECT.CD">#REF!</definedName>
    <definedName name="DT.AMR.DLXF.CD" localSheetId="65">#REF!</definedName>
    <definedName name="DT.AMR.DLXF.CD" localSheetId="68">#REF!</definedName>
    <definedName name="DT.AMR.DLXF.CD" localSheetId="69">#REF!</definedName>
    <definedName name="DT.AMR.DLXF.CD" localSheetId="71">#REF!</definedName>
    <definedName name="DT.AMR.DLXF.CD" localSheetId="73">#REF!</definedName>
    <definedName name="DT.AMR.DLXF.CD">#REF!</definedName>
    <definedName name="DT.AMT.BLAT.CD" localSheetId="65">#REF!</definedName>
    <definedName name="DT.AMT.BLAT.CD" localSheetId="68">#REF!</definedName>
    <definedName name="DT.AMT.BLAT.CD" localSheetId="69">#REF!</definedName>
    <definedName name="DT.AMT.BLAT.CD" localSheetId="71">#REF!</definedName>
    <definedName name="DT.AMT.BLAT.CD" localSheetId="73">#REF!</definedName>
    <definedName name="DT.AMT.BLAT.CD">#REF!</definedName>
    <definedName name="DT.AMT.DIMF.CD" localSheetId="65">#REF!</definedName>
    <definedName name="DT.AMT.DIMF.CD" localSheetId="68">#REF!</definedName>
    <definedName name="DT.AMT.DIMF.CD" localSheetId="69">#REF!</definedName>
    <definedName name="DT.AMT.DIMF.CD" localSheetId="71">#REF!</definedName>
    <definedName name="DT.AMT.DIMF.CD" localSheetId="73">#REF!</definedName>
    <definedName name="DT.AMT.DIMF.CD">#REF!</definedName>
    <definedName name="DT.AMT.DPNG.CD" localSheetId="65">#REF!</definedName>
    <definedName name="DT.AMT.DPNG.CD" localSheetId="68">#REF!</definedName>
    <definedName name="DT.AMT.DPNG.CD" localSheetId="69">#REF!</definedName>
    <definedName name="DT.AMT.DPNG.CD" localSheetId="71">#REF!</definedName>
    <definedName name="DT.AMT.DPNG.CD" localSheetId="73">#REF!</definedName>
    <definedName name="DT.AMT.DPNG.CD">#REF!</definedName>
    <definedName name="DT.AMT.DRSA.CD" localSheetId="65">#REF!</definedName>
    <definedName name="DT.AMT.DRSA.CD" localSheetId="68">#REF!</definedName>
    <definedName name="DT.AMT.DRSA.CD" localSheetId="69">#REF!</definedName>
    <definedName name="DT.AMT.DRSA.CD" localSheetId="71">#REF!</definedName>
    <definedName name="DT.AMT.DRSA.CD" localSheetId="73">#REF!</definedName>
    <definedName name="DT.AMT.DRSA.CD">#REF!</definedName>
    <definedName name="DT.AMT.DRSP.CD" localSheetId="65">#REF!</definedName>
    <definedName name="DT.AMT.DRSP.CD" localSheetId="68">#REF!</definedName>
    <definedName name="DT.AMT.DRSP.CD" localSheetId="69">#REF!</definedName>
    <definedName name="DT.AMT.DRSP.CD" localSheetId="71">#REF!</definedName>
    <definedName name="DT.AMT.DRSP.CD" localSheetId="73">#REF!</definedName>
    <definedName name="DT.AMT.DRSP.CD">#REF!</definedName>
    <definedName name="DT.AMT.MIBR.CD" localSheetId="65">#REF!</definedName>
    <definedName name="DT.AMT.MIBR.CD" localSheetId="68">#REF!</definedName>
    <definedName name="DT.AMT.MIBR.CD" localSheetId="69">#REF!</definedName>
    <definedName name="DT.AMT.MIBR.CD" localSheetId="71">#REF!</definedName>
    <definedName name="DT.AMT.MIBR.CD" localSheetId="73">#REF!</definedName>
    <definedName name="DT.AMT.MIBR.CD">#REF!</definedName>
    <definedName name="DT.AMT.MIDA.CD" localSheetId="65">#REF!</definedName>
    <definedName name="DT.AMT.MIDA.CD" localSheetId="68">#REF!</definedName>
    <definedName name="DT.AMT.MIDA.CD" localSheetId="69">#REF!</definedName>
    <definedName name="DT.AMT.MIDA.CD" localSheetId="71">#REF!</definedName>
    <definedName name="DT.AMT.MIDA.CD" localSheetId="73">#REF!</definedName>
    <definedName name="DT.AMT.MIDA.CD">#REF!</definedName>
    <definedName name="DT.AMT.MLAT.CD" localSheetId="65">#REF!</definedName>
    <definedName name="DT.AMT.MLAT.CD" localSheetId="68">#REF!</definedName>
    <definedName name="DT.AMT.MLAT.CD" localSheetId="69">#REF!</definedName>
    <definedName name="DT.AMT.MLAT.CD" localSheetId="71">#REF!</definedName>
    <definedName name="DT.AMT.MLAT.CD" localSheetId="73">#REF!</definedName>
    <definedName name="DT.AMT.MLAT.CD">#REF!</definedName>
    <definedName name="DT.AMT.PBND.CD" localSheetId="65">#REF!</definedName>
    <definedName name="DT.AMT.PBND.CD" localSheetId="68">#REF!</definedName>
    <definedName name="DT.AMT.PBND.CD" localSheetId="69">#REF!</definedName>
    <definedName name="DT.AMT.PBND.CD" localSheetId="71">#REF!</definedName>
    <definedName name="DT.AMT.PBND.CD" localSheetId="73">#REF!</definedName>
    <definedName name="DT.AMT.PBND.CD">#REF!</definedName>
    <definedName name="DT.AMT.PRVT.CD" localSheetId="65">#REF!</definedName>
    <definedName name="DT.AMT.PRVT.CD" localSheetId="68">#REF!</definedName>
    <definedName name="DT.AMT.PRVT.CD" localSheetId="69">#REF!</definedName>
    <definedName name="DT.AMT.PRVT.CD" localSheetId="71">#REF!</definedName>
    <definedName name="DT.AMT.PRVT.CD" localSheetId="73">#REF!</definedName>
    <definedName name="DT.AMT.PRVT.CD">#REF!</definedName>
    <definedName name="DT.ARA.DECT.CD" localSheetId="65">#REF!</definedName>
    <definedName name="DT.ARA.DECT.CD" localSheetId="68">#REF!</definedName>
    <definedName name="DT.ARA.DECT.CD" localSheetId="69">#REF!</definedName>
    <definedName name="DT.ARA.DECT.CD" localSheetId="71">#REF!</definedName>
    <definedName name="DT.ARA.DECT.CD" localSheetId="73">#REF!</definedName>
    <definedName name="DT.ARA.DECT.CD">#REF!</definedName>
    <definedName name="DT.ASD.DLXF.CD" localSheetId="65">#REF!</definedName>
    <definedName name="DT.ASD.DLXF.CD" localSheetId="68">#REF!</definedName>
    <definedName name="DT.ASD.DLXF.CD" localSheetId="69">#REF!</definedName>
    <definedName name="DT.ASD.DLXF.CD" localSheetId="71">#REF!</definedName>
    <definedName name="DT.ASD.DLXF.CD" localSheetId="73">#REF!</definedName>
    <definedName name="DT.ASD.DLXF.CD">#REF!</definedName>
    <definedName name="DT.AXA.DECT.CD" localSheetId="65">#REF!</definedName>
    <definedName name="DT.AXA.DECT.CD" localSheetId="68">#REF!</definedName>
    <definedName name="DT.AXA.DECT.CD" localSheetId="69">#REF!</definedName>
    <definedName name="DT.AXA.DECT.CD" localSheetId="71">#REF!</definedName>
    <definedName name="DT.AXA.DECT.CD" localSheetId="73">#REF!</definedName>
    <definedName name="DT.AXA.DECT.CD">#REF!</definedName>
    <definedName name="DT.AXA.DPPG.CD" localSheetId="65">#REF!</definedName>
    <definedName name="DT.AXA.DPPG.CD" localSheetId="68">#REF!</definedName>
    <definedName name="DT.AXA.DPPG.CD" localSheetId="69">#REF!</definedName>
    <definedName name="DT.AXA.DPPG.CD" localSheetId="71">#REF!</definedName>
    <definedName name="DT.AXA.DPPG.CD" localSheetId="73">#REF!</definedName>
    <definedName name="DT.AXA.DPPG.CD">#REF!</definedName>
    <definedName name="DT.AXF.DECT.CD" localSheetId="65">#REF!</definedName>
    <definedName name="DT.AXF.DECT.CD" localSheetId="68">#REF!</definedName>
    <definedName name="DT.AXF.DECT.CD" localSheetId="69">#REF!</definedName>
    <definedName name="DT.AXF.DECT.CD" localSheetId="71">#REF!</definedName>
    <definedName name="DT.AXF.DECT.CD" localSheetId="73">#REF!</definedName>
    <definedName name="DT.AXF.DECT.CD">#REF!</definedName>
    <definedName name="DT.AXP.DECT.CD" localSheetId="65">#REF!</definedName>
    <definedName name="DT.AXP.DECT.CD" localSheetId="68">#REF!</definedName>
    <definedName name="DT.AXP.DECT.CD" localSheetId="69">#REF!</definedName>
    <definedName name="DT.AXP.DECT.CD" localSheetId="71">#REF!</definedName>
    <definedName name="DT.AXP.DECT.CD" localSheetId="73">#REF!</definedName>
    <definedName name="DT.AXP.DECT.CD">#REF!</definedName>
    <definedName name="DT.AXR.DECT.CD" localSheetId="65">#REF!</definedName>
    <definedName name="DT.AXR.DECT.CD" localSheetId="68">#REF!</definedName>
    <definedName name="DT.AXR.DECT.CD" localSheetId="69">#REF!</definedName>
    <definedName name="DT.AXR.DECT.CD" localSheetId="71">#REF!</definedName>
    <definedName name="DT.AXR.DECT.CD" localSheetId="73">#REF!</definedName>
    <definedName name="DT.AXR.DECT.CD">#REF!</definedName>
    <definedName name="DT.DID.DLXF.CD" localSheetId="65">#REF!</definedName>
    <definedName name="DT.DID.DLXF.CD" localSheetId="68">#REF!</definedName>
    <definedName name="DT.DID.DLXF.CD" localSheetId="69">#REF!</definedName>
    <definedName name="DT.DID.DLXF.CD" localSheetId="71">#REF!</definedName>
    <definedName name="DT.DID.DLXF.CD" localSheetId="73">#REF!</definedName>
    <definedName name="DT.DID.DLXF.CD">#REF!</definedName>
    <definedName name="DT.DIN.DLXF.CD" localSheetId="65">#REF!</definedName>
    <definedName name="DT.DIN.DLXF.CD" localSheetId="68">#REF!</definedName>
    <definedName name="DT.DIN.DLXF.CD" localSheetId="69">#REF!</definedName>
    <definedName name="DT.DIN.DLXF.CD" localSheetId="71">#REF!</definedName>
    <definedName name="DT.DIN.DLXF.CD" localSheetId="73">#REF!</definedName>
    <definedName name="DT.DIN.DLXF.CD">#REF!</definedName>
    <definedName name="DT.DIP.DECT.CD" localSheetId="65">#REF!</definedName>
    <definedName name="DT.DIP.DECT.CD" localSheetId="68">#REF!</definedName>
    <definedName name="DT.DIP.DECT.CD" localSheetId="69">#REF!</definedName>
    <definedName name="DT.DIP.DECT.CD" localSheetId="71">#REF!</definedName>
    <definedName name="DT.DIP.DECT.CD" localSheetId="73">#REF!</definedName>
    <definedName name="DT.DIP.DECT.CD">#REF!</definedName>
    <definedName name="DT.DIR.DLXF.CD" localSheetId="65">#REF!</definedName>
    <definedName name="DT.DIR.DLXF.CD" localSheetId="68">#REF!</definedName>
    <definedName name="DT.DIR.DLXF.CD" localSheetId="69">#REF!</definedName>
    <definedName name="DT.DIR.DLXF.CD" localSheetId="71">#REF!</definedName>
    <definedName name="DT.DIR.DLXF.CD" localSheetId="73">#REF!</definedName>
    <definedName name="DT.DIR.DLXF.CD">#REF!</definedName>
    <definedName name="DT.DIS.BLAT.CD" localSheetId="65">#REF!</definedName>
    <definedName name="DT.DIS.BLAT.CD" localSheetId="68">#REF!</definedName>
    <definedName name="DT.DIS.BLAT.CD" localSheetId="69">#REF!</definedName>
    <definedName name="DT.DIS.BLAT.CD" localSheetId="71">#REF!</definedName>
    <definedName name="DT.DIS.BLAT.CD" localSheetId="73">#REF!</definedName>
    <definedName name="DT.DIS.BLAT.CD">#REF!</definedName>
    <definedName name="DT.DIS.DIMF.CD" localSheetId="65">#REF!</definedName>
    <definedName name="DT.DIS.DIMF.CD" localSheetId="68">#REF!</definedName>
    <definedName name="DT.DIS.DIMF.CD" localSheetId="69">#REF!</definedName>
    <definedName name="DT.DIS.DIMF.CD" localSheetId="71">#REF!</definedName>
    <definedName name="DT.DIS.DIMF.CD" localSheetId="73">#REF!</definedName>
    <definedName name="DT.DIS.DIMF.CD">#REF!</definedName>
    <definedName name="DT.DIS.DLXF.CD" localSheetId="65">#REF!</definedName>
    <definedName name="DT.DIS.DLXF.CD" localSheetId="68">#REF!</definedName>
    <definedName name="DT.DIS.DLXF.CD" localSheetId="69">#REF!</definedName>
    <definedName name="DT.DIS.DLXF.CD" localSheetId="71">#REF!</definedName>
    <definedName name="DT.DIS.DLXF.CD" localSheetId="73">#REF!</definedName>
    <definedName name="DT.DIS.DLXF.CD">#REF!</definedName>
    <definedName name="DT.DIS.DPNG.CD" localSheetId="65">#REF!</definedName>
    <definedName name="DT.DIS.DPNG.CD" localSheetId="68">#REF!</definedName>
    <definedName name="DT.DIS.DPNG.CD" localSheetId="69">#REF!</definedName>
    <definedName name="DT.DIS.DPNG.CD" localSheetId="71">#REF!</definedName>
    <definedName name="DT.DIS.DPNG.CD" localSheetId="73">#REF!</definedName>
    <definedName name="DT.DIS.DPNG.CD">#REF!</definedName>
    <definedName name="DT.DIS.DRSA.CD" localSheetId="65">#REF!</definedName>
    <definedName name="DT.DIS.DRSA.CD" localSheetId="68">#REF!</definedName>
    <definedName name="DT.DIS.DRSA.CD" localSheetId="69">#REF!</definedName>
    <definedName name="DT.DIS.DRSA.CD" localSheetId="71">#REF!</definedName>
    <definedName name="DT.DIS.DRSA.CD" localSheetId="73">#REF!</definedName>
    <definedName name="DT.DIS.DRSA.CD">#REF!</definedName>
    <definedName name="DT.DIS.DRSP.CD" localSheetId="65">#REF!</definedName>
    <definedName name="DT.DIS.DRSP.CD" localSheetId="68">#REF!</definedName>
    <definedName name="DT.DIS.DRSP.CD" localSheetId="69">#REF!</definedName>
    <definedName name="DT.DIS.DRSP.CD" localSheetId="71">#REF!</definedName>
    <definedName name="DT.DIS.DRSP.CD" localSheetId="73">#REF!</definedName>
    <definedName name="DT.DIS.DRSP.CD">#REF!</definedName>
    <definedName name="DT.DIS.DSTC.CD" localSheetId="65">#REF!</definedName>
    <definedName name="DT.DIS.DSTC.CD" localSheetId="68">#REF!</definedName>
    <definedName name="DT.DIS.DSTC.CD" localSheetId="69">#REF!</definedName>
    <definedName name="DT.DIS.DSTC.CD" localSheetId="71">#REF!</definedName>
    <definedName name="DT.DIS.DSTC.CD" localSheetId="73">#REF!</definedName>
    <definedName name="DT.DIS.DSTC.CD">#REF!</definedName>
    <definedName name="DT.DIS.MIBR.CD" localSheetId="65">#REF!</definedName>
    <definedName name="DT.DIS.MIBR.CD" localSheetId="68">#REF!</definedName>
    <definedName name="DT.DIS.MIBR.CD" localSheetId="69">#REF!</definedName>
    <definedName name="DT.DIS.MIBR.CD" localSheetId="71">#REF!</definedName>
    <definedName name="DT.DIS.MIBR.CD" localSheetId="73">#REF!</definedName>
    <definedName name="DT.DIS.MIBR.CD">#REF!</definedName>
    <definedName name="DT.DIS.MIDA.CD" localSheetId="65">#REF!</definedName>
    <definedName name="DT.DIS.MIDA.CD" localSheetId="68">#REF!</definedName>
    <definedName name="DT.DIS.MIDA.CD" localSheetId="69">#REF!</definedName>
    <definedName name="DT.DIS.MIDA.CD" localSheetId="71">#REF!</definedName>
    <definedName name="DT.DIS.MIDA.CD" localSheetId="73">#REF!</definedName>
    <definedName name="DT.DIS.MIDA.CD">#REF!</definedName>
    <definedName name="DT.DIS.MLAT.CD" localSheetId="65">#REF!</definedName>
    <definedName name="DT.DIS.MLAT.CD" localSheetId="68">#REF!</definedName>
    <definedName name="DT.DIS.MLAT.CD" localSheetId="69">#REF!</definedName>
    <definedName name="DT.DIS.MLAT.CD" localSheetId="71">#REF!</definedName>
    <definedName name="DT.DIS.MLAT.CD" localSheetId="73">#REF!</definedName>
    <definedName name="DT.DIS.MLAT.CD">#REF!</definedName>
    <definedName name="DT.DIS.PBND.CD" localSheetId="65">#REF!</definedName>
    <definedName name="DT.DIS.PBND.CD" localSheetId="68">#REF!</definedName>
    <definedName name="DT.DIS.PBND.CD" localSheetId="69">#REF!</definedName>
    <definedName name="DT.DIS.PBND.CD" localSheetId="71">#REF!</definedName>
    <definedName name="DT.DIS.PBND.CD" localSheetId="73">#REF!</definedName>
    <definedName name="DT.DIS.PBND.CD">#REF!</definedName>
    <definedName name="DT.DIS.PRVT.CD" localSheetId="65">#REF!</definedName>
    <definedName name="DT.DIS.PRVT.CD" localSheetId="68">#REF!</definedName>
    <definedName name="DT.DIS.PRVT.CD" localSheetId="69">#REF!</definedName>
    <definedName name="DT.DIS.PRVT.CD" localSheetId="71">#REF!</definedName>
    <definedName name="DT.DIS.PRVT.CD" localSheetId="73">#REF!</definedName>
    <definedName name="DT.DIS.PRVT.CD">#REF!</definedName>
    <definedName name="DT.DNA.DLXF.CD" localSheetId="65">#REF!</definedName>
    <definedName name="DT.DNA.DLXF.CD" localSheetId="68">#REF!</definedName>
    <definedName name="DT.DNA.DLXF.CD" localSheetId="69">#REF!</definedName>
    <definedName name="DT.DNA.DLXF.CD" localSheetId="71">#REF!</definedName>
    <definedName name="DT.DNA.DLXF.CD" localSheetId="73">#REF!</definedName>
    <definedName name="DT.DNA.DLXF.CD">#REF!</definedName>
    <definedName name="DT.DNI.DSTC.CD" localSheetId="65">#REF!</definedName>
    <definedName name="DT.DNI.DSTC.CD" localSheetId="68">#REF!</definedName>
    <definedName name="DT.DNI.DSTC.CD" localSheetId="69">#REF!</definedName>
    <definedName name="DT.DNI.DSTC.CD" localSheetId="71">#REF!</definedName>
    <definedName name="DT.DNI.DSTC.CD" localSheetId="73">#REF!</definedName>
    <definedName name="DT.DNI.DSTC.CD">#REF!</definedName>
    <definedName name="DT.DOD.ALLC.CD" localSheetId="65">#REF!</definedName>
    <definedName name="DT.DOD.ALLC.CD" localSheetId="68">#REF!</definedName>
    <definedName name="DT.DOD.ALLC.CD" localSheetId="69">#REF!</definedName>
    <definedName name="DT.DOD.ALLC.CD" localSheetId="71">#REF!</definedName>
    <definedName name="DT.DOD.ALLC.CD" localSheetId="73">#REF!</definedName>
    <definedName name="DT.DOD.ALLC.CD">#REF!</definedName>
    <definedName name="DT.DOD.BLAT.CD" localSheetId="65">#REF!</definedName>
    <definedName name="DT.DOD.BLAT.CD" localSheetId="68">#REF!</definedName>
    <definedName name="DT.DOD.BLAT.CD" localSheetId="69">#REF!</definedName>
    <definedName name="DT.DOD.BLAT.CD" localSheetId="71">#REF!</definedName>
    <definedName name="DT.DOD.BLAT.CD" localSheetId="73">#REF!</definedName>
    <definedName name="DT.DOD.BLAT.CD">#REF!</definedName>
    <definedName name="DT.DOD.DECT.CD" localSheetId="65">#REF!</definedName>
    <definedName name="DT.DOD.DECT.CD" localSheetId="68">#REF!</definedName>
    <definedName name="DT.DOD.DECT.CD" localSheetId="69">#REF!</definedName>
    <definedName name="DT.DOD.DECT.CD" localSheetId="71">#REF!</definedName>
    <definedName name="DT.DOD.DECT.CD" localSheetId="73">#REF!</definedName>
    <definedName name="DT.DOD.DECT.CD">#REF!</definedName>
    <definedName name="DT.DOD.DIMF.CD" localSheetId="65">#REF!</definedName>
    <definedName name="DT.DOD.DIMF.CD" localSheetId="68">#REF!</definedName>
    <definedName name="DT.DOD.DIMF.CD" localSheetId="69">#REF!</definedName>
    <definedName name="DT.DOD.DIMF.CD" localSheetId="71">#REF!</definedName>
    <definedName name="DT.DOD.DIMF.CD" localSheetId="73">#REF!</definedName>
    <definedName name="DT.DOD.DIMF.CD">#REF!</definedName>
    <definedName name="DT.DOD.DLXF.CD" localSheetId="65">#REF!</definedName>
    <definedName name="DT.DOD.DLXF.CD" localSheetId="68">#REF!</definedName>
    <definedName name="DT.DOD.DLXF.CD" localSheetId="69">#REF!</definedName>
    <definedName name="DT.DOD.DLXF.CD" localSheetId="71">#REF!</definedName>
    <definedName name="DT.DOD.DLXF.CD" localSheetId="73">#REF!</definedName>
    <definedName name="DT.DOD.DLXF.CD">#REF!</definedName>
    <definedName name="DT.DOD.DPNG.CD" localSheetId="65">#REF!</definedName>
    <definedName name="DT.DOD.DPNG.CD" localSheetId="68">#REF!</definedName>
    <definedName name="DT.DOD.DPNG.CD" localSheetId="69">#REF!</definedName>
    <definedName name="DT.DOD.DPNG.CD" localSheetId="71">#REF!</definedName>
    <definedName name="DT.DOD.DPNG.CD" localSheetId="73">#REF!</definedName>
    <definedName name="DT.DOD.DPNG.CD">#REF!</definedName>
    <definedName name="DT.DOD.DPPG.CD" localSheetId="65">#REF!</definedName>
    <definedName name="DT.DOD.DPPG.CD" localSheetId="68">#REF!</definedName>
    <definedName name="DT.DOD.DPPG.CD" localSheetId="69">#REF!</definedName>
    <definedName name="DT.DOD.DPPG.CD" localSheetId="71">#REF!</definedName>
    <definedName name="DT.DOD.DPPG.CD" localSheetId="73">#REF!</definedName>
    <definedName name="DT.DOD.DPPG.CD">#REF!</definedName>
    <definedName name="DT.DOD.DRSA.CD" localSheetId="65">#REF!</definedName>
    <definedName name="DT.DOD.DRSA.CD" localSheetId="68">#REF!</definedName>
    <definedName name="DT.DOD.DRSA.CD" localSheetId="69">#REF!</definedName>
    <definedName name="DT.DOD.DRSA.CD" localSheetId="71">#REF!</definedName>
    <definedName name="DT.DOD.DRSA.CD" localSheetId="73">#REF!</definedName>
    <definedName name="DT.DOD.DRSA.CD">#REF!</definedName>
    <definedName name="DT.DOD.DRSP.CD" localSheetId="65">#REF!</definedName>
    <definedName name="DT.DOD.DRSP.CD" localSheetId="68">#REF!</definedName>
    <definedName name="DT.DOD.DRSP.CD" localSheetId="69">#REF!</definedName>
    <definedName name="DT.DOD.DRSP.CD" localSheetId="71">#REF!</definedName>
    <definedName name="DT.DOD.DRSP.CD" localSheetId="73">#REF!</definedName>
    <definedName name="DT.DOD.DRSP.CD">#REF!</definedName>
    <definedName name="DT.DOD.DSTC.CD" localSheetId="65">#REF!</definedName>
    <definedName name="DT.DOD.DSTC.CD" localSheetId="68">#REF!</definedName>
    <definedName name="DT.DOD.DSTC.CD" localSheetId="69">#REF!</definedName>
    <definedName name="DT.DOD.DSTC.CD" localSheetId="71">#REF!</definedName>
    <definedName name="DT.DOD.DSTC.CD" localSheetId="73">#REF!</definedName>
    <definedName name="DT.DOD.DSTC.CD">#REF!</definedName>
    <definedName name="DT.DOD.MIBR.CD" localSheetId="65">#REF!</definedName>
    <definedName name="DT.DOD.MIBR.CD" localSheetId="68">#REF!</definedName>
    <definedName name="DT.DOD.MIBR.CD" localSheetId="69">#REF!</definedName>
    <definedName name="DT.DOD.MIBR.CD" localSheetId="71">#REF!</definedName>
    <definedName name="DT.DOD.MIBR.CD" localSheetId="73">#REF!</definedName>
    <definedName name="DT.DOD.MIBR.CD">#REF!</definedName>
    <definedName name="DT.DOD.MIDA.CD" localSheetId="65">#REF!</definedName>
    <definedName name="DT.DOD.MIDA.CD" localSheetId="68">#REF!</definedName>
    <definedName name="DT.DOD.MIDA.CD" localSheetId="69">#REF!</definedName>
    <definedName name="DT.DOD.MIDA.CD" localSheetId="71">#REF!</definedName>
    <definedName name="DT.DOD.MIDA.CD" localSheetId="73">#REF!</definedName>
    <definedName name="DT.DOD.MIDA.CD">#REF!</definedName>
    <definedName name="DT.DOD.MLAT.CD" localSheetId="65">#REF!</definedName>
    <definedName name="DT.DOD.MLAT.CD" localSheetId="68">#REF!</definedName>
    <definedName name="DT.DOD.MLAT.CD" localSheetId="69">#REF!</definedName>
    <definedName name="DT.DOD.MLAT.CD" localSheetId="71">#REF!</definedName>
    <definedName name="DT.DOD.MLAT.CD" localSheetId="73">#REF!</definedName>
    <definedName name="DT.DOD.MLAT.CD">#REF!</definedName>
    <definedName name="DT.DOD.OFFT.CD" localSheetId="65">#REF!</definedName>
    <definedName name="DT.DOD.OFFT.CD" localSheetId="68">#REF!</definedName>
    <definedName name="DT.DOD.OFFT.CD" localSheetId="69">#REF!</definedName>
    <definedName name="DT.DOD.OFFT.CD" localSheetId="71">#REF!</definedName>
    <definedName name="DT.DOD.OFFT.CD" localSheetId="73">#REF!</definedName>
    <definedName name="DT.DOD.OFFT.CD">#REF!</definedName>
    <definedName name="DT.DOD.PBND.CD" localSheetId="65">#REF!</definedName>
    <definedName name="DT.DOD.PBND.CD" localSheetId="68">#REF!</definedName>
    <definedName name="DT.DOD.PBND.CD" localSheetId="69">#REF!</definedName>
    <definedName name="DT.DOD.PBND.CD" localSheetId="71">#REF!</definedName>
    <definedName name="DT.DOD.PBND.CD" localSheetId="73">#REF!</definedName>
    <definedName name="DT.DOD.PBND.CD">#REF!</definedName>
    <definedName name="DT.DOD.PCBK.CD" localSheetId="65">#REF!</definedName>
    <definedName name="DT.DOD.PCBK.CD" localSheetId="68">#REF!</definedName>
    <definedName name="DT.DOD.PCBK.CD" localSheetId="69">#REF!</definedName>
    <definedName name="DT.DOD.PCBK.CD" localSheetId="71">#REF!</definedName>
    <definedName name="DT.DOD.PCBK.CD" localSheetId="73">#REF!</definedName>
    <definedName name="DT.DOD.PCBK.CD">#REF!</definedName>
    <definedName name="DT.DOD.POTH.CD" localSheetId="65">#REF!</definedName>
    <definedName name="DT.DOD.POTH.CD" localSheetId="68">#REF!</definedName>
    <definedName name="DT.DOD.POTH.CD" localSheetId="69">#REF!</definedName>
    <definedName name="DT.DOD.POTH.CD" localSheetId="71">#REF!</definedName>
    <definedName name="DT.DOD.POTH.CD" localSheetId="73">#REF!</definedName>
    <definedName name="DT.DOD.POTH.CD">#REF!</definedName>
    <definedName name="DT.DOD.PRVT.CD" localSheetId="65">#REF!</definedName>
    <definedName name="DT.DOD.PRVT.CD" localSheetId="68">#REF!</definedName>
    <definedName name="DT.DOD.PRVT.CD" localSheetId="69">#REF!</definedName>
    <definedName name="DT.DOD.PRVT.CD" localSheetId="71">#REF!</definedName>
    <definedName name="DT.DOD.PRVT.CD" localSheetId="73">#REF!</definedName>
    <definedName name="DT.DOD.PRVT.CD">#REF!</definedName>
    <definedName name="DT.DOD.PSUP.CD" localSheetId="65">#REF!</definedName>
    <definedName name="DT.DOD.PSUP.CD" localSheetId="68">#REF!</definedName>
    <definedName name="DT.DOD.PSUP.CD" localSheetId="69">#REF!</definedName>
    <definedName name="DT.DOD.PSUP.CD" localSheetId="71">#REF!</definedName>
    <definedName name="DT.DOD.PSUP.CD" localSheetId="73">#REF!</definedName>
    <definedName name="DT.DOD.PSUP.CD">#REF!</definedName>
    <definedName name="DT.DON.DLXF.CD" localSheetId="65">#REF!</definedName>
    <definedName name="DT.DON.DLXF.CD" localSheetId="68">#REF!</definedName>
    <definedName name="DT.DON.DLXF.CD" localSheetId="69">#REF!</definedName>
    <definedName name="DT.DON.DLXF.CD" localSheetId="71">#REF!</definedName>
    <definedName name="DT.DON.DLXF.CD" localSheetId="73">#REF!</definedName>
    <definedName name="DT.DON.DLXF.CD">#REF!</definedName>
    <definedName name="DT.DOX.DECT.CD" localSheetId="65">#REF!</definedName>
    <definedName name="DT.DOX.DECT.CD" localSheetId="68">#REF!</definedName>
    <definedName name="DT.DOX.DECT.CD" localSheetId="69">#REF!</definedName>
    <definedName name="DT.DOX.DECT.CD" localSheetId="71">#REF!</definedName>
    <definedName name="DT.DOX.DECT.CD" localSheetId="73">#REF!</definedName>
    <definedName name="DT.DOX.DECT.CD">#REF!</definedName>
    <definedName name="DT.DPA.DLXF.CD" localSheetId="65">#REF!</definedName>
    <definedName name="DT.DPA.DLXF.CD" localSheetId="68">#REF!</definedName>
    <definedName name="DT.DPA.DLXF.CD" localSheetId="69">#REF!</definedName>
    <definedName name="DT.DPA.DLXF.CD" localSheetId="71">#REF!</definedName>
    <definedName name="DT.DPA.DLXF.CD" localSheetId="73">#REF!</definedName>
    <definedName name="DT.DPA.DLXF.CD">#REF!</definedName>
    <definedName name="DT.DSC.DLXF.CD" localSheetId="65">#REF!</definedName>
    <definedName name="DT.DSC.DLXF.CD" localSheetId="68">#REF!</definedName>
    <definedName name="DT.DSC.DLXF.CD" localSheetId="69">#REF!</definedName>
    <definedName name="DT.DSC.DLXF.CD" localSheetId="71">#REF!</definedName>
    <definedName name="DT.DSC.DLXF.CD" localSheetId="73">#REF!</definedName>
    <definedName name="DT.DSC.DLXF.CD">#REF!</definedName>
    <definedName name="DT.DSD.DLXF.CD" localSheetId="65">#REF!</definedName>
    <definedName name="DT.DSD.DLXF.CD" localSheetId="68">#REF!</definedName>
    <definedName name="DT.DSD.DLXF.CD" localSheetId="69">#REF!</definedName>
    <definedName name="DT.DSD.DLXF.CD" localSheetId="71">#REF!</definedName>
    <definedName name="DT.DSD.DLXF.CD" localSheetId="73">#REF!</definedName>
    <definedName name="DT.DSD.DLXF.CD">#REF!</definedName>
    <definedName name="DT.DTA.DLXF.CD" localSheetId="65">#REF!</definedName>
    <definedName name="DT.DTA.DLXF.CD" localSheetId="68">#REF!</definedName>
    <definedName name="DT.DTA.DLXF.CD" localSheetId="69">#REF!</definedName>
    <definedName name="DT.DTA.DLXF.CD" localSheetId="71">#REF!</definedName>
    <definedName name="DT.DTA.DLXF.CD" localSheetId="73">#REF!</definedName>
    <definedName name="DT.DTA.DLXF.CD">#REF!</definedName>
    <definedName name="DT.DTA.OADJ.CD" localSheetId="65">#REF!</definedName>
    <definedName name="DT.DTA.OADJ.CD" localSheetId="68">#REF!</definedName>
    <definedName name="DT.DTA.OADJ.CD" localSheetId="69">#REF!</definedName>
    <definedName name="DT.DTA.OADJ.CD" localSheetId="71">#REF!</definedName>
    <definedName name="DT.DTA.OADJ.CD" localSheetId="73">#REF!</definedName>
    <definedName name="DT.DTA.OADJ.CD">#REF!</definedName>
    <definedName name="DT.DWA.DECT.CD" localSheetId="65">#REF!</definedName>
    <definedName name="DT.DWA.DECT.CD" localSheetId="68">#REF!</definedName>
    <definedName name="DT.DWA.DECT.CD" localSheetId="69">#REF!</definedName>
    <definedName name="DT.DWA.DECT.CD" localSheetId="71">#REF!</definedName>
    <definedName name="DT.DWA.DECT.CD" localSheetId="73">#REF!</definedName>
    <definedName name="DT.DWA.DECT.CD">#REF!</definedName>
    <definedName name="DT.INA.DECT.CD" localSheetId="65">#REF!</definedName>
    <definedName name="DT.INA.DECT.CD" localSheetId="68">#REF!</definedName>
    <definedName name="DT.INA.DECT.CD" localSheetId="69">#REF!</definedName>
    <definedName name="DT.INA.DECT.CD" localSheetId="71">#REF!</definedName>
    <definedName name="DT.INA.DECT.CD" localSheetId="73">#REF!</definedName>
    <definedName name="DT.INA.DECT.CD">#REF!</definedName>
    <definedName name="DT.IND.DEXF.CD" localSheetId="65">#REF!</definedName>
    <definedName name="DT.IND.DEXF.CD" localSheetId="68">#REF!</definedName>
    <definedName name="DT.IND.DEXF.CD" localSheetId="69">#REF!</definedName>
    <definedName name="DT.IND.DEXF.CD" localSheetId="71">#REF!</definedName>
    <definedName name="DT.IND.DEXF.CD" localSheetId="73">#REF!</definedName>
    <definedName name="DT.IND.DEXF.CD">#REF!</definedName>
    <definedName name="DT.INN.DLXF.CD" localSheetId="65">#REF!</definedName>
    <definedName name="DT.INN.DLXF.CD" localSheetId="68">#REF!</definedName>
    <definedName name="DT.INN.DLXF.CD" localSheetId="69">#REF!</definedName>
    <definedName name="DT.INN.DLXF.CD" localSheetId="71">#REF!</definedName>
    <definedName name="DT.INN.DLXF.CD" localSheetId="73">#REF!</definedName>
    <definedName name="DT.INN.DLXF.CD">#REF!</definedName>
    <definedName name="DT.INP.DECT.CD" localSheetId="65">#REF!</definedName>
    <definedName name="DT.INP.DECT.CD" localSheetId="68">#REF!</definedName>
    <definedName name="DT.INP.DECT.CD" localSheetId="69">#REF!</definedName>
    <definedName name="DT.INP.DECT.CD" localSheetId="71">#REF!</definedName>
    <definedName name="DT.INP.DECT.CD" localSheetId="73">#REF!</definedName>
    <definedName name="DT.INP.DECT.CD">#REF!</definedName>
    <definedName name="DT.INR.DLXF.CD" localSheetId="65">#REF!</definedName>
    <definedName name="DT.INR.DLXF.CD" localSheetId="68">#REF!</definedName>
    <definedName name="DT.INR.DLXF.CD" localSheetId="69">#REF!</definedName>
    <definedName name="DT.INR.DLXF.CD" localSheetId="71">#REF!</definedName>
    <definedName name="DT.INR.DLXF.CD" localSheetId="73">#REF!</definedName>
    <definedName name="DT.INR.DLXF.CD">#REF!</definedName>
    <definedName name="DT.INT.BLAT.CD" localSheetId="65">#REF!</definedName>
    <definedName name="DT.INT.BLAT.CD" localSheetId="68">#REF!</definedName>
    <definedName name="DT.INT.BLAT.CD" localSheetId="69">#REF!</definedName>
    <definedName name="DT.INT.BLAT.CD" localSheetId="71">#REF!</definedName>
    <definedName name="DT.INT.BLAT.CD" localSheetId="73">#REF!</definedName>
    <definedName name="DT.INT.BLAT.CD">#REF!</definedName>
    <definedName name="DT.INT.DIMF.CD" localSheetId="65">#REF!</definedName>
    <definedName name="DT.INT.DIMF.CD" localSheetId="68">#REF!</definedName>
    <definedName name="DT.INT.DIMF.CD" localSheetId="69">#REF!</definedName>
    <definedName name="DT.INT.DIMF.CD" localSheetId="71">#REF!</definedName>
    <definedName name="DT.INT.DIMF.CD" localSheetId="73">#REF!</definedName>
    <definedName name="DT.INT.DIMF.CD">#REF!</definedName>
    <definedName name="DT.INT.DPNG.CD" localSheetId="65">#REF!</definedName>
    <definedName name="DT.INT.DPNG.CD" localSheetId="68">#REF!</definedName>
    <definedName name="DT.INT.DPNG.CD" localSheetId="69">#REF!</definedName>
    <definedName name="DT.INT.DPNG.CD" localSheetId="71">#REF!</definedName>
    <definedName name="DT.INT.DPNG.CD" localSheetId="73">#REF!</definedName>
    <definedName name="DT.INT.DPNG.CD">#REF!</definedName>
    <definedName name="DT.INT.DRSA.CD" localSheetId="65">#REF!</definedName>
    <definedName name="DT.INT.DRSA.CD" localSheetId="68">#REF!</definedName>
    <definedName name="DT.INT.DRSA.CD" localSheetId="69">#REF!</definedName>
    <definedName name="DT.INT.DRSA.CD" localSheetId="71">#REF!</definedName>
    <definedName name="DT.INT.DRSA.CD" localSheetId="73">#REF!</definedName>
    <definedName name="DT.INT.DRSA.CD">#REF!</definedName>
    <definedName name="DT.INT.DRSP.CD" localSheetId="65">#REF!</definedName>
    <definedName name="DT.INT.DRSP.CD" localSheetId="68">#REF!</definedName>
    <definedName name="DT.INT.DRSP.CD" localSheetId="69">#REF!</definedName>
    <definedName name="DT.INT.DRSP.CD" localSheetId="71">#REF!</definedName>
    <definedName name="DT.INT.DRSP.CD" localSheetId="73">#REF!</definedName>
    <definedName name="DT.INT.DRSP.CD">#REF!</definedName>
    <definedName name="DT.INT.DSTC.CD" localSheetId="65">#REF!</definedName>
    <definedName name="DT.INT.DSTC.CD" localSheetId="68">#REF!</definedName>
    <definedName name="DT.INT.DSTC.CD" localSheetId="69">#REF!</definedName>
    <definedName name="DT.INT.DSTC.CD" localSheetId="71">#REF!</definedName>
    <definedName name="DT.INT.DSTC.CD" localSheetId="73">#REF!</definedName>
    <definedName name="DT.INT.DSTC.CD">#REF!</definedName>
    <definedName name="DT.INT.MIBR.CD" localSheetId="65">#REF!</definedName>
    <definedName name="DT.INT.MIBR.CD" localSheetId="68">#REF!</definedName>
    <definedName name="DT.INT.MIBR.CD" localSheetId="69">#REF!</definedName>
    <definedName name="DT.INT.MIBR.CD" localSheetId="71">#REF!</definedName>
    <definedName name="DT.INT.MIBR.CD" localSheetId="73">#REF!</definedName>
    <definedName name="DT.INT.MIBR.CD">#REF!</definedName>
    <definedName name="DT.INT.MIDA.CD" localSheetId="65">#REF!</definedName>
    <definedName name="DT.INT.MIDA.CD" localSheetId="68">#REF!</definedName>
    <definedName name="DT.INT.MIDA.CD" localSheetId="69">#REF!</definedName>
    <definedName name="DT.INT.MIDA.CD" localSheetId="71">#REF!</definedName>
    <definedName name="DT.INT.MIDA.CD" localSheetId="73">#REF!</definedName>
    <definedName name="DT.INT.MIDA.CD">#REF!</definedName>
    <definedName name="DT.INT.MLAT.CD" localSheetId="65">#REF!</definedName>
    <definedName name="DT.INT.MLAT.CD" localSheetId="68">#REF!</definedName>
    <definedName name="DT.INT.MLAT.CD" localSheetId="69">#REF!</definedName>
    <definedName name="DT.INT.MLAT.CD" localSheetId="71">#REF!</definedName>
    <definedName name="DT.INT.MLAT.CD" localSheetId="73">#REF!</definedName>
    <definedName name="DT.INT.MLAT.CD">#REF!</definedName>
    <definedName name="DT.INT.PBND.CD" localSheetId="65">#REF!</definedName>
    <definedName name="DT.INT.PBND.CD" localSheetId="68">#REF!</definedName>
    <definedName name="DT.INT.PBND.CD" localSheetId="69">#REF!</definedName>
    <definedName name="DT.INT.PBND.CD" localSheetId="71">#REF!</definedName>
    <definedName name="DT.INT.PBND.CD" localSheetId="73">#REF!</definedName>
    <definedName name="DT.INT.PBND.CD">#REF!</definedName>
    <definedName name="DT.INT.PRVT.CD" localSheetId="65">#REF!</definedName>
    <definedName name="DT.INT.PRVT.CD" localSheetId="68">#REF!</definedName>
    <definedName name="DT.INT.PRVT.CD" localSheetId="69">#REF!</definedName>
    <definedName name="DT.INT.PRVT.CD" localSheetId="71">#REF!</definedName>
    <definedName name="DT.INT.PRVT.CD" localSheetId="73">#REF!</definedName>
    <definedName name="DT.INT.PRVT.CD">#REF!</definedName>
    <definedName name="DT.IRA.DECT.CD" localSheetId="65">#REF!</definedName>
    <definedName name="DT.IRA.DECT.CD" localSheetId="68">#REF!</definedName>
    <definedName name="DT.IRA.DECT.CD" localSheetId="69">#REF!</definedName>
    <definedName name="DT.IRA.DECT.CD" localSheetId="71">#REF!</definedName>
    <definedName name="DT.IRA.DECT.CD" localSheetId="73">#REF!</definedName>
    <definedName name="DT.IRA.DECT.CD">#REF!</definedName>
    <definedName name="DT.ISD.DLXF.CD" localSheetId="65">#REF!</definedName>
    <definedName name="DT.ISD.DLXF.CD" localSheetId="68">#REF!</definedName>
    <definedName name="DT.ISD.DLXF.CD" localSheetId="69">#REF!</definedName>
    <definedName name="DT.ISD.DLXF.CD" localSheetId="71">#REF!</definedName>
    <definedName name="DT.ISD.DLXF.CD" localSheetId="73">#REF!</definedName>
    <definedName name="DT.ISD.DLXF.CD">#REF!</definedName>
    <definedName name="DT.IXA.DECT.CD" localSheetId="65">#REF!</definedName>
    <definedName name="DT.IXA.DECT.CD" localSheetId="68">#REF!</definedName>
    <definedName name="DT.IXA.DECT.CD" localSheetId="69">#REF!</definedName>
    <definedName name="DT.IXA.DECT.CD" localSheetId="71">#REF!</definedName>
    <definedName name="DT.IXA.DECT.CD" localSheetId="73">#REF!</definedName>
    <definedName name="DT.IXA.DECT.CD">#REF!</definedName>
    <definedName name="DT.IXA.DPPG.CD" localSheetId="65">#REF!</definedName>
    <definedName name="DT.IXA.DPPG.CD" localSheetId="68">#REF!</definedName>
    <definedName name="DT.IXA.DPPG.CD" localSheetId="69">#REF!</definedName>
    <definedName name="DT.IXA.DPPG.CD" localSheetId="71">#REF!</definedName>
    <definedName name="DT.IXA.DPPG.CD" localSheetId="73">#REF!</definedName>
    <definedName name="DT.IXA.DPPG.CD">#REF!</definedName>
    <definedName name="DT.IXF.DECT.CD" localSheetId="65">#REF!</definedName>
    <definedName name="DT.IXF.DECT.CD" localSheetId="68">#REF!</definedName>
    <definedName name="DT.IXF.DECT.CD" localSheetId="69">#REF!</definedName>
    <definedName name="DT.IXF.DECT.CD" localSheetId="71">#REF!</definedName>
    <definedName name="DT.IXF.DECT.CD" localSheetId="73">#REF!</definedName>
    <definedName name="DT.IXF.DECT.CD">#REF!</definedName>
    <definedName name="DT.IXP.DECT.CD" localSheetId="65">#REF!</definedName>
    <definedName name="DT.IXP.DECT.CD" localSheetId="68">#REF!</definedName>
    <definedName name="DT.IXP.DECT.CD" localSheetId="69">#REF!</definedName>
    <definedName name="DT.IXP.DECT.CD" localSheetId="71">#REF!</definedName>
    <definedName name="DT.IXP.DECT.CD" localSheetId="73">#REF!</definedName>
    <definedName name="DT.IXP.DECT.CD">#REF!</definedName>
    <definedName name="DT.IXR.DECT.CD" localSheetId="65">#REF!</definedName>
    <definedName name="DT.IXR.DECT.CD" localSheetId="68">#REF!</definedName>
    <definedName name="DT.IXR.DECT.CD" localSheetId="69">#REF!</definedName>
    <definedName name="DT.IXR.DECT.CD" localSheetId="71">#REF!</definedName>
    <definedName name="DT.IXR.DECT.CD" localSheetId="73">#REF!</definedName>
    <definedName name="DT.IXR.DECT.CD">#REF!</definedName>
    <definedName name="DT.NFL.DSTC.CD" localSheetId="65">#REF!</definedName>
    <definedName name="DT.NFL.DSTC.CD" localSheetId="68">#REF!</definedName>
    <definedName name="DT.NFL.DSTC.CD" localSheetId="69">#REF!</definedName>
    <definedName name="DT.NFL.DSTC.CD" localSheetId="71">#REF!</definedName>
    <definedName name="DT.NFL.DSTC.CD" localSheetId="73">#REF!</definedName>
    <definedName name="DT.NFL.DSTC.CD">#REF!</definedName>
    <definedName name="DTS" localSheetId="65">#REF!</definedName>
    <definedName name="DTS" localSheetId="68">#REF!</definedName>
    <definedName name="DTS" localSheetId="69">#REF!</definedName>
    <definedName name="DTS" localSheetId="71">#REF!</definedName>
    <definedName name="DTS" localSheetId="73">#REF!</definedName>
    <definedName name="DTS">#REF!</definedName>
    <definedName name="dummy">[10]WEO_WETA!$AB$14:$AB$35</definedName>
    <definedName name="E">[26]TEMP!#REF!</definedName>
    <definedName name="EBRD" localSheetId="65">#REF!</definedName>
    <definedName name="EBRD" localSheetId="67">#REF!</definedName>
    <definedName name="EBRD" localSheetId="68">#REF!</definedName>
    <definedName name="EBRD" localSheetId="69">#REF!</definedName>
    <definedName name="EBRD" localSheetId="71">#REF!</definedName>
    <definedName name="EBRD" localSheetId="73">#REF!</definedName>
    <definedName name="EBRD">#REF!</definedName>
    <definedName name="Ecowas" localSheetId="65">[38]terms!#REF!</definedName>
    <definedName name="Ecowas" localSheetId="67">[38]terms!#REF!</definedName>
    <definedName name="Ecowas" localSheetId="68">[38]terms!#REF!</definedName>
    <definedName name="Ecowas" localSheetId="69">[39]terms!#REF!</definedName>
    <definedName name="Ecowas" localSheetId="71">[38]terms!#REF!</definedName>
    <definedName name="Ecowas" localSheetId="73">[38]terms!#REF!</definedName>
    <definedName name="Ecowas">[38]terms!#REF!</definedName>
    <definedName name="ecrit" localSheetId="65">'[84]NPV-DP'!#REF!</definedName>
    <definedName name="ecrit" localSheetId="68">'[84]NPV-DP'!#REF!</definedName>
    <definedName name="ecrit" localSheetId="71">'[84]NPV-DP'!#REF!</definedName>
    <definedName name="ecrit" localSheetId="73">'[84]NPV-DP'!#REF!</definedName>
    <definedName name="ecrit">'[84]NPV-DP'!#REF!</definedName>
    <definedName name="ECU" localSheetId="65">#REF!</definedName>
    <definedName name="ECU" localSheetId="67">#REF!</definedName>
    <definedName name="ECU" localSheetId="68">#REF!</definedName>
    <definedName name="ECU" localSheetId="69">#REF!</definedName>
    <definedName name="ECU" localSheetId="71">#REF!</definedName>
    <definedName name="ECU" localSheetId="73">#REF!</definedName>
    <definedName name="ECU">#REF!</definedName>
    <definedName name="EDNA">#N/A</definedName>
    <definedName name="ee" localSheetId="67">'T 6.4'!ee</definedName>
    <definedName name="ee" localSheetId="68">'T 6.4 ctd'!ee</definedName>
    <definedName name="ee" localSheetId="69">'T 6.5'!ee</definedName>
    <definedName name="ee">[0]!ee</definedName>
    <definedName name="eee" localSheetId="67" hidden="1">{"Tab1",#N/A,FALSE,"P";"Tab2",#N/A,FALSE,"P"}</definedName>
    <definedName name="eee" localSheetId="68" hidden="1">{"Tab1",#N/A,FALSE,"P";"Tab2",#N/A,FALSE,"P"}</definedName>
    <definedName name="eee" localSheetId="69" hidden="1">{"Tab1",#N/A,FALSE,"P";"Tab2",#N/A,FALSE,"P"}</definedName>
    <definedName name="eee" hidden="1">{"Tab1",#N/A,FALSE,"P";"Tab2",#N/A,FALSE,"P"}</definedName>
    <definedName name="EFA" localSheetId="65">#REF!</definedName>
    <definedName name="EFA" localSheetId="67">#REF!</definedName>
    <definedName name="EFA" localSheetId="68">#REF!</definedName>
    <definedName name="EFA" localSheetId="69">#REF!</definedName>
    <definedName name="EFA" localSheetId="71">#REF!</definedName>
    <definedName name="EFA" localSheetId="73">#REF!</definedName>
    <definedName name="EFA">#REF!</definedName>
    <definedName name="EFIN" localSheetId="65">#REF!</definedName>
    <definedName name="EFIN" localSheetId="67">#REF!</definedName>
    <definedName name="EFIN" localSheetId="68">#REF!</definedName>
    <definedName name="EFIN" localSheetId="69">#REF!</definedName>
    <definedName name="EFIN" localSheetId="71">#REF!</definedName>
    <definedName name="EFIN" localSheetId="73">#REF!</definedName>
    <definedName name="EFIN">#REF!</definedName>
    <definedName name="EFIN.MIS" localSheetId="65">#REF!</definedName>
    <definedName name="EFIN.MIS" localSheetId="67">#REF!</definedName>
    <definedName name="EFIN.MIS" localSheetId="68">#REF!</definedName>
    <definedName name="EFIN.MIS" localSheetId="69">#REF!</definedName>
    <definedName name="EFIN.MIS" localSheetId="71">#REF!</definedName>
    <definedName name="EFIN.MIS" localSheetId="73">#REF!</definedName>
    <definedName name="EFIN.MIS">#REF!</definedName>
    <definedName name="EFRE" localSheetId="65">#REF!</definedName>
    <definedName name="EFRE" localSheetId="68">#REF!</definedName>
    <definedName name="EFRE" localSheetId="69">#REF!</definedName>
    <definedName name="EFRE" localSheetId="71">#REF!</definedName>
    <definedName name="EFRE" localSheetId="73">#REF!</definedName>
    <definedName name="EFRE">#REF!</definedName>
    <definedName name="EFRF" localSheetId="65">#REF!</definedName>
    <definedName name="EFRF" localSheetId="68">#REF!</definedName>
    <definedName name="EFRF" localSheetId="69">#REF!</definedName>
    <definedName name="EFRF" localSheetId="71">#REF!</definedName>
    <definedName name="EFRF" localSheetId="73">#REF!</definedName>
    <definedName name="EFRF">#REF!</definedName>
    <definedName name="eHIPC" localSheetId="65">#REF!</definedName>
    <definedName name="eHIPC" localSheetId="68">#REF!</definedName>
    <definedName name="eHIPC" localSheetId="69">#REF!</definedName>
    <definedName name="eHIPC" localSheetId="71">#REF!</definedName>
    <definedName name="eHIPC" localSheetId="73">#REF!</definedName>
    <definedName name="eHIPC">#REF!</definedName>
    <definedName name="EIB" localSheetId="69">[33]CIRRs!$C$61</definedName>
    <definedName name="EIB">[34]CIRRs!$C$61</definedName>
    <definedName name="elect" localSheetId="65">#REF!</definedName>
    <definedName name="elect" localSheetId="67">#REF!</definedName>
    <definedName name="elect" localSheetId="68">#REF!</definedName>
    <definedName name="elect" localSheetId="69">#REF!</definedName>
    <definedName name="elect" localSheetId="71">#REF!</definedName>
    <definedName name="elect" localSheetId="73">#REF!</definedName>
    <definedName name="elect">#REF!</definedName>
    <definedName name="EMETEL" localSheetId="65">#REF!</definedName>
    <definedName name="EMETEL" localSheetId="67">#REF!</definedName>
    <definedName name="EMETEL" localSheetId="68">#REF!</definedName>
    <definedName name="EMETEL" localSheetId="69">#REF!</definedName>
    <definedName name="EMETEL" localSheetId="71">#REF!</definedName>
    <definedName name="EMETEL" localSheetId="73">#REF!</definedName>
    <definedName name="EMETEL">#REF!</definedName>
    <definedName name="empty" localSheetId="65">#REF!</definedName>
    <definedName name="empty" localSheetId="67">#REF!</definedName>
    <definedName name="empty" localSheetId="68">#REF!</definedName>
    <definedName name="empty" localSheetId="69">#REF!</definedName>
    <definedName name="empty" localSheetId="71">#REF!</definedName>
    <definedName name="empty" localSheetId="73">#REF!</definedName>
    <definedName name="empty">#REF!</definedName>
    <definedName name="ENC96_TO_BOP">'[85]Links-Out'!$B$4:$U$13</definedName>
    <definedName name="end" localSheetId="65">#REF!</definedName>
    <definedName name="end" localSheetId="67">#REF!</definedName>
    <definedName name="end" localSheetId="68">#REF!</definedName>
    <definedName name="end" localSheetId="69">#REF!</definedName>
    <definedName name="end" localSheetId="71">#REF!</definedName>
    <definedName name="end" localSheetId="73">#REF!</definedName>
    <definedName name="end">#REF!</definedName>
    <definedName name="end.usd" localSheetId="65">[23]CIRRs!#REF!</definedName>
    <definedName name="end.usd" localSheetId="67">[23]CIRRs!#REF!</definedName>
    <definedName name="end.usd" localSheetId="68">[23]CIRRs!#REF!</definedName>
    <definedName name="end.usd" localSheetId="71">[23]CIRRs!#REF!</definedName>
    <definedName name="end.usd" localSheetId="73">[23]CIRRs!#REF!</definedName>
    <definedName name="end.usd">[23]CIRRs!#REF!</definedName>
    <definedName name="End_Bal" localSheetId="65">#REF!</definedName>
    <definedName name="End_Bal" localSheetId="67">#REF!</definedName>
    <definedName name="End_Bal" localSheetId="68">#REF!</definedName>
    <definedName name="End_Bal" localSheetId="69">#REF!</definedName>
    <definedName name="End_Bal" localSheetId="71">#REF!</definedName>
    <definedName name="End_Bal" localSheetId="73">#REF!</definedName>
    <definedName name="End_Bal">#REF!</definedName>
    <definedName name="ENDA">#N/A</definedName>
    <definedName name="ENDA_PR" localSheetId="65">#REF!</definedName>
    <definedName name="ENDA_PR" localSheetId="67">#REF!</definedName>
    <definedName name="ENDA_PR" localSheetId="68">#REF!</definedName>
    <definedName name="ENDA_PR" localSheetId="69">#REF!</definedName>
    <definedName name="ENDA_PR" localSheetId="71">#REF!</definedName>
    <definedName name="ENDA_PR" localSheetId="73">#REF!</definedName>
    <definedName name="ENDA_PR">#REF!</definedName>
    <definedName name="endbut">"Button 3"</definedName>
    <definedName name="ENDE" localSheetId="65">#REF!</definedName>
    <definedName name="ENDE" localSheetId="67">#REF!</definedName>
    <definedName name="ENDE" localSheetId="68">#REF!</definedName>
    <definedName name="ENDE" localSheetId="69">#REF!</definedName>
    <definedName name="ENDE" localSheetId="71">#REF!</definedName>
    <definedName name="ENDE" localSheetId="73">#REF!</definedName>
    <definedName name="ENDE">#REF!</definedName>
    <definedName name="energy" localSheetId="117" hidden="1">#REF!</definedName>
    <definedName name="energy" localSheetId="118" hidden="1">#REF!</definedName>
    <definedName name="energy" localSheetId="119" hidden="1">#REF!</definedName>
    <definedName name="energy" localSheetId="113" hidden="1">#REF!</definedName>
    <definedName name="energy" localSheetId="115" hidden="1">#REF!</definedName>
    <definedName name="energy" localSheetId="116" hidden="1">#REF!</definedName>
    <definedName name="energy" localSheetId="154" hidden="1">#REF!</definedName>
    <definedName name="energy" localSheetId="68" hidden="1">#REF!</definedName>
    <definedName name="energy" localSheetId="71" hidden="1">#REF!</definedName>
    <definedName name="energy" localSheetId="155" hidden="1">#REF!</definedName>
    <definedName name="energy" localSheetId="158" hidden="1">#REF!</definedName>
    <definedName name="energy" localSheetId="160" hidden="1">#REF!</definedName>
    <definedName name="energy" localSheetId="162" hidden="1">#REF!</definedName>
    <definedName name="energy" localSheetId="174" hidden="1">#REF!</definedName>
    <definedName name="energy" localSheetId="182" hidden="1">#REF!</definedName>
    <definedName name="energy" localSheetId="183" hidden="1">#REF!</definedName>
    <definedName name="energy" localSheetId="184" hidden="1">#REF!</definedName>
    <definedName name="energy" localSheetId="175" hidden="1">#REF!</definedName>
    <definedName name="energy" localSheetId="176" hidden="1">#REF!</definedName>
    <definedName name="energy" localSheetId="179" hidden="1">#REF!</definedName>
    <definedName name="energy" localSheetId="180" hidden="1">#REF!</definedName>
    <definedName name="energy" localSheetId="181" hidden="1">#REF!</definedName>
    <definedName name="energy" hidden="1">#REF!</definedName>
    <definedName name="eretuytu" localSheetId="117" hidden="1">#REF!</definedName>
    <definedName name="eretuytu" localSheetId="118" hidden="1">#REF!</definedName>
    <definedName name="eretuytu" localSheetId="119" hidden="1">#REF!</definedName>
    <definedName name="eretuytu" localSheetId="113" hidden="1">#REF!</definedName>
    <definedName name="eretuytu" localSheetId="115" hidden="1">#REF!</definedName>
    <definedName name="eretuytu" localSheetId="116" hidden="1">#REF!</definedName>
    <definedName name="eretuytu" localSheetId="154" hidden="1">#REF!</definedName>
    <definedName name="eretuytu" localSheetId="65" hidden="1">#REF!</definedName>
    <definedName name="eretuytu" localSheetId="67" hidden="1">#REF!</definedName>
    <definedName name="eretuytu" localSheetId="68" hidden="1">#REF!</definedName>
    <definedName name="eretuytu" localSheetId="69" hidden="1">#REF!</definedName>
    <definedName name="eretuytu" localSheetId="71" hidden="1">#REF!</definedName>
    <definedName name="eretuytu" localSheetId="73" hidden="1">#REF!</definedName>
    <definedName name="eretuytu" localSheetId="155" hidden="1">#REF!</definedName>
    <definedName name="eretuytu" localSheetId="158" hidden="1">#REF!</definedName>
    <definedName name="eretuytu" localSheetId="159" hidden="1">#REF!</definedName>
    <definedName name="eretuytu" localSheetId="161" hidden="1">#REF!</definedName>
    <definedName name="eretuytu" localSheetId="160" hidden="1">#REF!</definedName>
    <definedName name="eretuytu" localSheetId="162" hidden="1">#REF!</definedName>
    <definedName name="eretuytu" localSheetId="174" hidden="1">#REF!</definedName>
    <definedName name="eretuytu" localSheetId="182" hidden="1">#REF!</definedName>
    <definedName name="eretuytu" localSheetId="183" hidden="1">#REF!</definedName>
    <definedName name="eretuytu" localSheetId="184" hidden="1">#REF!</definedName>
    <definedName name="eretuytu" localSheetId="175" hidden="1">#REF!</definedName>
    <definedName name="eretuytu" localSheetId="176" hidden="1">#REF!</definedName>
    <definedName name="eretuytu" localSheetId="179" hidden="1">#REF!</definedName>
    <definedName name="eretuytu" localSheetId="180" hidden="1">#REF!</definedName>
    <definedName name="eretuytu" localSheetId="181" hidden="1">#REF!</definedName>
    <definedName name="eretuytu" hidden="1">#REF!</definedName>
    <definedName name="ergferger" localSheetId="67" hidden="1">{"Main Economic Indicators",#N/A,FALSE,"C"}</definedName>
    <definedName name="ergferger" localSheetId="68" hidden="1">{"Main Economic Indicators",#N/A,FALSE,"C"}</definedName>
    <definedName name="ergferger" localSheetId="69" hidden="1">{"Main Economic Indicators",#N/A,FALSE,"C"}</definedName>
    <definedName name="ergferger" hidden="1">{"Main Economic Indicators",#N/A,FALSE,"C"}</definedName>
    <definedName name="ernesto" localSheetId="67">'T 6.4'!ernesto</definedName>
    <definedName name="ernesto" localSheetId="68">'T 6.4 ctd'!ernesto</definedName>
    <definedName name="ernesto" localSheetId="69">'T 6.5'!ernesto</definedName>
    <definedName name="ernesto">[0]!ernesto</definedName>
    <definedName name="ESAF_QUAR_GDP" localSheetId="65">#REF!</definedName>
    <definedName name="ESAF_QUAR_GDP" localSheetId="67">#REF!</definedName>
    <definedName name="ESAF_QUAR_GDP" localSheetId="68">#REF!</definedName>
    <definedName name="ESAF_QUAR_GDP" localSheetId="69">#REF!</definedName>
    <definedName name="ESAF_QUAR_GDP" localSheetId="71">#REF!</definedName>
    <definedName name="ESAF_QUAR_GDP" localSheetId="73">#REF!</definedName>
    <definedName name="ESAF_QUAR_GDP">#REF!</definedName>
    <definedName name="esafr" localSheetId="65">#REF!</definedName>
    <definedName name="esafr" localSheetId="67">#REF!</definedName>
    <definedName name="esafr" localSheetId="68">#REF!</definedName>
    <definedName name="esafr" localSheetId="69">#REF!</definedName>
    <definedName name="esafr" localSheetId="71">#REF!</definedName>
    <definedName name="esafr" localSheetId="73">#REF!</definedName>
    <definedName name="esafr">#REF!</definedName>
    <definedName name="ESP" localSheetId="65">#REF!</definedName>
    <definedName name="ESP" localSheetId="67">#REF!</definedName>
    <definedName name="ESP" localSheetId="68">#REF!</definedName>
    <definedName name="ESP" localSheetId="69">#REF!</definedName>
    <definedName name="ESP" localSheetId="71">#REF!</definedName>
    <definedName name="ESP" localSheetId="73">#REF!</definedName>
    <definedName name="ESP">#REF!</definedName>
    <definedName name="EU" localSheetId="69">[33]CIRRs!$C$62</definedName>
    <definedName name="EU">[34]CIRRs!$C$62</definedName>
    <definedName name="EUR" localSheetId="69">[33]CIRRs!$C$87</definedName>
    <definedName name="EUR">[34]CIRRs!$C$87</definedName>
    <definedName name="ex" localSheetId="117">'[27]Table 1'!#REF!</definedName>
    <definedName name="ex" localSheetId="118">'[27]Table 1'!#REF!</definedName>
    <definedName name="ex" localSheetId="119">'[27]Table 1'!#REF!</definedName>
    <definedName name="ex" localSheetId="113">'[27]Table 1'!#REF!</definedName>
    <definedName name="ex" localSheetId="115">'[27]Table 1'!#REF!</definedName>
    <definedName name="ex" localSheetId="116">'[27]Table 1'!#REF!</definedName>
    <definedName name="ex" localSheetId="138">'[27]Table 1'!#REF!</definedName>
    <definedName name="ex" localSheetId="147">'[27]Table 1'!#REF!</definedName>
    <definedName name="ex" localSheetId="154">'[28]Table 1'!#REF!</definedName>
    <definedName name="ex" localSheetId="65">'[77]Table 1'!#REF!</definedName>
    <definedName name="ex" localSheetId="68">'[77]Table 1'!#REF!</definedName>
    <definedName name="ex" localSheetId="71">'[77]Table 1'!#REF!</definedName>
    <definedName name="ex" localSheetId="73">'[77]Table 1'!#REF!</definedName>
    <definedName name="ex" localSheetId="104">'[27]Table 1'!#REF!</definedName>
    <definedName name="ex" localSheetId="155">'[28]Table 1'!#REF!</definedName>
    <definedName name="EX" localSheetId="159">[26]TEMP!#REF!</definedName>
    <definedName name="ex" localSheetId="160">'[27]Table 1'!#REF!</definedName>
    <definedName name="ex" localSheetId="162">'[27]Table 1'!#REF!</definedName>
    <definedName name="ex" localSheetId="174">'[27]Table 1'!#REF!</definedName>
    <definedName name="ex" localSheetId="182">'[27]Table 1'!#REF!</definedName>
    <definedName name="ex" localSheetId="183">'[27]Table 1'!#REF!</definedName>
    <definedName name="ex" localSheetId="184">'[27]Table 1'!#REF!</definedName>
    <definedName name="ex" localSheetId="175">'[27]Table 1'!#REF!</definedName>
    <definedName name="ex" localSheetId="176">'[27]Table 1'!#REF!</definedName>
    <definedName name="ex" localSheetId="179">'[27]Table 1'!#REF!</definedName>
    <definedName name="ex" localSheetId="180">'[27]Table 1'!#REF!</definedName>
    <definedName name="ex" localSheetId="181">'[27]Table 1'!#REF!</definedName>
    <definedName name="ex">'[27]Table 1'!#REF!</definedName>
    <definedName name="Excel_BuiltIn_Database" localSheetId="117">#REF!</definedName>
    <definedName name="Excel_BuiltIn_Database" localSheetId="118">#REF!</definedName>
    <definedName name="Excel_BuiltIn_Database" localSheetId="119">#REF!</definedName>
    <definedName name="Excel_BuiltIn_Database" localSheetId="113">#REF!</definedName>
    <definedName name="Excel_BuiltIn_Database" localSheetId="115">#REF!</definedName>
    <definedName name="Excel_BuiltIn_Database" localSheetId="116">#REF!</definedName>
    <definedName name="Excel_BuiltIn_Database" localSheetId="154">#REF!</definedName>
    <definedName name="Excel_BuiltIn_Database" localSheetId="68">#REF!</definedName>
    <definedName name="Excel_BuiltIn_Database" localSheetId="71">#REF!</definedName>
    <definedName name="Excel_BuiltIn_Database" localSheetId="155">#REF!</definedName>
    <definedName name="Excel_BuiltIn_Database" localSheetId="160">#REF!</definedName>
    <definedName name="Excel_BuiltIn_Database" localSheetId="162">#REF!</definedName>
    <definedName name="Excel_BuiltIn_Database" localSheetId="174">#REF!</definedName>
    <definedName name="Excel_BuiltIn_Database" localSheetId="182">#REF!</definedName>
    <definedName name="Excel_BuiltIn_Database" localSheetId="183">#REF!</definedName>
    <definedName name="Excel_BuiltIn_Database" localSheetId="184">#REF!</definedName>
    <definedName name="Excel_BuiltIn_Database" localSheetId="175">#REF!</definedName>
    <definedName name="Excel_BuiltIn_Database" localSheetId="176">#REF!</definedName>
    <definedName name="Excel_BuiltIn_Database" localSheetId="177">#REF!</definedName>
    <definedName name="Excel_BuiltIn_Database" localSheetId="179">#REF!</definedName>
    <definedName name="Excel_BuiltIn_Database" localSheetId="180">#REF!</definedName>
    <definedName name="Excel_BuiltIn_Database" localSheetId="181">#REF!</definedName>
    <definedName name="Excel_BuiltIn_Database">#REF!</definedName>
    <definedName name="Exch.Rate" localSheetId="65">#REF!</definedName>
    <definedName name="Exch.Rate" localSheetId="67">#REF!</definedName>
    <definedName name="Exch.Rate" localSheetId="68">#REF!</definedName>
    <definedName name="Exch.Rate" localSheetId="69">#REF!</definedName>
    <definedName name="Exch.Rate" localSheetId="71">#REF!</definedName>
    <definedName name="Exch.Rate" localSheetId="73">#REF!</definedName>
    <definedName name="Exch.Rate">#REF!</definedName>
    <definedName name="EXFIN.FRE" localSheetId="65">#REF!</definedName>
    <definedName name="EXFIN.FRE" localSheetId="67">#REF!</definedName>
    <definedName name="EXFIN.FRE" localSheetId="68">#REF!</definedName>
    <definedName name="EXFIN.FRE" localSheetId="69">#REF!</definedName>
    <definedName name="EXFIN.FRE" localSheetId="71">#REF!</definedName>
    <definedName name="EXFIN.FRE" localSheetId="73">#REF!</definedName>
    <definedName name="EXFIN.FRE">#REF!</definedName>
    <definedName name="EXFIN.MIS" localSheetId="65">#REF!</definedName>
    <definedName name="EXFIN.MIS" localSheetId="67">#REF!</definedName>
    <definedName name="EXFIN.MIS" localSheetId="68">#REF!</definedName>
    <definedName name="EXFIN.MIS" localSheetId="69">#REF!</definedName>
    <definedName name="EXFIN.MIS" localSheetId="71">#REF!</definedName>
    <definedName name="EXFIN.MIS" localSheetId="73">#REF!</definedName>
    <definedName name="EXFIN.MIS">#REF!</definedName>
    <definedName name="EXFIN.WYS" localSheetId="65">#REF!</definedName>
    <definedName name="EXFIN.WYS" localSheetId="68">#REF!</definedName>
    <definedName name="EXFIN.WYS" localSheetId="69">#REF!</definedName>
    <definedName name="EXFIN.WYS" localSheetId="71">#REF!</definedName>
    <definedName name="EXFIN.WYS" localSheetId="73">#REF!</definedName>
    <definedName name="EXFIN.WYS">#REF!</definedName>
    <definedName name="ExitWRS">[86]Main!$AB$25</definedName>
    <definedName name="exp" localSheetId="65">#REF!,#REF!,#REF!</definedName>
    <definedName name="exp" localSheetId="67">#REF!,#REF!,#REF!</definedName>
    <definedName name="exp" localSheetId="68">#REF!,#REF!,#REF!</definedName>
    <definedName name="exp" localSheetId="69">#REF!,#REF!,#REF!</definedName>
    <definedName name="exp" localSheetId="71">#REF!,#REF!,#REF!</definedName>
    <definedName name="exp" localSheetId="73">#REF!,#REF!,#REF!</definedName>
    <definedName name="exp">#REF!,#REF!,#REF!</definedName>
    <definedName name="Exp_GDP" localSheetId="65">#REF!</definedName>
    <definedName name="Exp_GDP" localSheetId="67">#REF!</definedName>
    <definedName name="Exp_GDP" localSheetId="68">#REF!</definedName>
    <definedName name="Exp_GDP" localSheetId="69">#REF!</definedName>
    <definedName name="Exp_GDP" localSheetId="71">#REF!</definedName>
    <definedName name="Exp_GDP" localSheetId="73">#REF!</definedName>
    <definedName name="Exp_GDP">#REF!</definedName>
    <definedName name="Exp_S114" localSheetId="117">'[87]Table 1'!#REF!</definedName>
    <definedName name="Exp_S114" localSheetId="118">'[87]Table 1'!#REF!</definedName>
    <definedName name="Exp_S114" localSheetId="119">'[87]Table 1'!#REF!</definedName>
    <definedName name="Exp_S114" localSheetId="113">'[87]Table 1'!#REF!</definedName>
    <definedName name="Exp_S114" localSheetId="115">'[87]Table 1'!#REF!</definedName>
    <definedName name="Exp_S114" localSheetId="116">'[87]Table 1'!#REF!</definedName>
    <definedName name="Exp_S114" localSheetId="138">'[87]Table 1'!#REF!</definedName>
    <definedName name="Exp_S114" localSheetId="147">'[87]Table 1'!#REF!</definedName>
    <definedName name="Exp_S114" localSheetId="154">'[88]Table 1'!#REF!</definedName>
    <definedName name="Exp_S114" localSheetId="65">'[89]Table 1'!#REF!</definedName>
    <definedName name="Exp_S114" localSheetId="67">'[89]Table 1'!#REF!</definedName>
    <definedName name="Exp_S114" localSheetId="68">'[89]Table 1'!#REF!</definedName>
    <definedName name="Exp_S114" localSheetId="69">'[89]Table 1'!#REF!</definedName>
    <definedName name="Exp_S114" localSheetId="71">'[89]Table 1'!#REF!</definedName>
    <definedName name="Exp_S114" localSheetId="73">'[89]Table 1'!#REF!</definedName>
    <definedName name="Exp_S114" localSheetId="104">'[87]Table 1'!#REF!</definedName>
    <definedName name="Exp_S114" localSheetId="155">'[88]Table 1'!#REF!</definedName>
    <definedName name="Exp_S114" localSheetId="159">'[90]Table 1'!#REF!</definedName>
    <definedName name="Exp_S114" localSheetId="160">'[87]Table 1'!#REF!</definedName>
    <definedName name="Exp_S114" localSheetId="162">'[87]Table 1'!#REF!</definedName>
    <definedName name="Exp_S114" localSheetId="174">'[87]Table 1'!#REF!</definedName>
    <definedName name="Exp_S114" localSheetId="182">'[87]Table 1'!#REF!</definedName>
    <definedName name="Exp_S114" localSheetId="183">'[87]Table 1'!#REF!</definedName>
    <definedName name="Exp_S114" localSheetId="184">'[87]Table 1'!#REF!</definedName>
    <definedName name="Exp_S114" localSheetId="175">'[87]Table 1'!#REF!</definedName>
    <definedName name="Exp_S114" localSheetId="176">'[87]Table 1'!#REF!</definedName>
    <definedName name="Exp_S114" localSheetId="179">'[87]Table 1'!#REF!</definedName>
    <definedName name="Exp_S114" localSheetId="180">'[87]Table 1'!#REF!</definedName>
    <definedName name="Exp_S114" localSheetId="181">'[87]Table 1'!#REF!</definedName>
    <definedName name="Exp_S114">'[87]Table 1'!#REF!</definedName>
    <definedName name="EXPORTS" localSheetId="65">#REF!</definedName>
    <definedName name="EXPORTS" localSheetId="67">#REF!</definedName>
    <definedName name="EXPORTS" localSheetId="68">#REF!</definedName>
    <definedName name="EXPORTS" localSheetId="69">#REF!</definedName>
    <definedName name="EXPORTS" localSheetId="71">#REF!</definedName>
    <definedName name="EXPORTS" localSheetId="73">#REF!</definedName>
    <definedName name="EXPORTS">#REF!</definedName>
    <definedName name="EXR_UPDATE" localSheetId="65">#REF!</definedName>
    <definedName name="EXR_UPDATE" localSheetId="67">#REF!</definedName>
    <definedName name="EXR_UPDATE" localSheetId="68">#REF!</definedName>
    <definedName name="EXR_UPDATE" localSheetId="69">#REF!</definedName>
    <definedName name="EXR_UPDATE" localSheetId="71">#REF!</definedName>
    <definedName name="EXR_UPDATE" localSheetId="73">#REF!</definedName>
    <definedName name="EXR_UPDATE">#REF!</definedName>
    <definedName name="EXTDEBT" localSheetId="65">#REF!</definedName>
    <definedName name="EXTDEBT" localSheetId="67">#REF!</definedName>
    <definedName name="EXTDEBT" localSheetId="68">#REF!</definedName>
    <definedName name="EXTDEBT" localSheetId="69">#REF!</definedName>
    <definedName name="EXTDEBT" localSheetId="71">#REF!</definedName>
    <definedName name="EXTDEBT" localSheetId="73">#REF!</definedName>
    <definedName name="EXTDEBT">#REF!</definedName>
    <definedName name="External_debt_indicators" localSheetId="69">[91]Table3!$F$8:$AB$437:'[91]Table3'!$AB$9</definedName>
    <definedName name="External_debt_indicators">[92]Table3!$F$8:$AB$437:'[92]Table3'!$AB$9</definedName>
    <definedName name="Extra_Pay" localSheetId="65">#REF!</definedName>
    <definedName name="Extra_Pay" localSheetId="67">#REF!</definedName>
    <definedName name="Extra_Pay" localSheetId="68">#REF!</definedName>
    <definedName name="Extra_Pay" localSheetId="69">#REF!</definedName>
    <definedName name="Extra_Pay" localSheetId="71">#REF!</definedName>
    <definedName name="Extra_Pay" localSheetId="73">#REF!</definedName>
    <definedName name="Extra_Pay">#REF!</definedName>
    <definedName name="_xlnm.Extract">[26]TEMP!#REF!</definedName>
    <definedName name="f" localSheetId="67" hidden="1">{"Main Economic Indicators",#N/A,FALSE,"C"}</definedName>
    <definedName name="f" localSheetId="68" hidden="1">{"Main Economic Indicators",#N/A,FALSE,"C"}</definedName>
    <definedName name="f" localSheetId="69" hidden="1">{"Main Economic Indicators",#N/A,FALSE,"C"}</definedName>
    <definedName name="f" hidden="1">{"Main Economic Indicators",#N/A,FALSE,"C"}</definedName>
    <definedName name="FCB" localSheetId="65">#REF!</definedName>
    <definedName name="FCB" localSheetId="67">#REF!</definedName>
    <definedName name="FCB" localSheetId="68">#REF!</definedName>
    <definedName name="FCB" localSheetId="69">#REF!</definedName>
    <definedName name="FCB" localSheetId="71">#REF!</definedName>
    <definedName name="FCB" localSheetId="73">#REF!</definedName>
    <definedName name="FCB">#REF!</definedName>
    <definedName name="fcrit" localSheetId="65">'[84]NPV-DP'!#REF!</definedName>
    <definedName name="fcrit" localSheetId="67">'[84]NPV-DP'!#REF!</definedName>
    <definedName name="fcrit" localSheetId="68">'[84]NPV-DP'!#REF!</definedName>
    <definedName name="fcrit" localSheetId="71">'[84]NPV-DP'!#REF!</definedName>
    <definedName name="fcrit" localSheetId="73">'[84]NPV-DP'!#REF!</definedName>
    <definedName name="fcrit">'[84]NPV-DP'!#REF!</definedName>
    <definedName name="fcvsfvzdfgv" localSheetId="65">#REF!</definedName>
    <definedName name="fcvsfvzdfgv" localSheetId="67">#REF!</definedName>
    <definedName name="fcvsfvzdfgv" localSheetId="68">#REF!</definedName>
    <definedName name="fcvsfvzdfgv" localSheetId="69">#REF!</definedName>
    <definedName name="fcvsfvzdfgv" localSheetId="71">#REF!</definedName>
    <definedName name="fcvsfvzdfgv" localSheetId="73">#REF!</definedName>
    <definedName name="fcvsfvzdfgv">#REF!</definedName>
    <definedName name="fdf" localSheetId="65">#REF!</definedName>
    <definedName name="fdf" localSheetId="67">#REF!</definedName>
    <definedName name="fdf" localSheetId="68">#REF!</definedName>
    <definedName name="fdf" localSheetId="69">#REF!</definedName>
    <definedName name="fdf" localSheetId="71">#REF!</definedName>
    <definedName name="fdf" localSheetId="73">#REF!</definedName>
    <definedName name="fdf">#REF!</definedName>
    <definedName name="fdg" localSheetId="65">#REF!</definedName>
    <definedName name="fdg" localSheetId="67">#REF!</definedName>
    <definedName name="fdg" localSheetId="68">#REF!</definedName>
    <definedName name="fdg" localSheetId="69">#REF!</definedName>
    <definedName name="fdg" localSheetId="71">#REF!</definedName>
    <definedName name="fdg" localSheetId="73">#REF!</definedName>
    <definedName name="fdg">#REF!</definedName>
    <definedName name="Feb_50" localSheetId="65">#REF!</definedName>
    <definedName name="Feb_50" localSheetId="68">#REF!</definedName>
    <definedName name="Feb_50" localSheetId="69">#REF!</definedName>
    <definedName name="Feb_50" localSheetId="71">#REF!</definedName>
    <definedName name="Feb_50" localSheetId="73">#REF!</definedName>
    <definedName name="Feb_50">#REF!</definedName>
    <definedName name="Feb_51" localSheetId="65">#REF!</definedName>
    <definedName name="Feb_51" localSheetId="68">#REF!</definedName>
    <definedName name="Feb_51" localSheetId="69">#REF!</definedName>
    <definedName name="Feb_51" localSheetId="71">#REF!</definedName>
    <definedName name="Feb_51" localSheetId="73">#REF!</definedName>
    <definedName name="Feb_51">#REF!</definedName>
    <definedName name="Feb_52" localSheetId="65">#REF!</definedName>
    <definedName name="Feb_52" localSheetId="68">#REF!</definedName>
    <definedName name="Feb_52" localSheetId="69">#REF!</definedName>
    <definedName name="Feb_52" localSheetId="71">#REF!</definedName>
    <definedName name="Feb_52" localSheetId="73">#REF!</definedName>
    <definedName name="Feb_52">#REF!</definedName>
    <definedName name="Feb_53" localSheetId="65">#REF!</definedName>
    <definedName name="Feb_53" localSheetId="68">#REF!</definedName>
    <definedName name="Feb_53" localSheetId="69">#REF!</definedName>
    <definedName name="Feb_53" localSheetId="71">#REF!</definedName>
    <definedName name="Feb_53" localSheetId="73">#REF!</definedName>
    <definedName name="Feb_53">#REF!</definedName>
    <definedName name="Feb_54" localSheetId="65">#REF!</definedName>
    <definedName name="Feb_54" localSheetId="68">#REF!</definedName>
    <definedName name="Feb_54" localSheetId="69">#REF!</definedName>
    <definedName name="Feb_54" localSheetId="71">#REF!</definedName>
    <definedName name="Feb_54" localSheetId="73">#REF!</definedName>
    <definedName name="Feb_54">#REF!</definedName>
    <definedName name="Feb_55" localSheetId="65">#REF!</definedName>
    <definedName name="Feb_55" localSheetId="68">#REF!</definedName>
    <definedName name="Feb_55" localSheetId="69">#REF!</definedName>
    <definedName name="Feb_55" localSheetId="71">#REF!</definedName>
    <definedName name="Feb_55" localSheetId="73">#REF!</definedName>
    <definedName name="Feb_55">#REF!</definedName>
    <definedName name="Feb_56" localSheetId="65">#REF!</definedName>
    <definedName name="Feb_56" localSheetId="68">#REF!</definedName>
    <definedName name="Feb_56" localSheetId="69">#REF!</definedName>
    <definedName name="Feb_56" localSheetId="71">#REF!</definedName>
    <definedName name="Feb_56" localSheetId="73">#REF!</definedName>
    <definedName name="Feb_56">#REF!</definedName>
    <definedName name="Feb_57" localSheetId="65">#REF!</definedName>
    <definedName name="Feb_57" localSheetId="68">#REF!</definedName>
    <definedName name="Feb_57" localSheetId="69">#REF!</definedName>
    <definedName name="Feb_57" localSheetId="71">#REF!</definedName>
    <definedName name="Feb_57" localSheetId="73">#REF!</definedName>
    <definedName name="Feb_57">#REF!</definedName>
    <definedName name="Feb_58" localSheetId="65">#REF!</definedName>
    <definedName name="Feb_58" localSheetId="68">#REF!</definedName>
    <definedName name="Feb_58" localSheetId="69">#REF!</definedName>
    <definedName name="Feb_58" localSheetId="71">#REF!</definedName>
    <definedName name="Feb_58" localSheetId="73">#REF!</definedName>
    <definedName name="Feb_58">#REF!</definedName>
    <definedName name="Feb_59" localSheetId="65">#REF!</definedName>
    <definedName name="Feb_59" localSheetId="68">#REF!</definedName>
    <definedName name="Feb_59" localSheetId="69">#REF!</definedName>
    <definedName name="Feb_59" localSheetId="71">#REF!</definedName>
    <definedName name="Feb_59" localSheetId="73">#REF!</definedName>
    <definedName name="Feb_59">#REF!</definedName>
    <definedName name="Feb_60" localSheetId="65">#REF!</definedName>
    <definedName name="Feb_60" localSheetId="68">#REF!</definedName>
    <definedName name="Feb_60" localSheetId="69">#REF!</definedName>
    <definedName name="Feb_60" localSheetId="71">#REF!</definedName>
    <definedName name="Feb_60" localSheetId="73">#REF!</definedName>
    <definedName name="Feb_60">#REF!</definedName>
    <definedName name="Feb_61" localSheetId="65">#REF!</definedName>
    <definedName name="Feb_61" localSheetId="68">#REF!</definedName>
    <definedName name="Feb_61" localSheetId="69">#REF!</definedName>
    <definedName name="Feb_61" localSheetId="71">#REF!</definedName>
    <definedName name="Feb_61" localSheetId="73">#REF!</definedName>
    <definedName name="Feb_61">#REF!</definedName>
    <definedName name="Feb_62" localSheetId="65">#REF!</definedName>
    <definedName name="Feb_62" localSheetId="68">#REF!</definedName>
    <definedName name="Feb_62" localSheetId="69">#REF!</definedName>
    <definedName name="Feb_62" localSheetId="71">#REF!</definedName>
    <definedName name="Feb_62" localSheetId="73">#REF!</definedName>
    <definedName name="Feb_62">#REF!</definedName>
    <definedName name="Feb_63" localSheetId="65">#REF!</definedName>
    <definedName name="Feb_63" localSheetId="68">#REF!</definedName>
    <definedName name="Feb_63" localSheetId="69">#REF!</definedName>
    <definedName name="Feb_63" localSheetId="71">#REF!</definedName>
    <definedName name="Feb_63" localSheetId="73">#REF!</definedName>
    <definedName name="Feb_63">#REF!</definedName>
    <definedName name="Feb_64" localSheetId="65">#REF!</definedName>
    <definedName name="Feb_64" localSheetId="68">#REF!</definedName>
    <definedName name="Feb_64" localSheetId="69">#REF!</definedName>
    <definedName name="Feb_64" localSheetId="71">#REF!</definedName>
    <definedName name="Feb_64" localSheetId="73">#REF!</definedName>
    <definedName name="Feb_64">#REF!</definedName>
    <definedName name="Feb_65" localSheetId="65">#REF!</definedName>
    <definedName name="Feb_65" localSheetId="68">#REF!</definedName>
    <definedName name="Feb_65" localSheetId="69">#REF!</definedName>
    <definedName name="Feb_65" localSheetId="71">#REF!</definedName>
    <definedName name="Feb_65" localSheetId="73">#REF!</definedName>
    <definedName name="Feb_65">#REF!</definedName>
    <definedName name="Feb_66" localSheetId="65">#REF!</definedName>
    <definedName name="Feb_66" localSheetId="68">#REF!</definedName>
    <definedName name="Feb_66" localSheetId="69">#REF!</definedName>
    <definedName name="Feb_66" localSheetId="71">#REF!</definedName>
    <definedName name="Feb_66" localSheetId="73">#REF!</definedName>
    <definedName name="Feb_66">#REF!</definedName>
    <definedName name="Feb_67" localSheetId="65">#REF!</definedName>
    <definedName name="Feb_67" localSheetId="68">#REF!</definedName>
    <definedName name="Feb_67" localSheetId="69">#REF!</definedName>
    <definedName name="Feb_67" localSheetId="71">#REF!</definedName>
    <definedName name="Feb_67" localSheetId="73">#REF!</definedName>
    <definedName name="Feb_67">#REF!</definedName>
    <definedName name="Feb_68" localSheetId="65">#REF!</definedName>
    <definedName name="Feb_68" localSheetId="68">#REF!</definedName>
    <definedName name="Feb_68" localSheetId="69">#REF!</definedName>
    <definedName name="Feb_68" localSheetId="71">#REF!</definedName>
    <definedName name="Feb_68" localSheetId="73">#REF!</definedName>
    <definedName name="Feb_68">#REF!</definedName>
    <definedName name="Feb_69" localSheetId="65">#REF!</definedName>
    <definedName name="Feb_69" localSheetId="68">#REF!</definedName>
    <definedName name="Feb_69" localSheetId="69">#REF!</definedName>
    <definedName name="Feb_69" localSheetId="71">#REF!</definedName>
    <definedName name="Feb_69" localSheetId="73">#REF!</definedName>
    <definedName name="Feb_69">#REF!</definedName>
    <definedName name="Feb_70" localSheetId="65">#REF!</definedName>
    <definedName name="Feb_70" localSheetId="68">#REF!</definedName>
    <definedName name="Feb_70" localSheetId="69">#REF!</definedName>
    <definedName name="Feb_70" localSheetId="71">#REF!</definedName>
    <definedName name="Feb_70" localSheetId="73">#REF!</definedName>
    <definedName name="Feb_70">#REF!</definedName>
    <definedName name="Feb_71" localSheetId="65">#REF!</definedName>
    <definedName name="Feb_71" localSheetId="68">#REF!</definedName>
    <definedName name="Feb_71" localSheetId="69">#REF!</definedName>
    <definedName name="Feb_71" localSheetId="71">#REF!</definedName>
    <definedName name="Feb_71" localSheetId="73">#REF!</definedName>
    <definedName name="Feb_71">#REF!</definedName>
    <definedName name="Feb_72" localSheetId="65">#REF!</definedName>
    <definedName name="Feb_72" localSheetId="68">#REF!</definedName>
    <definedName name="Feb_72" localSheetId="69">#REF!</definedName>
    <definedName name="Feb_72" localSheetId="71">#REF!</definedName>
    <definedName name="Feb_72" localSheetId="73">#REF!</definedName>
    <definedName name="Feb_72">#REF!</definedName>
    <definedName name="Feb_73" localSheetId="65">#REF!</definedName>
    <definedName name="Feb_73" localSheetId="68">#REF!</definedName>
    <definedName name="Feb_73" localSheetId="69">#REF!</definedName>
    <definedName name="Feb_73" localSheetId="71">#REF!</definedName>
    <definedName name="Feb_73" localSheetId="73">#REF!</definedName>
    <definedName name="Feb_73">#REF!</definedName>
    <definedName name="Feb_74" localSheetId="65">#REF!</definedName>
    <definedName name="Feb_74" localSheetId="68">#REF!</definedName>
    <definedName name="Feb_74" localSheetId="69">#REF!</definedName>
    <definedName name="Feb_74" localSheetId="71">#REF!</definedName>
    <definedName name="Feb_74" localSheetId="73">#REF!</definedName>
    <definedName name="Feb_74">#REF!</definedName>
    <definedName name="Feb_75" localSheetId="65">#REF!</definedName>
    <definedName name="Feb_75" localSheetId="68">#REF!</definedName>
    <definedName name="Feb_75" localSheetId="69">#REF!</definedName>
    <definedName name="Feb_75" localSheetId="71">#REF!</definedName>
    <definedName name="Feb_75" localSheetId="73">#REF!</definedName>
    <definedName name="Feb_75">#REF!</definedName>
    <definedName name="Feb_76" localSheetId="65">#REF!</definedName>
    <definedName name="Feb_76" localSheetId="68">#REF!</definedName>
    <definedName name="Feb_76" localSheetId="69">#REF!</definedName>
    <definedName name="Feb_76" localSheetId="71">#REF!</definedName>
    <definedName name="Feb_76" localSheetId="73">#REF!</definedName>
    <definedName name="Feb_76">#REF!</definedName>
    <definedName name="Feb_77" localSheetId="65">#REF!</definedName>
    <definedName name="Feb_77" localSheetId="68">#REF!</definedName>
    <definedName name="Feb_77" localSheetId="69">#REF!</definedName>
    <definedName name="Feb_77" localSheetId="71">#REF!</definedName>
    <definedName name="Feb_77" localSheetId="73">#REF!</definedName>
    <definedName name="Feb_77">#REF!</definedName>
    <definedName name="Feb_78" localSheetId="65">#REF!</definedName>
    <definedName name="Feb_78" localSheetId="68">#REF!</definedName>
    <definedName name="Feb_78" localSheetId="69">#REF!</definedName>
    <definedName name="Feb_78" localSheetId="71">#REF!</definedName>
    <definedName name="Feb_78" localSheetId="73">#REF!</definedName>
    <definedName name="Feb_78">#REF!</definedName>
    <definedName name="Feb_79" localSheetId="65">#REF!</definedName>
    <definedName name="Feb_79" localSheetId="68">#REF!</definedName>
    <definedName name="Feb_79" localSheetId="69">#REF!</definedName>
    <definedName name="Feb_79" localSheetId="71">#REF!</definedName>
    <definedName name="Feb_79" localSheetId="73">#REF!</definedName>
    <definedName name="Feb_79">#REF!</definedName>
    <definedName name="Feb_80" localSheetId="65">#REF!</definedName>
    <definedName name="Feb_80" localSheetId="68">#REF!</definedName>
    <definedName name="Feb_80" localSheetId="69">#REF!</definedName>
    <definedName name="Feb_80" localSheetId="71">#REF!</definedName>
    <definedName name="Feb_80" localSheetId="73">#REF!</definedName>
    <definedName name="Feb_80">#REF!</definedName>
    <definedName name="Feb_81" localSheetId="65">#REF!</definedName>
    <definedName name="Feb_81" localSheetId="68">#REF!</definedName>
    <definedName name="Feb_81" localSheetId="69">#REF!</definedName>
    <definedName name="Feb_81" localSheetId="71">#REF!</definedName>
    <definedName name="Feb_81" localSheetId="73">#REF!</definedName>
    <definedName name="Feb_81">#REF!</definedName>
    <definedName name="Feb_82" localSheetId="65">#REF!</definedName>
    <definedName name="Feb_82" localSheetId="68">#REF!</definedName>
    <definedName name="Feb_82" localSheetId="69">#REF!</definedName>
    <definedName name="Feb_82" localSheetId="71">#REF!</definedName>
    <definedName name="Feb_82" localSheetId="73">#REF!</definedName>
    <definedName name="Feb_82">#REF!</definedName>
    <definedName name="Feb_83" localSheetId="65">#REF!</definedName>
    <definedName name="Feb_83" localSheetId="68">#REF!</definedName>
    <definedName name="Feb_83" localSheetId="69">#REF!</definedName>
    <definedName name="Feb_83" localSheetId="71">#REF!</definedName>
    <definedName name="Feb_83" localSheetId="73">#REF!</definedName>
    <definedName name="Feb_83">#REF!</definedName>
    <definedName name="Feb_84" localSheetId="65">#REF!</definedName>
    <definedName name="Feb_84" localSheetId="68">#REF!</definedName>
    <definedName name="Feb_84" localSheetId="69">#REF!</definedName>
    <definedName name="Feb_84" localSheetId="71">#REF!</definedName>
    <definedName name="Feb_84" localSheetId="73">#REF!</definedName>
    <definedName name="Feb_84">#REF!</definedName>
    <definedName name="Feb_85" localSheetId="65">#REF!</definedName>
    <definedName name="Feb_85" localSheetId="68">#REF!</definedName>
    <definedName name="Feb_85" localSheetId="69">#REF!</definedName>
    <definedName name="Feb_85" localSheetId="71">#REF!</definedName>
    <definedName name="Feb_85" localSheetId="73">#REF!</definedName>
    <definedName name="Feb_85">#REF!</definedName>
    <definedName name="Feb_86" localSheetId="65">#REF!</definedName>
    <definedName name="Feb_86" localSheetId="68">#REF!</definedName>
    <definedName name="Feb_86" localSheetId="69">#REF!</definedName>
    <definedName name="Feb_86" localSheetId="71">#REF!</definedName>
    <definedName name="Feb_86" localSheetId="73">#REF!</definedName>
    <definedName name="Feb_86">#REF!</definedName>
    <definedName name="Feb_87" localSheetId="65">#REF!</definedName>
    <definedName name="Feb_87" localSheetId="68">#REF!</definedName>
    <definedName name="Feb_87" localSheetId="69">#REF!</definedName>
    <definedName name="Feb_87" localSheetId="71">#REF!</definedName>
    <definedName name="Feb_87" localSheetId="73">#REF!</definedName>
    <definedName name="Feb_87">#REF!</definedName>
    <definedName name="Feb_88" localSheetId="65">#REF!</definedName>
    <definedName name="Feb_88" localSheetId="68">#REF!</definedName>
    <definedName name="Feb_88" localSheetId="69">#REF!</definedName>
    <definedName name="Feb_88" localSheetId="71">#REF!</definedName>
    <definedName name="Feb_88" localSheetId="73">#REF!</definedName>
    <definedName name="Feb_88">#REF!</definedName>
    <definedName name="Feb_89" localSheetId="65">#REF!</definedName>
    <definedName name="Feb_89" localSheetId="68">#REF!</definedName>
    <definedName name="Feb_89" localSheetId="69">#REF!</definedName>
    <definedName name="Feb_89" localSheetId="71">#REF!</definedName>
    <definedName name="Feb_89" localSheetId="73">#REF!</definedName>
    <definedName name="Feb_89">#REF!</definedName>
    <definedName name="Feb_90" localSheetId="65">#REF!</definedName>
    <definedName name="Feb_90" localSheetId="68">#REF!</definedName>
    <definedName name="Feb_90" localSheetId="69">#REF!</definedName>
    <definedName name="Feb_90" localSheetId="71">#REF!</definedName>
    <definedName name="Feb_90" localSheetId="73">#REF!</definedName>
    <definedName name="Feb_90">#REF!</definedName>
    <definedName name="Feb_91" localSheetId="65">#REF!</definedName>
    <definedName name="Feb_91" localSheetId="68">#REF!</definedName>
    <definedName name="Feb_91" localSheetId="69">#REF!</definedName>
    <definedName name="Feb_91" localSheetId="71">#REF!</definedName>
    <definedName name="Feb_91" localSheetId="73">#REF!</definedName>
    <definedName name="Feb_91">#REF!</definedName>
    <definedName name="Feb_92" localSheetId="65">#REF!</definedName>
    <definedName name="Feb_92" localSheetId="68">#REF!</definedName>
    <definedName name="Feb_92" localSheetId="69">#REF!</definedName>
    <definedName name="Feb_92" localSheetId="71">#REF!</definedName>
    <definedName name="Feb_92" localSheetId="73">#REF!</definedName>
    <definedName name="Feb_92">#REF!</definedName>
    <definedName name="Feb_93" localSheetId="65">#REF!</definedName>
    <definedName name="Feb_93" localSheetId="68">#REF!</definedName>
    <definedName name="Feb_93" localSheetId="69">#REF!</definedName>
    <definedName name="Feb_93" localSheetId="71">#REF!</definedName>
    <definedName name="Feb_93" localSheetId="73">#REF!</definedName>
    <definedName name="Feb_93">#REF!</definedName>
    <definedName name="Feb_94" localSheetId="65">#REF!</definedName>
    <definedName name="Feb_94" localSheetId="68">#REF!</definedName>
    <definedName name="Feb_94" localSheetId="69">#REF!</definedName>
    <definedName name="Feb_94" localSheetId="71">#REF!</definedName>
    <definedName name="Feb_94" localSheetId="73">#REF!</definedName>
    <definedName name="Feb_94">#REF!</definedName>
    <definedName name="Feb_95" localSheetId="65">#REF!</definedName>
    <definedName name="Feb_95" localSheetId="68">#REF!</definedName>
    <definedName name="Feb_95" localSheetId="69">#REF!</definedName>
    <definedName name="Feb_95" localSheetId="71">#REF!</definedName>
    <definedName name="Feb_95" localSheetId="73">#REF!</definedName>
    <definedName name="Feb_95">#REF!</definedName>
    <definedName name="Feb_96" localSheetId="65">#REF!</definedName>
    <definedName name="Feb_96" localSheetId="68">#REF!</definedName>
    <definedName name="Feb_96" localSheetId="69">#REF!</definedName>
    <definedName name="Feb_96" localSheetId="71">#REF!</definedName>
    <definedName name="Feb_96" localSheetId="73">#REF!</definedName>
    <definedName name="Feb_96">#REF!</definedName>
    <definedName name="Feb_97" localSheetId="65">#REF!</definedName>
    <definedName name="Feb_97" localSheetId="68">#REF!</definedName>
    <definedName name="Feb_97" localSheetId="69">#REF!</definedName>
    <definedName name="Feb_97" localSheetId="71">#REF!</definedName>
    <definedName name="Feb_97" localSheetId="73">#REF!</definedName>
    <definedName name="Feb_97">#REF!</definedName>
    <definedName name="Feb_98" localSheetId="65">#REF!</definedName>
    <definedName name="Feb_98" localSheetId="68">#REF!</definedName>
    <definedName name="Feb_98" localSheetId="69">#REF!</definedName>
    <definedName name="Feb_98" localSheetId="71">#REF!</definedName>
    <definedName name="Feb_98" localSheetId="73">#REF!</definedName>
    <definedName name="Feb_98">#REF!</definedName>
    <definedName name="Feb_99" localSheetId="65">#REF!</definedName>
    <definedName name="Feb_99" localSheetId="68">#REF!</definedName>
    <definedName name="Feb_99" localSheetId="69">#REF!</definedName>
    <definedName name="Feb_99" localSheetId="71">#REF!</definedName>
    <definedName name="Feb_99" localSheetId="73">#REF!</definedName>
    <definedName name="Feb_99">#REF!</definedName>
    <definedName name="ff">#N/A</definedName>
    <definedName name="fff" localSheetId="117">#REF!</definedName>
    <definedName name="fff" localSheetId="118">#REF!</definedName>
    <definedName name="fff" localSheetId="119">#REF!</definedName>
    <definedName name="fff" localSheetId="112">#REF!</definedName>
    <definedName name="fff" localSheetId="113">#REF!</definedName>
    <definedName name="fff" localSheetId="114">#REF!</definedName>
    <definedName name="fff" localSheetId="115">#REF!</definedName>
    <definedName name="fff" localSheetId="116">#REF!</definedName>
    <definedName name="fff" localSheetId="154">#REF!</definedName>
    <definedName name="fff" localSheetId="65">#REF!</definedName>
    <definedName name="fff" localSheetId="67">#REF!</definedName>
    <definedName name="fff" localSheetId="68">#REF!</definedName>
    <definedName name="fff" localSheetId="69">#REF!</definedName>
    <definedName name="fff" localSheetId="71">#REF!</definedName>
    <definedName name="fff" localSheetId="73">#REF!</definedName>
    <definedName name="fff" localSheetId="155">#REF!</definedName>
    <definedName name="fff" localSheetId="160">#REF!</definedName>
    <definedName name="fff" localSheetId="162">#REF!</definedName>
    <definedName name="fff" localSheetId="174">#REF!</definedName>
    <definedName name="fff" localSheetId="182">#REF!</definedName>
    <definedName name="fff" localSheetId="183">#REF!</definedName>
    <definedName name="fff" localSheetId="184">#REF!</definedName>
    <definedName name="fff" localSheetId="175">#REF!</definedName>
    <definedName name="fff" localSheetId="176">#REF!</definedName>
    <definedName name="fff" localSheetId="179">#REF!</definedName>
    <definedName name="fff" localSheetId="180">#REF!</definedName>
    <definedName name="fff" localSheetId="181">#REF!</definedName>
    <definedName name="fff">#REF!</definedName>
    <definedName name="fgdgdgdtf" localSheetId="117" hidden="1">#REF!</definedName>
    <definedName name="fgdgdgdtf" localSheetId="118" hidden="1">#REF!</definedName>
    <definedName name="fgdgdgdtf" localSheetId="119" hidden="1">#REF!</definedName>
    <definedName name="fgdgdgdtf" localSheetId="113" hidden="1">#REF!</definedName>
    <definedName name="fgdgdgdtf" localSheetId="115" hidden="1">#REF!</definedName>
    <definedName name="fgdgdgdtf" localSheetId="116" hidden="1">#REF!</definedName>
    <definedName name="fgdgdgdtf" localSheetId="154" hidden="1">#REF!</definedName>
    <definedName name="fgdgdgdtf" localSheetId="65" hidden="1">#REF!</definedName>
    <definedName name="fgdgdgdtf" localSheetId="67" hidden="1">#REF!</definedName>
    <definedName name="fgdgdgdtf" localSheetId="68" hidden="1">#REF!</definedName>
    <definedName name="fgdgdgdtf" localSheetId="69" hidden="1">#REF!</definedName>
    <definedName name="fgdgdgdtf" localSheetId="71" hidden="1">#REF!</definedName>
    <definedName name="fgdgdgdtf" localSheetId="73" hidden="1">#REF!</definedName>
    <definedName name="fgdgdgdtf" localSheetId="155" hidden="1">#REF!</definedName>
    <definedName name="fgdgdgdtf" localSheetId="158" hidden="1">#REF!</definedName>
    <definedName name="fgdgdgdtf" localSheetId="159" hidden="1">#REF!</definedName>
    <definedName name="fgdgdgdtf" localSheetId="161" hidden="1">#REF!</definedName>
    <definedName name="fgdgdgdtf" localSheetId="160" hidden="1">#REF!</definedName>
    <definedName name="fgdgdgdtf" localSheetId="162" hidden="1">#REF!</definedName>
    <definedName name="fgdgdgdtf" localSheetId="174" hidden="1">#REF!</definedName>
    <definedName name="fgdgdgdtf" localSheetId="182" hidden="1">#REF!</definedName>
    <definedName name="fgdgdgdtf" localSheetId="183" hidden="1">#REF!</definedName>
    <definedName name="fgdgdgdtf" localSheetId="184" hidden="1">#REF!</definedName>
    <definedName name="fgdgdgdtf" localSheetId="175" hidden="1">#REF!</definedName>
    <definedName name="fgdgdgdtf" localSheetId="176" hidden="1">#REF!</definedName>
    <definedName name="fgdgdgdtf" localSheetId="179" hidden="1">#REF!</definedName>
    <definedName name="fgdgdgdtf" localSheetId="180" hidden="1">#REF!</definedName>
    <definedName name="fgdgdgdtf" localSheetId="181" hidden="1">#REF!</definedName>
    <definedName name="fgdgdgdtf" hidden="1">#REF!</definedName>
    <definedName name="FHD" localSheetId="65">'[93]27'!#REF!</definedName>
    <definedName name="FHD" localSheetId="67">'[93]27'!#REF!</definedName>
    <definedName name="FHD" localSheetId="68">'[93]27'!#REF!</definedName>
    <definedName name="FHD" localSheetId="71">'[93]27'!#REF!</definedName>
    <definedName name="FHD" localSheetId="73">'[93]27'!#REF!</definedName>
    <definedName name="FHD">'[93]27'!#REF!</definedName>
    <definedName name="FI.RES.GOLD.CD.WB" localSheetId="65">#REF!</definedName>
    <definedName name="FI.RES.GOLD.CD.WB" localSheetId="67">#REF!</definedName>
    <definedName name="FI.RES.GOLD.CD.WB" localSheetId="68">#REF!</definedName>
    <definedName name="FI.RES.GOLD.CD.WB" localSheetId="69">#REF!</definedName>
    <definedName name="FI.RES.GOLD.CD.WB" localSheetId="71">#REF!</definedName>
    <definedName name="FI.RES.GOLD.CD.WB" localSheetId="73">#REF!</definedName>
    <definedName name="FI.RES.GOLD.CD.WB">#REF!</definedName>
    <definedName name="FI.RES.TOTL.CD.WB" localSheetId="65">#REF!</definedName>
    <definedName name="FI.RES.TOTL.CD.WB" localSheetId="67">#REF!</definedName>
    <definedName name="FI.RES.TOTL.CD.WB" localSheetId="68">#REF!</definedName>
    <definedName name="FI.RES.TOTL.CD.WB" localSheetId="69">#REF!</definedName>
    <definedName name="FI.RES.TOTL.CD.WB" localSheetId="71">#REF!</definedName>
    <definedName name="FI.RES.TOTL.CD.WB" localSheetId="73">#REF!</definedName>
    <definedName name="FI.RES.TOTL.CD.WB">#REF!</definedName>
    <definedName name="FI.RES.XGLD.CD" localSheetId="65">#REF!</definedName>
    <definedName name="FI.RES.XGLD.CD" localSheetId="67">#REF!</definedName>
    <definedName name="FI.RES.XGLD.CD" localSheetId="68">#REF!</definedName>
    <definedName name="FI.RES.XGLD.CD" localSheetId="69">#REF!</definedName>
    <definedName name="FI.RES.XGLD.CD" localSheetId="71">#REF!</definedName>
    <definedName name="FI.RES.XGLD.CD" localSheetId="73">#REF!</definedName>
    <definedName name="FI.RES.XGLD.CD">#REF!</definedName>
    <definedName name="FIDR" localSheetId="65">#REF!</definedName>
    <definedName name="FIDR" localSheetId="68">#REF!</definedName>
    <definedName name="FIDR" localSheetId="69">#REF!</definedName>
    <definedName name="FIDR" localSheetId="71">#REF!</definedName>
    <definedName name="FIDR" localSheetId="73">#REF!</definedName>
    <definedName name="FIDR">#REF!</definedName>
    <definedName name="FIM" localSheetId="65">#REF!</definedName>
    <definedName name="FIM" localSheetId="68">#REF!</definedName>
    <definedName name="FIM" localSheetId="69">#REF!</definedName>
    <definedName name="FIM" localSheetId="71">#REF!</definedName>
    <definedName name="FIM" localSheetId="73">#REF!</definedName>
    <definedName name="FIM">#REF!</definedName>
    <definedName name="finan" localSheetId="65">#REF!</definedName>
    <definedName name="finan" localSheetId="68">#REF!</definedName>
    <definedName name="finan" localSheetId="69">#REF!</definedName>
    <definedName name="finan" localSheetId="71">#REF!</definedName>
    <definedName name="finan" localSheetId="73">#REF!</definedName>
    <definedName name="finan">#REF!</definedName>
    <definedName name="finan1" localSheetId="65">#REF!</definedName>
    <definedName name="finan1" localSheetId="68">#REF!</definedName>
    <definedName name="finan1" localSheetId="69">#REF!</definedName>
    <definedName name="finan1" localSheetId="71">#REF!</definedName>
    <definedName name="finan1" localSheetId="73">#REF!</definedName>
    <definedName name="finan1">#REF!</definedName>
    <definedName name="Financing" localSheetId="67" hidden="1">{"Tab1",#N/A,FALSE,"P";"Tab2",#N/A,FALSE,"P"}</definedName>
    <definedName name="Financing" localSheetId="68" hidden="1">{"Tab1",#N/A,FALSE,"P";"Tab2",#N/A,FALSE,"P"}</definedName>
    <definedName name="Financing" localSheetId="69" hidden="1">{"Tab1",#N/A,FALSE,"P";"Tab2",#N/A,FALSE,"P"}</definedName>
    <definedName name="Financing" hidden="1">{"Tab1",#N/A,FALSE,"P";"Tab2",#N/A,FALSE,"P"}</definedName>
    <definedName name="FINREQ" localSheetId="65">#REF!</definedName>
    <definedName name="FINREQ" localSheetId="67">#REF!</definedName>
    <definedName name="FINREQ" localSheetId="68">#REF!</definedName>
    <definedName name="FINREQ" localSheetId="69">#REF!</definedName>
    <definedName name="FINREQ" localSheetId="71">#REF!</definedName>
    <definedName name="FINREQ" localSheetId="73">#REF!</definedName>
    <definedName name="FINREQ">#REF!</definedName>
    <definedName name="Firm">'[94]003+ Review'!$B$79:$B$175</definedName>
    <definedName name="Fisc" localSheetId="65">#REF!</definedName>
    <definedName name="Fisc" localSheetId="67">#REF!</definedName>
    <definedName name="Fisc" localSheetId="68">#REF!</definedName>
    <definedName name="Fisc" localSheetId="69">#REF!</definedName>
    <definedName name="Fisc" localSheetId="71">#REF!</definedName>
    <definedName name="Fisc" localSheetId="73">#REF!</definedName>
    <definedName name="Fisc">#REF!</definedName>
    <definedName name="FISC_" localSheetId="65">[74]Main!#REF!</definedName>
    <definedName name="FISC_" localSheetId="67">[74]Main!#REF!</definedName>
    <definedName name="FISC_" localSheetId="68">[74]Main!#REF!</definedName>
    <definedName name="FISC_" localSheetId="71">[74]Main!#REF!</definedName>
    <definedName name="FISC_" localSheetId="73">[74]Main!#REF!</definedName>
    <definedName name="FISC_">[74]Main!#REF!</definedName>
    <definedName name="FISC_CAL" localSheetId="65">#REF!</definedName>
    <definedName name="FISC_CAL" localSheetId="67">#REF!</definedName>
    <definedName name="FISC_CAL" localSheetId="68">#REF!</definedName>
    <definedName name="FISC_CAL" localSheetId="69">#REF!</definedName>
    <definedName name="FISC_CAL" localSheetId="71">#REF!</definedName>
    <definedName name="FISC_CAL" localSheetId="73">#REF!</definedName>
    <definedName name="FISC_CAL">#REF!</definedName>
    <definedName name="FISC2E" localSheetId="65">#REF!</definedName>
    <definedName name="FISC2E" localSheetId="67">#REF!</definedName>
    <definedName name="FISC2E" localSheetId="68">#REF!</definedName>
    <definedName name="FISC2E" localSheetId="69">#REF!</definedName>
    <definedName name="FISC2E" localSheetId="71">#REF!</definedName>
    <definedName name="FISC2E" localSheetId="73">#REF!</definedName>
    <definedName name="FISC2E">#REF!</definedName>
    <definedName name="FISCE" localSheetId="65">#REF!</definedName>
    <definedName name="FISCE" localSheetId="67">#REF!</definedName>
    <definedName name="FISCE" localSheetId="68">#REF!</definedName>
    <definedName name="FISCE" localSheetId="69">#REF!</definedName>
    <definedName name="FISCE" localSheetId="71">#REF!</definedName>
    <definedName name="FISCE" localSheetId="73">#REF!</definedName>
    <definedName name="FISCE">#REF!</definedName>
    <definedName name="FISUM" localSheetId="65">#REF!</definedName>
    <definedName name="FISUM" localSheetId="68">#REF!</definedName>
    <definedName name="FISUM" localSheetId="69">#REF!</definedName>
    <definedName name="FISUM" localSheetId="71">#REF!</definedName>
    <definedName name="FISUM" localSheetId="73">#REF!</definedName>
    <definedName name="FISUM">#REF!</definedName>
    <definedName name="Flfunds" localSheetId="65">#REF!</definedName>
    <definedName name="Flfunds" localSheetId="68">#REF!</definedName>
    <definedName name="Flfunds" localSheetId="69">#REF!</definedName>
    <definedName name="Flfunds" localSheetId="71">#REF!</definedName>
    <definedName name="Flfunds" localSheetId="73">#REF!</definedName>
    <definedName name="Flfunds">#REF!</definedName>
    <definedName name="FLOPEC" localSheetId="65">#REF!</definedName>
    <definedName name="FLOPEC" localSheetId="68">#REF!</definedName>
    <definedName name="FLOPEC" localSheetId="69">#REF!</definedName>
    <definedName name="FLOPEC" localSheetId="71">#REF!</definedName>
    <definedName name="FLOPEC" localSheetId="73">#REF!</definedName>
    <definedName name="FLOPEC">#REF!</definedName>
    <definedName name="FLOWB" localSheetId="65">#REF!</definedName>
    <definedName name="FLOWB" localSheetId="68">#REF!</definedName>
    <definedName name="FLOWB" localSheetId="69">#REF!</definedName>
    <definedName name="FLOWB" localSheetId="71">#REF!</definedName>
    <definedName name="FLOWB" localSheetId="73">#REF!</definedName>
    <definedName name="FLOWB">#REF!</definedName>
    <definedName name="FLOWS" localSheetId="65">#REF!</definedName>
    <definedName name="FLOWS" localSheetId="68">#REF!</definedName>
    <definedName name="FLOWS" localSheetId="69">#REF!</definedName>
    <definedName name="FLOWS" localSheetId="71">#REF!</definedName>
    <definedName name="FLOWS" localSheetId="73">#REF!</definedName>
    <definedName name="FLOWS">#REF!</definedName>
    <definedName name="FM.ASC.GOVT.CN" localSheetId="65">#REF!</definedName>
    <definedName name="FM.ASC.GOVT.CN" localSheetId="68">#REF!</definedName>
    <definedName name="FM.ASC.GOVT.CN" localSheetId="69">#REF!</definedName>
    <definedName name="FM.ASC.GOVT.CN" localSheetId="71">#REF!</definedName>
    <definedName name="FM.ASC.GOVT.CN" localSheetId="73">#REF!</definedName>
    <definedName name="FM.ASC.GOVT.CN">#REF!</definedName>
    <definedName name="FM.ASC.OFIN.CN" localSheetId="65">#REF!</definedName>
    <definedName name="FM.ASC.OFIN.CN" localSheetId="68">#REF!</definedName>
    <definedName name="FM.ASC.OFIN.CN" localSheetId="69">#REF!</definedName>
    <definedName name="FM.ASC.OFIN.CN" localSheetId="71">#REF!</definedName>
    <definedName name="FM.ASC.OFIN.CN" localSheetId="73">#REF!</definedName>
    <definedName name="FM.ASC.OFIN.CN">#REF!</definedName>
    <definedName name="FM.AST.DOMO.CN" localSheetId="65">#REF!</definedName>
    <definedName name="FM.AST.DOMO.CN" localSheetId="68">#REF!</definedName>
    <definedName name="FM.AST.DOMO.CN" localSheetId="69">#REF!</definedName>
    <definedName name="FM.AST.DOMO.CN" localSheetId="71">#REF!</definedName>
    <definedName name="FM.AST.DOMO.CN" localSheetId="73">#REF!</definedName>
    <definedName name="FM.AST.DOMO.CN">#REF!</definedName>
    <definedName name="FM.AST.DOMO.CN.AF" localSheetId="65">#REF!</definedName>
    <definedName name="FM.AST.DOMO.CN.AF" localSheetId="68">#REF!</definedName>
    <definedName name="FM.AST.DOMO.CN.AF" localSheetId="69">#REF!</definedName>
    <definedName name="FM.AST.DOMO.CN.AF" localSheetId="71">#REF!</definedName>
    <definedName name="FM.AST.DOMO.CN.AF" localSheetId="73">#REF!</definedName>
    <definedName name="FM.AST.DOMO.CN.AF">#REF!</definedName>
    <definedName name="FM.AST.DOMS.CN" localSheetId="65">#REF!</definedName>
    <definedName name="FM.AST.DOMS.CN" localSheetId="68">#REF!</definedName>
    <definedName name="FM.AST.DOMS.CN" localSheetId="69">#REF!</definedName>
    <definedName name="FM.AST.DOMS.CN" localSheetId="71">#REF!</definedName>
    <definedName name="FM.AST.DOMS.CN" localSheetId="73">#REF!</definedName>
    <definedName name="FM.AST.DOMS.CN">#REF!</definedName>
    <definedName name="FM.AST.DOMS.CN.AF" localSheetId="65">#REF!</definedName>
    <definedName name="FM.AST.DOMS.CN.AF" localSheetId="68">#REF!</definedName>
    <definedName name="FM.AST.DOMS.CN.AF" localSheetId="69">#REF!</definedName>
    <definedName name="FM.AST.DOMS.CN.AF" localSheetId="71">#REF!</definedName>
    <definedName name="FM.AST.DOMS.CN.AF" localSheetId="73">#REF!</definedName>
    <definedName name="FM.AST.DOMS.CN.AF">#REF!</definedName>
    <definedName name="FM.AST.GOVT.CN" localSheetId="65">#REF!</definedName>
    <definedName name="FM.AST.GOVT.CN" localSheetId="68">#REF!</definedName>
    <definedName name="FM.AST.GOVT.CN" localSheetId="69">#REF!</definedName>
    <definedName name="FM.AST.GOVT.CN" localSheetId="71">#REF!</definedName>
    <definedName name="FM.AST.GOVT.CN" localSheetId="73">#REF!</definedName>
    <definedName name="FM.AST.GOVT.CN">#REF!</definedName>
    <definedName name="FM.AST.NCGV.CN" localSheetId="65">#REF!</definedName>
    <definedName name="FM.AST.NCGV.CN" localSheetId="68">#REF!</definedName>
    <definedName name="FM.AST.NCGV.CN" localSheetId="69">#REF!</definedName>
    <definedName name="FM.AST.NCGV.CN" localSheetId="71">#REF!</definedName>
    <definedName name="FM.AST.NCGV.CN" localSheetId="73">#REF!</definedName>
    <definedName name="FM.AST.NCGV.CN">#REF!</definedName>
    <definedName name="FM.AST.NCGV.CN.AF" localSheetId="65">#REF!</definedName>
    <definedName name="FM.AST.NCGV.CN.AF" localSheetId="68">#REF!</definedName>
    <definedName name="FM.AST.NCGV.CN.AF" localSheetId="69">#REF!</definedName>
    <definedName name="FM.AST.NCGV.CN.AF" localSheetId="71">#REF!</definedName>
    <definedName name="FM.AST.NCGV.CN.AF" localSheetId="73">#REF!</definedName>
    <definedName name="FM.AST.NCGV.CN.AF">#REF!</definedName>
    <definedName name="FM.AST.NFGD.CN" localSheetId="65">#REF!</definedName>
    <definedName name="FM.AST.NFGD.CN" localSheetId="68">#REF!</definedName>
    <definedName name="FM.AST.NFGD.CN" localSheetId="69">#REF!</definedName>
    <definedName name="FM.AST.NFGD.CN" localSheetId="71">#REF!</definedName>
    <definedName name="FM.AST.NFGD.CN" localSheetId="73">#REF!</definedName>
    <definedName name="FM.AST.NFGD.CN">#REF!</definedName>
    <definedName name="FM.AST.NFGD.CN.AF" localSheetId="65">#REF!</definedName>
    <definedName name="FM.AST.NFGD.CN.AF" localSheetId="68">#REF!</definedName>
    <definedName name="FM.AST.NFGD.CN.AF" localSheetId="69">#REF!</definedName>
    <definedName name="FM.AST.NFGD.CN.AF" localSheetId="71">#REF!</definedName>
    <definedName name="FM.AST.NFGD.CN.AF" localSheetId="73">#REF!</definedName>
    <definedName name="FM.AST.NFGD.CN.AF">#REF!</definedName>
    <definedName name="FM.AST.NFRG.CD" localSheetId="65">#REF!</definedName>
    <definedName name="FM.AST.NFRG.CD" localSheetId="68">#REF!</definedName>
    <definedName name="FM.AST.NFRG.CD" localSheetId="69">#REF!</definedName>
    <definedName name="FM.AST.NFRG.CD" localSheetId="71">#REF!</definedName>
    <definedName name="FM.AST.NFRG.CD" localSheetId="73">#REF!</definedName>
    <definedName name="FM.AST.NFRG.CD">#REF!</definedName>
    <definedName name="FM.AST.NFRG.CN" localSheetId="65">#REF!</definedName>
    <definedName name="FM.AST.NFRG.CN" localSheetId="68">#REF!</definedName>
    <definedName name="FM.AST.NFRG.CN" localSheetId="69">#REF!</definedName>
    <definedName name="FM.AST.NFRG.CN" localSheetId="71">#REF!</definedName>
    <definedName name="FM.AST.NFRG.CN" localSheetId="73">#REF!</definedName>
    <definedName name="FM.AST.NFRG.CN">#REF!</definedName>
    <definedName name="FM.AST.NFRG.CN.AF" localSheetId="65">#REF!</definedName>
    <definedName name="FM.AST.NFRG.CN.AF" localSheetId="68">#REF!</definedName>
    <definedName name="FM.AST.NFRG.CN.AF" localSheetId="69">#REF!</definedName>
    <definedName name="FM.AST.NFRG.CN.AF" localSheetId="71">#REF!</definedName>
    <definedName name="FM.AST.NFRG.CN.AF" localSheetId="73">#REF!</definedName>
    <definedName name="FM.AST.NFRG.CN.AF">#REF!</definedName>
    <definedName name="FM.AST.OFFO.CN" localSheetId="65">#REF!</definedName>
    <definedName name="FM.AST.OFFO.CN" localSheetId="68">#REF!</definedName>
    <definedName name="FM.AST.OFFO.CN" localSheetId="69">#REF!</definedName>
    <definedName name="FM.AST.OFFO.CN" localSheetId="71">#REF!</definedName>
    <definedName name="FM.AST.OFFO.CN" localSheetId="73">#REF!</definedName>
    <definedName name="FM.AST.OFFO.CN">#REF!</definedName>
    <definedName name="FM.AST.OFFO.CN.AF" localSheetId="65">#REF!</definedName>
    <definedName name="FM.AST.OFFO.CN.AF" localSheetId="68">#REF!</definedName>
    <definedName name="FM.AST.OFFO.CN.AF" localSheetId="69">#REF!</definedName>
    <definedName name="FM.AST.OFFO.CN.AF" localSheetId="71">#REF!</definedName>
    <definedName name="FM.AST.OFFO.CN.AF" localSheetId="73">#REF!</definedName>
    <definedName name="FM.AST.OFFO.CN.AF">#REF!</definedName>
    <definedName name="FM.AST.OFIN.CN" localSheetId="65">#REF!</definedName>
    <definedName name="FM.AST.OFIN.CN" localSheetId="68">#REF!</definedName>
    <definedName name="FM.AST.OFIN.CN" localSheetId="69">#REF!</definedName>
    <definedName name="FM.AST.OFIN.CN" localSheetId="71">#REF!</definedName>
    <definedName name="FM.AST.OFIN.CN" localSheetId="73">#REF!</definedName>
    <definedName name="FM.AST.OFIN.CN">#REF!</definedName>
    <definedName name="FM.AST.TOTP.CN" localSheetId="65">#REF!</definedName>
    <definedName name="FM.AST.TOTP.CN" localSheetId="68">#REF!</definedName>
    <definedName name="FM.AST.TOTP.CN" localSheetId="69">#REF!</definedName>
    <definedName name="FM.AST.TOTP.CN" localSheetId="71">#REF!</definedName>
    <definedName name="FM.AST.TOTP.CN" localSheetId="73">#REF!</definedName>
    <definedName name="FM.AST.TOTP.CN">#REF!</definedName>
    <definedName name="FM.AST.TOTP.CN.AF" localSheetId="65">#REF!</definedName>
    <definedName name="FM.AST.TOTP.CN.AF" localSheetId="68">#REF!</definedName>
    <definedName name="FM.AST.TOTP.CN.AF" localSheetId="69">#REF!</definedName>
    <definedName name="FM.AST.TOTP.CN.AF" localSheetId="71">#REF!</definedName>
    <definedName name="FM.AST.TOTP.CN.AF" localSheetId="73">#REF!</definedName>
    <definedName name="FM.AST.TOTP.CN.AF">#REF!</definedName>
    <definedName name="FM.LBL.MQMY.CN" localSheetId="65">#REF!</definedName>
    <definedName name="FM.LBL.MQMY.CN" localSheetId="68">#REF!</definedName>
    <definedName name="FM.LBL.MQMY.CN" localSheetId="69">#REF!</definedName>
    <definedName name="FM.LBL.MQMY.CN" localSheetId="71">#REF!</definedName>
    <definedName name="FM.LBL.MQMY.CN" localSheetId="73">#REF!</definedName>
    <definedName name="FM.LBL.MQMY.CN">#REF!</definedName>
    <definedName name="FM.LBL.MQMY.CN.AF" localSheetId="65">#REF!</definedName>
    <definedName name="FM.LBL.MQMY.CN.AF" localSheetId="68">#REF!</definedName>
    <definedName name="FM.LBL.MQMY.CN.AF" localSheetId="69">#REF!</definedName>
    <definedName name="FM.LBL.MQMY.CN.AF" localSheetId="71">#REF!</definedName>
    <definedName name="FM.LBL.MQMY.CN.AF" localSheetId="73">#REF!</definedName>
    <definedName name="FM.LBL.MQMY.CN.AF">#REF!</definedName>
    <definedName name="FM.LBL.XMQM.CN" localSheetId="65">#REF!</definedName>
    <definedName name="FM.LBL.XMQM.CN" localSheetId="68">#REF!</definedName>
    <definedName name="FM.LBL.XMQM.CN" localSheetId="69">#REF!</definedName>
    <definedName name="FM.LBL.XMQM.CN" localSheetId="71">#REF!</definedName>
    <definedName name="FM.LBL.XMQM.CN" localSheetId="73">#REF!</definedName>
    <definedName name="FM.LBL.XMQM.CN">#REF!</definedName>
    <definedName name="FM.LBL.XMQM.CN.AF" localSheetId="65">#REF!</definedName>
    <definedName name="FM.LBL.XMQM.CN.AF" localSheetId="68">#REF!</definedName>
    <definedName name="FM.LBL.XMQM.CN.AF" localSheetId="69">#REF!</definedName>
    <definedName name="FM.LBL.XMQM.CN.AF" localSheetId="71">#REF!</definedName>
    <definedName name="FM.LBL.XMQM.CN.AF" localSheetId="73">#REF!</definedName>
    <definedName name="FM.LBL.XMQM.CN.AF">#REF!</definedName>
    <definedName name="FMB" localSheetId="65">'[49]WETA BOP'!#REF!</definedName>
    <definedName name="FMB" localSheetId="68">'[49]WETA BOP'!#REF!</definedName>
    <definedName name="FMB" localSheetId="71">'[49]WETA BOP'!#REF!</definedName>
    <definedName name="FMB" localSheetId="73">'[49]WETA BOP'!#REF!</definedName>
    <definedName name="FMB">'[49]WETA BOP'!#REF!</definedName>
    <definedName name="FODESEC" localSheetId="65">#REF!</definedName>
    <definedName name="FODESEC" localSheetId="67">#REF!</definedName>
    <definedName name="FODESEC" localSheetId="68">#REF!</definedName>
    <definedName name="FODESEC" localSheetId="69">#REF!</definedName>
    <definedName name="FODESEC" localSheetId="71">#REF!</definedName>
    <definedName name="FODESEC" localSheetId="73">#REF!</definedName>
    <definedName name="FODESEC">#REF!</definedName>
    <definedName name="Folder">[64]Cover!$D$9</definedName>
    <definedName name="Foot_5" localSheetId="117">'[65]t2.34 Topic 2.6.1'!#REF!</definedName>
    <definedName name="Foot_5" localSheetId="118">'[65]t2.34 Topic 2.6.1'!#REF!</definedName>
    <definedName name="Foot_5" localSheetId="119">'[65]t2.34 Topic 2.6.1'!#REF!</definedName>
    <definedName name="Foot_5" localSheetId="113">'[65]t2.34 Topic 2.6.1'!#REF!</definedName>
    <definedName name="Foot_5" localSheetId="115">'[65]t2.34 Topic 2.6.1'!#REF!</definedName>
    <definedName name="Foot_5" localSheetId="116">'[65]t2.34 Topic 2.6.1'!#REF!</definedName>
    <definedName name="Foot_5" localSheetId="68">'[65]t2.34 Topic 2.6.1'!#REF!</definedName>
    <definedName name="Foot_5" localSheetId="71">'[65]t2.34 Topic 2.6.1'!#REF!</definedName>
    <definedName name="Foot_5" localSheetId="155">'[65]t2.34 Topic 2.6.1'!#REF!</definedName>
    <definedName name="Foot_5" localSheetId="160">'[65]t2.34 Topic 2.6.1'!#REF!</definedName>
    <definedName name="Foot_5">'[65]t2.34 Topic 2.6.1'!#REF!</definedName>
    <definedName name="FootLng_5" localSheetId="117">'[65]t2.34 Topic 2.6.1'!#REF!</definedName>
    <definedName name="FootLng_5" localSheetId="118">'[65]t2.34 Topic 2.6.1'!#REF!</definedName>
    <definedName name="FootLng_5" localSheetId="119">'[65]t2.34 Topic 2.6.1'!#REF!</definedName>
    <definedName name="FootLng_5" localSheetId="113">'[65]t2.34 Topic 2.6.1'!#REF!</definedName>
    <definedName name="FootLng_5" localSheetId="115">'[65]t2.34 Topic 2.6.1'!#REF!</definedName>
    <definedName name="FootLng_5" localSheetId="116">'[65]t2.34 Topic 2.6.1'!#REF!</definedName>
    <definedName name="FootLng_5" localSheetId="68">'[65]t2.34 Topic 2.6.1'!#REF!</definedName>
    <definedName name="FootLng_5" localSheetId="71">'[65]t2.34 Topic 2.6.1'!#REF!</definedName>
    <definedName name="FootLng_5" localSheetId="155">'[65]t2.34 Topic 2.6.1'!#REF!</definedName>
    <definedName name="FootLng_5" localSheetId="160">'[65]t2.34 Topic 2.6.1'!#REF!</definedName>
    <definedName name="FootLng_5">'[65]t2.34 Topic 2.6.1'!#REF!</definedName>
    <definedName name="footnote1" localSheetId="65">#REF!</definedName>
    <definedName name="footnote1" localSheetId="67">#REF!</definedName>
    <definedName name="footnote1" localSheetId="68">#REF!</definedName>
    <definedName name="footnote1" localSheetId="69">#REF!</definedName>
    <definedName name="footnote1" localSheetId="71">#REF!</definedName>
    <definedName name="footnote1" localSheetId="73">#REF!</definedName>
    <definedName name="footnote1">#REF!</definedName>
    <definedName name="footnoteno" localSheetId="65">#REF!</definedName>
    <definedName name="footnoteno" localSheetId="67">#REF!</definedName>
    <definedName name="footnoteno" localSheetId="68">#REF!</definedName>
    <definedName name="footnoteno" localSheetId="69">#REF!</definedName>
    <definedName name="footnoteno" localSheetId="71">#REF!</definedName>
    <definedName name="footnoteno" localSheetId="73">#REF!</definedName>
    <definedName name="footnoteno">#REF!</definedName>
    <definedName name="footnoteno2" localSheetId="65">#REF!</definedName>
    <definedName name="footnoteno2" localSheetId="67">#REF!</definedName>
    <definedName name="footnoteno2" localSheetId="68">#REF!</definedName>
    <definedName name="footnoteno2" localSheetId="69">#REF!</definedName>
    <definedName name="footnoteno2" localSheetId="71">#REF!</definedName>
    <definedName name="footnoteno2" localSheetId="73">#REF!</definedName>
    <definedName name="footnoteno2">#REF!</definedName>
    <definedName name="footnoteno3" localSheetId="65">#REF!</definedName>
    <definedName name="footnoteno3" localSheetId="68">#REF!</definedName>
    <definedName name="footnoteno3" localSheetId="69">#REF!</definedName>
    <definedName name="footnoteno3" localSheetId="71">#REF!</definedName>
    <definedName name="footnoteno3" localSheetId="73">#REF!</definedName>
    <definedName name="footnoteno3">#REF!</definedName>
    <definedName name="footnotes">'[62]99TC17FY'!$A$94</definedName>
    <definedName name="FP" localSheetId="65">#REF!</definedName>
    <definedName name="FP" localSheetId="67">#REF!</definedName>
    <definedName name="FP" localSheetId="68">#REF!</definedName>
    <definedName name="FP" localSheetId="69">#REF!</definedName>
    <definedName name="FP" localSheetId="71">#REF!</definedName>
    <definedName name="FP" localSheetId="73">#REF!</definedName>
    <definedName name="FP">#REF!</definedName>
    <definedName name="FP.CPI.TOTL" localSheetId="65">#REF!</definedName>
    <definedName name="FP.CPI.TOTL" localSheetId="67">#REF!</definedName>
    <definedName name="FP.CPI.TOTL" localSheetId="68">#REF!</definedName>
    <definedName name="FP.CPI.TOTL" localSheetId="69">#REF!</definedName>
    <definedName name="FP.CPI.TOTL" localSheetId="71">#REF!</definedName>
    <definedName name="FP.CPI.TOTL" localSheetId="73">#REF!</definedName>
    <definedName name="FP.CPI.TOTL">#REF!</definedName>
    <definedName name="FPT" localSheetId="65">#REF!</definedName>
    <definedName name="FPT" localSheetId="67">#REF!</definedName>
    <definedName name="FPT" localSheetId="68">#REF!</definedName>
    <definedName name="FPT" localSheetId="69">#REF!</definedName>
    <definedName name="FPT" localSheetId="71">#REF!</definedName>
    <definedName name="FPT" localSheetId="73">#REF!</definedName>
    <definedName name="FPT">#REF!</definedName>
    <definedName name="fr" localSheetId="65">'[95]Table 1'!#REF!</definedName>
    <definedName name="fr" localSheetId="67">'[95]Table 1'!#REF!</definedName>
    <definedName name="fr" localSheetId="68">'[95]Table 1'!#REF!</definedName>
    <definedName name="fr" localSheetId="71">'[95]Table 1'!#REF!</definedName>
    <definedName name="fr" localSheetId="73">'[95]Table 1'!#REF!</definedName>
    <definedName name="fr">'[95]Table 1'!#REF!</definedName>
    <definedName name="FRAMENO" localSheetId="65">#REF!</definedName>
    <definedName name="FRAMENO" localSheetId="67">#REF!</definedName>
    <definedName name="FRAMENO" localSheetId="68">#REF!</definedName>
    <definedName name="FRAMENO" localSheetId="69">#REF!</definedName>
    <definedName name="FRAMENO" localSheetId="71">#REF!</definedName>
    <definedName name="FRAMENO" localSheetId="73">#REF!</definedName>
    <definedName name="FRAMENO">#REF!</definedName>
    <definedName name="framework_macro" localSheetId="65">#REF!</definedName>
    <definedName name="framework_macro" localSheetId="67">#REF!</definedName>
    <definedName name="framework_macro" localSheetId="68">#REF!</definedName>
    <definedName name="framework_macro" localSheetId="69">#REF!</definedName>
    <definedName name="framework_macro" localSheetId="71">#REF!</definedName>
    <definedName name="framework_macro" localSheetId="73">#REF!</definedName>
    <definedName name="framework_macro">#REF!</definedName>
    <definedName name="framework_macro_new" localSheetId="65">#REF!</definedName>
    <definedName name="framework_macro_new" localSheetId="67">#REF!</definedName>
    <definedName name="framework_macro_new" localSheetId="68">#REF!</definedName>
    <definedName name="framework_macro_new" localSheetId="69">#REF!</definedName>
    <definedName name="framework_macro_new" localSheetId="71">#REF!</definedName>
    <definedName name="framework_macro_new" localSheetId="73">#REF!</definedName>
    <definedName name="framework_macro_new">#REF!</definedName>
    <definedName name="framework_monetary" localSheetId="65">#REF!</definedName>
    <definedName name="framework_monetary" localSheetId="68">#REF!</definedName>
    <definedName name="framework_monetary" localSheetId="69">#REF!</definedName>
    <definedName name="framework_monetary" localSheetId="71">#REF!</definedName>
    <definedName name="framework_monetary" localSheetId="73">#REF!</definedName>
    <definedName name="framework_monetary">#REF!</definedName>
    <definedName name="FRAMEYES" localSheetId="65">#REF!</definedName>
    <definedName name="FRAMEYES" localSheetId="68">#REF!</definedName>
    <definedName name="FRAMEYES" localSheetId="69">#REF!</definedName>
    <definedName name="FRAMEYES" localSheetId="71">#REF!</definedName>
    <definedName name="FRAMEYES" localSheetId="73">#REF!</definedName>
    <definedName name="FRAMEYES">#REF!</definedName>
    <definedName name="French">[96]cirr_series!$AI$102:$AI$107</definedName>
    <definedName name="FrequencyList" localSheetId="69">'[70]Report Form'!$F$4:$F$8</definedName>
    <definedName name="FrequencyList">'[71]Report Form'!$F$4:$F$8</definedName>
    <definedName name="FRF" localSheetId="69">[33]CIRRs!$C$90</definedName>
    <definedName name="FRF">[34]CIRRs!$C$90</definedName>
    <definedName name="FS.XPC.DDPT.CN" localSheetId="65">#REF!</definedName>
    <definedName name="FS.XPC.DDPT.CN" localSheetId="67">#REF!</definedName>
    <definedName name="FS.XPC.DDPT.CN" localSheetId="68">#REF!</definedName>
    <definedName name="FS.XPC.DDPT.CN" localSheetId="69">#REF!</definedName>
    <definedName name="FS.XPC.DDPT.CN" localSheetId="71">#REF!</definedName>
    <definedName name="FS.XPC.DDPT.CN" localSheetId="73">#REF!</definedName>
    <definedName name="FS.XPC.DDPT.CN">#REF!</definedName>
    <definedName name="FS.XPC.TDPT.CN" localSheetId="65">#REF!</definedName>
    <definedName name="FS.XPC.TDPT.CN" localSheetId="67">#REF!</definedName>
    <definedName name="FS.XPC.TDPT.CN" localSheetId="68">#REF!</definedName>
    <definedName name="FS.XPC.TDPT.CN" localSheetId="69">#REF!</definedName>
    <definedName name="FS.XPC.TDPT.CN" localSheetId="71">#REF!</definedName>
    <definedName name="FS.XPC.TDPT.CN" localSheetId="73">#REF!</definedName>
    <definedName name="FS.XPC.TDPT.CN">#REF!</definedName>
    <definedName name="fsdfsdafasdfsdfsdafafs" localSheetId="65">#REF!</definedName>
    <definedName name="fsdfsdafasdfsdfsdafafs" localSheetId="67">#REF!</definedName>
    <definedName name="fsdfsdafasdfsdfsdafafs" localSheetId="68">#REF!</definedName>
    <definedName name="fsdfsdafasdfsdfsdafafs" localSheetId="69">#REF!</definedName>
    <definedName name="fsdfsdafasdfsdfsdafafs" localSheetId="71">#REF!</definedName>
    <definedName name="fsdfsdafasdfsdfsdafafs" localSheetId="73">#REF!</definedName>
    <definedName name="fsdfsdafasdfsdfsdafafs">#REF!</definedName>
    <definedName name="FTRINDIC" localSheetId="65">#REF!</definedName>
    <definedName name="FTRINDIC" localSheetId="68">#REF!</definedName>
    <definedName name="FTRINDIC" localSheetId="69">#REF!</definedName>
    <definedName name="FTRINDIC" localSheetId="71">#REF!</definedName>
    <definedName name="FTRINDIC" localSheetId="73">#REF!</definedName>
    <definedName name="FTRINDIC">#REF!</definedName>
    <definedName name="ftykffk" localSheetId="65">'[47]10'!#REF!</definedName>
    <definedName name="ftykffk" localSheetId="68">'[48]10'!#REF!</definedName>
    <definedName name="ftykffk" localSheetId="69">'[47]10'!#REF!</definedName>
    <definedName name="ftykffk" localSheetId="71">'[48]10'!#REF!</definedName>
    <definedName name="ftykffk" localSheetId="73">'[47]10'!#REF!</definedName>
    <definedName name="ftykffk">'[48]10'!#REF!</definedName>
    <definedName name="Full_Print" localSheetId="65">#REF!</definedName>
    <definedName name="Full_Print" localSheetId="67">#REF!</definedName>
    <definedName name="Full_Print" localSheetId="68">#REF!</definedName>
    <definedName name="Full_Print" localSheetId="69">#REF!</definedName>
    <definedName name="Full_Print" localSheetId="71">#REF!</definedName>
    <definedName name="Full_Print" localSheetId="73">#REF!</definedName>
    <definedName name="Full_Print">#REF!</definedName>
    <definedName name="Func" localSheetId="65">#REF!</definedName>
    <definedName name="Func" localSheetId="67">#REF!</definedName>
    <definedName name="Func" localSheetId="68">#REF!</definedName>
    <definedName name="Func" localSheetId="69">#REF!</definedName>
    <definedName name="Func" localSheetId="71">#REF!</definedName>
    <definedName name="Func" localSheetId="73">#REF!</definedName>
    <definedName name="Func">#REF!</definedName>
    <definedName name="Func_GDP" localSheetId="65">#REF!</definedName>
    <definedName name="Func_GDP" localSheetId="67">#REF!</definedName>
    <definedName name="Func_GDP" localSheetId="68">#REF!</definedName>
    <definedName name="Func_GDP" localSheetId="69">#REF!</definedName>
    <definedName name="Func_GDP" localSheetId="71">#REF!</definedName>
    <definedName name="Func_GDP" localSheetId="73">#REF!</definedName>
    <definedName name="Func_GDP">#REF!</definedName>
    <definedName name="fund" localSheetId="65">#REF!</definedName>
    <definedName name="fund" localSheetId="68">#REF!</definedName>
    <definedName name="fund" localSheetId="69">#REF!</definedName>
    <definedName name="fund" localSheetId="71">#REF!</definedName>
    <definedName name="fund" localSheetId="73">#REF!</definedName>
    <definedName name="fund">#REF!</definedName>
    <definedName name="FUNHOLD" localSheetId="65">#REF!</definedName>
    <definedName name="FUNHOLD" localSheetId="68">#REF!</definedName>
    <definedName name="FUNHOLD" localSheetId="69">#REF!</definedName>
    <definedName name="FUNHOLD" localSheetId="71">#REF!</definedName>
    <definedName name="FUNHOLD" localSheetId="73">#REF!</definedName>
    <definedName name="FUNHOLD">#REF!</definedName>
    <definedName name="FYDATES" localSheetId="65">#REF!</definedName>
    <definedName name="FYDATES" localSheetId="68">#REF!</definedName>
    <definedName name="FYDATES" localSheetId="69">#REF!</definedName>
    <definedName name="FYDATES" localSheetId="71">#REF!</definedName>
    <definedName name="FYDATES" localSheetId="73">#REF!</definedName>
    <definedName name="FYDATES">#REF!</definedName>
    <definedName name="FYIN" localSheetId="65">#REF!</definedName>
    <definedName name="FYIN" localSheetId="68">#REF!</definedName>
    <definedName name="FYIN" localSheetId="69">#REF!</definedName>
    <definedName name="FYIN" localSheetId="71">#REF!</definedName>
    <definedName name="FYIN" localSheetId="73">#REF!</definedName>
    <definedName name="FYIN">#REF!</definedName>
    <definedName name="FYOUT" localSheetId="65">#REF!</definedName>
    <definedName name="FYOUT" localSheetId="68">#REF!</definedName>
    <definedName name="FYOUT" localSheetId="69">#REF!</definedName>
    <definedName name="FYOUT" localSheetId="71">#REF!</definedName>
    <definedName name="FYOUT" localSheetId="73">#REF!</definedName>
    <definedName name="FYOUT">#REF!</definedName>
    <definedName name="G" localSheetId="65">#REF!</definedName>
    <definedName name="G" localSheetId="68">#REF!</definedName>
    <definedName name="G" localSheetId="69">#REF!</definedName>
    <definedName name="G" localSheetId="71">#REF!</definedName>
    <definedName name="G" localSheetId="73">#REF!</definedName>
    <definedName name="G">#REF!</definedName>
    <definedName name="GAP" localSheetId="65">#REF!</definedName>
    <definedName name="GAP" localSheetId="68">#REF!</definedName>
    <definedName name="GAP" localSheetId="69">#REF!</definedName>
    <definedName name="GAP" localSheetId="71">#REF!</definedName>
    <definedName name="GAP" localSheetId="73">#REF!</definedName>
    <definedName name="GAP">#REF!</definedName>
    <definedName name="GAPFGFROM" localSheetId="65">#REF!</definedName>
    <definedName name="GAPFGFROM" localSheetId="68">#REF!</definedName>
    <definedName name="GAPFGFROM" localSheetId="69">#REF!</definedName>
    <definedName name="GAPFGFROM" localSheetId="71">#REF!</definedName>
    <definedName name="GAPFGFROM" localSheetId="73">#REF!</definedName>
    <definedName name="GAPFGFROM">#REF!</definedName>
    <definedName name="GAPFGTO" localSheetId="65">#REF!</definedName>
    <definedName name="GAPFGTO" localSheetId="68">#REF!</definedName>
    <definedName name="GAPFGTO" localSheetId="69">#REF!</definedName>
    <definedName name="GAPFGTO" localSheetId="71">#REF!</definedName>
    <definedName name="GAPFGTO" localSheetId="73">#REF!</definedName>
    <definedName name="GAPFGTO">#REF!</definedName>
    <definedName name="GAPSTFROM" localSheetId="65">#REF!</definedName>
    <definedName name="GAPSTFROM" localSheetId="68">#REF!</definedName>
    <definedName name="GAPSTFROM" localSheetId="69">#REF!</definedName>
    <definedName name="GAPSTFROM" localSheetId="71">#REF!</definedName>
    <definedName name="GAPSTFROM" localSheetId="73">#REF!</definedName>
    <definedName name="GAPSTFROM">#REF!</definedName>
    <definedName name="GAPSTTO" localSheetId="65">#REF!</definedName>
    <definedName name="GAPSTTO" localSheetId="68">#REF!</definedName>
    <definedName name="GAPSTTO" localSheetId="69">#REF!</definedName>
    <definedName name="GAPSTTO" localSheetId="71">#REF!</definedName>
    <definedName name="GAPSTTO" localSheetId="73">#REF!</definedName>
    <definedName name="GAPSTTO">#REF!</definedName>
    <definedName name="GAPTEST" localSheetId="65">#REF!</definedName>
    <definedName name="GAPTEST" localSheetId="68">#REF!</definedName>
    <definedName name="GAPTEST" localSheetId="69">#REF!</definedName>
    <definedName name="GAPTEST" localSheetId="71">#REF!</definedName>
    <definedName name="GAPTEST" localSheetId="73">#REF!</definedName>
    <definedName name="GAPTEST">#REF!</definedName>
    <definedName name="GAPTESTFG" localSheetId="65">#REF!</definedName>
    <definedName name="GAPTESTFG" localSheetId="68">#REF!</definedName>
    <definedName name="GAPTESTFG" localSheetId="69">#REF!</definedName>
    <definedName name="GAPTESTFG" localSheetId="71">#REF!</definedName>
    <definedName name="GAPTESTFG" localSheetId="73">#REF!</definedName>
    <definedName name="GAPTESTFG">#REF!</definedName>
    <definedName name="gb" localSheetId="67" hidden="1">{#N/A,#N/A,TRUE,"Table1USD";#N/A,#N/A,TRUE,"Table1GBP"}</definedName>
    <definedName name="gb" localSheetId="68" hidden="1">{#N/A,#N/A,TRUE,"Table1USD";#N/A,#N/A,TRUE,"Table1GBP"}</definedName>
    <definedName name="gb" localSheetId="69" hidden="1">{#N/A,#N/A,TRUE,"Table1USD";#N/A,#N/A,TRUE,"Table1GBP"}</definedName>
    <definedName name="gb" hidden="1">{#N/A,#N/A,TRUE,"Table1USD";#N/A,#N/A,TRUE,"Table1GBP"}</definedName>
    <definedName name="GB.AMA.ABRD.CN" localSheetId="65">#REF!</definedName>
    <definedName name="GB.AMA.ABRD.CN" localSheetId="67">#REF!</definedName>
    <definedName name="GB.AMA.ABRD.CN" localSheetId="68">#REF!</definedName>
    <definedName name="GB.AMA.ABRD.CN" localSheetId="69">#REF!</definedName>
    <definedName name="GB.AMA.ABRD.CN" localSheetId="71">#REF!</definedName>
    <definedName name="GB.AMA.ABRD.CN" localSheetId="73">#REF!</definedName>
    <definedName name="GB.AMA.ABRD.CN">#REF!</definedName>
    <definedName name="GB.BAL.CIGR.CN" localSheetId="65">#REF!</definedName>
    <definedName name="GB.BAL.CIGR.CN" localSheetId="67">#REF!</definedName>
    <definedName name="GB.BAL.CIGR.CN" localSheetId="68">#REF!</definedName>
    <definedName name="GB.BAL.CIGR.CN" localSheetId="69">#REF!</definedName>
    <definedName name="GB.BAL.CIGR.CN" localSheetId="71">#REF!</definedName>
    <definedName name="GB.BAL.CIGR.CN" localSheetId="73">#REF!</definedName>
    <definedName name="GB.BAL.CIGR.CN">#REF!</definedName>
    <definedName name="GB.BAL.OVRL.CN" localSheetId="65">#REF!</definedName>
    <definedName name="GB.BAL.OVRL.CN" localSheetId="67">#REF!</definedName>
    <definedName name="GB.BAL.OVRL.CN" localSheetId="68">#REF!</definedName>
    <definedName name="GB.BAL.OVRL.CN" localSheetId="69">#REF!</definedName>
    <definedName name="GB.BAL.OVRL.CN" localSheetId="71">#REF!</definedName>
    <definedName name="GB.BAL.OVRL.CN" localSheetId="73">#REF!</definedName>
    <definedName name="GB.BAL.OVRL.CN">#REF!</definedName>
    <definedName name="GB.BAL.OVRX.CN" localSheetId="65">#REF!</definedName>
    <definedName name="GB.BAL.OVRX.CN" localSheetId="68">#REF!</definedName>
    <definedName name="GB.BAL.OVRX.CN" localSheetId="69">#REF!</definedName>
    <definedName name="GB.BAL.OVRX.CN" localSheetId="71">#REF!</definedName>
    <definedName name="GB.BAL.OVRX.CN" localSheetId="73">#REF!</definedName>
    <definedName name="GB.BAL.OVRX.CN">#REF!</definedName>
    <definedName name="GB.DOD.DMSY.CN" localSheetId="65">#REF!</definedName>
    <definedName name="GB.DOD.DMSY.CN" localSheetId="68">#REF!</definedName>
    <definedName name="GB.DOD.DMSY.CN" localSheetId="69">#REF!</definedName>
    <definedName name="GB.DOD.DMSY.CN" localSheetId="71">#REF!</definedName>
    <definedName name="GB.DOD.DMSY.CN" localSheetId="73">#REF!</definedName>
    <definedName name="GB.DOD.DMSY.CN">#REF!</definedName>
    <definedName name="GB.DOD.DNMS.CN" localSheetId="65">#REF!</definedName>
    <definedName name="GB.DOD.DNMS.CN" localSheetId="68">#REF!</definedName>
    <definedName name="GB.DOD.DNMS.CN" localSheetId="69">#REF!</definedName>
    <definedName name="GB.DOD.DNMS.CN" localSheetId="71">#REF!</definedName>
    <definedName name="GB.DOD.DNMS.CN" localSheetId="73">#REF!</definedName>
    <definedName name="GB.DOD.DNMS.CN">#REF!</definedName>
    <definedName name="GB.DOD.FRGN.CD" localSheetId="65">#REF!</definedName>
    <definedName name="GB.DOD.FRGN.CD" localSheetId="68">#REF!</definedName>
    <definedName name="GB.DOD.FRGN.CD" localSheetId="69">#REF!</definedName>
    <definedName name="GB.DOD.FRGN.CD" localSheetId="71">#REF!</definedName>
    <definedName name="GB.DOD.FRGN.CD" localSheetId="73">#REF!</definedName>
    <definedName name="GB.DOD.FRGN.CD">#REF!</definedName>
    <definedName name="GB.DOD.FRGN.CN" localSheetId="65">#REF!</definedName>
    <definedName name="GB.DOD.FRGN.CN" localSheetId="68">#REF!</definedName>
    <definedName name="GB.DOD.FRGN.CN" localSheetId="69">#REF!</definedName>
    <definedName name="GB.DOD.FRGN.CN" localSheetId="71">#REF!</definedName>
    <definedName name="GB.DOD.FRGN.CN" localSheetId="73">#REF!</definedName>
    <definedName name="GB.DOD.FRGN.CN">#REF!</definedName>
    <definedName name="GB.DOD.TOTL.CN" localSheetId="65">#REF!</definedName>
    <definedName name="GB.DOD.TOTL.CN" localSheetId="68">#REF!</definedName>
    <definedName name="GB.DOD.TOTL.CN" localSheetId="69">#REF!</definedName>
    <definedName name="GB.DOD.TOTL.CN" localSheetId="71">#REF!</definedName>
    <definedName name="GB.DOD.TOTL.CN" localSheetId="73">#REF!</definedName>
    <definedName name="GB.DOD.TOTL.CN">#REF!</definedName>
    <definedName name="GB.FIN.ABRD.CN" localSheetId="65">#REF!</definedName>
    <definedName name="GB.FIN.ABRD.CN" localSheetId="68">#REF!</definedName>
    <definedName name="GB.FIN.ABRD.CN" localSheetId="69">#REF!</definedName>
    <definedName name="GB.FIN.ABRD.CN" localSheetId="71">#REF!</definedName>
    <definedName name="GB.FIN.ABRD.CN" localSheetId="73">#REF!</definedName>
    <definedName name="GB.FIN.ABRD.CN">#REF!</definedName>
    <definedName name="GB.FIN.DMSY.CN" localSheetId="65">#REF!</definedName>
    <definedName name="GB.FIN.DMSY.CN" localSheetId="68">#REF!</definedName>
    <definedName name="GB.FIN.DMSY.CN" localSheetId="69">#REF!</definedName>
    <definedName name="GB.FIN.DMSY.CN" localSheetId="71">#REF!</definedName>
    <definedName name="GB.FIN.DMSY.CN" localSheetId="73">#REF!</definedName>
    <definedName name="GB.FIN.DMSY.CN">#REF!</definedName>
    <definedName name="GB.FIN.DNMS.CN" localSheetId="65">#REF!</definedName>
    <definedName name="GB.FIN.DNMS.CN" localSheetId="68">#REF!</definedName>
    <definedName name="GB.FIN.DNMS.CN" localSheetId="69">#REF!</definedName>
    <definedName name="GB.FIN.DNMS.CN" localSheetId="71">#REF!</definedName>
    <definedName name="GB.FIN.DNMS.CN" localSheetId="73">#REF!</definedName>
    <definedName name="GB.FIN.DNMS.CN">#REF!</definedName>
    <definedName name="GB.FIN.IKFR.CN" localSheetId="65">#REF!</definedName>
    <definedName name="GB.FIN.IKFR.CN" localSheetId="68">#REF!</definedName>
    <definedName name="GB.FIN.IKFR.CN" localSheetId="69">#REF!</definedName>
    <definedName name="GB.FIN.IKFR.CN" localSheetId="71">#REF!</definedName>
    <definedName name="GB.FIN.IKFR.CN" localSheetId="73">#REF!</definedName>
    <definedName name="GB.FIN.IKFR.CN">#REF!</definedName>
    <definedName name="GB.GRT.KFRN.CN" localSheetId="65">#REF!</definedName>
    <definedName name="GB.GRT.KFRN.CN" localSheetId="68">#REF!</definedName>
    <definedName name="GB.GRT.KFRN.CN" localSheetId="69">#REF!</definedName>
    <definedName name="GB.GRT.KFRN.CN" localSheetId="71">#REF!</definedName>
    <definedName name="GB.GRT.KFRN.CN" localSheetId="73">#REF!</definedName>
    <definedName name="GB.GRT.KFRN.CN">#REF!</definedName>
    <definedName name="GB.GRT.TOTL.CN" localSheetId="65">#REF!</definedName>
    <definedName name="GB.GRT.TOTL.CN" localSheetId="68">#REF!</definedName>
    <definedName name="GB.GRT.TOTL.CN" localSheetId="69">#REF!</definedName>
    <definedName name="GB.GRT.TOTL.CN" localSheetId="71">#REF!</definedName>
    <definedName name="GB.GRT.TOTL.CN" localSheetId="73">#REF!</definedName>
    <definedName name="GB.GRT.TOTL.CN">#REF!</definedName>
    <definedName name="GB.NTX.CIGR.CN" localSheetId="65">#REF!</definedName>
    <definedName name="GB.NTX.CIGR.CN" localSheetId="68">#REF!</definedName>
    <definedName name="GB.NTX.CIGR.CN" localSheetId="69">#REF!</definedName>
    <definedName name="GB.NTX.CIGR.CN" localSheetId="71">#REF!</definedName>
    <definedName name="GB.NTX.CIGR.CN" localSheetId="73">#REF!</definedName>
    <definedName name="GB.NTX.CIGR.CN">#REF!</definedName>
    <definedName name="GB.REV.IGRT.CN" localSheetId="65">#REF!</definedName>
    <definedName name="GB.REV.IGRT.CN" localSheetId="68">#REF!</definedName>
    <definedName name="GB.REV.IGRT.CN" localSheetId="69">#REF!</definedName>
    <definedName name="GB.REV.IGRT.CN" localSheetId="71">#REF!</definedName>
    <definedName name="GB.REV.IGRT.CN" localSheetId="73">#REF!</definedName>
    <definedName name="GB.REV.IGRT.CN">#REF!</definedName>
    <definedName name="GB.REV.TOTL.CN" localSheetId="65">#REF!</definedName>
    <definedName name="GB.REV.TOTL.CN" localSheetId="68">#REF!</definedName>
    <definedName name="GB.REV.TOTL.CN" localSheetId="69">#REF!</definedName>
    <definedName name="GB.REV.TOTL.CN" localSheetId="71">#REF!</definedName>
    <definedName name="GB.REV.TOTL.CN" localSheetId="73">#REF!</definedName>
    <definedName name="GB.REV.TOTL.CN">#REF!</definedName>
    <definedName name="GB.RVC.IGRT.CN" localSheetId="65">#REF!</definedName>
    <definedName name="GB.RVC.IGRT.CN" localSheetId="68">#REF!</definedName>
    <definedName name="GB.RVC.IGRT.CN" localSheetId="69">#REF!</definedName>
    <definedName name="GB.RVC.IGRT.CN" localSheetId="71">#REF!</definedName>
    <definedName name="GB.RVC.IGRT.CN" localSheetId="73">#REF!</definedName>
    <definedName name="GB.RVC.IGRT.CN">#REF!</definedName>
    <definedName name="GB.RVK.TOTL.CN" localSheetId="65">#REF!</definedName>
    <definedName name="GB.RVK.TOTL.CN" localSheetId="68">#REF!</definedName>
    <definedName name="GB.RVK.TOTL.CN" localSheetId="69">#REF!</definedName>
    <definedName name="GB.RVK.TOTL.CN" localSheetId="71">#REF!</definedName>
    <definedName name="GB.RVK.TOTL.CN" localSheetId="73">#REF!</definedName>
    <definedName name="GB.RVK.TOTL.CN">#REF!</definedName>
    <definedName name="GB.TAX.DRCT.CN" localSheetId="65">#REF!</definedName>
    <definedName name="GB.TAX.DRCT.CN" localSheetId="68">#REF!</definedName>
    <definedName name="GB.TAX.DRCT.CN" localSheetId="69">#REF!</definedName>
    <definedName name="GB.TAX.DRCT.CN" localSheetId="71">#REF!</definedName>
    <definedName name="GB.TAX.DRCT.CN" localSheetId="73">#REF!</definedName>
    <definedName name="GB.TAX.DRCT.CN">#REF!</definedName>
    <definedName name="GB.TAX.GSRV.CN" localSheetId="65">#REF!</definedName>
    <definedName name="GB.TAX.GSRV.CN" localSheetId="68">#REF!</definedName>
    <definedName name="GB.TAX.GSRV.CN" localSheetId="69">#REF!</definedName>
    <definedName name="GB.TAX.GSRV.CN" localSheetId="71">#REF!</definedName>
    <definedName name="GB.TAX.GSRV.CN" localSheetId="73">#REF!</definedName>
    <definedName name="GB.TAX.GSRV.CN">#REF!</definedName>
    <definedName name="GB.TAX.IDRT.CN" localSheetId="65">#REF!</definedName>
    <definedName name="GB.TAX.IDRT.CN" localSheetId="68">#REF!</definedName>
    <definedName name="GB.TAX.IDRT.CN" localSheetId="69">#REF!</definedName>
    <definedName name="GB.TAX.IDRT.CN" localSheetId="71">#REF!</definedName>
    <definedName name="GB.TAX.IDRT.CN" localSheetId="73">#REF!</definedName>
    <definedName name="GB.TAX.IDRT.CN">#REF!</definedName>
    <definedName name="GB.TAX.INTT.CN" localSheetId="65">#REF!</definedName>
    <definedName name="GB.TAX.INTT.CN" localSheetId="68">#REF!</definedName>
    <definedName name="GB.TAX.INTT.CN" localSheetId="69">#REF!</definedName>
    <definedName name="GB.TAX.INTT.CN" localSheetId="71">#REF!</definedName>
    <definedName name="GB.TAX.INTT.CN" localSheetId="73">#REF!</definedName>
    <definedName name="GB.TAX.INTT.CN">#REF!</definedName>
    <definedName name="GB.TDS.ABRD.CN" localSheetId="65">#REF!</definedName>
    <definedName name="GB.TDS.ABRD.CN" localSheetId="68">#REF!</definedName>
    <definedName name="GB.TDS.ABRD.CN" localSheetId="69">#REF!</definedName>
    <definedName name="GB.TDS.ABRD.CN" localSheetId="71">#REF!</definedName>
    <definedName name="GB.TDS.ABRD.CN" localSheetId="73">#REF!</definedName>
    <definedName name="GB.TDS.ABRD.CN">#REF!</definedName>
    <definedName name="GB.XPC.GSRV.CN" localSheetId="65">#REF!</definedName>
    <definedName name="GB.XPC.GSRV.CN" localSheetId="68">#REF!</definedName>
    <definedName name="GB.XPC.GSRV.CN" localSheetId="69">#REF!</definedName>
    <definedName name="GB.XPC.GSRV.CN" localSheetId="71">#REF!</definedName>
    <definedName name="GB.XPC.GSRV.CN" localSheetId="73">#REF!</definedName>
    <definedName name="GB.XPC.GSRV.CN">#REF!</definedName>
    <definedName name="GB.XPC.INTD.CN" localSheetId="65">#REF!</definedName>
    <definedName name="GB.XPC.INTD.CN" localSheetId="68">#REF!</definedName>
    <definedName name="GB.XPC.INTD.CN" localSheetId="69">#REF!</definedName>
    <definedName name="GB.XPC.INTD.CN" localSheetId="71">#REF!</definedName>
    <definedName name="GB.XPC.INTD.CN" localSheetId="73">#REF!</definedName>
    <definedName name="GB.XPC.INTD.CN">#REF!</definedName>
    <definedName name="GB.XPC.INTE.CN" localSheetId="65">#REF!</definedName>
    <definedName name="GB.XPC.INTE.CN" localSheetId="68">#REF!</definedName>
    <definedName name="GB.XPC.INTE.CN" localSheetId="69">#REF!</definedName>
    <definedName name="GB.XPC.INTE.CN" localSheetId="71">#REF!</definedName>
    <definedName name="GB.XPC.INTE.CN" localSheetId="73">#REF!</definedName>
    <definedName name="GB.XPC.INTE.CN">#REF!</definedName>
    <definedName name="GB.XPC.SUBS.CN" localSheetId="65">#REF!</definedName>
    <definedName name="GB.XPC.SUBS.CN" localSheetId="68">#REF!</definedName>
    <definedName name="GB.XPC.SUBS.CN" localSheetId="69">#REF!</definedName>
    <definedName name="GB.XPC.SUBS.CN" localSheetId="71">#REF!</definedName>
    <definedName name="GB.XPC.SUBS.CN" localSheetId="73">#REF!</definedName>
    <definedName name="GB.XPC.SUBS.CN">#REF!</definedName>
    <definedName name="GB.XPC.TOTL.CN" localSheetId="65">#REF!</definedName>
    <definedName name="GB.XPC.TOTL.CN" localSheetId="68">#REF!</definedName>
    <definedName name="GB.XPC.TOTL.CN" localSheetId="69">#REF!</definedName>
    <definedName name="GB.XPC.TOTL.CN" localSheetId="71">#REF!</definedName>
    <definedName name="GB.XPC.TOTL.CN" localSheetId="73">#REF!</definedName>
    <definedName name="GB.XPC.TOTL.CN">#REF!</definedName>
    <definedName name="GB.XPC.TRFO.CN" localSheetId="65">#REF!</definedName>
    <definedName name="GB.XPC.TRFO.CN" localSheetId="68">#REF!</definedName>
    <definedName name="GB.XPC.TRFO.CN" localSheetId="69">#REF!</definedName>
    <definedName name="GB.XPC.TRFO.CN" localSheetId="71">#REF!</definedName>
    <definedName name="GB.XPC.TRFO.CN" localSheetId="73">#REF!</definedName>
    <definedName name="GB.XPC.TRFO.CN">#REF!</definedName>
    <definedName name="GB.XPC.WAGE.CN" localSheetId="65">#REF!</definedName>
    <definedName name="GB.XPC.WAGE.CN" localSheetId="68">#REF!</definedName>
    <definedName name="GB.XPC.WAGE.CN" localSheetId="69">#REF!</definedName>
    <definedName name="GB.XPC.WAGE.CN" localSheetId="71">#REF!</definedName>
    <definedName name="GB.XPC.WAGE.CN" localSheetId="73">#REF!</definedName>
    <definedName name="GB.XPC.WAGE.CN">#REF!</definedName>
    <definedName name="GB.XPD.INLD.CN" localSheetId="65">#REF!</definedName>
    <definedName name="GB.XPD.INLD.CN" localSheetId="68">#REF!</definedName>
    <definedName name="GB.XPD.INLD.CN" localSheetId="69">#REF!</definedName>
    <definedName name="GB.XPD.INLD.CN" localSheetId="71">#REF!</definedName>
    <definedName name="GB.XPD.INLD.CN" localSheetId="73">#REF!</definedName>
    <definedName name="GB.XPD.INLD.CN">#REF!</definedName>
    <definedName name="GB.XPK.INLD.CN" localSheetId="65">#REF!</definedName>
    <definedName name="GB.XPK.INLD.CN" localSheetId="68">#REF!</definedName>
    <definedName name="GB.XPK.INLD.CN" localSheetId="69">#REF!</definedName>
    <definedName name="GB.XPK.INLD.CN" localSheetId="71">#REF!</definedName>
    <definedName name="GB.XPK.INLD.CN" localSheetId="73">#REF!</definedName>
    <definedName name="GB.XPK.INLD.CN">#REF!</definedName>
    <definedName name="GB.XPK.RINV.CN" localSheetId="65">#REF!</definedName>
    <definedName name="GB.XPK.RINV.CN" localSheetId="68">#REF!</definedName>
    <definedName name="GB.XPK.RINV.CN" localSheetId="69">#REF!</definedName>
    <definedName name="GB.XPK.RINV.CN" localSheetId="71">#REF!</definedName>
    <definedName name="GB.XPK.RINV.CN" localSheetId="73">#REF!</definedName>
    <definedName name="GB.XPK.RINV.CN">#REF!</definedName>
    <definedName name="GB.XPL.TRNL.CN" localSheetId="65">#REF!</definedName>
    <definedName name="GB.XPL.TRNL.CN" localSheetId="68">#REF!</definedName>
    <definedName name="GB.XPL.TRNL.CN" localSheetId="69">#REF!</definedName>
    <definedName name="GB.XPL.TRNL.CN" localSheetId="71">#REF!</definedName>
    <definedName name="GB.XPL.TRNL.CN" localSheetId="73">#REF!</definedName>
    <definedName name="GB.XPL.TRNL.CN">#REF!</definedName>
    <definedName name="GBP" localSheetId="69">[33]CIRRs!$C$91</definedName>
    <definedName name="GBP">[34]CIRRs!$C$91</definedName>
    <definedName name="GCB_NGDP">#N/A</definedName>
    <definedName name="GCEC" localSheetId="65">[97]WETA!#REF!</definedName>
    <definedName name="GCEC" localSheetId="68">[97]WETA!#REF!</definedName>
    <definedName name="GCEC" localSheetId="71">[97]WETA!#REF!</definedName>
    <definedName name="GCEC" localSheetId="73">[97]WETA!#REF!</definedName>
    <definedName name="GCEC">[97]WETA!#REF!</definedName>
    <definedName name="GCED" localSheetId="65">[97]WETA!#REF!</definedName>
    <definedName name="GCED" localSheetId="68">[97]WETA!#REF!</definedName>
    <definedName name="GCED" localSheetId="71">[97]WETA!#REF!</definedName>
    <definedName name="GCED" localSheetId="73">[97]WETA!#REF!</definedName>
    <definedName name="GCED">[97]WETA!#REF!</definedName>
    <definedName name="GCEE" localSheetId="65">[97]WETA!#REF!</definedName>
    <definedName name="GCEE" localSheetId="68">[97]WETA!#REF!</definedName>
    <definedName name="GCEE" localSheetId="71">[97]WETA!#REF!</definedName>
    <definedName name="GCEE" localSheetId="73">[97]WETA!#REF!</definedName>
    <definedName name="GCEE">[97]WETA!#REF!</definedName>
    <definedName name="GCEEP" localSheetId="65">'[98]output-weo'!#REF!</definedName>
    <definedName name="GCEEP" localSheetId="68">'[98]output-weo'!#REF!</definedName>
    <definedName name="GCEEP" localSheetId="71">'[98]output-weo'!#REF!</definedName>
    <definedName name="GCEEP" localSheetId="73">'[98]output-weo'!#REF!</definedName>
    <definedName name="GCEEP">'[98]output-weo'!#REF!</definedName>
    <definedName name="GCEES" localSheetId="65">[97]WETA!#REF!</definedName>
    <definedName name="GCEES" localSheetId="68">[97]WETA!#REF!</definedName>
    <definedName name="GCEES" localSheetId="71">[97]WETA!#REF!</definedName>
    <definedName name="GCEES" localSheetId="73">[97]WETA!#REF!</definedName>
    <definedName name="GCEES">[97]WETA!#REF!</definedName>
    <definedName name="GCEG" localSheetId="65">[97]WETA!#REF!</definedName>
    <definedName name="GCEG" localSheetId="68">[97]WETA!#REF!</definedName>
    <definedName name="GCEG" localSheetId="71">[97]WETA!#REF!</definedName>
    <definedName name="GCEG" localSheetId="73">[97]WETA!#REF!</definedName>
    <definedName name="GCEG">[97]WETA!#REF!</definedName>
    <definedName name="GCEH" localSheetId="65">[97]WETA!#REF!</definedName>
    <definedName name="GCEH" localSheetId="68">[97]WETA!#REF!</definedName>
    <definedName name="GCEH" localSheetId="71">[97]WETA!#REF!</definedName>
    <definedName name="GCEH" localSheetId="73">[97]WETA!#REF!</definedName>
    <definedName name="GCEH">[97]WETA!#REF!</definedName>
    <definedName name="GCEHP" localSheetId="65">'[98]output-weo'!#REF!</definedName>
    <definedName name="GCEHP" localSheetId="68">'[98]output-weo'!#REF!</definedName>
    <definedName name="GCEHP" localSheetId="71">'[98]output-weo'!#REF!</definedName>
    <definedName name="GCEHP" localSheetId="73">'[98]output-weo'!#REF!</definedName>
    <definedName name="GCEHP">'[98]output-weo'!#REF!</definedName>
    <definedName name="GCEI_D" localSheetId="65">[97]WETA!#REF!</definedName>
    <definedName name="GCEI_D" localSheetId="68">[97]WETA!#REF!</definedName>
    <definedName name="GCEI_D" localSheetId="71">[97]WETA!#REF!</definedName>
    <definedName name="GCEI_D" localSheetId="73">[97]WETA!#REF!</definedName>
    <definedName name="GCEI_D">[97]WETA!#REF!</definedName>
    <definedName name="GCEI_F" localSheetId="65">[97]WETA!#REF!</definedName>
    <definedName name="GCEI_F" localSheetId="68">[97]WETA!#REF!</definedName>
    <definedName name="GCEI_F" localSheetId="71">[97]WETA!#REF!</definedName>
    <definedName name="GCEI_F" localSheetId="73">[97]WETA!#REF!</definedName>
    <definedName name="GCEI_F">[97]WETA!#REF!</definedName>
    <definedName name="GCENL" localSheetId="65">[97]WETA!#REF!</definedName>
    <definedName name="GCENL" localSheetId="68">[97]WETA!#REF!</definedName>
    <definedName name="GCENL" localSheetId="71">[97]WETA!#REF!</definedName>
    <definedName name="GCENL" localSheetId="73">[97]WETA!#REF!</definedName>
    <definedName name="GCENL">[97]WETA!#REF!</definedName>
    <definedName name="GCEO" localSheetId="65">[97]WETA!#REF!</definedName>
    <definedName name="GCEO" localSheetId="68">[97]WETA!#REF!</definedName>
    <definedName name="GCEO" localSheetId="71">[97]WETA!#REF!</definedName>
    <definedName name="GCEO" localSheetId="73">[97]WETA!#REF!</definedName>
    <definedName name="GCEO">[97]WETA!#REF!</definedName>
    <definedName name="GCESWH" localSheetId="65">[97]WETA!#REF!</definedName>
    <definedName name="GCESWH" localSheetId="68">[97]WETA!#REF!</definedName>
    <definedName name="GCESWH" localSheetId="71">[97]WETA!#REF!</definedName>
    <definedName name="GCESWH" localSheetId="73">[97]WETA!#REF!</definedName>
    <definedName name="GCESWH">[97]WETA!#REF!</definedName>
    <definedName name="GCEW" localSheetId="65">[97]WETA!#REF!</definedName>
    <definedName name="GCEW" localSheetId="68">[97]WETA!#REF!</definedName>
    <definedName name="GCEW" localSheetId="71">[97]WETA!#REF!</definedName>
    <definedName name="GCEW" localSheetId="73">[97]WETA!#REF!</definedName>
    <definedName name="GCEW">[97]WETA!#REF!</definedName>
    <definedName name="GCG" localSheetId="65">'[49]WETA BOP'!#REF!</definedName>
    <definedName name="GCG" localSheetId="68">'[49]WETA BOP'!#REF!</definedName>
    <definedName name="GCG" localSheetId="71">'[49]WETA BOP'!#REF!</definedName>
    <definedName name="GCG" localSheetId="73">'[49]WETA BOP'!#REF!</definedName>
    <definedName name="GCG">'[49]WETA BOP'!#REF!</definedName>
    <definedName name="GCGC" localSheetId="65">'[49]WETA BOP'!#REF!</definedName>
    <definedName name="GCGC" localSheetId="68">'[49]WETA BOP'!#REF!</definedName>
    <definedName name="GCGC" localSheetId="71">'[49]WETA BOP'!#REF!</definedName>
    <definedName name="GCGC" localSheetId="73">'[49]WETA BOP'!#REF!</definedName>
    <definedName name="GCGC">'[49]WETA BOP'!#REF!</definedName>
    <definedName name="GCRG" localSheetId="65">[97]WETA!#REF!</definedName>
    <definedName name="GCRG" localSheetId="68">[97]WETA!#REF!</definedName>
    <definedName name="GCRG" localSheetId="71">[97]WETA!#REF!</definedName>
    <definedName name="GCRG" localSheetId="73">[97]WETA!#REF!</definedName>
    <definedName name="GCRG">[97]WETA!#REF!</definedName>
    <definedName name="gd" localSheetId="117">'[87]Table 1'!#REF!</definedName>
    <definedName name="gd" localSheetId="118">'[87]Table 1'!#REF!</definedName>
    <definedName name="gd" localSheetId="119">'[87]Table 1'!#REF!</definedName>
    <definedName name="gd" localSheetId="113">'[87]Table 1'!#REF!</definedName>
    <definedName name="gd" localSheetId="115">'[87]Table 1'!#REF!</definedName>
    <definedName name="gd" localSheetId="116">'[87]Table 1'!#REF!</definedName>
    <definedName name="gd" localSheetId="138">'[87]Table 1'!#REF!</definedName>
    <definedName name="gd" localSheetId="147">'[87]Table 1'!#REF!</definedName>
    <definedName name="gd" localSheetId="154">'[88]Table 1'!#REF!</definedName>
    <definedName name="gd" localSheetId="65">'[99]Table 1'!#REF!</definedName>
    <definedName name="gd" localSheetId="68">'[88]Table 1'!#REF!</definedName>
    <definedName name="gd" localSheetId="69">'[99]Table 1'!#REF!</definedName>
    <definedName name="gd" localSheetId="71">'[88]Table 1'!#REF!</definedName>
    <definedName name="gd" localSheetId="73">'[99]Table 1'!#REF!</definedName>
    <definedName name="gd" localSheetId="104">'[87]Table 1'!#REF!</definedName>
    <definedName name="gd" localSheetId="106">'[87]Table 1'!#REF!</definedName>
    <definedName name="gd" localSheetId="155">'[88]Table 1'!#REF!</definedName>
    <definedName name="gd" localSheetId="159">'[90]Table 1'!#REF!</definedName>
    <definedName name="gd" localSheetId="160">'[87]Table 1'!#REF!</definedName>
    <definedName name="gd" localSheetId="162">'[87]Table 1'!#REF!</definedName>
    <definedName name="gd" localSheetId="174">'[87]Table 1'!#REF!</definedName>
    <definedName name="gd" localSheetId="182">'[87]Table 1'!#REF!</definedName>
    <definedName name="gd" localSheetId="183">'[87]Table 1'!#REF!</definedName>
    <definedName name="gd" localSheetId="184">'[87]Table 1'!#REF!</definedName>
    <definedName name="gd" localSheetId="175">'[87]Table 1'!#REF!</definedName>
    <definedName name="gd" localSheetId="176">'[87]Table 1'!#REF!</definedName>
    <definedName name="gd" localSheetId="179">'[87]Table 1'!#REF!</definedName>
    <definedName name="gd" localSheetId="180">'[87]Table 1'!#REF!</definedName>
    <definedName name="gd" localSheetId="181">'[87]Table 1'!#REF!</definedName>
    <definedName name="gd">'[87]Table 1'!#REF!</definedName>
    <definedName name="gdfg" localSheetId="65">#REF!</definedName>
    <definedName name="gdfg" localSheetId="67">#REF!</definedName>
    <definedName name="gdfg" localSheetId="68">#REF!</definedName>
    <definedName name="gdfg" localSheetId="69">#REF!</definedName>
    <definedName name="gdfg" localSheetId="71">#REF!</definedName>
    <definedName name="gdfg" localSheetId="73">#REF!</definedName>
    <definedName name="gdfg">#REF!</definedName>
    <definedName name="GDP" localSheetId="65">#REF!</definedName>
    <definedName name="GDP" localSheetId="67">#REF!</definedName>
    <definedName name="GDP" localSheetId="68">#REF!</definedName>
    <definedName name="GDP" localSheetId="69">#REF!</definedName>
    <definedName name="GDP" localSheetId="71">#REF!</definedName>
    <definedName name="GDP" localSheetId="73">#REF!</definedName>
    <definedName name="GDP">#REF!</definedName>
    <definedName name="GDPDEF" localSheetId="65">#REF!</definedName>
    <definedName name="GDPDEF" localSheetId="67">#REF!</definedName>
    <definedName name="GDPDEF" localSheetId="68">#REF!</definedName>
    <definedName name="GDPDEF" localSheetId="69">#REF!</definedName>
    <definedName name="GDPDEF" localSheetId="71">#REF!</definedName>
    <definedName name="GDPDEF" localSheetId="73">#REF!</definedName>
    <definedName name="GDPDEF">#REF!</definedName>
    <definedName name="German">[96]cirr_series!$AJ$102:$AJ$107</definedName>
    <definedName name="gfdfg" localSheetId="65">'[60]Table 1'!#REF!</definedName>
    <definedName name="gfdfg" localSheetId="68">'[60]Table 1'!#REF!</definedName>
    <definedName name="gfdfg" localSheetId="71">'[60]Table 1'!#REF!</definedName>
    <definedName name="gfdfg" localSheetId="73">'[60]Table 1'!#REF!</definedName>
    <definedName name="gfdfg">'[60]Table 1'!#REF!</definedName>
    <definedName name="gfh" localSheetId="117">#REF!</definedName>
    <definedName name="gfh" localSheetId="118">#REF!</definedName>
    <definedName name="gfh" localSheetId="119">#REF!</definedName>
    <definedName name="gfh" localSheetId="113">#REF!</definedName>
    <definedName name="gfh" localSheetId="115">#REF!</definedName>
    <definedName name="gfh" localSheetId="116">#REF!</definedName>
    <definedName name="gfh" localSheetId="154">#REF!</definedName>
    <definedName name="gfh" localSheetId="68">#REF!</definedName>
    <definedName name="gfh" localSheetId="71">#REF!</definedName>
    <definedName name="gfh" localSheetId="155">#REF!</definedName>
    <definedName name="gfh" localSheetId="160">#REF!</definedName>
    <definedName name="gfh" localSheetId="162">#REF!</definedName>
    <definedName name="gfh" localSheetId="174">#REF!</definedName>
    <definedName name="gfh" localSheetId="182">#REF!</definedName>
    <definedName name="gfh" localSheetId="183">#REF!</definedName>
    <definedName name="gfh" localSheetId="184">#REF!</definedName>
    <definedName name="gfh" localSheetId="175">#REF!</definedName>
    <definedName name="gfh" localSheetId="176">#REF!</definedName>
    <definedName name="gfh" localSheetId="177">#REF!</definedName>
    <definedName name="gfh" localSheetId="179">#REF!</definedName>
    <definedName name="gfh" localSheetId="180">#REF!</definedName>
    <definedName name="gfh" localSheetId="181">#REF!</definedName>
    <definedName name="gfh">#REF!</definedName>
    <definedName name="gg" localSheetId="65">#REF!</definedName>
    <definedName name="gg" localSheetId="67">#REF!</definedName>
    <definedName name="gg" localSheetId="68">#REF!</definedName>
    <definedName name="gg" localSheetId="69">#REF!</definedName>
    <definedName name="gg" localSheetId="71">#REF!</definedName>
    <definedName name="gg" localSheetId="73">#REF!</definedName>
    <definedName name="gg">#REF!</definedName>
    <definedName name="GGB_NGDP">#N/A</definedName>
    <definedName name="GGEC" localSheetId="65">[97]WETA!#REF!</definedName>
    <definedName name="GGEC" localSheetId="67">[97]WETA!#REF!</definedName>
    <definedName name="GGEC" localSheetId="68">[97]WETA!#REF!</definedName>
    <definedName name="GGEC" localSheetId="71">[97]WETA!#REF!</definedName>
    <definedName name="GGEC" localSheetId="73">[97]WETA!#REF!</definedName>
    <definedName name="GGEC">[97]WETA!#REF!</definedName>
    <definedName name="GGENL" localSheetId="65">[97]WETA!#REF!</definedName>
    <definedName name="GGENL" localSheetId="67">[97]WETA!#REF!</definedName>
    <definedName name="GGENL" localSheetId="68">[97]WETA!#REF!</definedName>
    <definedName name="GGENL" localSheetId="71">[97]WETA!#REF!</definedName>
    <definedName name="GGENL" localSheetId="73">[97]WETA!#REF!</definedName>
    <definedName name="GGENL">[97]WETA!#REF!</definedName>
    <definedName name="ggg" localSheetId="67" hidden="1">{"Riqfin97",#N/A,FALSE,"Tran";"Riqfinpro",#N/A,FALSE,"Tran"}</definedName>
    <definedName name="ggg" localSheetId="68" hidden="1">{"Riqfin97",#N/A,FALSE,"Tran";"Riqfinpro",#N/A,FALSE,"Tran"}</definedName>
    <definedName name="ggg" localSheetId="69" hidden="1">{"Riqfin97",#N/A,FALSE,"Tran";"Riqfinpro",#N/A,FALSE,"Tran"}</definedName>
    <definedName name="ggg" hidden="1">{"Riqfin97",#N/A,FALSE,"Tran";"Riqfinpro",#N/A,FALSE,"Tran"}</definedName>
    <definedName name="gggg" localSheetId="117">#REF!</definedName>
    <definedName name="gggg" localSheetId="118">#REF!</definedName>
    <definedName name="gggg" localSheetId="119">#REF!</definedName>
    <definedName name="gggg" localSheetId="112">#REF!</definedName>
    <definedName name="gggg" localSheetId="113">#REF!</definedName>
    <definedName name="gggg" localSheetId="114">#REF!</definedName>
    <definedName name="gggg" localSheetId="115">#REF!</definedName>
    <definedName name="gggg" localSheetId="116">#REF!</definedName>
    <definedName name="gggg" localSheetId="154">#REF!</definedName>
    <definedName name="gggg" localSheetId="65">#REF!</definedName>
    <definedName name="gggg" localSheetId="67">#REF!</definedName>
    <definedName name="gggg" localSheetId="68">#REF!</definedName>
    <definedName name="gggg" localSheetId="69">#REF!</definedName>
    <definedName name="gggg" localSheetId="71">#REF!</definedName>
    <definedName name="gggg" localSheetId="73">#REF!</definedName>
    <definedName name="gggg" localSheetId="155">#REF!</definedName>
    <definedName name="gggg" localSheetId="160">#REF!</definedName>
    <definedName name="gggg" localSheetId="174">#REF!</definedName>
    <definedName name="gggg" localSheetId="182">#REF!</definedName>
    <definedName name="gggg" localSheetId="183">#REF!</definedName>
    <definedName name="gggg" localSheetId="184">#REF!</definedName>
    <definedName name="gggg" localSheetId="175">#REF!</definedName>
    <definedName name="gggg" localSheetId="176">#REF!</definedName>
    <definedName name="gggg" localSheetId="179">#REF!</definedName>
    <definedName name="gggg" localSheetId="180">#REF!</definedName>
    <definedName name="gggg" localSheetId="181">#REF!</definedName>
    <definedName name="gggg">#REF!</definedName>
    <definedName name="ggggg" localSheetId="65" hidden="1">'[100]J(Priv.Cap)'!#REF!</definedName>
    <definedName name="ggggg" localSheetId="67" hidden="1">'[100]J(Priv.Cap)'!#REF!</definedName>
    <definedName name="ggggg" localSheetId="68" hidden="1">'[100]J(Priv.Cap)'!#REF!</definedName>
    <definedName name="ggggg" localSheetId="71" hidden="1">'[100]J(Priv.Cap)'!#REF!</definedName>
    <definedName name="ggggg" localSheetId="73" hidden="1">'[100]J(Priv.Cap)'!#REF!</definedName>
    <definedName name="ggggg" hidden="1">'[100]J(Priv.Cap)'!#REF!</definedName>
    <definedName name="gggggggggggg" localSheetId="67">'T 6.4'!gggggggggggg</definedName>
    <definedName name="gggggggggggg" localSheetId="68">'T 6.4 ctd'!gggggggggggg</definedName>
    <definedName name="gggggggggggg" localSheetId="69">'T 6.5'!gggggggggggg</definedName>
    <definedName name="gggggggggggg">[0]!gggggggggggg</definedName>
    <definedName name="ggggggggggggggggggggggggggggggggggggggg" localSheetId="117">#REF!</definedName>
    <definedName name="ggggggggggggggggggggggggggggggggggggggg" localSheetId="118">#REF!</definedName>
    <definedName name="ggggggggggggggggggggggggggggggggggggggg" localSheetId="119">#REF!</definedName>
    <definedName name="ggggggggggggggggggggggggggggggggggggggg" localSheetId="112">#REF!</definedName>
    <definedName name="ggggggggggggggggggggggggggggggggggggggg" localSheetId="113">#REF!</definedName>
    <definedName name="ggggggggggggggggggggggggggggggggggggggg" localSheetId="114">#REF!</definedName>
    <definedName name="ggggggggggggggggggggggggggggggggggggggg" localSheetId="115">#REF!</definedName>
    <definedName name="ggggggggggggggggggggggggggggggggggggggg" localSheetId="116">#REF!</definedName>
    <definedName name="ggggggggggggggggggggggggggggggggggggggg" localSheetId="154">#REF!</definedName>
    <definedName name="ggggggggggggggggggggggggggggggggggggggg" localSheetId="65">#REF!</definedName>
    <definedName name="ggggggggggggggggggggggggggggggggggggggg" localSheetId="67">#REF!</definedName>
    <definedName name="ggggggggggggggggggggggggggggggggggggggg" localSheetId="68">#REF!</definedName>
    <definedName name="ggggggggggggggggggggggggggggggggggggggg" localSheetId="69">#REF!</definedName>
    <definedName name="ggggggggggggggggggggggggggggggggggggggg" localSheetId="71">#REF!</definedName>
    <definedName name="ggggggggggggggggggggggggggggggggggggggg" localSheetId="73">#REF!</definedName>
    <definedName name="ggggggggggggggggggggggggggggggggggggggg" localSheetId="155">#REF!</definedName>
    <definedName name="ggggggggggggggggggggggggggggggggggggggg" localSheetId="160">#REF!</definedName>
    <definedName name="ggggggggggggggggggggggggggggggggggggggg" localSheetId="174">#REF!</definedName>
    <definedName name="ggggggggggggggggggggggggggggggggggggggg" localSheetId="182">#REF!</definedName>
    <definedName name="ggggggggggggggggggggggggggggggggggggggg" localSheetId="183">#REF!</definedName>
    <definedName name="ggggggggggggggggggggggggggggggggggggggg" localSheetId="184">#REF!</definedName>
    <definedName name="ggggggggggggggggggggggggggggggggggggggg" localSheetId="175">#REF!</definedName>
    <definedName name="ggggggggggggggggggggggggggggggggggggggg" localSheetId="176">#REF!</definedName>
    <definedName name="ggggggggggggggggggggggggggggggggggggggg" localSheetId="179">#REF!</definedName>
    <definedName name="ggggggggggggggggggggggggggggggggggggggg" localSheetId="180">#REF!</definedName>
    <definedName name="ggggggggggggggggggggggggggggggggggggggg" localSheetId="181">#REF!</definedName>
    <definedName name="ggggggggggggggggggggggggggggggggggggggg">#REF!</definedName>
    <definedName name="GGRG" localSheetId="65">[97]WETA!#REF!</definedName>
    <definedName name="GGRG" localSheetId="67">[97]WETA!#REF!</definedName>
    <definedName name="GGRG" localSheetId="68">[97]WETA!#REF!</definedName>
    <definedName name="GGRG" localSheetId="71">[97]WETA!#REF!</definedName>
    <definedName name="GGRG" localSheetId="73">[97]WETA!#REF!</definedName>
    <definedName name="GGRG">[97]WETA!#REF!</definedName>
    <definedName name="ggs" localSheetId="65">[101]Page77!#REF!</definedName>
    <definedName name="ggs" localSheetId="67">[101]Page77!#REF!</definedName>
    <definedName name="ggs" localSheetId="68">[101]Page77!#REF!</definedName>
    <definedName name="ggs" localSheetId="71">[101]Page77!#REF!</definedName>
    <definedName name="ggs" localSheetId="73">[101]Page77!#REF!</definedName>
    <definedName name="ggs">[101]Page77!#REF!</definedName>
    <definedName name="ghfghfgh" localSheetId="117" hidden="1">#REF!</definedName>
    <definedName name="ghfghfgh" localSheetId="118" hidden="1">#REF!</definedName>
    <definedName name="ghfghfgh" localSheetId="119" hidden="1">#REF!</definedName>
    <definedName name="ghfghfgh" localSheetId="113" hidden="1">#REF!</definedName>
    <definedName name="ghfghfgh" localSheetId="115" hidden="1">#REF!</definedName>
    <definedName name="ghfghfgh" localSheetId="116" hidden="1">#REF!</definedName>
    <definedName name="ghfghfgh" localSheetId="154" hidden="1">#REF!</definedName>
    <definedName name="ghfghfgh" localSheetId="65" hidden="1">#REF!</definedName>
    <definedName name="ghfghfgh" localSheetId="67" hidden="1">#REF!</definedName>
    <definedName name="ghfghfgh" localSheetId="68" hidden="1">#REF!</definedName>
    <definedName name="ghfghfgh" localSheetId="69" hidden="1">#REF!</definedName>
    <definedName name="ghfghfgh" localSheetId="71" hidden="1">#REF!</definedName>
    <definedName name="ghfghfgh" localSheetId="73" hidden="1">#REF!</definedName>
    <definedName name="ghfghfgh" localSheetId="155" hidden="1">#REF!</definedName>
    <definedName name="ghfghfgh" localSheetId="158" hidden="1">#REF!</definedName>
    <definedName name="ghfghfgh" localSheetId="159" hidden="1">#REF!</definedName>
    <definedName name="ghfghfgh" localSheetId="161" hidden="1">#REF!</definedName>
    <definedName name="ghfghfgh" localSheetId="160" hidden="1">#REF!</definedName>
    <definedName name="ghfghfgh" localSheetId="162" hidden="1">#REF!</definedName>
    <definedName name="ghfghfgh" localSheetId="174" hidden="1">#REF!</definedName>
    <definedName name="ghfghfgh" localSheetId="182" hidden="1">#REF!</definedName>
    <definedName name="ghfghfgh" localSheetId="183" hidden="1">#REF!</definedName>
    <definedName name="ghfghfgh" localSheetId="184" hidden="1">#REF!</definedName>
    <definedName name="ghfghfgh" localSheetId="175" hidden="1">#REF!</definedName>
    <definedName name="ghfghfgh" localSheetId="176" hidden="1">#REF!</definedName>
    <definedName name="ghfghfgh" localSheetId="179" hidden="1">#REF!</definedName>
    <definedName name="ghfghfgh" localSheetId="180" hidden="1">#REF!</definedName>
    <definedName name="ghfghfgh" localSheetId="181" hidden="1">#REF!</definedName>
    <definedName name="ghfghfgh" hidden="1">#REF!</definedName>
    <definedName name="gnxgvnsnsftnb" localSheetId="65">[102]ImpExp!#REF!</definedName>
    <definedName name="gnxgvnsnsftnb" localSheetId="67">[102]ImpExp!#REF!</definedName>
    <definedName name="gnxgvnsnsftnb" localSheetId="68">[102]ImpExp!#REF!</definedName>
    <definedName name="gnxgvnsnsftnb" localSheetId="71">[102]ImpExp!#REF!</definedName>
    <definedName name="gnxgvnsnsftnb" localSheetId="73">[102]ImpExp!#REF!</definedName>
    <definedName name="gnxgvnsnsftnb">[102]ImpExp!#REF!</definedName>
    <definedName name="gov">'[81]Scheduled Repayment'!$E$1:$AV$1</definedName>
    <definedName name="Gra_IDA">'[103]new multi borr (Sce 2)'!$C$14</definedName>
    <definedName name="GRA_Total_Undrawn" localSheetId="65">'[104]Table 2a'!#REF!</definedName>
    <definedName name="GRA_Total_Undrawn" localSheetId="68">'[104]Table 2a'!#REF!</definedName>
    <definedName name="GRA_Total_Undrawn" localSheetId="71">'[104]Table 2a'!#REF!</definedName>
    <definedName name="GRA_Total_Undrawn" localSheetId="73">'[104]Table 2a'!#REF!</definedName>
    <definedName name="GRA_Total_Undrawn">'[104]Table 2a'!#REF!</definedName>
    <definedName name="Grace_IDA">[78]NPV!$B$25</definedName>
    <definedName name="Grace_IDA1" localSheetId="65">#REF!</definedName>
    <definedName name="Grace_IDA1" localSheetId="67">#REF!</definedName>
    <definedName name="Grace_IDA1" localSheetId="68">#REF!</definedName>
    <definedName name="Grace_IDA1" localSheetId="69">#REF!</definedName>
    <definedName name="Grace_IDA1" localSheetId="71">#REF!</definedName>
    <definedName name="Grace_IDA1" localSheetId="73">#REF!</definedName>
    <definedName name="Grace_IDA1">#REF!</definedName>
    <definedName name="Grace_NC" localSheetId="65">[78]NPV!#REF!</definedName>
    <definedName name="Grace_NC" localSheetId="67">[78]NPV!#REF!</definedName>
    <definedName name="Grace_NC" localSheetId="68">[78]NPV!#REF!</definedName>
    <definedName name="Grace_NC" localSheetId="71">[78]NPV!#REF!</definedName>
    <definedName name="Grace_NC" localSheetId="73">[78]NPV!#REF!</definedName>
    <definedName name="Grace_NC">[78]NPV!#REF!</definedName>
    <definedName name="Grace1_IDA" localSheetId="65">#REF!</definedName>
    <definedName name="Grace1_IDA" localSheetId="67">#REF!</definedName>
    <definedName name="Grace1_IDA" localSheetId="68">#REF!</definedName>
    <definedName name="Grace1_IDA" localSheetId="69">#REF!</definedName>
    <definedName name="Grace1_IDA" localSheetId="71">#REF!</definedName>
    <definedName name="Grace1_IDA" localSheetId="73">#REF!</definedName>
    <definedName name="Grace1_IDA">#REF!</definedName>
    <definedName name="growth" localSheetId="65">#REF!</definedName>
    <definedName name="growth" localSheetId="67">#REF!</definedName>
    <definedName name="growth" localSheetId="68">#REF!</definedName>
    <definedName name="growth" localSheetId="69">#REF!</definedName>
    <definedName name="growth" localSheetId="71">#REF!</definedName>
    <definedName name="growth" localSheetId="73">#REF!</definedName>
    <definedName name="growth">#REF!</definedName>
    <definedName name="GRR" localSheetId="65">#REF!</definedName>
    <definedName name="GRR" localSheetId="67">#REF!</definedName>
    <definedName name="GRR" localSheetId="68">#REF!</definedName>
    <definedName name="GRR" localSheetId="69">#REF!</definedName>
    <definedName name="GRR" localSheetId="71">#REF!</definedName>
    <definedName name="GRR" localSheetId="73">#REF!</definedName>
    <definedName name="GRR">#REF!</definedName>
    <definedName name="gsgd" localSheetId="65">'[76]Table-1'!#REF!</definedName>
    <definedName name="gsgd" localSheetId="67">'[76]Table-1'!#REF!</definedName>
    <definedName name="gsgd" localSheetId="68">'[76]Table-1'!#REF!</definedName>
    <definedName name="gsgd" localSheetId="71">'[76]Table-1'!#REF!</definedName>
    <definedName name="gsgd" localSheetId="73">'[76]Table-1'!#REF!</definedName>
    <definedName name="gsgd">'[76]Table-1'!#REF!</definedName>
    <definedName name="gstgt" localSheetId="65">'[89]Table 1'!#REF!</definedName>
    <definedName name="gstgt" localSheetId="67">'[89]Table 1'!#REF!</definedName>
    <definedName name="gstgt" localSheetId="68">'[89]Table 1'!#REF!</definedName>
    <definedName name="gstgt" localSheetId="71">'[89]Table 1'!#REF!</definedName>
    <definedName name="gstgt" localSheetId="73">'[89]Table 1'!#REF!</definedName>
    <definedName name="gstgt">'[89]Table 1'!#REF!</definedName>
    <definedName name="gt" localSheetId="65">#REF!</definedName>
    <definedName name="gt" localSheetId="67">#REF!</definedName>
    <definedName name="gt" localSheetId="68">#REF!</definedName>
    <definedName name="gt" localSheetId="69">#REF!</definedName>
    <definedName name="gt" localSheetId="71">#REF!</definedName>
    <definedName name="gt" localSheetId="73">#REF!</definedName>
    <definedName name="gt">#REF!</definedName>
    <definedName name="guyana1003" localSheetId="67" hidden="1">{"Main Economic Indicators",#N/A,FALSE,"C"}</definedName>
    <definedName name="guyana1003" localSheetId="68" hidden="1">{"Main Economic Indicators",#N/A,FALSE,"C"}</definedName>
    <definedName name="guyana1003" localSheetId="69" hidden="1">{"Main Economic Indicators",#N/A,FALSE,"C"}</definedName>
    <definedName name="guyana1003" hidden="1">{"Main Economic Indicators",#N/A,FALSE,"C"}</definedName>
    <definedName name="HABIB" localSheetId="65">#REF!</definedName>
    <definedName name="HABIB" localSheetId="67">#REF!</definedName>
    <definedName name="HABIB" localSheetId="68">#REF!</definedName>
    <definedName name="HABIB" localSheetId="69">#REF!</definedName>
    <definedName name="HABIB" localSheetId="71">#REF!</definedName>
    <definedName name="HABIB" localSheetId="73">#REF!</definedName>
    <definedName name="HABIB">#REF!</definedName>
    <definedName name="hd" localSheetId="117">'[87]Table 1'!#REF!</definedName>
    <definedName name="hd" localSheetId="118">'[87]Table 1'!#REF!</definedName>
    <definedName name="hd" localSheetId="119">'[87]Table 1'!#REF!</definedName>
    <definedName name="hd" localSheetId="112">#REF!</definedName>
    <definedName name="hd" localSheetId="113">#REF!</definedName>
    <definedName name="hd" localSheetId="114">#REF!</definedName>
    <definedName name="hd" localSheetId="115">#REF!</definedName>
    <definedName name="hd" localSheetId="116">'[87]Table 1'!#REF!</definedName>
    <definedName name="hd" localSheetId="138">'[87]Table 1'!#REF!</definedName>
    <definedName name="hd" localSheetId="147">'[87]Table 1'!#REF!</definedName>
    <definedName name="hd" localSheetId="154">'[88]Table 1'!#REF!</definedName>
    <definedName name="hd" localSheetId="65">'[105]Table 1'!#REF!</definedName>
    <definedName name="hd" localSheetId="67">'[105]Table 1'!#REF!</definedName>
    <definedName name="hd" localSheetId="68">'[105]Table 1'!#REF!</definedName>
    <definedName name="hd" localSheetId="69">'[105]Table 1'!#REF!</definedName>
    <definedName name="hd" localSheetId="71">'[89]Table 1'!#REF!</definedName>
    <definedName name="hd" localSheetId="73">'[105]Table 1'!#REF!</definedName>
    <definedName name="hd" localSheetId="104">'[87]Table 1'!#REF!</definedName>
    <definedName name="hd" localSheetId="106">'[87]Table 1'!#REF!</definedName>
    <definedName name="hd" localSheetId="155">'[88]Table 1'!#REF!</definedName>
    <definedName name="hd" localSheetId="159">'[90]Table 1'!#REF!</definedName>
    <definedName name="hd" localSheetId="160">'[87]Table 1'!#REF!</definedName>
    <definedName name="hd" localSheetId="162">'[87]Table 1'!#REF!</definedName>
    <definedName name="hd" localSheetId="174">'[87]Table 1'!#REF!</definedName>
    <definedName name="hd" localSheetId="182">'[87]Table 1'!#REF!</definedName>
    <definedName name="hd" localSheetId="183">'[87]Table 1'!#REF!</definedName>
    <definedName name="hd" localSheetId="184">'[87]Table 1'!#REF!</definedName>
    <definedName name="hd" localSheetId="175">'[87]Table 1'!#REF!</definedName>
    <definedName name="hd" localSheetId="176">'[87]Table 1'!#REF!</definedName>
    <definedName name="hd" localSheetId="179">'[87]Table 1'!#REF!</definedName>
    <definedName name="hd" localSheetId="180">'[87]Table 1'!#REF!</definedName>
    <definedName name="hd" localSheetId="181">'[87]Table 1'!#REF!</definedName>
    <definedName name="hd">'[87]Table 1'!#REF!</definedName>
    <definedName name="hdhfd" localSheetId="65">#REF!</definedName>
    <definedName name="hdhfd" localSheetId="67">#REF!</definedName>
    <definedName name="hdhfd" localSheetId="68">#REF!</definedName>
    <definedName name="hdhfd" localSheetId="69">#REF!</definedName>
    <definedName name="hdhfd" localSheetId="71">#REF!</definedName>
    <definedName name="hdhfd" localSheetId="73">#REF!</definedName>
    <definedName name="hdhfd">#REF!</definedName>
    <definedName name="Header_Row" localSheetId="65">ROW(#REF!)</definedName>
    <definedName name="Header_Row" localSheetId="68">ROW(#REF!)</definedName>
    <definedName name="Header_Row" localSheetId="69">ROW(#REF!)</definedName>
    <definedName name="Header_Row" localSheetId="71">ROW(#REF!)</definedName>
    <definedName name="Header_Row" localSheetId="73">ROW(#REF!)</definedName>
    <definedName name="Header_Row">ROW(#REF!)</definedName>
    <definedName name="HEADING" localSheetId="65">#REF!</definedName>
    <definedName name="HEADING" localSheetId="68">#REF!</definedName>
    <definedName name="HEADING" localSheetId="69">#REF!</definedName>
    <definedName name="HEADING" localSheetId="71">#REF!</definedName>
    <definedName name="HEADING" localSheetId="73">#REF!</definedName>
    <definedName name="HEADING">#REF!</definedName>
    <definedName name="HEADING_1" localSheetId="65">#REF!</definedName>
    <definedName name="HEADING_1" localSheetId="68">#REF!</definedName>
    <definedName name="HEADING_1" localSheetId="69">#REF!</definedName>
    <definedName name="HEADING_1" localSheetId="71">#REF!</definedName>
    <definedName name="HEADING_1" localSheetId="73">#REF!</definedName>
    <definedName name="HEADING_1">#REF!</definedName>
    <definedName name="HEADING_2" localSheetId="65">#REF!</definedName>
    <definedName name="HEADING_2" localSheetId="68">#REF!</definedName>
    <definedName name="HEADING_2" localSheetId="69">#REF!</definedName>
    <definedName name="HEADING_2" localSheetId="71">#REF!</definedName>
    <definedName name="HEADING_2" localSheetId="73">#REF!</definedName>
    <definedName name="HEADING_2">#REF!</definedName>
    <definedName name="HEADING_3" localSheetId="65">#REF!</definedName>
    <definedName name="HEADING_3" localSheetId="68">#REF!</definedName>
    <definedName name="HEADING_3" localSheetId="69">#REF!</definedName>
    <definedName name="HEADING_3" localSheetId="71">#REF!</definedName>
    <definedName name="HEADING_3" localSheetId="73">#REF!</definedName>
    <definedName name="HEADING_3">#REF!</definedName>
    <definedName name="hghd">[106]List!$A$11:$E$963</definedName>
    <definedName name="hghdhd" localSheetId="65">#REF!</definedName>
    <definedName name="hghdhd" localSheetId="67">#REF!</definedName>
    <definedName name="hghdhd" localSheetId="68">#REF!</definedName>
    <definedName name="hghdhd" localSheetId="69">#REF!</definedName>
    <definedName name="hghdhd" localSheetId="71">#REF!</definedName>
    <definedName name="hghdhd" localSheetId="73">#REF!</definedName>
    <definedName name="hghdhd">#REF!</definedName>
    <definedName name="hh" localSheetId="65">#REF!</definedName>
    <definedName name="hh" localSheetId="67">#REF!</definedName>
    <definedName name="hh" localSheetId="68">#REF!</definedName>
    <definedName name="hh" localSheetId="69">#REF!</definedName>
    <definedName name="hh" localSheetId="71">#REF!</definedName>
    <definedName name="hh" localSheetId="73">#REF!</definedName>
    <definedName name="hh">#REF!</definedName>
    <definedName name="hhh" localSheetId="65" hidden="1">'[107]J(Priv.Cap)'!#REF!</definedName>
    <definedName name="hhh" localSheetId="67" hidden="1">'[107]J(Priv.Cap)'!#REF!</definedName>
    <definedName name="hhh" localSheetId="68" hidden="1">'[107]J(Priv.Cap)'!#REF!</definedName>
    <definedName name="hhh" localSheetId="71" hidden="1">'[107]J(Priv.Cap)'!#REF!</definedName>
    <definedName name="hhh" localSheetId="73" hidden="1">'[107]J(Priv.Cap)'!#REF!</definedName>
    <definedName name="hhh" hidden="1">'[107]J(Priv.Cap)'!#REF!</definedName>
    <definedName name="hhhhhh" localSheetId="117">#REF!</definedName>
    <definedName name="hhhhhh" localSheetId="118">#REF!</definedName>
    <definedName name="hhhhhh" localSheetId="119">#REF!</definedName>
    <definedName name="hhhhhh" localSheetId="113">#REF!</definedName>
    <definedName name="hhhhhh" localSheetId="115">#REF!</definedName>
    <definedName name="hhhhhh" localSheetId="116">#REF!</definedName>
    <definedName name="hhhhhh" localSheetId="154">#REF!</definedName>
    <definedName name="hhhhhh" localSheetId="68">#REF!</definedName>
    <definedName name="hhhhhh" localSheetId="71">#REF!</definedName>
    <definedName name="hhhhhh" localSheetId="155">#REF!</definedName>
    <definedName name="hhhhhh" localSheetId="160">#REF!</definedName>
    <definedName name="hhhhhh" localSheetId="162">#REF!</definedName>
    <definedName name="hhhhhh" localSheetId="174">#REF!</definedName>
    <definedName name="hhhhhh" localSheetId="182">#REF!</definedName>
    <definedName name="hhhhhh" localSheetId="183">#REF!</definedName>
    <definedName name="hhhhhh" localSheetId="184">#REF!</definedName>
    <definedName name="hhhhhh" localSheetId="175">#REF!</definedName>
    <definedName name="hhhhhh" localSheetId="176">#REF!</definedName>
    <definedName name="hhhhhh" localSheetId="179">#REF!</definedName>
    <definedName name="hhhhhh" localSheetId="180">#REF!</definedName>
    <definedName name="hhhhhh" localSheetId="181">#REF!</definedName>
    <definedName name="hhhhhh">#REF!</definedName>
    <definedName name="hhhhhhh" localSheetId="117">#REF!</definedName>
    <definedName name="hhhhhhh" localSheetId="118">#REF!</definedName>
    <definedName name="hhhhhhh" localSheetId="119">#REF!</definedName>
    <definedName name="hhhhhhh" localSheetId="112">#REF!</definedName>
    <definedName name="hhhhhhh" localSheetId="113">#REF!</definedName>
    <definedName name="hhhhhhh" localSheetId="114">#REF!</definedName>
    <definedName name="hhhhhhh" localSheetId="115">#REF!</definedName>
    <definedName name="hhhhhhh" localSheetId="116">#REF!</definedName>
    <definedName name="hhhhhhh" localSheetId="154">#REF!</definedName>
    <definedName name="hhhhhhh" localSheetId="65">#REF!</definedName>
    <definedName name="hhhhhhh" localSheetId="67">#REF!</definedName>
    <definedName name="hhhhhhh" localSheetId="68">#REF!</definedName>
    <definedName name="hhhhhhh" localSheetId="69">#REF!</definedName>
    <definedName name="hhhhhhh" localSheetId="71">#REF!</definedName>
    <definedName name="hhhhhhh" localSheetId="73">#REF!</definedName>
    <definedName name="hhhhhhh" localSheetId="155">#REF!</definedName>
    <definedName name="hhhhhhh" localSheetId="160">#REF!</definedName>
    <definedName name="hhhhhhh" localSheetId="174">#REF!</definedName>
    <definedName name="hhhhhhh" localSheetId="182">#REF!</definedName>
    <definedName name="hhhhhhh" localSheetId="183">#REF!</definedName>
    <definedName name="hhhhhhh" localSheetId="184">#REF!</definedName>
    <definedName name="hhhhhhh" localSheetId="175">#REF!</definedName>
    <definedName name="hhhhhhh" localSheetId="176">#REF!</definedName>
    <definedName name="hhhhhhh" localSheetId="179">#REF!</definedName>
    <definedName name="hhhhhhh" localSheetId="180">#REF!</definedName>
    <definedName name="hhhhhhh" localSheetId="181">#REF!</definedName>
    <definedName name="hhhhhhh">#REF!</definedName>
    <definedName name="hi" localSheetId="117" hidden="1">#REF!</definedName>
    <definedName name="hi" localSheetId="118" hidden="1">#REF!</definedName>
    <definedName name="hi" localSheetId="119" hidden="1">#REF!</definedName>
    <definedName name="hi" localSheetId="113" hidden="1">#REF!</definedName>
    <definedName name="hi" localSheetId="115" hidden="1">#REF!</definedName>
    <definedName name="hi" localSheetId="116" hidden="1">#REF!</definedName>
    <definedName name="hi" localSheetId="154" hidden="1">#REF!</definedName>
    <definedName name="hi" localSheetId="68" hidden="1">#REF!</definedName>
    <definedName name="hi" localSheetId="71" hidden="1">#REF!</definedName>
    <definedName name="hi" localSheetId="155" hidden="1">#REF!</definedName>
    <definedName name="hi" localSheetId="158" hidden="1">#REF!</definedName>
    <definedName name="hi" localSheetId="160" hidden="1">#REF!</definedName>
    <definedName name="hi" localSheetId="162" hidden="1">#REF!</definedName>
    <definedName name="hi" localSheetId="174" hidden="1">#REF!</definedName>
    <definedName name="hi" localSheetId="182" hidden="1">#REF!</definedName>
    <definedName name="hi" localSheetId="183" hidden="1">#REF!</definedName>
    <definedName name="hi" localSheetId="184" hidden="1">#REF!</definedName>
    <definedName name="hi" localSheetId="175" hidden="1">#REF!</definedName>
    <definedName name="hi" localSheetId="176" hidden="1">#REF!</definedName>
    <definedName name="hi" localSheetId="179" hidden="1">#REF!</definedName>
    <definedName name="hi" localSheetId="180" hidden="1">#REF!</definedName>
    <definedName name="hi" localSheetId="181" hidden="1">#REF!</definedName>
    <definedName name="hi" hidden="1">#REF!</definedName>
    <definedName name="high">[56]Loanstats!$S$4:$Y$38</definedName>
    <definedName name="hihy" localSheetId="65">'[24]10'!#REF!</definedName>
    <definedName name="hihy" localSheetId="68">'[24]10'!#REF!</definedName>
    <definedName name="hihy" localSheetId="71">'[24]10'!#REF!</definedName>
    <definedName name="hihy" localSheetId="73">'[24]10'!#REF!</definedName>
    <definedName name="hihy">'[24]10'!#REF!</definedName>
    <definedName name="HIPCDATA" localSheetId="65">#REF!</definedName>
    <definedName name="HIPCDATA" localSheetId="67">#REF!</definedName>
    <definedName name="HIPCDATA" localSheetId="68">#REF!</definedName>
    <definedName name="HIPCDATA" localSheetId="69">#REF!</definedName>
    <definedName name="HIPCDATA" localSheetId="71">#REF!</definedName>
    <definedName name="HIPCDATA" localSheetId="73">#REF!</definedName>
    <definedName name="HIPCDATA">#REF!</definedName>
    <definedName name="hjsadg" localSheetId="67" hidden="1">{#N/A,#N/A,TRUE,"Table1USD";#N/A,#N/A,TRUE,"Table1GBP"}</definedName>
    <definedName name="hjsadg" localSheetId="68" hidden="1">{#N/A,#N/A,TRUE,"Table1USD";#N/A,#N/A,TRUE,"Table1GBP"}</definedName>
    <definedName name="hjsadg" localSheetId="69" hidden="1">{#N/A,#N/A,TRUE,"Table1USD";#N/A,#N/A,TRUE,"Table1GBP"}</definedName>
    <definedName name="hjsadg" hidden="1">{#N/A,#N/A,TRUE,"Table1USD";#N/A,#N/A,TRUE,"Table1GBP"}</definedName>
    <definedName name="HSBC" localSheetId="65">#REF!</definedName>
    <definedName name="HSBC" localSheetId="67">#REF!</definedName>
    <definedName name="HSBC" localSheetId="68">#REF!</definedName>
    <definedName name="HSBC" localSheetId="69">#REF!</definedName>
    <definedName name="HSBC" localSheetId="71">#REF!</definedName>
    <definedName name="HSBC" localSheetId="73">#REF!</definedName>
    <definedName name="HSBC">#REF!</definedName>
    <definedName name="HSBCMAU" localSheetId="65">#REF!</definedName>
    <definedName name="HSBCMAU" localSheetId="67">#REF!</definedName>
    <definedName name="HSBCMAU" localSheetId="68">#REF!</definedName>
    <definedName name="HSBCMAU" localSheetId="69">#REF!</definedName>
    <definedName name="HSBCMAU" localSheetId="71">#REF!</definedName>
    <definedName name="HSBCMAU" localSheetId="73">#REF!</definedName>
    <definedName name="HSBCMAU">#REF!</definedName>
    <definedName name="hthd" localSheetId="65">#REF!</definedName>
    <definedName name="hthd" localSheetId="67">#REF!</definedName>
    <definedName name="hthd" localSheetId="68">#REF!</definedName>
    <definedName name="hthd" localSheetId="69">#REF!</definedName>
    <definedName name="hthd" localSheetId="71">#REF!</definedName>
    <definedName name="hthd" localSheetId="73">#REF!</definedName>
    <definedName name="hthd">#REF!</definedName>
    <definedName name="hthdrf" localSheetId="65">#REF!</definedName>
    <definedName name="hthdrf" localSheetId="68">#REF!</definedName>
    <definedName name="hthdrf" localSheetId="69">#REF!</definedName>
    <definedName name="hthdrf" localSheetId="71">#REF!</definedName>
    <definedName name="hthdrf" localSheetId="73">#REF!</definedName>
    <definedName name="hthdrf">#REF!</definedName>
    <definedName name="HTML_CodePage" hidden="1">1252</definedName>
    <definedName name="HTML_Control" localSheetId="117" hidden="1">{"'net change'!$A$4:$EL$14"}</definedName>
    <definedName name="HTML_Control" localSheetId="118" hidden="1">{"'net change'!$A$4:$EL$14"}</definedName>
    <definedName name="HTML_Control" localSheetId="119" hidden="1">{"'net change'!$A$4:$EL$14"}</definedName>
    <definedName name="HTML_Control" localSheetId="112" hidden="1">{"'net change'!$A$4:$EL$14"}</definedName>
    <definedName name="HTML_Control" localSheetId="113" hidden="1">{"'net change'!$A$4:$EL$14"}</definedName>
    <definedName name="HTML_Control" localSheetId="114" hidden="1">{"'net change'!$A$4:$EL$14"}</definedName>
    <definedName name="HTML_Control" localSheetId="115" hidden="1">{"'net change'!$A$4:$EL$14"}</definedName>
    <definedName name="HTML_Control" localSheetId="116" hidden="1">{"'net change'!$A$4:$EL$14"}</definedName>
    <definedName name="HTML_Control" localSheetId="138" hidden="1">{"'net change'!$A$4:$EL$14"}</definedName>
    <definedName name="HTML_Control" localSheetId="147" hidden="1">{"'net change'!$A$4:$EL$14"}</definedName>
    <definedName name="HTML_Control" localSheetId="152" hidden="1">{"'net change'!$A$4:$EL$14"}</definedName>
    <definedName name="HTML_Control" localSheetId="153" hidden="1">{"'net change'!$A$4:$EL$14"}</definedName>
    <definedName name="HTML_Control" localSheetId="154" hidden="1">{"'net change'!$A$4:$EL$14"}</definedName>
    <definedName name="HTML_Control" localSheetId="67" hidden="1">{"'net change'!$A$4:$EL$14"}</definedName>
    <definedName name="HTML_Control" localSheetId="68" hidden="1">{"'net change'!$A$4:$EL$14"}</definedName>
    <definedName name="HTML_Control" localSheetId="69" hidden="1">{"'net change'!$A$4:$EL$14"}</definedName>
    <definedName name="HTML_Control" localSheetId="102" hidden="1">{"'net change'!$A$4:$EL$14"}</definedName>
    <definedName name="HTML_Control" localSheetId="106" hidden="1">{"'net change'!$A$4:$EL$14"}</definedName>
    <definedName name="HTML_Control" localSheetId="159" hidden="1">{"'net change'!$A$4:$EL$14"}</definedName>
    <definedName name="HTML_Control" localSheetId="161" hidden="1">{"'net change'!$A$4:$EL$14"}</definedName>
    <definedName name="HTML_Control" localSheetId="160" hidden="1">{"'net change'!$A$4:$EL$14"}</definedName>
    <definedName name="HTML_Control" localSheetId="162" hidden="1">{"'net change'!$A$4:$EL$14"}</definedName>
    <definedName name="HTML_Control" localSheetId="174" hidden="1">{"'net change'!$A$4:$EL$14"}</definedName>
    <definedName name="HTML_Control" localSheetId="182" hidden="1">{"'net change'!$A$4:$EL$14"}</definedName>
    <definedName name="HTML_Control" localSheetId="183" hidden="1">{"'net change'!$A$4:$EL$14"}</definedName>
    <definedName name="HTML_Control" localSheetId="184" hidden="1">{"'net change'!$A$4:$EL$14"}</definedName>
    <definedName name="HTML_Control" localSheetId="175" hidden="1">{"'net change'!$A$4:$EL$14"}</definedName>
    <definedName name="HTML_Control" localSheetId="176" hidden="1">{"'net change'!$A$4:$EL$14"}</definedName>
    <definedName name="HTML_Control" localSheetId="179" hidden="1">{"'net change'!$A$4:$EL$14"}</definedName>
    <definedName name="HTML_Control" localSheetId="180" hidden="1">{"'net change'!$A$4:$EL$14"}</definedName>
    <definedName name="HTML_Control" localSheetId="181"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 localSheetId="65">#REF!</definedName>
    <definedName name="I" localSheetId="67">#REF!</definedName>
    <definedName name="I" localSheetId="68">#REF!</definedName>
    <definedName name="I" localSheetId="69">#REF!</definedName>
    <definedName name="I" localSheetId="71">#REF!</definedName>
    <definedName name="I" localSheetId="73">#REF!</definedName>
    <definedName name="I">#REF!</definedName>
    <definedName name="I.____M.D.L.S." localSheetId="65">#REF!</definedName>
    <definedName name="I.____M.D.L.S." localSheetId="67">#REF!</definedName>
    <definedName name="I.____M.D.L.S." localSheetId="68">#REF!</definedName>
    <definedName name="I.____M.D.L.S." localSheetId="69">#REF!</definedName>
    <definedName name="I.____M.D.L.S." localSheetId="71">#REF!</definedName>
    <definedName name="I.____M.D.L.S." localSheetId="73">#REF!</definedName>
    <definedName name="I.____M.D.L.S.">#REF!</definedName>
    <definedName name="Ibrd" localSheetId="69">[33]CIRRs!$C$63</definedName>
    <definedName name="Ibrd">[34]CIRRs!$C$63</definedName>
    <definedName name="IDA" localSheetId="69">[33]CIRRs!$C$64</definedName>
    <definedName name="IDA">[34]CIRRs!$C$64</definedName>
    <definedName name="IDA_assistance" localSheetId="69">'[108]tab 14'!$B$6:$U$25</definedName>
    <definedName name="IDA_assistance">'[109]tab 14'!$B$6:$U$25</definedName>
    <definedName name="IDAr" localSheetId="65">#REF!</definedName>
    <definedName name="IDAr" localSheetId="67">#REF!</definedName>
    <definedName name="IDAr" localSheetId="68">#REF!</definedName>
    <definedName name="IDAr" localSheetId="69">#REF!</definedName>
    <definedName name="IDAr" localSheetId="71">#REF!</definedName>
    <definedName name="IDAr" localSheetId="73">#REF!</definedName>
    <definedName name="IDAr">#REF!</definedName>
    <definedName name="IESS" localSheetId="65">#REF!</definedName>
    <definedName name="IESS" localSheetId="67">#REF!</definedName>
    <definedName name="IESS" localSheetId="68">#REF!</definedName>
    <definedName name="IESS" localSheetId="69">#REF!</definedName>
    <definedName name="IESS" localSheetId="71">#REF!</definedName>
    <definedName name="IESS" localSheetId="73">#REF!</definedName>
    <definedName name="IESS">#REF!</definedName>
    <definedName name="Ifad" localSheetId="69">[33]CIRRs!$C$65</definedName>
    <definedName name="Ifad">[34]CIRRs!$C$65</definedName>
    <definedName name="IFEMREPRT" localSheetId="65">#REF!</definedName>
    <definedName name="IFEMREPRT" localSheetId="67">#REF!</definedName>
    <definedName name="IFEMREPRT" localSheetId="68">#REF!</definedName>
    <definedName name="IFEMREPRT" localSheetId="69">#REF!</definedName>
    <definedName name="IFEMREPRT" localSheetId="71">#REF!</definedName>
    <definedName name="IFEMREPRT" localSheetId="73">#REF!</definedName>
    <definedName name="IFEMREPRT">#REF!</definedName>
    <definedName name="ifs" localSheetId="65">[40]Zambia!#REF!</definedName>
    <definedName name="ifs" localSheetId="67">[40]Zambia!#REF!</definedName>
    <definedName name="ifs" localSheetId="68">[40]Zambia!#REF!</definedName>
    <definedName name="ifs" localSheetId="71">[40]Zambia!#REF!</definedName>
    <definedName name="ifs" localSheetId="73">[40]Zambia!#REF!</definedName>
    <definedName name="ifs">[40]Zambia!#REF!</definedName>
    <definedName name="II" localSheetId="65">#REF!</definedName>
    <definedName name="II" localSheetId="67">#REF!</definedName>
    <definedName name="II" localSheetId="68">#REF!</definedName>
    <definedName name="II" localSheetId="69">#REF!</definedName>
    <definedName name="II" localSheetId="71">'[25]10'!#REF!</definedName>
    <definedName name="II" localSheetId="73">#REF!</definedName>
    <definedName name="II">'[25]10'!#REF!</definedName>
    <definedName name="II.2" localSheetId="65">#REF!</definedName>
    <definedName name="II.2" localSheetId="67">#REF!</definedName>
    <definedName name="II.2" localSheetId="68">#REF!</definedName>
    <definedName name="II.2" localSheetId="69">#REF!</definedName>
    <definedName name="II.2" localSheetId="71">#REF!</definedName>
    <definedName name="II.2" localSheetId="73">#REF!</definedName>
    <definedName name="II.2">#REF!</definedName>
    <definedName name="III" localSheetId="65">#REF!</definedName>
    <definedName name="III" localSheetId="67">#REF!</definedName>
    <definedName name="III" localSheetId="68">#REF!</definedName>
    <definedName name="III" localSheetId="69">#REF!</definedName>
    <definedName name="III" localSheetId="71">'[25]10'!#REF!</definedName>
    <definedName name="III" localSheetId="73">#REF!</definedName>
    <definedName name="III">'[25]10'!#REF!</definedName>
    <definedName name="iii.15a" localSheetId="65">#REF!</definedName>
    <definedName name="iii.15a" localSheetId="68">#REF!</definedName>
    <definedName name="iii.15a" localSheetId="69">#REF!</definedName>
    <definedName name="iii.15a" localSheetId="71">#REF!</definedName>
    <definedName name="iii.15a" localSheetId="73">#REF!</definedName>
    <definedName name="iii.15a">#REF!</definedName>
    <definedName name="iiii" localSheetId="117">#REF!</definedName>
    <definedName name="iiii" localSheetId="118">#REF!</definedName>
    <definedName name="iiii" localSheetId="119">#REF!</definedName>
    <definedName name="iiii" localSheetId="113">#REF!</definedName>
    <definedName name="iiii" localSheetId="115">#REF!</definedName>
    <definedName name="iiii" localSheetId="116">#REF!</definedName>
    <definedName name="iiii" localSheetId="154">#REF!</definedName>
    <definedName name="iiii" localSheetId="68">#REF!</definedName>
    <definedName name="iiii" localSheetId="71">#REF!</definedName>
    <definedName name="iiii" localSheetId="155">#REF!</definedName>
    <definedName name="iiii" localSheetId="160">#REF!</definedName>
    <definedName name="iiii" localSheetId="162">#REF!</definedName>
    <definedName name="iiii" localSheetId="174">#REF!</definedName>
    <definedName name="iiii" localSheetId="182">#REF!</definedName>
    <definedName name="iiii" localSheetId="183">#REF!</definedName>
    <definedName name="iiii" localSheetId="184">#REF!</definedName>
    <definedName name="iiii" localSheetId="175">#REF!</definedName>
    <definedName name="iiii" localSheetId="176">#REF!</definedName>
    <definedName name="iiii" localSheetId="179">#REF!</definedName>
    <definedName name="iiii" localSheetId="180">#REF!</definedName>
    <definedName name="iiii" localSheetId="181">#REF!</definedName>
    <definedName name="iiii">#REF!</definedName>
    <definedName name="IM" localSheetId="65">#REF!</definedName>
    <definedName name="IM" localSheetId="68">#REF!</definedName>
    <definedName name="IM" localSheetId="69">#REF!</definedName>
    <definedName name="IM" localSheetId="71">#REF!</definedName>
    <definedName name="IM" localSheetId="73">#REF!</definedName>
    <definedName name="IM">#REF!</definedName>
    <definedName name="ima" localSheetId="65">#REF!</definedName>
    <definedName name="ima" localSheetId="68">#REF!</definedName>
    <definedName name="ima" localSheetId="69">#REF!</definedName>
    <definedName name="ima" localSheetId="71">#REF!</definedName>
    <definedName name="ima" localSheetId="73">#REF!</definedName>
    <definedName name="ima">#REF!</definedName>
    <definedName name="IMF" localSheetId="65">#REF!</definedName>
    <definedName name="IMF" localSheetId="68">#REF!</definedName>
    <definedName name="IMF" localSheetId="69">#REF!</definedName>
    <definedName name="IMF" localSheetId="71">#REF!</definedName>
    <definedName name="IMF" localSheetId="73">#REF!</definedName>
    <definedName name="IMF">#REF!</definedName>
    <definedName name="IMFtable" localSheetId="65">#REF!</definedName>
    <definedName name="IMFtable" localSheetId="68">#REF!</definedName>
    <definedName name="IMFtable" localSheetId="69">#REF!</definedName>
    <definedName name="IMFtable" localSheetId="71">#REF!</definedName>
    <definedName name="IMFtable" localSheetId="73">#REF!</definedName>
    <definedName name="IMFtable">#REF!</definedName>
    <definedName name="impact">[110]Impact!$A$60:$AQ$81</definedName>
    <definedName name="IMPORTS" localSheetId="65">[44]T1!#REF!</definedName>
    <definedName name="IMPORTS" localSheetId="68">[44]T1!#REF!</definedName>
    <definedName name="IMPORTS" localSheetId="71">[44]T1!#REF!</definedName>
    <definedName name="IMPORTS" localSheetId="73">[44]T1!#REF!</definedName>
    <definedName name="IMPORTS">[44]T1!#REF!</definedName>
    <definedName name="INBP" localSheetId="65">#REF!</definedName>
    <definedName name="INBP" localSheetId="67">#REF!</definedName>
    <definedName name="INBP" localSheetId="68">#REF!</definedName>
    <definedName name="INBP" localSheetId="69">#REF!</definedName>
    <definedName name="INBP" localSheetId="71">#REF!</definedName>
    <definedName name="INBP" localSheetId="73">#REF!</definedName>
    <definedName name="INBP">#REF!</definedName>
    <definedName name="INBS" localSheetId="65">#REF!</definedName>
    <definedName name="INBS" localSheetId="67">#REF!</definedName>
    <definedName name="INBS" localSheetId="68">#REF!</definedName>
    <definedName name="INBS" localSheetId="69">#REF!</definedName>
    <definedName name="INBS" localSheetId="71">#REF!</definedName>
    <definedName name="INBS" localSheetId="73">#REF!</definedName>
    <definedName name="INBS">#REF!</definedName>
    <definedName name="Inc_5" localSheetId="117">'[65]t2.34 Topic 2.6.1'!#REF!</definedName>
    <definedName name="Inc_5" localSheetId="118">'[65]t2.34 Topic 2.6.1'!#REF!</definedName>
    <definedName name="Inc_5" localSheetId="119">'[65]t2.34 Topic 2.6.1'!#REF!</definedName>
    <definedName name="Inc_5" localSheetId="113">'[65]t2.34 Topic 2.6.1'!#REF!</definedName>
    <definedName name="Inc_5" localSheetId="115">'[65]t2.34 Topic 2.6.1'!#REF!</definedName>
    <definedName name="Inc_5" localSheetId="116">'[65]t2.34 Topic 2.6.1'!#REF!</definedName>
    <definedName name="Inc_5" localSheetId="68">'[65]t2.34 Topic 2.6.1'!#REF!</definedName>
    <definedName name="Inc_5" localSheetId="71">'[65]t2.34 Topic 2.6.1'!#REF!</definedName>
    <definedName name="Inc_5" localSheetId="155">'[65]t2.34 Topic 2.6.1'!#REF!</definedName>
    <definedName name="Inc_5" localSheetId="160">'[65]t2.34 Topic 2.6.1'!#REF!</definedName>
    <definedName name="Inc_5" localSheetId="162">'[65]t2.34 Topic 2.6.1'!#REF!</definedName>
    <definedName name="Inc_5">'[65]t2.34 Topic 2.6.1'!#REF!</definedName>
    <definedName name="INCPI" localSheetId="65">#REF!</definedName>
    <definedName name="INCPI" localSheetId="67">#REF!</definedName>
    <definedName name="INCPI" localSheetId="68">#REF!</definedName>
    <definedName name="INCPI" localSheetId="69">#REF!</definedName>
    <definedName name="INCPI" localSheetId="71">#REF!</definedName>
    <definedName name="INCPI" localSheetId="73">#REF!</definedName>
    <definedName name="INCPI">#REF!</definedName>
    <definedName name="ind" localSheetId="65">#REF!</definedName>
    <definedName name="ind" localSheetId="68">#REF!</definedName>
    <definedName name="ind" localSheetId="69">#REF!</definedName>
    <definedName name="ind" localSheetId="71">#REF!</definedName>
    <definedName name="ind" localSheetId="73">#REF!</definedName>
    <definedName name="ind">#REF!</definedName>
    <definedName name="Ind_5" localSheetId="117">'[65]t2.34 Topic 2.6.1'!#REF!</definedName>
    <definedName name="Ind_5" localSheetId="118">'[65]t2.34 Topic 2.6.1'!#REF!</definedName>
    <definedName name="Ind_5" localSheetId="119">'[65]t2.34 Topic 2.6.1'!#REF!</definedName>
    <definedName name="Ind_5" localSheetId="113">'[65]t2.34 Topic 2.6.1'!#REF!</definedName>
    <definedName name="Ind_5" localSheetId="115">'[65]t2.34 Topic 2.6.1'!#REF!</definedName>
    <definedName name="Ind_5" localSheetId="116">'[65]t2.34 Topic 2.6.1'!#REF!</definedName>
    <definedName name="Ind_5" localSheetId="68">'[65]t2.34 Topic 2.6.1'!#REF!</definedName>
    <definedName name="Ind_5" localSheetId="71">'[65]t2.34 Topic 2.6.1'!#REF!</definedName>
    <definedName name="Ind_5" localSheetId="155">'[65]t2.34 Topic 2.6.1'!#REF!</definedName>
    <definedName name="Ind_5" localSheetId="160">'[65]t2.34 Topic 2.6.1'!#REF!</definedName>
    <definedName name="Ind_5" localSheetId="162">'[65]t2.34 Topic 2.6.1'!#REF!</definedName>
    <definedName name="Ind_5">'[65]t2.34 Topic 2.6.1'!#REF!</definedName>
    <definedName name="indicator" localSheetId="65">#REF!</definedName>
    <definedName name="indicator" localSheetId="68">#REF!</definedName>
    <definedName name="indicator" localSheetId="69">#REF!</definedName>
    <definedName name="indicator" localSheetId="71">#REF!</definedName>
    <definedName name="indicator" localSheetId="73">#REF!</definedName>
    <definedName name="indicator">#REF!</definedName>
    <definedName name="indigo" localSheetId="67">'T 6.4'!indigo</definedName>
    <definedName name="indigo" localSheetId="68">'T 6.4 ctd'!indigo</definedName>
    <definedName name="indigo" localSheetId="69">'T 6.5'!indigo</definedName>
    <definedName name="indigo">[0]!indigo</definedName>
    <definedName name="INDINT" localSheetId="65">#REF!</definedName>
    <definedName name="INDINT" localSheetId="67">#REF!</definedName>
    <definedName name="INDINT" localSheetId="68">#REF!</definedName>
    <definedName name="INDINT" localSheetId="69">#REF!</definedName>
    <definedName name="INDINT" localSheetId="71">#REF!</definedName>
    <definedName name="INDINT" localSheetId="73">#REF!</definedName>
    <definedName name="INDINT">#REF!</definedName>
    <definedName name="INDS1" localSheetId="65">#REF!</definedName>
    <definedName name="INDS1" localSheetId="67">#REF!</definedName>
    <definedName name="INDS1" localSheetId="68">#REF!</definedName>
    <definedName name="INDS1" localSheetId="69">#REF!</definedName>
    <definedName name="INDS1" localSheetId="71">#REF!</definedName>
    <definedName name="INDS1" localSheetId="73">#REF!</definedName>
    <definedName name="INDS1">#REF!</definedName>
    <definedName name="indus" localSheetId="117" hidden="1">#REF!</definedName>
    <definedName name="indus" localSheetId="118" hidden="1">#REF!</definedName>
    <definedName name="indus" localSheetId="119" hidden="1">#REF!</definedName>
    <definedName name="indus" localSheetId="113" hidden="1">#REF!</definedName>
    <definedName name="indus" localSheetId="115" hidden="1">#REF!</definedName>
    <definedName name="indus" localSheetId="116" hidden="1">#REF!</definedName>
    <definedName name="indus" localSheetId="154" hidden="1">#REF!</definedName>
    <definedName name="indus" localSheetId="68" hidden="1">#REF!</definedName>
    <definedName name="indus" localSheetId="71" hidden="1">#REF!</definedName>
    <definedName name="indus" localSheetId="155" hidden="1">#REF!</definedName>
    <definedName name="indus" localSheetId="163" hidden="1">#REF!</definedName>
    <definedName name="indus" localSheetId="164" hidden="1">#REF!</definedName>
    <definedName name="indus" localSheetId="165" hidden="1">#REF!</definedName>
    <definedName name="indus" localSheetId="166" hidden="1">#REF!</definedName>
    <definedName name="indus" localSheetId="158" hidden="1">#REF!</definedName>
    <definedName name="indus" localSheetId="160" hidden="1">#REF!</definedName>
    <definedName name="indus" localSheetId="162" hidden="1">#REF!</definedName>
    <definedName name="indus" localSheetId="174" hidden="1">#REF!</definedName>
    <definedName name="indus" localSheetId="182" hidden="1">#REF!</definedName>
    <definedName name="indus" localSheetId="183" hidden="1">#REF!</definedName>
    <definedName name="indus" localSheetId="184" hidden="1">#REF!</definedName>
    <definedName name="indus" localSheetId="175" hidden="1">#REF!</definedName>
    <definedName name="indus" localSheetId="176" hidden="1">#REF!</definedName>
    <definedName name="indus" localSheetId="179" hidden="1">#REF!</definedName>
    <definedName name="indus" localSheetId="180" hidden="1">#REF!</definedName>
    <definedName name="indus" localSheetId="181" hidden="1">#REF!</definedName>
    <definedName name="indus" hidden="1">#REF!</definedName>
    <definedName name="INECEL" localSheetId="65">#REF!</definedName>
    <definedName name="INECEL" localSheetId="67">#REF!</definedName>
    <definedName name="INECEL" localSheetId="68">#REF!</definedName>
    <definedName name="INECEL" localSheetId="69">#REF!</definedName>
    <definedName name="INECEL" localSheetId="71">#REF!</definedName>
    <definedName name="INECEL" localSheetId="73">#REF!</definedName>
    <definedName name="INECEL">#REF!</definedName>
    <definedName name="INEXR" localSheetId="65">#REF!</definedName>
    <definedName name="INEXR" localSheetId="68">#REF!</definedName>
    <definedName name="INEXR" localSheetId="69">#REF!</definedName>
    <definedName name="INEXR" localSheetId="71">#REF!</definedName>
    <definedName name="INEXR" localSheetId="73">#REF!</definedName>
    <definedName name="INEXR">#REF!</definedName>
    <definedName name="INFISC1" localSheetId="65">#REF!</definedName>
    <definedName name="INFISC1" localSheetId="68">#REF!</definedName>
    <definedName name="INFISC1" localSheetId="69">#REF!</definedName>
    <definedName name="INFISC1" localSheetId="71">#REF!</definedName>
    <definedName name="INFISC1" localSheetId="73">#REF!</definedName>
    <definedName name="INFISC1">#REF!</definedName>
    <definedName name="INFISC2" localSheetId="65">#REF!</definedName>
    <definedName name="INFISC2" localSheetId="68">#REF!</definedName>
    <definedName name="INFISC2" localSheetId="69">#REF!</definedName>
    <definedName name="INFISC2" localSheetId="71">#REF!</definedName>
    <definedName name="INFISC2" localSheetId="73">#REF!</definedName>
    <definedName name="INFISC2">#REF!</definedName>
    <definedName name="info" localSheetId="65">'[111]WETA-WEO'!#REF!</definedName>
    <definedName name="info" localSheetId="68">'[111]WETA-WEO'!#REF!</definedName>
    <definedName name="info" localSheetId="71">'[111]WETA-WEO'!#REF!</definedName>
    <definedName name="info" localSheetId="73">'[111]WETA-WEO'!#REF!</definedName>
    <definedName name="info">'[111]WETA-WEO'!#REF!</definedName>
    <definedName name="infonotes" localSheetId="65">#REF!</definedName>
    <definedName name="infonotes" localSheetId="67">#REF!</definedName>
    <definedName name="infonotes" localSheetId="68">#REF!</definedName>
    <definedName name="infonotes" localSheetId="69">#REF!</definedName>
    <definedName name="infonotes" localSheetId="71">#REF!</definedName>
    <definedName name="infonotes" localSheetId="73">#REF!</definedName>
    <definedName name="infonotes">#REF!</definedName>
    <definedName name="InHUB">[10]InHUB!$G$4:$U$9</definedName>
    <definedName name="INMN" localSheetId="65">#REF!</definedName>
    <definedName name="INMN" localSheetId="67">#REF!</definedName>
    <definedName name="INMN" localSheetId="68">#REF!</definedName>
    <definedName name="INMN" localSheetId="69">#REF!</definedName>
    <definedName name="INMN" localSheetId="71">#REF!</definedName>
    <definedName name="INMN" localSheetId="73">#REF!</definedName>
    <definedName name="INMN">#REF!</definedName>
    <definedName name="INP" localSheetId="65">#REF!</definedName>
    <definedName name="INP" localSheetId="67">#REF!</definedName>
    <definedName name="INP" localSheetId="68">#REF!</definedName>
    <definedName name="INP" localSheetId="69">#REF!</definedName>
    <definedName name="INP" localSheetId="71">#REF!</definedName>
    <definedName name="INP" localSheetId="73">#REF!</definedName>
    <definedName name="INP">#REF!</definedName>
    <definedName name="INPROJ" localSheetId="65">#REF!</definedName>
    <definedName name="INPROJ" localSheetId="67">#REF!</definedName>
    <definedName name="INPROJ" localSheetId="68">#REF!</definedName>
    <definedName name="INPROJ" localSheetId="69">#REF!</definedName>
    <definedName name="INPROJ" localSheetId="71">#REF!</definedName>
    <definedName name="INPROJ" localSheetId="73">#REF!</definedName>
    <definedName name="INPROJ">#REF!</definedName>
    <definedName name="INPUT_2" localSheetId="65">[14]Input!#REF!</definedName>
    <definedName name="INPUT_2" localSheetId="67">[14]Input!#REF!</definedName>
    <definedName name="INPUT_2" localSheetId="68">[14]Input!#REF!</definedName>
    <definedName name="INPUT_2" localSheetId="71">[14]Input!#REF!</definedName>
    <definedName name="INPUT_2" localSheetId="73">[14]Input!#REF!</definedName>
    <definedName name="INPUT_2">[14]Input!#REF!</definedName>
    <definedName name="INPUT_4" localSheetId="65">[14]Input!#REF!</definedName>
    <definedName name="INPUT_4" localSheetId="67">[14]Input!#REF!</definedName>
    <definedName name="INPUT_4" localSheetId="68">[14]Input!#REF!</definedName>
    <definedName name="INPUT_4" localSheetId="71">[14]Input!#REF!</definedName>
    <definedName name="INPUT_4" localSheetId="73">[14]Input!#REF!</definedName>
    <definedName name="INPUT_4">[14]Input!#REF!</definedName>
    <definedName name="Int" localSheetId="65">#REF!</definedName>
    <definedName name="Int" localSheetId="67">#REF!</definedName>
    <definedName name="Int" localSheetId="68">#REF!</definedName>
    <definedName name="Int" localSheetId="69">#REF!</definedName>
    <definedName name="Int" localSheetId="71">#REF!</definedName>
    <definedName name="Int" localSheetId="73">#REF!</definedName>
    <definedName name="Int">#REF!</definedName>
    <definedName name="interest">[112]depoStats!$B$2:$H$50</definedName>
    <definedName name="Interest_IDA">[78]NPV!$B$27</definedName>
    <definedName name="Interest_IDA1" localSheetId="65">#REF!</definedName>
    <definedName name="Interest_IDA1" localSheetId="67">#REF!</definedName>
    <definedName name="Interest_IDA1" localSheetId="68">#REF!</definedName>
    <definedName name="Interest_IDA1" localSheetId="69">#REF!</definedName>
    <definedName name="Interest_IDA1" localSheetId="71">#REF!</definedName>
    <definedName name="Interest_IDA1" localSheetId="73">#REF!</definedName>
    <definedName name="Interest_IDA1">#REF!</definedName>
    <definedName name="Interest_NC" localSheetId="65">[78]NPV!#REF!</definedName>
    <definedName name="Interest_NC" localSheetId="67">[78]NPV!#REF!</definedName>
    <definedName name="Interest_NC" localSheetId="68">[78]NPV!#REF!</definedName>
    <definedName name="Interest_NC" localSheetId="71">[78]NPV!#REF!</definedName>
    <definedName name="Interest_NC" localSheetId="73">[78]NPV!#REF!</definedName>
    <definedName name="Interest_NC">[78]NPV!#REF!</definedName>
    <definedName name="Interest_Rate" localSheetId="65">#REF!</definedName>
    <definedName name="Interest_Rate" localSheetId="67">#REF!</definedName>
    <definedName name="Interest_Rate" localSheetId="68">#REF!</definedName>
    <definedName name="Interest_Rate" localSheetId="69">#REF!</definedName>
    <definedName name="Interest_Rate" localSheetId="71">#REF!</definedName>
    <definedName name="Interest_Rate" localSheetId="73">#REF!</definedName>
    <definedName name="Interest_Rate">#REF!</definedName>
    <definedName name="INTERESTLOAN">[56]Loanstats!$C$3:$I$36</definedName>
    <definedName name="InterestRate" localSheetId="65">#REF!</definedName>
    <definedName name="InterestRate" localSheetId="67">#REF!</definedName>
    <definedName name="InterestRate" localSheetId="68">#REF!</definedName>
    <definedName name="InterestRate" localSheetId="69">#REF!</definedName>
    <definedName name="InterestRate" localSheetId="71">#REF!</definedName>
    <definedName name="InterestRate" localSheetId="73">#REF!</definedName>
    <definedName name="InterestRate">#REF!</definedName>
    <definedName name="inthalf" localSheetId="69">[113]Sheet4!$C$58:$G$112</definedName>
    <definedName name="inthalf">[114]Sheet4!$C$58:$G$112</definedName>
    <definedName name="INTM" localSheetId="65">#REF!</definedName>
    <definedName name="INTM" localSheetId="67">#REF!</definedName>
    <definedName name="INTM" localSheetId="68">#REF!</definedName>
    <definedName name="INTM" localSheetId="69">#REF!</definedName>
    <definedName name="INTM" localSheetId="71">#REF!</definedName>
    <definedName name="INTM" localSheetId="73">#REF!</definedName>
    <definedName name="INTM">#REF!</definedName>
    <definedName name="INTX" localSheetId="65">#REF!</definedName>
    <definedName name="INTX" localSheetId="67">#REF!</definedName>
    <definedName name="INTX" localSheetId="68">#REF!</definedName>
    <definedName name="INTX" localSheetId="69">#REF!</definedName>
    <definedName name="INTX" localSheetId="71">#REF!</definedName>
    <definedName name="INTX" localSheetId="73">#REF!</definedName>
    <definedName name="INTX">#REF!</definedName>
    <definedName name="INVESTEC" localSheetId="65">#REF!</definedName>
    <definedName name="INVESTEC" localSheetId="67">#REF!</definedName>
    <definedName name="INVESTEC" localSheetId="68">#REF!</definedName>
    <definedName name="INVESTEC" localSheetId="69">#REF!</definedName>
    <definedName name="INVESTEC" localSheetId="71">#REF!</definedName>
    <definedName name="INVESTEC" localSheetId="73">#REF!</definedName>
    <definedName name="INVESTEC">#REF!</definedName>
    <definedName name="IOIB" localSheetId="65">#REF!</definedName>
    <definedName name="IOIB" localSheetId="68">#REF!</definedName>
    <definedName name="IOIB" localSheetId="69">#REF!</definedName>
    <definedName name="IOIB" localSheetId="71">#REF!</definedName>
    <definedName name="IOIB" localSheetId="73">#REF!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 localSheetId="65">#REF!</definedName>
    <definedName name="ISD" localSheetId="67">#REF!</definedName>
    <definedName name="ISD" localSheetId="68">#REF!</definedName>
    <definedName name="ISD" localSheetId="69">#REF!</definedName>
    <definedName name="ISD" localSheetId="71">#REF!</definedName>
    <definedName name="ISD" localSheetId="73">#REF!</definedName>
    <definedName name="ISD">#REF!</definedName>
    <definedName name="IsDB" localSheetId="69">[33]CIRRs!$C$68</definedName>
    <definedName name="IsDB">[34]CIRRs!$C$68</definedName>
    <definedName name="ish">[115]TEMP!#REF!</definedName>
    <definedName name="Item">'[94]003+ Review'!$C$79:$C$175</definedName>
    <definedName name="ITL" localSheetId="69">[33]CIRRs!$C$94</definedName>
    <definedName name="ITL">[34]CIRRs!$C$94</definedName>
    <definedName name="IV" localSheetId="65">#REF!</definedName>
    <definedName name="IV" localSheetId="67">#REF!</definedName>
    <definedName name="IV" localSheetId="68">#REF!</definedName>
    <definedName name="IV" localSheetId="69">#REF!</definedName>
    <definedName name="IV" localSheetId="71">'[25]10'!#REF!</definedName>
    <definedName name="IV" localSheetId="73">#REF!</definedName>
    <definedName name="IV">'[25]10'!#REF!</definedName>
    <definedName name="iva" localSheetId="65">'[30]10'!#REF!</definedName>
    <definedName name="iva" localSheetId="67">'[30]10'!#REF!</definedName>
    <definedName name="iva" localSheetId="68">'[30]10'!#REF!</definedName>
    <definedName name="iva" localSheetId="71">'[30]10'!#REF!</definedName>
    <definedName name="iva" localSheetId="73">'[30]10'!#REF!</definedName>
    <definedName name="iva">'[30]10'!#REF!</definedName>
    <definedName name="iyuhioyuhouj" localSheetId="65">'[24]10'!#REF!</definedName>
    <definedName name="iyuhioyuhouj" localSheetId="68">'[24]10'!#REF!</definedName>
    <definedName name="iyuhioyuhouj" localSheetId="71">'[24]10'!#REF!</definedName>
    <definedName name="iyuhioyuhouj" localSheetId="73">'[24]10'!#REF!</definedName>
    <definedName name="iyuhioyuhouj">'[24]10'!#REF!</definedName>
    <definedName name="Jan_50" localSheetId="65">#REF!</definedName>
    <definedName name="Jan_50" localSheetId="67">#REF!</definedName>
    <definedName name="Jan_50" localSheetId="68">#REF!</definedName>
    <definedName name="Jan_50" localSheetId="69">#REF!</definedName>
    <definedName name="Jan_50" localSheetId="71">#REF!</definedName>
    <definedName name="Jan_50" localSheetId="73">#REF!</definedName>
    <definedName name="Jan_50">#REF!</definedName>
    <definedName name="Jan_51" localSheetId="65">#REF!</definedName>
    <definedName name="Jan_51" localSheetId="67">#REF!</definedName>
    <definedName name="Jan_51" localSheetId="68">#REF!</definedName>
    <definedName name="Jan_51" localSheetId="69">#REF!</definedName>
    <definedName name="Jan_51" localSheetId="71">#REF!</definedName>
    <definedName name="Jan_51" localSheetId="73">#REF!</definedName>
    <definedName name="Jan_51">#REF!</definedName>
    <definedName name="Jan_52" localSheetId="65">#REF!</definedName>
    <definedName name="Jan_52" localSheetId="67">#REF!</definedName>
    <definedName name="Jan_52" localSheetId="68">#REF!</definedName>
    <definedName name="Jan_52" localSheetId="69">#REF!</definedName>
    <definedName name="Jan_52" localSheetId="71">#REF!</definedName>
    <definedName name="Jan_52" localSheetId="73">#REF!</definedName>
    <definedName name="Jan_52">#REF!</definedName>
    <definedName name="Jan_53" localSheetId="65">#REF!</definedName>
    <definedName name="Jan_53" localSheetId="68">#REF!</definedName>
    <definedName name="Jan_53" localSheetId="69">#REF!</definedName>
    <definedName name="Jan_53" localSheetId="71">#REF!</definedName>
    <definedName name="Jan_53" localSheetId="73">#REF!</definedName>
    <definedName name="Jan_53">#REF!</definedName>
    <definedName name="Jan_54" localSheetId="65">#REF!</definedName>
    <definedName name="Jan_54" localSheetId="68">#REF!</definedName>
    <definedName name="Jan_54" localSheetId="69">#REF!</definedName>
    <definedName name="Jan_54" localSheetId="71">#REF!</definedName>
    <definedName name="Jan_54" localSheetId="73">#REF!</definedName>
    <definedName name="Jan_54">#REF!</definedName>
    <definedName name="Jan_55" localSheetId="65">#REF!</definedName>
    <definedName name="Jan_55" localSheetId="68">#REF!</definedName>
    <definedName name="Jan_55" localSheetId="69">#REF!</definedName>
    <definedName name="Jan_55" localSheetId="71">#REF!</definedName>
    <definedName name="Jan_55" localSheetId="73">#REF!</definedName>
    <definedName name="Jan_55">#REF!</definedName>
    <definedName name="Jan_56" localSheetId="65">#REF!</definedName>
    <definedName name="Jan_56" localSheetId="68">#REF!</definedName>
    <definedName name="Jan_56" localSheetId="69">#REF!</definedName>
    <definedName name="Jan_56" localSheetId="71">#REF!</definedName>
    <definedName name="Jan_56" localSheetId="73">#REF!</definedName>
    <definedName name="Jan_56">#REF!</definedName>
    <definedName name="Jan_57" localSheetId="65">#REF!</definedName>
    <definedName name="Jan_57" localSheetId="68">#REF!</definedName>
    <definedName name="Jan_57" localSheetId="69">#REF!</definedName>
    <definedName name="Jan_57" localSheetId="71">#REF!</definedName>
    <definedName name="Jan_57" localSheetId="73">#REF!</definedName>
    <definedName name="Jan_57">#REF!</definedName>
    <definedName name="Jan_58" localSheetId="65">#REF!</definedName>
    <definedName name="Jan_58" localSheetId="68">#REF!</definedName>
    <definedName name="Jan_58" localSheetId="69">#REF!</definedName>
    <definedName name="Jan_58" localSheetId="71">#REF!</definedName>
    <definedName name="Jan_58" localSheetId="73">#REF!</definedName>
    <definedName name="Jan_58">#REF!</definedName>
    <definedName name="Jan_59" localSheetId="65">#REF!</definedName>
    <definedName name="Jan_59" localSheetId="68">#REF!</definedName>
    <definedName name="Jan_59" localSheetId="69">#REF!</definedName>
    <definedName name="Jan_59" localSheetId="71">#REF!</definedName>
    <definedName name="Jan_59" localSheetId="73">#REF!</definedName>
    <definedName name="Jan_59">#REF!</definedName>
    <definedName name="Jan_60" localSheetId="65">#REF!</definedName>
    <definedName name="Jan_60" localSheetId="68">#REF!</definedName>
    <definedName name="Jan_60" localSheetId="69">#REF!</definedName>
    <definedName name="Jan_60" localSheetId="71">#REF!</definedName>
    <definedName name="Jan_60" localSheetId="73">#REF!</definedName>
    <definedName name="Jan_60">#REF!</definedName>
    <definedName name="Jan_61" localSheetId="65">#REF!</definedName>
    <definedName name="Jan_61" localSheetId="68">#REF!</definedName>
    <definedName name="Jan_61" localSheetId="69">#REF!</definedName>
    <definedName name="Jan_61" localSheetId="71">#REF!</definedName>
    <definedName name="Jan_61" localSheetId="73">#REF!</definedName>
    <definedName name="Jan_61">#REF!</definedName>
    <definedName name="Jan_62" localSheetId="65">#REF!</definedName>
    <definedName name="Jan_62" localSheetId="68">#REF!</definedName>
    <definedName name="Jan_62" localSheetId="69">#REF!</definedName>
    <definedName name="Jan_62" localSheetId="71">#REF!</definedName>
    <definedName name="Jan_62" localSheetId="73">#REF!</definedName>
    <definedName name="Jan_62">#REF!</definedName>
    <definedName name="Jan_63" localSheetId="65">#REF!</definedName>
    <definedName name="Jan_63" localSheetId="68">#REF!</definedName>
    <definedName name="Jan_63" localSheetId="69">#REF!</definedName>
    <definedName name="Jan_63" localSheetId="71">#REF!</definedName>
    <definedName name="Jan_63" localSheetId="73">#REF!</definedName>
    <definedName name="Jan_63">#REF!</definedName>
    <definedName name="Jan_64" localSheetId="65">#REF!</definedName>
    <definedName name="Jan_64" localSheetId="68">#REF!</definedName>
    <definedName name="Jan_64" localSheetId="69">#REF!</definedName>
    <definedName name="Jan_64" localSheetId="71">#REF!</definedName>
    <definedName name="Jan_64" localSheetId="73">#REF!</definedName>
    <definedName name="Jan_64">#REF!</definedName>
    <definedName name="Jan_65" localSheetId="65">#REF!</definedName>
    <definedName name="Jan_65" localSheetId="68">#REF!</definedName>
    <definedName name="Jan_65" localSheetId="69">#REF!</definedName>
    <definedName name="Jan_65" localSheetId="71">#REF!</definedName>
    <definedName name="Jan_65" localSheetId="73">#REF!</definedName>
    <definedName name="Jan_65">#REF!</definedName>
    <definedName name="Jan_66" localSheetId="65">#REF!</definedName>
    <definedName name="Jan_66" localSheetId="68">#REF!</definedName>
    <definedName name="Jan_66" localSheetId="69">#REF!</definedName>
    <definedName name="Jan_66" localSheetId="71">#REF!</definedName>
    <definedName name="Jan_66" localSheetId="73">#REF!</definedName>
    <definedName name="Jan_66">#REF!</definedName>
    <definedName name="Jan_67" localSheetId="65">#REF!</definedName>
    <definedName name="Jan_67" localSheetId="68">#REF!</definedName>
    <definedName name="Jan_67" localSheetId="69">#REF!</definedName>
    <definedName name="Jan_67" localSheetId="71">#REF!</definedName>
    <definedName name="Jan_67" localSheetId="73">#REF!</definedName>
    <definedName name="Jan_67">#REF!</definedName>
    <definedName name="Jan_68" localSheetId="65">#REF!</definedName>
    <definedName name="Jan_68" localSheetId="68">#REF!</definedName>
    <definedName name="Jan_68" localSheetId="69">#REF!</definedName>
    <definedName name="Jan_68" localSheetId="71">#REF!</definedName>
    <definedName name="Jan_68" localSheetId="73">#REF!</definedName>
    <definedName name="Jan_68">#REF!</definedName>
    <definedName name="Jan_69" localSheetId="65">#REF!</definedName>
    <definedName name="Jan_69" localSheetId="68">#REF!</definedName>
    <definedName name="Jan_69" localSheetId="69">#REF!</definedName>
    <definedName name="Jan_69" localSheetId="71">#REF!</definedName>
    <definedName name="Jan_69" localSheetId="73">#REF!</definedName>
    <definedName name="Jan_69">#REF!</definedName>
    <definedName name="Jan_70" localSheetId="65">#REF!</definedName>
    <definedName name="Jan_70" localSheetId="68">#REF!</definedName>
    <definedName name="Jan_70" localSheetId="69">#REF!</definedName>
    <definedName name="Jan_70" localSheetId="71">#REF!</definedName>
    <definedName name="Jan_70" localSheetId="73">#REF!</definedName>
    <definedName name="Jan_70">#REF!</definedName>
    <definedName name="Jan_71" localSheetId="65">#REF!</definedName>
    <definedName name="Jan_71" localSheetId="68">#REF!</definedName>
    <definedName name="Jan_71" localSheetId="69">#REF!</definedName>
    <definedName name="Jan_71" localSheetId="71">#REF!</definedName>
    <definedName name="Jan_71" localSheetId="73">#REF!</definedName>
    <definedName name="Jan_71">#REF!</definedName>
    <definedName name="Jan_72" localSheetId="65">#REF!</definedName>
    <definedName name="Jan_72" localSheetId="68">#REF!</definedName>
    <definedName name="Jan_72" localSheetId="69">#REF!</definedName>
    <definedName name="Jan_72" localSheetId="71">#REF!</definedName>
    <definedName name="Jan_72" localSheetId="73">#REF!</definedName>
    <definedName name="Jan_72">#REF!</definedName>
    <definedName name="Jan_73" localSheetId="65">#REF!</definedName>
    <definedName name="Jan_73" localSheetId="68">#REF!</definedName>
    <definedName name="Jan_73" localSheetId="69">#REF!</definedName>
    <definedName name="Jan_73" localSheetId="71">#REF!</definedName>
    <definedName name="Jan_73" localSheetId="73">#REF!</definedName>
    <definedName name="Jan_73">#REF!</definedName>
    <definedName name="Jan_74" localSheetId="65">#REF!</definedName>
    <definedName name="Jan_74" localSheetId="68">#REF!</definedName>
    <definedName name="Jan_74" localSheetId="69">#REF!</definedName>
    <definedName name="Jan_74" localSheetId="71">#REF!</definedName>
    <definedName name="Jan_74" localSheetId="73">#REF!</definedName>
    <definedName name="Jan_74">#REF!</definedName>
    <definedName name="Jan_75" localSheetId="65">#REF!</definedName>
    <definedName name="Jan_75" localSheetId="68">#REF!</definedName>
    <definedName name="Jan_75" localSheetId="69">#REF!</definedName>
    <definedName name="Jan_75" localSheetId="71">#REF!</definedName>
    <definedName name="Jan_75" localSheetId="73">#REF!</definedName>
    <definedName name="Jan_75">#REF!</definedName>
    <definedName name="Jan_76" localSheetId="65">#REF!</definedName>
    <definedName name="Jan_76" localSheetId="68">#REF!</definedName>
    <definedName name="Jan_76" localSheetId="69">#REF!</definedName>
    <definedName name="Jan_76" localSheetId="71">#REF!</definedName>
    <definedName name="Jan_76" localSheetId="73">#REF!</definedName>
    <definedName name="Jan_76">#REF!</definedName>
    <definedName name="Jan_77" localSheetId="65">#REF!</definedName>
    <definedName name="Jan_77" localSheetId="68">#REF!</definedName>
    <definedName name="Jan_77" localSheetId="69">#REF!</definedName>
    <definedName name="Jan_77" localSheetId="71">#REF!</definedName>
    <definedName name="Jan_77" localSheetId="73">#REF!</definedName>
    <definedName name="Jan_77">#REF!</definedName>
    <definedName name="Jan_78" localSheetId="65">#REF!</definedName>
    <definedName name="Jan_78" localSheetId="68">#REF!</definedName>
    <definedName name="Jan_78" localSheetId="69">#REF!</definedName>
    <definedName name="Jan_78" localSheetId="71">#REF!</definedName>
    <definedName name="Jan_78" localSheetId="73">#REF!</definedName>
    <definedName name="Jan_78">#REF!</definedName>
    <definedName name="Jan_79" localSheetId="65">#REF!</definedName>
    <definedName name="Jan_79" localSheetId="68">#REF!</definedName>
    <definedName name="Jan_79" localSheetId="69">#REF!</definedName>
    <definedName name="Jan_79" localSheetId="71">#REF!</definedName>
    <definedName name="Jan_79" localSheetId="73">#REF!</definedName>
    <definedName name="Jan_79">#REF!</definedName>
    <definedName name="Jan_80" localSheetId="65">#REF!</definedName>
    <definedName name="Jan_80" localSheetId="68">#REF!</definedName>
    <definedName name="Jan_80" localSheetId="69">#REF!</definedName>
    <definedName name="Jan_80" localSheetId="71">#REF!</definedName>
    <definedName name="Jan_80" localSheetId="73">#REF!</definedName>
    <definedName name="Jan_80">#REF!</definedName>
    <definedName name="Jan_81" localSheetId="65">#REF!</definedName>
    <definedName name="Jan_81" localSheetId="68">#REF!</definedName>
    <definedName name="Jan_81" localSheetId="69">#REF!</definedName>
    <definedName name="Jan_81" localSheetId="71">#REF!</definedName>
    <definedName name="Jan_81" localSheetId="73">#REF!</definedName>
    <definedName name="Jan_81">#REF!</definedName>
    <definedName name="Jan_82" localSheetId="65">#REF!</definedName>
    <definedName name="Jan_82" localSheetId="68">#REF!</definedName>
    <definedName name="Jan_82" localSheetId="69">#REF!</definedName>
    <definedName name="Jan_82" localSheetId="71">#REF!</definedName>
    <definedName name="Jan_82" localSheetId="73">#REF!</definedName>
    <definedName name="Jan_82">#REF!</definedName>
    <definedName name="Jan_83" localSheetId="65">#REF!</definedName>
    <definedName name="Jan_83" localSheetId="68">#REF!</definedName>
    <definedName name="Jan_83" localSheetId="69">#REF!</definedName>
    <definedName name="Jan_83" localSheetId="71">#REF!</definedName>
    <definedName name="Jan_83" localSheetId="73">#REF!</definedName>
    <definedName name="Jan_83">#REF!</definedName>
    <definedName name="Jan_84" localSheetId="65">#REF!</definedName>
    <definedName name="Jan_84" localSheetId="68">#REF!</definedName>
    <definedName name="Jan_84" localSheetId="69">#REF!</definedName>
    <definedName name="Jan_84" localSheetId="71">#REF!</definedName>
    <definedName name="Jan_84" localSheetId="73">#REF!</definedName>
    <definedName name="Jan_84">#REF!</definedName>
    <definedName name="Jan_85" localSheetId="65">#REF!</definedName>
    <definedName name="Jan_85" localSheetId="68">#REF!</definedName>
    <definedName name="Jan_85" localSheetId="69">#REF!</definedName>
    <definedName name="Jan_85" localSheetId="71">#REF!</definedName>
    <definedName name="Jan_85" localSheetId="73">#REF!</definedName>
    <definedName name="Jan_85">#REF!</definedName>
    <definedName name="Jan_86" localSheetId="65">#REF!</definedName>
    <definedName name="Jan_86" localSheetId="68">#REF!</definedName>
    <definedName name="Jan_86" localSheetId="69">#REF!</definedName>
    <definedName name="Jan_86" localSheetId="71">#REF!</definedName>
    <definedName name="Jan_86" localSheetId="73">#REF!</definedName>
    <definedName name="Jan_86">#REF!</definedName>
    <definedName name="Jan_87" localSheetId="65">#REF!</definedName>
    <definedName name="Jan_87" localSheetId="68">#REF!</definedName>
    <definedName name="Jan_87" localSheetId="69">#REF!</definedName>
    <definedName name="Jan_87" localSheetId="71">#REF!</definedName>
    <definedName name="Jan_87" localSheetId="73">#REF!</definedName>
    <definedName name="Jan_87">#REF!</definedName>
    <definedName name="Jan_88" localSheetId="65">#REF!</definedName>
    <definedName name="Jan_88" localSheetId="68">#REF!</definedName>
    <definedName name="Jan_88" localSheetId="69">#REF!</definedName>
    <definedName name="Jan_88" localSheetId="71">#REF!</definedName>
    <definedName name="Jan_88" localSheetId="73">#REF!</definedName>
    <definedName name="Jan_88">#REF!</definedName>
    <definedName name="Jan_89" localSheetId="65">#REF!</definedName>
    <definedName name="Jan_89" localSheetId="68">#REF!</definedName>
    <definedName name="Jan_89" localSheetId="69">#REF!</definedName>
    <definedName name="Jan_89" localSheetId="71">#REF!</definedName>
    <definedName name="Jan_89" localSheetId="73">#REF!</definedName>
    <definedName name="Jan_89">#REF!</definedName>
    <definedName name="Jan_90" localSheetId="65">#REF!</definedName>
    <definedName name="Jan_90" localSheetId="68">#REF!</definedName>
    <definedName name="Jan_90" localSheetId="69">#REF!</definedName>
    <definedName name="Jan_90" localSheetId="71">#REF!</definedName>
    <definedName name="Jan_90" localSheetId="73">#REF!</definedName>
    <definedName name="Jan_90">#REF!</definedName>
    <definedName name="Jan_91" localSheetId="65">#REF!</definedName>
    <definedName name="Jan_91" localSheetId="68">#REF!</definedName>
    <definedName name="Jan_91" localSheetId="69">#REF!</definedName>
    <definedName name="Jan_91" localSheetId="71">#REF!</definedName>
    <definedName name="Jan_91" localSheetId="73">#REF!</definedName>
    <definedName name="Jan_91">#REF!</definedName>
    <definedName name="Jan_92" localSheetId="65">#REF!</definedName>
    <definedName name="Jan_92" localSheetId="68">#REF!</definedName>
    <definedName name="Jan_92" localSheetId="69">#REF!</definedName>
    <definedName name="Jan_92" localSheetId="71">#REF!</definedName>
    <definedName name="Jan_92" localSheetId="73">#REF!</definedName>
    <definedName name="Jan_92">#REF!</definedName>
    <definedName name="Jan_93" localSheetId="65">#REF!</definedName>
    <definedName name="Jan_93" localSheetId="68">#REF!</definedName>
    <definedName name="Jan_93" localSheetId="69">#REF!</definedName>
    <definedName name="Jan_93" localSheetId="71">#REF!</definedName>
    <definedName name="Jan_93" localSheetId="73">#REF!</definedName>
    <definedName name="Jan_93">#REF!</definedName>
    <definedName name="Jan_94" localSheetId="65">#REF!</definedName>
    <definedName name="Jan_94" localSheetId="68">#REF!</definedName>
    <definedName name="Jan_94" localSheetId="69">#REF!</definedName>
    <definedName name="Jan_94" localSheetId="71">#REF!</definedName>
    <definedName name="Jan_94" localSheetId="73">#REF!</definedName>
    <definedName name="Jan_94">#REF!</definedName>
    <definedName name="Jan_95" localSheetId="65">#REF!</definedName>
    <definedName name="Jan_95" localSheetId="68">#REF!</definedName>
    <definedName name="Jan_95" localSheetId="69">#REF!</definedName>
    <definedName name="Jan_95" localSheetId="71">#REF!</definedName>
    <definedName name="Jan_95" localSheetId="73">#REF!</definedName>
    <definedName name="Jan_95">#REF!</definedName>
    <definedName name="Jan_96" localSheetId="65">#REF!</definedName>
    <definedName name="Jan_96" localSheetId="68">#REF!</definedName>
    <definedName name="Jan_96" localSheetId="69">#REF!</definedName>
    <definedName name="Jan_96" localSheetId="71">#REF!</definedName>
    <definedName name="Jan_96" localSheetId="73">#REF!</definedName>
    <definedName name="Jan_96">#REF!</definedName>
    <definedName name="Jan_97" localSheetId="65">#REF!</definedName>
    <definedName name="Jan_97" localSheetId="68">#REF!</definedName>
    <definedName name="Jan_97" localSheetId="69">#REF!</definedName>
    <definedName name="Jan_97" localSheetId="71">#REF!</definedName>
    <definedName name="Jan_97" localSheetId="73">#REF!</definedName>
    <definedName name="Jan_97">#REF!</definedName>
    <definedName name="Jan_98" localSheetId="65">#REF!</definedName>
    <definedName name="Jan_98" localSheetId="68">#REF!</definedName>
    <definedName name="Jan_98" localSheetId="69">#REF!</definedName>
    <definedName name="Jan_98" localSheetId="71">#REF!</definedName>
    <definedName name="Jan_98" localSheetId="73">#REF!</definedName>
    <definedName name="Jan_98">#REF!</definedName>
    <definedName name="Jan_99" localSheetId="65">#REF!</definedName>
    <definedName name="Jan_99" localSheetId="68">#REF!</definedName>
    <definedName name="Jan_99" localSheetId="69">#REF!</definedName>
    <definedName name="Jan_99" localSheetId="71">#REF!</definedName>
    <definedName name="Jan_99" localSheetId="73">#REF!</definedName>
    <definedName name="Jan_99">#REF!</definedName>
    <definedName name="Japanese">[96]cirr_series!$N$102:$N$107</definedName>
    <definedName name="jhewfhewf" localSheetId="117" hidden="1">#REF!</definedName>
    <definedName name="jhewfhewf" localSheetId="118" hidden="1">#REF!</definedName>
    <definedName name="jhewfhewf" localSheetId="119" hidden="1">#REF!</definedName>
    <definedName name="jhewfhewf" localSheetId="113" hidden="1">#REF!</definedName>
    <definedName name="jhewfhewf" localSheetId="115" hidden="1">#REF!</definedName>
    <definedName name="jhewfhewf" localSheetId="116" hidden="1">#REF!</definedName>
    <definedName name="jhewfhewf" localSheetId="154" hidden="1">#REF!</definedName>
    <definedName name="jhewfhewf" localSheetId="68" hidden="1">#REF!</definedName>
    <definedName name="jhewfhewf" localSheetId="71" hidden="1">#REF!</definedName>
    <definedName name="jhewfhewf" localSheetId="155" hidden="1">#REF!</definedName>
    <definedName name="jhewfhewf" localSheetId="158" hidden="1">#REF!</definedName>
    <definedName name="jhewfhewf" localSheetId="159" hidden="1">#REF!</definedName>
    <definedName name="jhewfhewf" localSheetId="161" hidden="1">#REF!</definedName>
    <definedName name="jhewfhewf" localSheetId="160" hidden="1">#REF!</definedName>
    <definedName name="jhewfhewf" localSheetId="162" hidden="1">#REF!</definedName>
    <definedName name="jhewfhewf" localSheetId="174" hidden="1">#REF!</definedName>
    <definedName name="jhewfhewf" localSheetId="182" hidden="1">#REF!</definedName>
    <definedName name="jhewfhewf" localSheetId="183" hidden="1">#REF!</definedName>
    <definedName name="jhewfhewf" localSheetId="184" hidden="1">#REF!</definedName>
    <definedName name="jhewfhewf" localSheetId="175" hidden="1">#REF!</definedName>
    <definedName name="jhewfhewf" localSheetId="176" hidden="1">#REF!</definedName>
    <definedName name="jhewfhewf" localSheetId="179" hidden="1">#REF!</definedName>
    <definedName name="jhewfhewf" localSheetId="180" hidden="1">#REF!</definedName>
    <definedName name="jhewfhewf" localSheetId="181" hidden="1">#REF!</definedName>
    <definedName name="jhewfhewf" hidden="1">#REF!</definedName>
    <definedName name="jj" localSheetId="65">#REF!</definedName>
    <definedName name="jj" localSheetId="67">#REF!</definedName>
    <definedName name="jj" localSheetId="68">#REF!</definedName>
    <definedName name="jj" localSheetId="69">#REF!</definedName>
    <definedName name="jj" localSheetId="71">#REF!</definedName>
    <definedName name="jj" localSheetId="73">#REF!</definedName>
    <definedName name="jj">#REF!</definedName>
    <definedName name="jjj" localSheetId="65" hidden="1">[116]M!#REF!</definedName>
    <definedName name="jjj" localSheetId="67" hidden="1">[116]M!#REF!</definedName>
    <definedName name="jjj" localSheetId="68" hidden="1">[116]M!#REF!</definedName>
    <definedName name="jjj" localSheetId="71" hidden="1">[116]M!#REF!</definedName>
    <definedName name="jjj" localSheetId="73" hidden="1">[116]M!#REF!</definedName>
    <definedName name="jjj" hidden="1">[116]M!#REF!</definedName>
    <definedName name="jjjjjj" localSheetId="65" hidden="1">'[100]J(Priv.Cap)'!#REF!</definedName>
    <definedName name="jjjjjj" localSheetId="68" hidden="1">'[100]J(Priv.Cap)'!#REF!</definedName>
    <definedName name="jjjjjj" localSheetId="71" hidden="1">'[100]J(Priv.Cap)'!#REF!</definedName>
    <definedName name="jjjjjj" localSheetId="73" hidden="1">'[100]J(Priv.Cap)'!#REF!</definedName>
    <definedName name="jjjjjj" hidden="1">'[100]J(Priv.Cap)'!#REF!</definedName>
    <definedName name="jjjjjjjjjjjjjjjjjjjjjj" localSheetId="117">#REF!</definedName>
    <definedName name="jjjjjjjjjjjjjjjjjjjjjj" localSheetId="118">#REF!</definedName>
    <definedName name="jjjjjjjjjjjjjjjjjjjjjj" localSheetId="119">#REF!</definedName>
    <definedName name="jjjjjjjjjjjjjjjjjjjjjj" localSheetId="112">#REF!</definedName>
    <definedName name="jjjjjjjjjjjjjjjjjjjjjj" localSheetId="113">#REF!</definedName>
    <definedName name="jjjjjjjjjjjjjjjjjjjjjj" localSheetId="114">#REF!</definedName>
    <definedName name="jjjjjjjjjjjjjjjjjjjjjj" localSheetId="115">#REF!</definedName>
    <definedName name="jjjjjjjjjjjjjjjjjjjjjj" localSheetId="116">#REF!</definedName>
    <definedName name="jjjjjjjjjjjjjjjjjjjjjj" localSheetId="154">#REF!</definedName>
    <definedName name="jjjjjjjjjjjjjjjjjjjjjj" localSheetId="65">#REF!</definedName>
    <definedName name="jjjjjjjjjjjjjjjjjjjjjj" localSheetId="67">#REF!</definedName>
    <definedName name="jjjjjjjjjjjjjjjjjjjjjj" localSheetId="68">#REF!</definedName>
    <definedName name="jjjjjjjjjjjjjjjjjjjjjj" localSheetId="69">#REF!</definedName>
    <definedName name="jjjjjjjjjjjjjjjjjjjjjj" localSheetId="71">#REF!</definedName>
    <definedName name="jjjjjjjjjjjjjjjjjjjjjj" localSheetId="73">#REF!</definedName>
    <definedName name="jjjjjjjjjjjjjjjjjjjjjj" localSheetId="155">#REF!</definedName>
    <definedName name="jjjjjjjjjjjjjjjjjjjjjj" localSheetId="160">#REF!</definedName>
    <definedName name="jjjjjjjjjjjjjjjjjjjjjj" localSheetId="174">#REF!</definedName>
    <definedName name="jjjjjjjjjjjjjjjjjjjjjj" localSheetId="182">#REF!</definedName>
    <definedName name="jjjjjjjjjjjjjjjjjjjjjj" localSheetId="183">#REF!</definedName>
    <definedName name="jjjjjjjjjjjjjjjjjjjjjj" localSheetId="184">#REF!</definedName>
    <definedName name="jjjjjjjjjjjjjjjjjjjjjj" localSheetId="175">#REF!</definedName>
    <definedName name="jjjjjjjjjjjjjjjjjjjjjj" localSheetId="176">#REF!</definedName>
    <definedName name="jjjjjjjjjjjjjjjjjjjjjj" localSheetId="179">#REF!</definedName>
    <definedName name="jjjjjjjjjjjjjjjjjjjjjj" localSheetId="180">#REF!</definedName>
    <definedName name="jjjjjjjjjjjjjjjjjjjjjj" localSheetId="181">#REF!</definedName>
    <definedName name="jjjjjjjjjjjjjjjjjjjjjj">#REF!</definedName>
    <definedName name="jkl" localSheetId="117" hidden="1">#REF!</definedName>
    <definedName name="jkl" localSheetId="118" hidden="1">#REF!</definedName>
    <definedName name="jkl" localSheetId="119" hidden="1">#REF!</definedName>
    <definedName name="jkl" localSheetId="113" hidden="1">#REF!</definedName>
    <definedName name="jkl" localSheetId="115" hidden="1">#REF!</definedName>
    <definedName name="jkl" localSheetId="116" hidden="1">#REF!</definedName>
    <definedName name="jkl" localSheetId="154" hidden="1">#REF!</definedName>
    <definedName name="jkl" localSheetId="65">'[117]10'!#REF!</definedName>
    <definedName name="jkl" localSheetId="67">'[117]10'!#REF!</definedName>
    <definedName name="jkl" localSheetId="68">'[117]10'!#REF!</definedName>
    <definedName name="jkl" localSheetId="71">'[117]10'!#REF!</definedName>
    <definedName name="jkl" localSheetId="73">'[117]10'!#REF!</definedName>
    <definedName name="jkl" localSheetId="155" hidden="1">#REF!</definedName>
    <definedName name="jkl" localSheetId="158" hidden="1">#REF!</definedName>
    <definedName name="jkl" localSheetId="159" hidden="1">#REF!</definedName>
    <definedName name="jkl" localSheetId="161" hidden="1">#REF!</definedName>
    <definedName name="jkl" localSheetId="160" hidden="1">#REF!</definedName>
    <definedName name="jkl" localSheetId="162" hidden="1">#REF!</definedName>
    <definedName name="jkl" localSheetId="174" hidden="1">#REF!</definedName>
    <definedName name="jkl" localSheetId="182" hidden="1">#REF!</definedName>
    <definedName name="jkl" localSheetId="183" hidden="1">#REF!</definedName>
    <definedName name="jkl" localSheetId="184" hidden="1">#REF!</definedName>
    <definedName name="jkl" localSheetId="175" hidden="1">#REF!</definedName>
    <definedName name="jkl" localSheetId="176" hidden="1">#REF!</definedName>
    <definedName name="jkl" localSheetId="179" hidden="1">#REF!</definedName>
    <definedName name="jkl" localSheetId="180" hidden="1">#REF!</definedName>
    <definedName name="jkl" localSheetId="181" hidden="1">#REF!</definedName>
    <definedName name="jkl" hidden="1">#REF!</definedName>
    <definedName name="jkujkyuj" localSheetId="65">#REF!</definedName>
    <definedName name="jkujkyuj" localSheetId="67">#REF!</definedName>
    <definedName name="jkujkyuj" localSheetId="68">#REF!</definedName>
    <definedName name="jkujkyuj" localSheetId="69">#REF!</definedName>
    <definedName name="jkujkyuj" localSheetId="71">#REF!</definedName>
    <definedName name="jkujkyuj" localSheetId="73">#REF!</definedName>
    <definedName name="jkujkyuj">#REF!</definedName>
    <definedName name="JPY" localSheetId="69">[33]CIRRs!$C$95</definedName>
    <definedName name="JPY">[34]CIRRs!$C$95</definedName>
    <definedName name="JR_PAGE_ANCHOR_0_1" localSheetId="117">#REF!</definedName>
    <definedName name="JR_PAGE_ANCHOR_0_1" localSheetId="118">#REF!</definedName>
    <definedName name="JR_PAGE_ANCHOR_0_1" localSheetId="119">#REF!</definedName>
    <definedName name="JR_PAGE_ANCHOR_0_1" localSheetId="112">#REF!</definedName>
    <definedName name="JR_PAGE_ANCHOR_0_1" localSheetId="113">#REF!</definedName>
    <definedName name="JR_PAGE_ANCHOR_0_1" localSheetId="114">#REF!</definedName>
    <definedName name="JR_PAGE_ANCHOR_0_1" localSheetId="115">#REF!</definedName>
    <definedName name="JR_PAGE_ANCHOR_0_1" localSheetId="116">#REF!</definedName>
    <definedName name="JR_PAGE_ANCHOR_0_1" localSheetId="154">#REF!</definedName>
    <definedName name="JR_PAGE_ANCHOR_0_1" localSheetId="65">#REF!</definedName>
    <definedName name="JR_PAGE_ANCHOR_0_1" localSheetId="67">#REF!</definedName>
    <definedName name="JR_PAGE_ANCHOR_0_1" localSheetId="68">#REF!</definedName>
    <definedName name="JR_PAGE_ANCHOR_0_1" localSheetId="69">#REF!</definedName>
    <definedName name="JR_PAGE_ANCHOR_0_1" localSheetId="71">#REF!</definedName>
    <definedName name="JR_PAGE_ANCHOR_0_1" localSheetId="73">#REF!</definedName>
    <definedName name="JR_PAGE_ANCHOR_0_1" localSheetId="155">#REF!</definedName>
    <definedName name="JR_PAGE_ANCHOR_0_1" localSheetId="159">#REF!</definedName>
    <definedName name="JR_PAGE_ANCHOR_0_1" localSheetId="160">#REF!</definedName>
    <definedName name="JR_PAGE_ANCHOR_0_1" localSheetId="174">#REF!</definedName>
    <definedName name="JR_PAGE_ANCHOR_0_1" localSheetId="182">#REF!</definedName>
    <definedName name="JR_PAGE_ANCHOR_0_1" localSheetId="183">#REF!</definedName>
    <definedName name="JR_PAGE_ANCHOR_0_1" localSheetId="184">#REF!</definedName>
    <definedName name="JR_PAGE_ANCHOR_0_1" localSheetId="175">#REF!</definedName>
    <definedName name="JR_PAGE_ANCHOR_0_1" localSheetId="176">#REF!</definedName>
    <definedName name="JR_PAGE_ANCHOR_0_1" localSheetId="177">#REF!</definedName>
    <definedName name="JR_PAGE_ANCHOR_0_1" localSheetId="178">#REF!</definedName>
    <definedName name="JR_PAGE_ANCHOR_0_1" localSheetId="179">#REF!</definedName>
    <definedName name="JR_PAGE_ANCHOR_0_1" localSheetId="180">#REF!</definedName>
    <definedName name="JR_PAGE_ANCHOR_0_1" localSheetId="181">#REF!</definedName>
    <definedName name="JR_PAGE_ANCHOR_0_1">#REF!</definedName>
    <definedName name="js" localSheetId="67" hidden="1">{#N/A,#N/A,TRUE,"Table1USD";#N/A,#N/A,TRUE,"Table1GBP"}</definedName>
    <definedName name="js" localSheetId="68" hidden="1">{#N/A,#N/A,TRUE,"Table1USD";#N/A,#N/A,TRUE,"Table1GBP"}</definedName>
    <definedName name="js" localSheetId="69" hidden="1">{#N/A,#N/A,TRUE,"Table1USD";#N/A,#N/A,TRUE,"Table1GBP"}</definedName>
    <definedName name="js" hidden="1">{#N/A,#N/A,TRUE,"Table1USD";#N/A,#N/A,TRUE,"Table1GBP"}</definedName>
    <definedName name="juguig" localSheetId="65">#REF!</definedName>
    <definedName name="juguig" localSheetId="67">#REF!</definedName>
    <definedName name="juguig" localSheetId="68">#REF!</definedName>
    <definedName name="juguig" localSheetId="69">#REF!</definedName>
    <definedName name="juguig" localSheetId="71">#REF!</definedName>
    <definedName name="juguig" localSheetId="73">#REF!</definedName>
    <definedName name="juguig">#REF!</definedName>
    <definedName name="juhu" localSheetId="65">#REF!</definedName>
    <definedName name="juhu" localSheetId="67">#REF!</definedName>
    <definedName name="juhu" localSheetId="68">#REF!</definedName>
    <definedName name="juhu" localSheetId="69">#REF!</definedName>
    <definedName name="juhu" localSheetId="71">#REF!</definedName>
    <definedName name="juhu" localSheetId="73">#REF!</definedName>
    <definedName name="juhu">#REF!</definedName>
    <definedName name="Jul_50" localSheetId="65">#REF!</definedName>
    <definedName name="Jul_50" localSheetId="67">#REF!</definedName>
    <definedName name="Jul_50" localSheetId="68">#REF!</definedName>
    <definedName name="Jul_50" localSheetId="69">#REF!</definedName>
    <definedName name="Jul_50" localSheetId="71">#REF!</definedName>
    <definedName name="Jul_50" localSheetId="73">#REF!</definedName>
    <definedName name="Jul_50">#REF!</definedName>
    <definedName name="Jul_51" localSheetId="65">#REF!</definedName>
    <definedName name="Jul_51" localSheetId="68">#REF!</definedName>
    <definedName name="Jul_51" localSheetId="69">#REF!</definedName>
    <definedName name="Jul_51" localSheetId="71">#REF!</definedName>
    <definedName name="Jul_51" localSheetId="73">#REF!</definedName>
    <definedName name="Jul_51">#REF!</definedName>
    <definedName name="Jul_52" localSheetId="65">#REF!</definedName>
    <definedName name="Jul_52" localSheetId="68">#REF!</definedName>
    <definedName name="Jul_52" localSheetId="69">#REF!</definedName>
    <definedName name="Jul_52" localSheetId="71">#REF!</definedName>
    <definedName name="Jul_52" localSheetId="73">#REF!</definedName>
    <definedName name="Jul_52">#REF!</definedName>
    <definedName name="Jul_53" localSheetId="65">#REF!</definedName>
    <definedName name="Jul_53" localSheetId="68">#REF!</definedName>
    <definedName name="Jul_53" localSheetId="69">#REF!</definedName>
    <definedName name="Jul_53" localSheetId="71">#REF!</definedName>
    <definedName name="Jul_53" localSheetId="73">#REF!</definedName>
    <definedName name="Jul_53">#REF!</definedName>
    <definedName name="Jul_54" localSheetId="65">#REF!</definedName>
    <definedName name="Jul_54" localSheetId="68">#REF!</definedName>
    <definedName name="Jul_54" localSheetId="69">#REF!</definedName>
    <definedName name="Jul_54" localSheetId="71">#REF!</definedName>
    <definedName name="Jul_54" localSheetId="73">#REF!</definedName>
    <definedName name="Jul_54">#REF!</definedName>
    <definedName name="Jul_55" localSheetId="65">#REF!</definedName>
    <definedName name="Jul_55" localSheetId="68">#REF!</definedName>
    <definedName name="Jul_55" localSheetId="69">#REF!</definedName>
    <definedName name="Jul_55" localSheetId="71">#REF!</definedName>
    <definedName name="Jul_55" localSheetId="73">#REF!</definedName>
    <definedName name="Jul_55">#REF!</definedName>
    <definedName name="Jul_56" localSheetId="65">#REF!</definedName>
    <definedName name="Jul_56" localSheetId="68">#REF!</definedName>
    <definedName name="Jul_56" localSheetId="69">#REF!</definedName>
    <definedName name="Jul_56" localSheetId="71">#REF!</definedName>
    <definedName name="Jul_56" localSheetId="73">#REF!</definedName>
    <definedName name="Jul_56">#REF!</definedName>
    <definedName name="Jul_57" localSheetId="65">#REF!</definedName>
    <definedName name="Jul_57" localSheetId="68">#REF!</definedName>
    <definedName name="Jul_57" localSheetId="69">#REF!</definedName>
    <definedName name="Jul_57" localSheetId="71">#REF!</definedName>
    <definedName name="Jul_57" localSheetId="73">#REF!</definedName>
    <definedName name="Jul_57">#REF!</definedName>
    <definedName name="Jul_58" localSheetId="65">#REF!</definedName>
    <definedName name="Jul_58" localSheetId="68">#REF!</definedName>
    <definedName name="Jul_58" localSheetId="69">#REF!</definedName>
    <definedName name="Jul_58" localSheetId="71">#REF!</definedName>
    <definedName name="Jul_58" localSheetId="73">#REF!</definedName>
    <definedName name="Jul_58">#REF!</definedName>
    <definedName name="Jul_59" localSheetId="65">#REF!</definedName>
    <definedName name="Jul_59" localSheetId="68">#REF!</definedName>
    <definedName name="Jul_59" localSheetId="69">#REF!</definedName>
    <definedName name="Jul_59" localSheetId="71">#REF!</definedName>
    <definedName name="Jul_59" localSheetId="73">#REF!</definedName>
    <definedName name="Jul_59">#REF!</definedName>
    <definedName name="Jul_60" localSheetId="65">#REF!</definedName>
    <definedName name="Jul_60" localSheetId="68">#REF!</definedName>
    <definedName name="Jul_60" localSheetId="69">#REF!</definedName>
    <definedName name="Jul_60" localSheetId="71">#REF!</definedName>
    <definedName name="Jul_60" localSheetId="73">#REF!</definedName>
    <definedName name="Jul_60">#REF!</definedName>
    <definedName name="Jul_61" localSheetId="65">#REF!</definedName>
    <definedName name="Jul_61" localSheetId="68">#REF!</definedName>
    <definedName name="Jul_61" localSheetId="69">#REF!</definedName>
    <definedName name="Jul_61" localSheetId="71">#REF!</definedName>
    <definedName name="Jul_61" localSheetId="73">#REF!</definedName>
    <definedName name="Jul_61">#REF!</definedName>
    <definedName name="Jul_62" localSheetId="65">#REF!</definedName>
    <definedName name="Jul_62" localSheetId="68">#REF!</definedName>
    <definedName name="Jul_62" localSheetId="69">#REF!</definedName>
    <definedName name="Jul_62" localSheetId="71">#REF!</definedName>
    <definedName name="Jul_62" localSheetId="73">#REF!</definedName>
    <definedName name="Jul_62">#REF!</definedName>
    <definedName name="Jul_63" localSheetId="65">#REF!</definedName>
    <definedName name="Jul_63" localSheetId="68">#REF!</definedName>
    <definedName name="Jul_63" localSheetId="69">#REF!</definedName>
    <definedName name="Jul_63" localSheetId="71">#REF!</definedName>
    <definedName name="Jul_63" localSheetId="73">#REF!</definedName>
    <definedName name="Jul_63">#REF!</definedName>
    <definedName name="Jul_64" localSheetId="65">#REF!</definedName>
    <definedName name="Jul_64" localSheetId="68">#REF!</definedName>
    <definedName name="Jul_64" localSheetId="69">#REF!</definedName>
    <definedName name="Jul_64" localSheetId="71">#REF!</definedName>
    <definedName name="Jul_64" localSheetId="73">#REF!</definedName>
    <definedName name="Jul_64">#REF!</definedName>
    <definedName name="Jul_65" localSheetId="65">#REF!</definedName>
    <definedName name="Jul_65" localSheetId="68">#REF!</definedName>
    <definedName name="Jul_65" localSheetId="69">#REF!</definedName>
    <definedName name="Jul_65" localSheetId="71">#REF!</definedName>
    <definedName name="Jul_65" localSheetId="73">#REF!</definedName>
    <definedName name="Jul_65">#REF!</definedName>
    <definedName name="Jul_66" localSheetId="65">#REF!</definedName>
    <definedName name="Jul_66" localSheetId="68">#REF!</definedName>
    <definedName name="Jul_66" localSheetId="69">#REF!</definedName>
    <definedName name="Jul_66" localSheetId="71">#REF!</definedName>
    <definedName name="Jul_66" localSheetId="73">#REF!</definedName>
    <definedName name="Jul_66">#REF!</definedName>
    <definedName name="Jul_67" localSheetId="65">#REF!</definedName>
    <definedName name="Jul_67" localSheetId="68">#REF!</definedName>
    <definedName name="Jul_67" localSheetId="69">#REF!</definedName>
    <definedName name="Jul_67" localSheetId="71">#REF!</definedName>
    <definedName name="Jul_67" localSheetId="73">#REF!</definedName>
    <definedName name="Jul_67">#REF!</definedName>
    <definedName name="Jul_68" localSheetId="65">#REF!</definedName>
    <definedName name="Jul_68" localSheetId="68">#REF!</definedName>
    <definedName name="Jul_68" localSheetId="69">#REF!</definedName>
    <definedName name="Jul_68" localSheetId="71">#REF!</definedName>
    <definedName name="Jul_68" localSheetId="73">#REF!</definedName>
    <definedName name="Jul_68">#REF!</definedName>
    <definedName name="Jul_69" localSheetId="65">#REF!</definedName>
    <definedName name="Jul_69" localSheetId="68">#REF!</definedName>
    <definedName name="Jul_69" localSheetId="69">#REF!</definedName>
    <definedName name="Jul_69" localSheetId="71">#REF!</definedName>
    <definedName name="Jul_69" localSheetId="73">#REF!</definedName>
    <definedName name="Jul_69">#REF!</definedName>
    <definedName name="Jul_70" localSheetId="65">#REF!</definedName>
    <definedName name="Jul_70" localSheetId="68">#REF!</definedName>
    <definedName name="Jul_70" localSheetId="69">#REF!</definedName>
    <definedName name="Jul_70" localSheetId="71">#REF!</definedName>
    <definedName name="Jul_70" localSheetId="73">#REF!</definedName>
    <definedName name="Jul_70">#REF!</definedName>
    <definedName name="Jul_71" localSheetId="65">#REF!</definedName>
    <definedName name="Jul_71" localSheetId="68">#REF!</definedName>
    <definedName name="Jul_71" localSheetId="69">#REF!</definedName>
    <definedName name="Jul_71" localSheetId="71">#REF!</definedName>
    <definedName name="Jul_71" localSheetId="73">#REF!</definedName>
    <definedName name="Jul_71">#REF!</definedName>
    <definedName name="Jul_72" localSheetId="65">#REF!</definedName>
    <definedName name="Jul_72" localSheetId="68">#REF!</definedName>
    <definedName name="Jul_72" localSheetId="69">#REF!</definedName>
    <definedName name="Jul_72" localSheetId="71">#REF!</definedName>
    <definedName name="Jul_72" localSheetId="73">#REF!</definedName>
    <definedName name="Jul_72">#REF!</definedName>
    <definedName name="Jul_73" localSheetId="65">#REF!</definedName>
    <definedName name="Jul_73" localSheetId="68">#REF!</definedName>
    <definedName name="Jul_73" localSheetId="69">#REF!</definedName>
    <definedName name="Jul_73" localSheetId="71">#REF!</definedName>
    <definedName name="Jul_73" localSheetId="73">#REF!</definedName>
    <definedName name="Jul_73">#REF!</definedName>
    <definedName name="Jul_74" localSheetId="65">#REF!</definedName>
    <definedName name="Jul_74" localSheetId="68">#REF!</definedName>
    <definedName name="Jul_74" localSheetId="69">#REF!</definedName>
    <definedName name="Jul_74" localSheetId="71">#REF!</definedName>
    <definedName name="Jul_74" localSheetId="73">#REF!</definedName>
    <definedName name="Jul_74">#REF!</definedName>
    <definedName name="Jul_75" localSheetId="65">#REF!</definedName>
    <definedName name="Jul_75" localSheetId="68">#REF!</definedName>
    <definedName name="Jul_75" localSheetId="69">#REF!</definedName>
    <definedName name="Jul_75" localSheetId="71">#REF!</definedName>
    <definedName name="Jul_75" localSheetId="73">#REF!</definedName>
    <definedName name="Jul_75">#REF!</definedName>
    <definedName name="Jul_76" localSheetId="65">#REF!</definedName>
    <definedName name="Jul_76" localSheetId="68">#REF!</definedName>
    <definedName name="Jul_76" localSheetId="69">#REF!</definedName>
    <definedName name="Jul_76" localSheetId="71">#REF!</definedName>
    <definedName name="Jul_76" localSheetId="73">#REF!</definedName>
    <definedName name="Jul_76">#REF!</definedName>
    <definedName name="Jul_77" localSheetId="65">#REF!</definedName>
    <definedName name="Jul_77" localSheetId="68">#REF!</definedName>
    <definedName name="Jul_77" localSheetId="69">#REF!</definedName>
    <definedName name="Jul_77" localSheetId="71">#REF!</definedName>
    <definedName name="Jul_77" localSheetId="73">#REF!</definedName>
    <definedName name="Jul_77">#REF!</definedName>
    <definedName name="Jul_78" localSheetId="65">#REF!</definedName>
    <definedName name="Jul_78" localSheetId="68">#REF!</definedName>
    <definedName name="Jul_78" localSheetId="69">#REF!</definedName>
    <definedName name="Jul_78" localSheetId="71">#REF!</definedName>
    <definedName name="Jul_78" localSheetId="73">#REF!</definedName>
    <definedName name="Jul_78">#REF!</definedName>
    <definedName name="Jul_79" localSheetId="65">#REF!</definedName>
    <definedName name="Jul_79" localSheetId="68">#REF!</definedName>
    <definedName name="Jul_79" localSheetId="69">#REF!</definedName>
    <definedName name="Jul_79" localSheetId="71">#REF!</definedName>
    <definedName name="Jul_79" localSheetId="73">#REF!</definedName>
    <definedName name="Jul_79">#REF!</definedName>
    <definedName name="Jul_80" localSheetId="65">#REF!</definedName>
    <definedName name="Jul_80" localSheetId="68">#REF!</definedName>
    <definedName name="Jul_80" localSheetId="69">#REF!</definedName>
    <definedName name="Jul_80" localSheetId="71">#REF!</definedName>
    <definedName name="Jul_80" localSheetId="73">#REF!</definedName>
    <definedName name="Jul_80">#REF!</definedName>
    <definedName name="Jul_81" localSheetId="65">#REF!</definedName>
    <definedName name="Jul_81" localSheetId="68">#REF!</definedName>
    <definedName name="Jul_81" localSheetId="69">#REF!</definedName>
    <definedName name="Jul_81" localSheetId="71">#REF!</definedName>
    <definedName name="Jul_81" localSheetId="73">#REF!</definedName>
    <definedName name="Jul_81">#REF!</definedName>
    <definedName name="Jul_82" localSheetId="65">#REF!</definedName>
    <definedName name="Jul_82" localSheetId="68">#REF!</definedName>
    <definedName name="Jul_82" localSheetId="69">#REF!</definedName>
    <definedName name="Jul_82" localSheetId="71">#REF!</definedName>
    <definedName name="Jul_82" localSheetId="73">#REF!</definedName>
    <definedName name="Jul_82">#REF!</definedName>
    <definedName name="Jul_83" localSheetId="65">#REF!</definedName>
    <definedName name="Jul_83" localSheetId="68">#REF!</definedName>
    <definedName name="Jul_83" localSheetId="69">#REF!</definedName>
    <definedName name="Jul_83" localSheetId="71">#REF!</definedName>
    <definedName name="Jul_83" localSheetId="73">#REF!</definedName>
    <definedName name="Jul_83">#REF!</definedName>
    <definedName name="Jul_84" localSheetId="65">#REF!</definedName>
    <definedName name="Jul_84" localSheetId="68">#REF!</definedName>
    <definedName name="Jul_84" localSheetId="69">#REF!</definedName>
    <definedName name="Jul_84" localSheetId="71">#REF!</definedName>
    <definedName name="Jul_84" localSheetId="73">#REF!</definedName>
    <definedName name="Jul_84">#REF!</definedName>
    <definedName name="Jul_85" localSheetId="65">#REF!</definedName>
    <definedName name="Jul_85" localSheetId="68">#REF!</definedName>
    <definedName name="Jul_85" localSheetId="69">#REF!</definedName>
    <definedName name="Jul_85" localSheetId="71">#REF!</definedName>
    <definedName name="Jul_85" localSheetId="73">#REF!</definedName>
    <definedName name="Jul_85">#REF!</definedName>
    <definedName name="Jul_86" localSheetId="65">#REF!</definedName>
    <definedName name="Jul_86" localSheetId="68">#REF!</definedName>
    <definedName name="Jul_86" localSheetId="69">#REF!</definedName>
    <definedName name="Jul_86" localSheetId="71">#REF!</definedName>
    <definedName name="Jul_86" localSheetId="73">#REF!</definedName>
    <definedName name="Jul_86">#REF!</definedName>
    <definedName name="Jul_87" localSheetId="65">#REF!</definedName>
    <definedName name="Jul_87" localSheetId="68">#REF!</definedName>
    <definedName name="Jul_87" localSheetId="69">#REF!</definedName>
    <definedName name="Jul_87" localSheetId="71">#REF!</definedName>
    <definedName name="Jul_87" localSheetId="73">#REF!</definedName>
    <definedName name="Jul_87">#REF!</definedName>
    <definedName name="Jul_88" localSheetId="65">#REF!</definedName>
    <definedName name="Jul_88" localSheetId="68">#REF!</definedName>
    <definedName name="Jul_88" localSheetId="69">#REF!</definedName>
    <definedName name="Jul_88" localSheetId="71">#REF!</definedName>
    <definedName name="Jul_88" localSheetId="73">#REF!</definedName>
    <definedName name="Jul_88">#REF!</definedName>
    <definedName name="Jul_89" localSheetId="65">#REF!</definedName>
    <definedName name="Jul_89" localSheetId="68">#REF!</definedName>
    <definedName name="Jul_89" localSheetId="69">#REF!</definedName>
    <definedName name="Jul_89" localSheetId="71">#REF!</definedName>
    <definedName name="Jul_89" localSheetId="73">#REF!</definedName>
    <definedName name="Jul_89">#REF!</definedName>
    <definedName name="Jul_90" localSheetId="65">#REF!</definedName>
    <definedName name="Jul_90" localSheetId="68">#REF!</definedName>
    <definedName name="Jul_90" localSheetId="69">#REF!</definedName>
    <definedName name="Jul_90" localSheetId="71">#REF!</definedName>
    <definedName name="Jul_90" localSheetId="73">#REF!</definedName>
    <definedName name="Jul_90">#REF!</definedName>
    <definedName name="Jul_91" localSheetId="65">#REF!</definedName>
    <definedName name="Jul_91" localSheetId="68">#REF!</definedName>
    <definedName name="Jul_91" localSheetId="69">#REF!</definedName>
    <definedName name="Jul_91" localSheetId="71">#REF!</definedName>
    <definedName name="Jul_91" localSheetId="73">#REF!</definedName>
    <definedName name="Jul_91">#REF!</definedName>
    <definedName name="Jul_92" localSheetId="65">#REF!</definedName>
    <definedName name="Jul_92" localSheetId="68">#REF!</definedName>
    <definedName name="Jul_92" localSheetId="69">#REF!</definedName>
    <definedName name="Jul_92" localSheetId="71">#REF!</definedName>
    <definedName name="Jul_92" localSheetId="73">#REF!</definedName>
    <definedName name="Jul_92">#REF!</definedName>
    <definedName name="Jul_93" localSheetId="65">#REF!</definedName>
    <definedName name="Jul_93" localSheetId="68">#REF!</definedName>
    <definedName name="Jul_93" localSheetId="69">#REF!</definedName>
    <definedName name="Jul_93" localSheetId="71">#REF!</definedName>
    <definedName name="Jul_93" localSheetId="73">#REF!</definedName>
    <definedName name="Jul_93">#REF!</definedName>
    <definedName name="Jul_94" localSheetId="65">#REF!</definedName>
    <definedName name="Jul_94" localSheetId="68">#REF!</definedName>
    <definedName name="Jul_94" localSheetId="69">#REF!</definedName>
    <definedName name="Jul_94" localSheetId="71">#REF!</definedName>
    <definedName name="Jul_94" localSheetId="73">#REF!</definedName>
    <definedName name="Jul_94">#REF!</definedName>
    <definedName name="Jul_95" localSheetId="65">#REF!</definedName>
    <definedName name="Jul_95" localSheetId="68">#REF!</definedName>
    <definedName name="Jul_95" localSheetId="69">#REF!</definedName>
    <definedName name="Jul_95" localSheetId="71">#REF!</definedName>
    <definedName name="Jul_95" localSheetId="73">#REF!</definedName>
    <definedName name="Jul_95">#REF!</definedName>
    <definedName name="Jul_96" localSheetId="65">#REF!</definedName>
    <definedName name="Jul_96" localSheetId="68">#REF!</definedName>
    <definedName name="Jul_96" localSheetId="69">#REF!</definedName>
    <definedName name="Jul_96" localSheetId="71">#REF!</definedName>
    <definedName name="Jul_96" localSheetId="73">#REF!</definedName>
    <definedName name="Jul_96">#REF!</definedName>
    <definedName name="Jul_97" localSheetId="65">#REF!</definedName>
    <definedName name="Jul_97" localSheetId="68">#REF!</definedName>
    <definedName name="Jul_97" localSheetId="69">#REF!</definedName>
    <definedName name="Jul_97" localSheetId="71">#REF!</definedName>
    <definedName name="Jul_97" localSheetId="73">#REF!</definedName>
    <definedName name="Jul_97">#REF!</definedName>
    <definedName name="Jul_98" localSheetId="65">#REF!</definedName>
    <definedName name="Jul_98" localSheetId="68">#REF!</definedName>
    <definedName name="Jul_98" localSheetId="69">#REF!</definedName>
    <definedName name="Jul_98" localSheetId="71">#REF!</definedName>
    <definedName name="Jul_98" localSheetId="73">#REF!</definedName>
    <definedName name="Jul_98">#REF!</definedName>
    <definedName name="Jul_99" localSheetId="65">#REF!</definedName>
    <definedName name="Jul_99" localSheetId="68">#REF!</definedName>
    <definedName name="Jul_99" localSheetId="69">#REF!</definedName>
    <definedName name="Jul_99" localSheetId="71">#REF!</definedName>
    <definedName name="Jul_99" localSheetId="73">#REF!</definedName>
    <definedName name="Jul_99">#REF!</definedName>
    <definedName name="Jun_50" localSheetId="65">#REF!</definedName>
    <definedName name="Jun_50" localSheetId="68">#REF!</definedName>
    <definedName name="Jun_50" localSheetId="69">#REF!</definedName>
    <definedName name="Jun_50" localSheetId="71">#REF!</definedName>
    <definedName name="Jun_50" localSheetId="73">#REF!</definedName>
    <definedName name="Jun_50">#REF!</definedName>
    <definedName name="Jun_51" localSheetId="65">#REF!</definedName>
    <definedName name="Jun_51" localSheetId="68">#REF!</definedName>
    <definedName name="Jun_51" localSheetId="69">#REF!</definedName>
    <definedName name="Jun_51" localSheetId="71">#REF!</definedName>
    <definedName name="Jun_51" localSheetId="73">#REF!</definedName>
    <definedName name="Jun_51">#REF!</definedName>
    <definedName name="Jun_52" localSheetId="65">#REF!</definedName>
    <definedName name="Jun_52" localSheetId="68">#REF!</definedName>
    <definedName name="Jun_52" localSheetId="69">#REF!</definedName>
    <definedName name="Jun_52" localSheetId="71">#REF!</definedName>
    <definedName name="Jun_52" localSheetId="73">#REF!</definedName>
    <definedName name="Jun_52">#REF!</definedName>
    <definedName name="Jun_53" localSheetId="65">#REF!</definedName>
    <definedName name="Jun_53" localSheetId="68">#REF!</definedName>
    <definedName name="Jun_53" localSheetId="69">#REF!</definedName>
    <definedName name="Jun_53" localSheetId="71">#REF!</definedName>
    <definedName name="Jun_53" localSheetId="73">#REF!</definedName>
    <definedName name="Jun_53">#REF!</definedName>
    <definedName name="Jun_54" localSheetId="65">#REF!</definedName>
    <definedName name="Jun_54" localSheetId="68">#REF!</definedName>
    <definedName name="Jun_54" localSheetId="69">#REF!</definedName>
    <definedName name="Jun_54" localSheetId="71">#REF!</definedName>
    <definedName name="Jun_54" localSheetId="73">#REF!</definedName>
    <definedName name="Jun_54">#REF!</definedName>
    <definedName name="Jun_55" localSheetId="65">#REF!</definedName>
    <definedName name="Jun_55" localSheetId="68">#REF!</definedName>
    <definedName name="Jun_55" localSheetId="69">#REF!</definedName>
    <definedName name="Jun_55" localSheetId="71">#REF!</definedName>
    <definedName name="Jun_55" localSheetId="73">#REF!</definedName>
    <definedName name="Jun_55">#REF!</definedName>
    <definedName name="Jun_56" localSheetId="65">#REF!</definedName>
    <definedName name="Jun_56" localSheetId="68">#REF!</definedName>
    <definedName name="Jun_56" localSheetId="69">#REF!</definedName>
    <definedName name="Jun_56" localSheetId="71">#REF!</definedName>
    <definedName name="Jun_56" localSheetId="73">#REF!</definedName>
    <definedName name="Jun_56">#REF!</definedName>
    <definedName name="Jun_57" localSheetId="65">#REF!</definedName>
    <definedName name="Jun_57" localSheetId="68">#REF!</definedName>
    <definedName name="Jun_57" localSheetId="69">#REF!</definedName>
    <definedName name="Jun_57" localSheetId="71">#REF!</definedName>
    <definedName name="Jun_57" localSheetId="73">#REF!</definedName>
    <definedName name="Jun_57">#REF!</definedName>
    <definedName name="Jun_58" localSheetId="65">#REF!</definedName>
    <definedName name="Jun_58" localSheetId="68">#REF!</definedName>
    <definedName name="Jun_58" localSheetId="69">#REF!</definedName>
    <definedName name="Jun_58" localSheetId="71">#REF!</definedName>
    <definedName name="Jun_58" localSheetId="73">#REF!</definedName>
    <definedName name="Jun_58">#REF!</definedName>
    <definedName name="Jun_59" localSheetId="65">#REF!</definedName>
    <definedName name="Jun_59" localSheetId="68">#REF!</definedName>
    <definedName name="Jun_59" localSheetId="69">#REF!</definedName>
    <definedName name="Jun_59" localSheetId="71">#REF!</definedName>
    <definedName name="Jun_59" localSheetId="73">#REF!</definedName>
    <definedName name="Jun_59">#REF!</definedName>
    <definedName name="Jun_60" localSheetId="65">#REF!</definedName>
    <definedName name="Jun_60" localSheetId="68">#REF!</definedName>
    <definedName name="Jun_60" localSheetId="69">#REF!</definedName>
    <definedName name="Jun_60" localSheetId="71">#REF!</definedName>
    <definedName name="Jun_60" localSheetId="73">#REF!</definedName>
    <definedName name="Jun_60">#REF!</definedName>
    <definedName name="Jun_61" localSheetId="65">#REF!</definedName>
    <definedName name="Jun_61" localSheetId="68">#REF!</definedName>
    <definedName name="Jun_61" localSheetId="69">#REF!</definedName>
    <definedName name="Jun_61" localSheetId="71">#REF!</definedName>
    <definedName name="Jun_61" localSheetId="73">#REF!</definedName>
    <definedName name="Jun_61">#REF!</definedName>
    <definedName name="Jun_62" localSheetId="65">#REF!</definedName>
    <definedName name="Jun_62" localSheetId="68">#REF!</definedName>
    <definedName name="Jun_62" localSheetId="69">#REF!</definedName>
    <definedName name="Jun_62" localSheetId="71">#REF!</definedName>
    <definedName name="Jun_62" localSheetId="73">#REF!</definedName>
    <definedName name="Jun_62">#REF!</definedName>
    <definedName name="Jun_63" localSheetId="65">#REF!</definedName>
    <definedName name="Jun_63" localSheetId="68">#REF!</definedName>
    <definedName name="Jun_63" localSheetId="69">#REF!</definedName>
    <definedName name="Jun_63" localSheetId="71">#REF!</definedName>
    <definedName name="Jun_63" localSheetId="73">#REF!</definedName>
    <definedName name="Jun_63">#REF!</definedName>
    <definedName name="Jun_64" localSheetId="65">#REF!</definedName>
    <definedName name="Jun_64" localSheetId="68">#REF!</definedName>
    <definedName name="Jun_64" localSheetId="69">#REF!</definedName>
    <definedName name="Jun_64" localSheetId="71">#REF!</definedName>
    <definedName name="Jun_64" localSheetId="73">#REF!</definedName>
    <definedName name="Jun_64">#REF!</definedName>
    <definedName name="Jun_65" localSheetId="65">#REF!</definedName>
    <definedName name="Jun_65" localSheetId="68">#REF!</definedName>
    <definedName name="Jun_65" localSheetId="69">#REF!</definedName>
    <definedName name="Jun_65" localSheetId="71">#REF!</definedName>
    <definedName name="Jun_65" localSheetId="73">#REF!</definedName>
    <definedName name="Jun_65">#REF!</definedName>
    <definedName name="Jun_66" localSheetId="65">#REF!</definedName>
    <definedName name="Jun_66" localSheetId="68">#REF!</definedName>
    <definedName name="Jun_66" localSheetId="69">#REF!</definedName>
    <definedName name="Jun_66" localSheetId="71">#REF!</definedName>
    <definedName name="Jun_66" localSheetId="73">#REF!</definedName>
    <definedName name="Jun_66">#REF!</definedName>
    <definedName name="Jun_67" localSheetId="65">#REF!</definedName>
    <definedName name="Jun_67" localSheetId="68">#REF!</definedName>
    <definedName name="Jun_67" localSheetId="69">#REF!</definedName>
    <definedName name="Jun_67" localSheetId="71">#REF!</definedName>
    <definedName name="Jun_67" localSheetId="73">#REF!</definedName>
    <definedName name="Jun_67">#REF!</definedName>
    <definedName name="Jun_68" localSheetId="65">#REF!</definedName>
    <definedName name="Jun_68" localSheetId="68">#REF!</definedName>
    <definedName name="Jun_68" localSheetId="69">#REF!</definedName>
    <definedName name="Jun_68" localSheetId="71">#REF!</definedName>
    <definedName name="Jun_68" localSheetId="73">#REF!</definedName>
    <definedName name="Jun_68">#REF!</definedName>
    <definedName name="Jun_69" localSheetId="65">#REF!</definedName>
    <definedName name="Jun_69" localSheetId="68">#REF!</definedName>
    <definedName name="Jun_69" localSheetId="69">#REF!</definedName>
    <definedName name="Jun_69" localSheetId="71">#REF!</definedName>
    <definedName name="Jun_69" localSheetId="73">#REF!</definedName>
    <definedName name="Jun_69">#REF!</definedName>
    <definedName name="Jun_70" localSheetId="65">#REF!</definedName>
    <definedName name="Jun_70" localSheetId="68">#REF!</definedName>
    <definedName name="Jun_70" localSheetId="69">#REF!</definedName>
    <definedName name="Jun_70" localSheetId="71">#REF!</definedName>
    <definedName name="Jun_70" localSheetId="73">#REF!</definedName>
    <definedName name="Jun_70">#REF!</definedName>
    <definedName name="Jun_71" localSheetId="65">#REF!</definedName>
    <definedName name="Jun_71" localSheetId="68">#REF!</definedName>
    <definedName name="Jun_71" localSheetId="69">#REF!</definedName>
    <definedName name="Jun_71" localSheetId="71">#REF!</definedName>
    <definedName name="Jun_71" localSheetId="73">#REF!</definedName>
    <definedName name="Jun_71">#REF!</definedName>
    <definedName name="Jun_72" localSheetId="65">#REF!</definedName>
    <definedName name="Jun_72" localSheetId="68">#REF!</definedName>
    <definedName name="Jun_72" localSheetId="69">#REF!</definedName>
    <definedName name="Jun_72" localSheetId="71">#REF!</definedName>
    <definedName name="Jun_72" localSheetId="73">#REF!</definedName>
    <definedName name="Jun_72">#REF!</definedName>
    <definedName name="Jun_73" localSheetId="65">#REF!</definedName>
    <definedName name="Jun_73" localSheetId="68">#REF!</definedName>
    <definedName name="Jun_73" localSheetId="69">#REF!</definedName>
    <definedName name="Jun_73" localSheetId="71">#REF!</definedName>
    <definedName name="Jun_73" localSheetId="73">#REF!</definedName>
    <definedName name="Jun_73">#REF!</definedName>
    <definedName name="Jun_74" localSheetId="65">#REF!</definedName>
    <definedName name="Jun_74" localSheetId="68">#REF!</definedName>
    <definedName name="Jun_74" localSheetId="69">#REF!</definedName>
    <definedName name="Jun_74" localSheetId="71">#REF!</definedName>
    <definedName name="Jun_74" localSheetId="73">#REF!</definedName>
    <definedName name="Jun_74">#REF!</definedName>
    <definedName name="Jun_75" localSheetId="65">#REF!</definedName>
    <definedName name="Jun_75" localSheetId="68">#REF!</definedName>
    <definedName name="Jun_75" localSheetId="69">#REF!</definedName>
    <definedName name="Jun_75" localSheetId="71">#REF!</definedName>
    <definedName name="Jun_75" localSheetId="73">#REF!</definedName>
    <definedName name="Jun_75">#REF!</definedName>
    <definedName name="Jun_76" localSheetId="65">#REF!</definedName>
    <definedName name="Jun_76" localSheetId="68">#REF!</definedName>
    <definedName name="Jun_76" localSheetId="69">#REF!</definedName>
    <definedName name="Jun_76" localSheetId="71">#REF!</definedName>
    <definedName name="Jun_76" localSheetId="73">#REF!</definedName>
    <definedName name="Jun_76">#REF!</definedName>
    <definedName name="Jun_77" localSheetId="65">#REF!</definedName>
    <definedName name="Jun_77" localSheetId="68">#REF!</definedName>
    <definedName name="Jun_77" localSheetId="69">#REF!</definedName>
    <definedName name="Jun_77" localSheetId="71">#REF!</definedName>
    <definedName name="Jun_77" localSheetId="73">#REF!</definedName>
    <definedName name="Jun_77">#REF!</definedName>
    <definedName name="Jun_78" localSheetId="65">#REF!</definedName>
    <definedName name="Jun_78" localSheetId="68">#REF!</definedName>
    <definedName name="Jun_78" localSheetId="69">#REF!</definedName>
    <definedName name="Jun_78" localSheetId="71">#REF!</definedName>
    <definedName name="Jun_78" localSheetId="73">#REF!</definedName>
    <definedName name="Jun_78">#REF!</definedName>
    <definedName name="Jun_79" localSheetId="65">#REF!</definedName>
    <definedName name="Jun_79" localSheetId="68">#REF!</definedName>
    <definedName name="Jun_79" localSheetId="69">#REF!</definedName>
    <definedName name="Jun_79" localSheetId="71">#REF!</definedName>
    <definedName name="Jun_79" localSheetId="73">#REF!</definedName>
    <definedName name="Jun_79">#REF!</definedName>
    <definedName name="Jun_80" localSheetId="65">#REF!</definedName>
    <definedName name="Jun_80" localSheetId="68">#REF!</definedName>
    <definedName name="Jun_80" localSheetId="69">#REF!</definedName>
    <definedName name="Jun_80" localSheetId="71">#REF!</definedName>
    <definedName name="Jun_80" localSheetId="73">#REF!</definedName>
    <definedName name="Jun_80">#REF!</definedName>
    <definedName name="Jun_81" localSheetId="65">#REF!</definedName>
    <definedName name="Jun_81" localSheetId="68">#REF!</definedName>
    <definedName name="Jun_81" localSheetId="69">#REF!</definedName>
    <definedName name="Jun_81" localSheetId="71">#REF!</definedName>
    <definedName name="Jun_81" localSheetId="73">#REF!</definedName>
    <definedName name="Jun_81">#REF!</definedName>
    <definedName name="Jun_82" localSheetId="65">#REF!</definedName>
    <definedName name="Jun_82" localSheetId="68">#REF!</definedName>
    <definedName name="Jun_82" localSheetId="69">#REF!</definedName>
    <definedName name="Jun_82" localSheetId="71">#REF!</definedName>
    <definedName name="Jun_82" localSheetId="73">#REF!</definedName>
    <definedName name="Jun_82">#REF!</definedName>
    <definedName name="Jun_83" localSheetId="65">#REF!</definedName>
    <definedName name="Jun_83" localSheetId="68">#REF!</definedName>
    <definedName name="Jun_83" localSheetId="69">#REF!</definedName>
    <definedName name="Jun_83" localSheetId="71">#REF!</definedName>
    <definedName name="Jun_83" localSheetId="73">#REF!</definedName>
    <definedName name="Jun_83">#REF!</definedName>
    <definedName name="Jun_84" localSheetId="65">#REF!</definedName>
    <definedName name="Jun_84" localSheetId="68">#REF!</definedName>
    <definedName name="Jun_84" localSheetId="69">#REF!</definedName>
    <definedName name="Jun_84" localSheetId="71">#REF!</definedName>
    <definedName name="Jun_84" localSheetId="73">#REF!</definedName>
    <definedName name="Jun_84">#REF!</definedName>
    <definedName name="Jun_85" localSheetId="65">#REF!</definedName>
    <definedName name="Jun_85" localSheetId="68">#REF!</definedName>
    <definedName name="Jun_85" localSheetId="69">#REF!</definedName>
    <definedName name="Jun_85" localSheetId="71">#REF!</definedName>
    <definedName name="Jun_85" localSheetId="73">#REF!</definedName>
    <definedName name="Jun_85">#REF!</definedName>
    <definedName name="Jun_86" localSheetId="65">#REF!</definedName>
    <definedName name="Jun_86" localSheetId="68">#REF!</definedName>
    <definedName name="Jun_86" localSheetId="69">#REF!</definedName>
    <definedName name="Jun_86" localSheetId="71">#REF!</definedName>
    <definedName name="Jun_86" localSheetId="73">#REF!</definedName>
    <definedName name="Jun_86">#REF!</definedName>
    <definedName name="Jun_87" localSheetId="65">#REF!</definedName>
    <definedName name="Jun_87" localSheetId="68">#REF!</definedName>
    <definedName name="Jun_87" localSheetId="69">#REF!</definedName>
    <definedName name="Jun_87" localSheetId="71">#REF!</definedName>
    <definedName name="Jun_87" localSheetId="73">#REF!</definedName>
    <definedName name="Jun_87">#REF!</definedName>
    <definedName name="Jun_88" localSheetId="65">#REF!</definedName>
    <definedName name="Jun_88" localSheetId="68">#REF!</definedName>
    <definedName name="Jun_88" localSheetId="69">#REF!</definedName>
    <definedName name="Jun_88" localSheetId="71">#REF!</definedName>
    <definedName name="Jun_88" localSheetId="73">#REF!</definedName>
    <definedName name="Jun_88">#REF!</definedName>
    <definedName name="Jun_89" localSheetId="65">#REF!</definedName>
    <definedName name="Jun_89" localSheetId="68">#REF!</definedName>
    <definedName name="Jun_89" localSheetId="69">#REF!</definedName>
    <definedName name="Jun_89" localSheetId="71">#REF!</definedName>
    <definedName name="Jun_89" localSheetId="73">#REF!</definedName>
    <definedName name="Jun_89">#REF!</definedName>
    <definedName name="Jun_90" localSheetId="65">#REF!</definedName>
    <definedName name="Jun_90" localSheetId="68">#REF!</definedName>
    <definedName name="Jun_90" localSheetId="69">#REF!</definedName>
    <definedName name="Jun_90" localSheetId="71">#REF!</definedName>
    <definedName name="Jun_90" localSheetId="73">#REF!</definedName>
    <definedName name="Jun_90">#REF!</definedName>
    <definedName name="Jun_91" localSheetId="65">#REF!</definedName>
    <definedName name="Jun_91" localSheetId="68">#REF!</definedName>
    <definedName name="Jun_91" localSheetId="69">#REF!</definedName>
    <definedName name="Jun_91" localSheetId="71">#REF!</definedName>
    <definedName name="Jun_91" localSheetId="73">#REF!</definedName>
    <definedName name="Jun_91">#REF!</definedName>
    <definedName name="Jun_92" localSheetId="65">#REF!</definedName>
    <definedName name="Jun_92" localSheetId="68">#REF!</definedName>
    <definedName name="Jun_92" localSheetId="69">#REF!</definedName>
    <definedName name="Jun_92" localSheetId="71">#REF!</definedName>
    <definedName name="Jun_92" localSheetId="73">#REF!</definedName>
    <definedName name="Jun_92">#REF!</definedName>
    <definedName name="Jun_93" localSheetId="65">#REF!</definedName>
    <definedName name="Jun_93" localSheetId="68">#REF!</definedName>
    <definedName name="Jun_93" localSheetId="69">#REF!</definedName>
    <definedName name="Jun_93" localSheetId="71">#REF!</definedName>
    <definedName name="Jun_93" localSheetId="73">#REF!</definedName>
    <definedName name="Jun_93">#REF!</definedName>
    <definedName name="Jun_94" localSheetId="65">#REF!</definedName>
    <definedName name="Jun_94" localSheetId="68">#REF!</definedName>
    <definedName name="Jun_94" localSheetId="69">#REF!</definedName>
    <definedName name="Jun_94" localSheetId="71">#REF!</definedName>
    <definedName name="Jun_94" localSheetId="73">#REF!</definedName>
    <definedName name="Jun_94">#REF!</definedName>
    <definedName name="Jun_95" localSheetId="65">#REF!</definedName>
    <definedName name="Jun_95" localSheetId="68">#REF!</definedName>
    <definedName name="Jun_95" localSheetId="69">#REF!</definedName>
    <definedName name="Jun_95" localSheetId="71">#REF!</definedName>
    <definedName name="Jun_95" localSheetId="73">#REF!</definedName>
    <definedName name="Jun_95">#REF!</definedName>
    <definedName name="Jun_96" localSheetId="65">#REF!</definedName>
    <definedName name="Jun_96" localSheetId="68">#REF!</definedName>
    <definedName name="Jun_96" localSheetId="69">#REF!</definedName>
    <definedName name="Jun_96" localSheetId="71">#REF!</definedName>
    <definedName name="Jun_96" localSheetId="73">#REF!</definedName>
    <definedName name="Jun_96">#REF!</definedName>
    <definedName name="Jun_97" localSheetId="65">#REF!</definedName>
    <definedName name="Jun_97" localSheetId="68">#REF!</definedName>
    <definedName name="Jun_97" localSheetId="69">#REF!</definedName>
    <definedName name="Jun_97" localSheetId="71">#REF!</definedName>
    <definedName name="Jun_97" localSheetId="73">#REF!</definedName>
    <definedName name="Jun_97">#REF!</definedName>
    <definedName name="Jun_98" localSheetId="65">#REF!</definedName>
    <definedName name="Jun_98" localSheetId="68">#REF!</definedName>
    <definedName name="Jun_98" localSheetId="69">#REF!</definedName>
    <definedName name="Jun_98" localSheetId="71">#REF!</definedName>
    <definedName name="Jun_98" localSheetId="73">#REF!</definedName>
    <definedName name="Jun_98">#REF!</definedName>
    <definedName name="Jun_99" localSheetId="65">#REF!</definedName>
    <definedName name="Jun_99" localSheetId="68">#REF!</definedName>
    <definedName name="Jun_99" localSheetId="69">#REF!</definedName>
    <definedName name="Jun_99" localSheetId="71">#REF!</definedName>
    <definedName name="Jun_99" localSheetId="73">#REF!</definedName>
    <definedName name="Jun_99">#REF!</definedName>
    <definedName name="K" localSheetId="65">#REF!</definedName>
    <definedName name="K" localSheetId="68">#REF!</definedName>
    <definedName name="K" localSheetId="69">#REF!</definedName>
    <definedName name="K" localSheetId="71">#REF!</definedName>
    <definedName name="K" localSheetId="73">#REF!</definedName>
    <definedName name="K">#REF!</definedName>
    <definedName name="KDSE" localSheetId="65">#REF!</definedName>
    <definedName name="KDSE" localSheetId="68">#REF!</definedName>
    <definedName name="KDSE" localSheetId="69">#REF!</definedName>
    <definedName name="KDSE" localSheetId="71">#REF!</definedName>
    <definedName name="KDSE" localSheetId="73">#REF!</definedName>
    <definedName name="KDSE">#REF!</definedName>
    <definedName name="KDSF" localSheetId="65">#REF!</definedName>
    <definedName name="KDSF" localSheetId="68">#REF!</definedName>
    <definedName name="KDSF" localSheetId="69">#REF!</definedName>
    <definedName name="KDSF" localSheetId="71">#REF!</definedName>
    <definedName name="KDSF" localSheetId="73">#REF!</definedName>
    <definedName name="KDSF">#REF!</definedName>
    <definedName name="KEY">'[118]Old Table'!$A$1:$AB$51</definedName>
    <definedName name="kk" localSheetId="67" hidden="1">{"Tab1",#N/A,FALSE,"P";"Tab2",#N/A,FALSE,"P"}</definedName>
    <definedName name="kk" localSheetId="68" hidden="1">{"Tab1",#N/A,FALSE,"P";"Tab2",#N/A,FALSE,"P"}</definedName>
    <definedName name="kk" localSheetId="69" hidden="1">{"Tab1",#N/A,FALSE,"P";"Tab2",#N/A,FALSE,"P"}</definedName>
    <definedName name="kk" hidden="1">{"Tab1",#N/A,FALSE,"P";"Tab2",#N/A,FALSE,"P"}</definedName>
    <definedName name="kkk" localSheetId="67" hidden="1">{"WEO",#N/A,FALSE,"Data";"PRI",#N/A,FALSE,"Data";"QUA",#N/A,FALSE,"Data"}</definedName>
    <definedName name="kkk" localSheetId="68" hidden="1">{"WEO",#N/A,FALSE,"Data";"PRI",#N/A,FALSE,"Data";"QUA",#N/A,FALSE,"Data"}</definedName>
    <definedName name="kkk" localSheetId="69" hidden="1">{"WEO",#N/A,FALSE,"Data";"PRI",#N/A,FALSE,"Data";"QUA",#N/A,FALSE,"Data"}</definedName>
    <definedName name="kkk" hidden="1">{"WEO",#N/A,FALSE,"Data";"PRI",#N/A,FALSE,"Data";"QUA",#N/A,FALSE,"Data"}</definedName>
    <definedName name="kkkk" localSheetId="65" hidden="1">[119]M!#REF!</definedName>
    <definedName name="kkkk" localSheetId="68" hidden="1">[119]M!#REF!</definedName>
    <definedName name="kkkk" localSheetId="71" hidden="1">[119]M!#REF!</definedName>
    <definedName name="kkkk" localSheetId="73" hidden="1">[119]M!#REF!</definedName>
    <definedName name="kkkk" hidden="1">[119]M!#REF!</definedName>
    <definedName name="KR" localSheetId="65">'[24]10'!#REF!</definedName>
    <definedName name="KR" localSheetId="68">'[24]10'!#REF!</definedName>
    <definedName name="KR" localSheetId="71">'[24]10'!#REF!</definedName>
    <definedName name="KR" localSheetId="73">'[24]10'!#REF!</definedName>
    <definedName name="KR">'[24]10'!#REF!</definedName>
    <definedName name="KRISHAY" localSheetId="65">'[24]10'!#REF!</definedName>
    <definedName name="KRISHAY" localSheetId="68">'[24]10'!#REF!</definedName>
    <definedName name="KRISHAY" localSheetId="71">'[24]10'!#REF!</definedName>
    <definedName name="KRISHAY" localSheetId="73">'[24]10'!#REF!</definedName>
    <definedName name="KRISHAY">'[24]10'!#REF!</definedName>
    <definedName name="KRR" localSheetId="65">'[24]10'!#REF!</definedName>
    <definedName name="KRR" localSheetId="68">'[24]10'!#REF!</definedName>
    <definedName name="KRR" localSheetId="71">'[24]10'!#REF!</definedName>
    <definedName name="KRR" localSheetId="73">'[24]10'!#REF!</definedName>
    <definedName name="KRR">'[24]10'!#REF!</definedName>
    <definedName name="KWD" localSheetId="65">#REF!</definedName>
    <definedName name="KWD" localSheetId="67">#REF!</definedName>
    <definedName name="KWD" localSheetId="68">#REF!</definedName>
    <definedName name="KWD" localSheetId="69">#REF!</definedName>
    <definedName name="KWD" localSheetId="71">#REF!</definedName>
    <definedName name="KWD" localSheetId="73">#REF!</definedName>
    <definedName name="KWD">#REF!</definedName>
    <definedName name="l" localSheetId="117" hidden="1">#REF!</definedName>
    <definedName name="l" localSheetId="118" hidden="1">#REF!</definedName>
    <definedName name="l" localSheetId="119" hidden="1">#REF!</definedName>
    <definedName name="l" localSheetId="113" hidden="1">#REF!</definedName>
    <definedName name="l" localSheetId="115" hidden="1">#REF!</definedName>
    <definedName name="l" localSheetId="116" hidden="1">#REF!</definedName>
    <definedName name="l" localSheetId="154" hidden="1">#REF!</definedName>
    <definedName name="L" localSheetId="65">#REF!</definedName>
    <definedName name="L" localSheetId="67">#REF!</definedName>
    <definedName name="L" localSheetId="68">#REF!</definedName>
    <definedName name="L" localSheetId="69">#REF!</definedName>
    <definedName name="L" localSheetId="71">#REF!</definedName>
    <definedName name="L" localSheetId="73">#REF!</definedName>
    <definedName name="l" localSheetId="155" hidden="1">#REF!</definedName>
    <definedName name="l" localSheetId="160" hidden="1">#REF!</definedName>
    <definedName name="l" localSheetId="174" hidden="1">#REF!</definedName>
    <definedName name="l" localSheetId="182" hidden="1">#REF!</definedName>
    <definedName name="l" localSheetId="183" hidden="1">#REF!</definedName>
    <definedName name="l" localSheetId="184" hidden="1">#REF!</definedName>
    <definedName name="l" localSheetId="175">#REF!</definedName>
    <definedName name="l" localSheetId="176">#REF!</definedName>
    <definedName name="l" localSheetId="177">#REF!</definedName>
    <definedName name="l" localSheetId="179">#REF!</definedName>
    <definedName name="l" localSheetId="180" hidden="1">#REF!</definedName>
    <definedName name="l" localSheetId="181" hidden="1">#REF!</definedName>
    <definedName name="l" hidden="1">#REF!</definedName>
    <definedName name="last_EFF" localSheetId="65">#REF!</definedName>
    <definedName name="last_EFF" localSheetId="67">#REF!</definedName>
    <definedName name="last_EFF" localSheetId="68">#REF!</definedName>
    <definedName name="last_EFF" localSheetId="69">#REF!</definedName>
    <definedName name="last_EFF" localSheetId="71">#REF!</definedName>
    <definedName name="last_EFF" localSheetId="73">#REF!</definedName>
    <definedName name="last_EFF">#REF!</definedName>
    <definedName name="last_PRGF" localSheetId="65">#REF!</definedName>
    <definedName name="last_PRGF" localSheetId="68">#REF!</definedName>
    <definedName name="last_PRGF" localSheetId="69">#REF!</definedName>
    <definedName name="last_PRGF" localSheetId="71">#REF!</definedName>
    <definedName name="last_PRGF" localSheetId="73">#REF!</definedName>
    <definedName name="last_PRGF">#REF!</definedName>
    <definedName name="Last_Row" localSheetId="65">IF('T 6.2 '!Values_Entered,'T 6.2 '!Header_Row+'T 6.2 '!Number_of_Payments,'T 6.2 '!Header_Row)</definedName>
    <definedName name="Last_Row" localSheetId="67">IF('T 6.4'!Values_Entered,Header_Row+'T 6.4'!Number_of_Payments,Header_Row)</definedName>
    <definedName name="Last_Row" localSheetId="68">IF('T 6.4 ctd'!Values_Entered,'T 6.4 ctd'!Header_Row+'T 6.4 ctd'!Number_of_Payments,'T 6.4 ctd'!Header_Row)</definedName>
    <definedName name="Last_Row" localSheetId="69">IF('T 6.5'!Values_Entered,'T 6.5'!Header_Row+'T 6.5'!Number_of_Payments,'T 6.5'!Header_Row)</definedName>
    <definedName name="Last_Row" localSheetId="71">IF('T 6.6 Ctd'!Values_Entered,'T 6.6 Ctd'!Header_Row+'T 6.6 Ctd'!Number_of_Payments,'T 6.6 Ctd'!Header_Row)</definedName>
    <definedName name="Last_Row" localSheetId="73">IF('T 6.9 _6.10'!Values_Entered,'T 6.9 _6.10'!Header_Row+'T 6.9 _6.10'!Number_of_Payments,'T 6.9 _6.10'!Header_Row)</definedName>
    <definedName name="Last_Row">IF(Values_Entered,Header_Row+Number_of_Payments,Header_Row)</definedName>
    <definedName name="last_STBY" localSheetId="65">#REF!</definedName>
    <definedName name="last_STBY" localSheetId="67">#REF!</definedName>
    <definedName name="last_STBY" localSheetId="68">#REF!</definedName>
    <definedName name="last_STBY" localSheetId="69">#REF!</definedName>
    <definedName name="last_STBY" localSheetId="71">#REF!</definedName>
    <definedName name="last_STBY" localSheetId="73">#REF!</definedName>
    <definedName name="last_STBY">#REF!</definedName>
    <definedName name="latest1998" localSheetId="65">#REF!</definedName>
    <definedName name="latest1998" localSheetId="67">#REF!</definedName>
    <definedName name="latest1998" localSheetId="68">#REF!</definedName>
    <definedName name="latest1998" localSheetId="69">#REF!</definedName>
    <definedName name="latest1998" localSheetId="71">#REF!</definedName>
    <definedName name="latest1998" localSheetId="73">#REF!</definedName>
    <definedName name="latest1998">#REF!</definedName>
    <definedName name="LE" localSheetId="65">#REF!</definedName>
    <definedName name="LE" localSheetId="67">#REF!</definedName>
    <definedName name="LE" localSheetId="68">#REF!</definedName>
    <definedName name="LE" localSheetId="69">#REF!</definedName>
    <definedName name="LE" localSheetId="71">#REF!</definedName>
    <definedName name="LE" localSheetId="73">#REF!</definedName>
    <definedName name="LE">#REF!</definedName>
    <definedName name="LEGC" localSheetId="65">#REF!</definedName>
    <definedName name="LEGC" localSheetId="68">#REF!</definedName>
    <definedName name="LEGC" localSheetId="69">#REF!</definedName>
    <definedName name="LEGC" localSheetId="71">#REF!</definedName>
    <definedName name="LEGC" localSheetId="73">#REF!</definedName>
    <definedName name="LEGC">#REF!</definedName>
    <definedName name="LINES" localSheetId="65">#REF!</definedName>
    <definedName name="LINES" localSheetId="68">#REF!</definedName>
    <definedName name="LINES" localSheetId="69">#REF!</definedName>
    <definedName name="LINES" localSheetId="71">#REF!</definedName>
    <definedName name="LINES" localSheetId="73">#REF!</definedName>
    <definedName name="LINES">#REF!</definedName>
    <definedName name="Liquid_liabilities" localSheetId="65">#REF!</definedName>
    <definedName name="Liquid_liabilities" localSheetId="68">#REF!</definedName>
    <definedName name="Liquid_liabilities" localSheetId="69">#REF!</definedName>
    <definedName name="Liquid_liabilities" localSheetId="71">#REF!</definedName>
    <definedName name="Liquid_liabilities" localSheetId="73">#REF!</definedName>
    <definedName name="Liquid_liabilities">#REF!</definedName>
    <definedName name="Liquidity_ratio" localSheetId="65">#REF!</definedName>
    <definedName name="Liquidity_ratio" localSheetId="68">#REF!</definedName>
    <definedName name="Liquidity_ratio" localSheetId="69">#REF!</definedName>
    <definedName name="Liquidity_ratio" localSheetId="71">#REF!</definedName>
    <definedName name="Liquidity_ratio" localSheetId="73">#REF!</definedName>
    <definedName name="Liquidity_ratio">#REF!</definedName>
    <definedName name="LIST" localSheetId="69">[106]List!$A$11:$E$963</definedName>
    <definedName name="LIST">[120]List!$A$11:$E$963</definedName>
    <definedName name="LIST0">[121]Sources!$BD$10:$BD$59</definedName>
    <definedName name="lita" localSheetId="67">'T 6.4'!lita</definedName>
    <definedName name="lita" localSheetId="68">'T 6.4 ctd'!lita</definedName>
    <definedName name="lita" localSheetId="69">'T 6.5'!lita</definedName>
    <definedName name="lita">[0]!lita</definedName>
    <definedName name="lj" localSheetId="65">'[117]10'!#REF!</definedName>
    <definedName name="lj" localSheetId="67">'[117]10'!#REF!</definedName>
    <definedName name="lj" localSheetId="68">'[117]10'!#REF!</definedName>
    <definedName name="lj" localSheetId="71">'[117]10'!#REF!</definedName>
    <definedName name="lj" localSheetId="73">'[117]10'!#REF!</definedName>
    <definedName name="lj">'[117]10'!#REF!</definedName>
    <definedName name="ll" localSheetId="65">#REF!</definedName>
    <definedName name="ll" localSheetId="67">#REF!</definedName>
    <definedName name="ll" localSheetId="68">#REF!</definedName>
    <definedName name="ll" localSheetId="69">#REF!</definedName>
    <definedName name="ll" localSheetId="71">#REF!</definedName>
    <definedName name="ll" localSheetId="73">#REF!</definedName>
    <definedName name="ll">#REF!</definedName>
    <definedName name="ll0" hidden="1">#REF!</definedName>
    <definedName name="LLL" localSheetId="65">'[24]10'!#REF!</definedName>
    <definedName name="LLL" localSheetId="67">'[24]10'!#REF!</definedName>
    <definedName name="LLL" localSheetId="68">'[24]10'!#REF!</definedName>
    <definedName name="LLL" localSheetId="71">'[24]10'!#REF!</definedName>
    <definedName name="LLL" localSheetId="73">'[24]10'!#REF!</definedName>
    <definedName name="LLL">'[24]10'!#REF!</definedName>
    <definedName name="llll" localSheetId="65" hidden="1">[116]M!#REF!</definedName>
    <definedName name="llll" localSheetId="67" hidden="1">[116]M!#REF!</definedName>
    <definedName name="llll" localSheetId="68" hidden="1">[116]M!#REF!</definedName>
    <definedName name="llll" localSheetId="71" hidden="1">[116]M!#REF!</definedName>
    <definedName name="llll" localSheetId="73" hidden="1">[116]M!#REF!</definedName>
    <definedName name="llll" hidden="1">[116]M!#REF!</definedName>
    <definedName name="llllllllllllllllllllllllllllllllllll" localSheetId="117">#REF!</definedName>
    <definedName name="llllllllllllllllllllllllllllllllllll" localSheetId="118">#REF!</definedName>
    <definedName name="llllllllllllllllllllllllllllllllllll" localSheetId="119">#REF!</definedName>
    <definedName name="llllllllllllllllllllllllllllllllllll" localSheetId="112">#REF!</definedName>
    <definedName name="llllllllllllllllllllllllllllllllllll" localSheetId="113">#REF!</definedName>
    <definedName name="llllllllllllllllllllllllllllllllllll" localSheetId="114">#REF!</definedName>
    <definedName name="llllllllllllllllllllllllllllllllllll" localSheetId="115">#REF!</definedName>
    <definedName name="llllllllllllllllllllllllllllllllllll" localSheetId="116">#REF!</definedName>
    <definedName name="llllllllllllllllllllllllllllllllllll" localSheetId="154">#REF!</definedName>
    <definedName name="llllllllllllllllllllllllllllllllllll" localSheetId="65">#REF!</definedName>
    <definedName name="llllllllllllllllllllllllllllllllllll" localSheetId="67">#REF!</definedName>
    <definedName name="llllllllllllllllllllllllllllllllllll" localSheetId="68">#REF!</definedName>
    <definedName name="llllllllllllllllllllllllllllllllllll" localSheetId="69">#REF!</definedName>
    <definedName name="llllllllllllllllllllllllllllllllllll" localSheetId="71">#REF!</definedName>
    <definedName name="llllllllllllllllllllllllllllllllllll" localSheetId="73">#REF!</definedName>
    <definedName name="llllllllllllllllllllllllllllllllllll" localSheetId="155">#REF!</definedName>
    <definedName name="llllllllllllllllllllllllllllllllllll" localSheetId="160">#REF!</definedName>
    <definedName name="llllllllllllllllllllllllllllllllllll" localSheetId="174">#REF!</definedName>
    <definedName name="llllllllllllllllllllllllllllllllllll" localSheetId="182">#REF!</definedName>
    <definedName name="llllllllllllllllllllllllllllllllllll" localSheetId="183">#REF!</definedName>
    <definedName name="llllllllllllllllllllllllllllllllllll" localSheetId="184">#REF!</definedName>
    <definedName name="llllllllllllllllllllllllllllllllllll" localSheetId="175">#REF!</definedName>
    <definedName name="llllllllllllllllllllllllllllllllllll" localSheetId="176">#REF!</definedName>
    <definedName name="llllllllllllllllllllllllllllllllllll" localSheetId="179">#REF!</definedName>
    <definedName name="llllllllllllllllllllllllllllllllllll" localSheetId="180">#REF!</definedName>
    <definedName name="llllllllllllllllllllllllllllllllllll" localSheetId="181">#REF!</definedName>
    <definedName name="llllllllllllllllllllllllllllllllllll">#REF!</definedName>
    <definedName name="loan">[56]Loan!$Q$15:$Q$127</definedName>
    <definedName name="Loan_Amount" localSheetId="65">#REF!</definedName>
    <definedName name="Loan_Amount" localSheetId="67">#REF!</definedName>
    <definedName name="Loan_Amount" localSheetId="68">#REF!</definedName>
    <definedName name="Loan_Amount" localSheetId="69">#REF!</definedName>
    <definedName name="Loan_Amount" localSheetId="71">#REF!</definedName>
    <definedName name="Loan_Amount" localSheetId="73">#REF!</definedName>
    <definedName name="Loan_Amount">#REF!</definedName>
    <definedName name="Loan_Start" localSheetId="65">#REF!</definedName>
    <definedName name="Loan_Start" localSheetId="67">#REF!</definedName>
    <definedName name="Loan_Start" localSheetId="68">#REF!</definedName>
    <definedName name="Loan_Start" localSheetId="69">#REF!</definedName>
    <definedName name="Loan_Start" localSheetId="71">#REF!</definedName>
    <definedName name="Loan_Start" localSheetId="73">#REF!</definedName>
    <definedName name="Loan_Start">#REF!</definedName>
    <definedName name="Loan_Years" localSheetId="65">#REF!</definedName>
    <definedName name="Loan_Years" localSheetId="67">#REF!</definedName>
    <definedName name="Loan_Years" localSheetId="68">#REF!</definedName>
    <definedName name="Loan_Years" localSheetId="69">#REF!</definedName>
    <definedName name="Loan_Years" localSheetId="71">#REF!</definedName>
    <definedName name="Loan_Years" localSheetId="73">#REF!</definedName>
    <definedName name="Loan_Years">#REF!</definedName>
    <definedName name="Location" localSheetId="65">#REF!</definedName>
    <definedName name="Location" localSheetId="68">#REF!</definedName>
    <definedName name="Location" localSheetId="69">#REF!</definedName>
    <definedName name="Location" localSheetId="71">#REF!</definedName>
    <definedName name="Location" localSheetId="73">#REF!</definedName>
    <definedName name="Location">#REF!</definedName>
    <definedName name="low">[26]TEMP!#REF!</definedName>
    <definedName name="LP" localSheetId="65">#REF!</definedName>
    <definedName name="LP" localSheetId="68">#REF!</definedName>
    <definedName name="LP" localSheetId="69">#REF!</definedName>
    <definedName name="LP" localSheetId="71">#REF!</definedName>
    <definedName name="LP" localSheetId="73">#REF!</definedName>
    <definedName name="LP">#REF!</definedName>
    <definedName name="LTBOP.SR" localSheetId="65">#REF!</definedName>
    <definedName name="LTBOP.SR" localSheetId="68">#REF!</definedName>
    <definedName name="LTBOP.SR" localSheetId="69">#REF!</definedName>
    <definedName name="LTBOP.SR" localSheetId="71">#REF!</definedName>
    <definedName name="LTBOP.SR" localSheetId="73">#REF!</definedName>
    <definedName name="LTBOP.SR">#REF!</definedName>
    <definedName name="LTcirr" localSheetId="65">#REF!</definedName>
    <definedName name="LTcirr" localSheetId="68">#REF!</definedName>
    <definedName name="LTcirr" localSheetId="69">#REF!</definedName>
    <definedName name="LTcirr" localSheetId="71">#REF!</definedName>
    <definedName name="LTcirr" localSheetId="73">#REF!</definedName>
    <definedName name="LTcirr">#REF!</definedName>
    <definedName name="LTr" localSheetId="65">#REF!</definedName>
    <definedName name="LTr" localSheetId="68">#REF!</definedName>
    <definedName name="LTr" localSheetId="69">#REF!</definedName>
    <definedName name="LTr" localSheetId="71">#REF!</definedName>
    <definedName name="LTr" localSheetId="73">#REF!</definedName>
    <definedName name="LTr">#REF!</definedName>
    <definedName name="LUR">#N/A</definedName>
    <definedName name="Lyon">[15]C!$O$1</definedName>
    <definedName name="M" localSheetId="65">#REF!</definedName>
    <definedName name="M" localSheetId="67">#REF!</definedName>
    <definedName name="M" localSheetId="68">#REF!</definedName>
    <definedName name="M" localSheetId="69">#REF!</definedName>
    <definedName name="M" localSheetId="71">#REF!</definedName>
    <definedName name="M" localSheetId="73">#REF!</definedName>
    <definedName name="M">#REF!</definedName>
    <definedName name="M_S" localSheetId="65">#REF!</definedName>
    <definedName name="M_S" localSheetId="67">#REF!</definedName>
    <definedName name="M_S" localSheetId="68">#REF!</definedName>
    <definedName name="M_S" localSheetId="69">#REF!</definedName>
    <definedName name="M_S" localSheetId="71">#REF!</definedName>
    <definedName name="M_S" localSheetId="73">#REF!</definedName>
    <definedName name="M_S">#REF!</definedName>
    <definedName name="MACRO" localSheetId="65">#REF!</definedName>
    <definedName name="MACRO" localSheetId="67">#REF!</definedName>
    <definedName name="MACRO" localSheetId="68">#REF!</definedName>
    <definedName name="MACRO" localSheetId="69">#REF!</definedName>
    <definedName name="MACRO" localSheetId="71">#REF!</definedName>
    <definedName name="MACRO" localSheetId="73">#REF!</definedName>
    <definedName name="MACRO">#REF!</definedName>
    <definedName name="MACRO_ASSUMP_2006" localSheetId="65">#REF!</definedName>
    <definedName name="MACRO_ASSUMP_2006" localSheetId="68">#REF!</definedName>
    <definedName name="MACRO_ASSUMP_2006" localSheetId="69">#REF!</definedName>
    <definedName name="MACRO_ASSUMP_2006" localSheetId="71">#REF!</definedName>
    <definedName name="MACRO_ASSUMP_2006" localSheetId="73">#REF!</definedName>
    <definedName name="MACRO_ASSUMP_2006">#REF!</definedName>
    <definedName name="Malaysia" localSheetId="65">#REF!</definedName>
    <definedName name="Malaysia" localSheetId="68">#REF!</definedName>
    <definedName name="Malaysia" localSheetId="69">#REF!</definedName>
    <definedName name="Malaysia" localSheetId="71">#REF!</definedName>
    <definedName name="Malaysia" localSheetId="73">#REF!</definedName>
    <definedName name="Malaysia">#REF!</definedName>
    <definedName name="Mar_50" localSheetId="65">#REF!</definedName>
    <definedName name="Mar_50" localSheetId="68">#REF!</definedName>
    <definedName name="Mar_50" localSheetId="69">#REF!</definedName>
    <definedName name="Mar_50" localSheetId="71">#REF!</definedName>
    <definedName name="Mar_50" localSheetId="73">#REF!</definedName>
    <definedName name="Mar_50">#REF!</definedName>
    <definedName name="Mar_51" localSheetId="65">#REF!</definedName>
    <definedName name="Mar_51" localSheetId="68">#REF!</definedName>
    <definedName name="Mar_51" localSheetId="69">#REF!</definedName>
    <definedName name="Mar_51" localSheetId="71">#REF!</definedName>
    <definedName name="Mar_51" localSheetId="73">#REF!</definedName>
    <definedName name="Mar_51">#REF!</definedName>
    <definedName name="Mar_52" localSheetId="65">#REF!</definedName>
    <definedName name="Mar_52" localSheetId="68">#REF!</definedName>
    <definedName name="Mar_52" localSheetId="69">#REF!</definedName>
    <definedName name="Mar_52" localSheetId="71">#REF!</definedName>
    <definedName name="Mar_52" localSheetId="73">#REF!</definedName>
    <definedName name="Mar_52">#REF!</definedName>
    <definedName name="Mar_53" localSheetId="65">#REF!</definedName>
    <definedName name="Mar_53" localSheetId="68">#REF!</definedName>
    <definedName name="Mar_53" localSheetId="69">#REF!</definedName>
    <definedName name="Mar_53" localSheetId="71">#REF!</definedName>
    <definedName name="Mar_53" localSheetId="73">#REF!</definedName>
    <definedName name="Mar_53">#REF!</definedName>
    <definedName name="Mar_54" localSheetId="65">#REF!</definedName>
    <definedName name="Mar_54" localSheetId="68">#REF!</definedName>
    <definedName name="Mar_54" localSheetId="69">#REF!</definedName>
    <definedName name="Mar_54" localSheetId="71">#REF!</definedName>
    <definedName name="Mar_54" localSheetId="73">#REF!</definedName>
    <definedName name="Mar_54">#REF!</definedName>
    <definedName name="Mar_55" localSheetId="65">#REF!</definedName>
    <definedName name="Mar_55" localSheetId="68">#REF!</definedName>
    <definedName name="Mar_55" localSheetId="69">#REF!</definedName>
    <definedName name="Mar_55" localSheetId="71">#REF!</definedName>
    <definedName name="Mar_55" localSheetId="73">#REF!</definedName>
    <definedName name="Mar_55">#REF!</definedName>
    <definedName name="Mar_56" localSheetId="65">#REF!</definedName>
    <definedName name="Mar_56" localSheetId="68">#REF!</definedName>
    <definedName name="Mar_56" localSheetId="69">#REF!</definedName>
    <definedName name="Mar_56" localSheetId="71">#REF!</definedName>
    <definedName name="Mar_56" localSheetId="73">#REF!</definedName>
    <definedName name="Mar_56">#REF!</definedName>
    <definedName name="Mar_57" localSheetId="65">#REF!</definedName>
    <definedName name="Mar_57" localSheetId="68">#REF!</definedName>
    <definedName name="Mar_57" localSheetId="69">#REF!</definedName>
    <definedName name="Mar_57" localSheetId="71">#REF!</definedName>
    <definedName name="Mar_57" localSheetId="73">#REF!</definedName>
    <definedName name="Mar_57">#REF!</definedName>
    <definedName name="Mar_58" localSheetId="65">#REF!</definedName>
    <definedName name="Mar_58" localSheetId="68">#REF!</definedName>
    <definedName name="Mar_58" localSheetId="69">#REF!</definedName>
    <definedName name="Mar_58" localSheetId="71">#REF!</definedName>
    <definedName name="Mar_58" localSheetId="73">#REF!</definedName>
    <definedName name="Mar_58">#REF!</definedName>
    <definedName name="Mar_59" localSheetId="65">#REF!</definedName>
    <definedName name="Mar_59" localSheetId="68">#REF!</definedName>
    <definedName name="Mar_59" localSheetId="69">#REF!</definedName>
    <definedName name="Mar_59" localSheetId="71">#REF!</definedName>
    <definedName name="Mar_59" localSheetId="73">#REF!</definedName>
    <definedName name="Mar_59">#REF!</definedName>
    <definedName name="Mar_60" localSheetId="65">#REF!</definedName>
    <definedName name="Mar_60" localSheetId="68">#REF!</definedName>
    <definedName name="Mar_60" localSheetId="69">#REF!</definedName>
    <definedName name="Mar_60" localSheetId="71">#REF!</definedName>
    <definedName name="Mar_60" localSheetId="73">#REF!</definedName>
    <definedName name="Mar_60">#REF!</definedName>
    <definedName name="Mar_61" localSheetId="65">#REF!</definedName>
    <definedName name="Mar_61" localSheetId="68">#REF!</definedName>
    <definedName name="Mar_61" localSheetId="69">#REF!</definedName>
    <definedName name="Mar_61" localSheetId="71">#REF!</definedName>
    <definedName name="Mar_61" localSheetId="73">#REF!</definedName>
    <definedName name="Mar_61">#REF!</definedName>
    <definedName name="Mar_62" localSheetId="65">#REF!</definedName>
    <definedName name="Mar_62" localSheetId="68">#REF!</definedName>
    <definedName name="Mar_62" localSheetId="69">#REF!</definedName>
    <definedName name="Mar_62" localSheetId="71">#REF!</definedName>
    <definedName name="Mar_62" localSheetId="73">#REF!</definedName>
    <definedName name="Mar_62">#REF!</definedName>
    <definedName name="Mar_63" localSheetId="65">#REF!</definedName>
    <definedName name="Mar_63" localSheetId="68">#REF!</definedName>
    <definedName name="Mar_63" localSheetId="69">#REF!</definedName>
    <definedName name="Mar_63" localSheetId="71">#REF!</definedName>
    <definedName name="Mar_63" localSheetId="73">#REF!</definedName>
    <definedName name="Mar_63">#REF!</definedName>
    <definedName name="Mar_64" localSheetId="65">#REF!</definedName>
    <definedName name="Mar_64" localSheetId="68">#REF!</definedName>
    <definedName name="Mar_64" localSheetId="69">#REF!</definedName>
    <definedName name="Mar_64" localSheetId="71">#REF!</definedName>
    <definedName name="Mar_64" localSheetId="73">#REF!</definedName>
    <definedName name="Mar_64">#REF!</definedName>
    <definedName name="Mar_65" localSheetId="65">#REF!</definedName>
    <definedName name="Mar_65" localSheetId="68">#REF!</definedName>
    <definedName name="Mar_65" localSheetId="69">#REF!</definedName>
    <definedName name="Mar_65" localSheetId="71">#REF!</definedName>
    <definedName name="Mar_65" localSheetId="73">#REF!</definedName>
    <definedName name="Mar_65">#REF!</definedName>
    <definedName name="Mar_66" localSheetId="65">#REF!</definedName>
    <definedName name="Mar_66" localSheetId="68">#REF!</definedName>
    <definedName name="Mar_66" localSheetId="69">#REF!</definedName>
    <definedName name="Mar_66" localSheetId="71">#REF!</definedName>
    <definedName name="Mar_66" localSheetId="73">#REF!</definedName>
    <definedName name="Mar_66">#REF!</definedName>
    <definedName name="Mar_67" localSheetId="65">#REF!</definedName>
    <definedName name="Mar_67" localSheetId="68">#REF!</definedName>
    <definedName name="Mar_67" localSheetId="69">#REF!</definedName>
    <definedName name="Mar_67" localSheetId="71">#REF!</definedName>
    <definedName name="Mar_67" localSheetId="73">#REF!</definedName>
    <definedName name="Mar_67">#REF!</definedName>
    <definedName name="Mar_68" localSheetId="65">#REF!</definedName>
    <definedName name="Mar_68" localSheetId="68">#REF!</definedName>
    <definedName name="Mar_68" localSheetId="69">#REF!</definedName>
    <definedName name="Mar_68" localSheetId="71">#REF!</definedName>
    <definedName name="Mar_68" localSheetId="73">#REF!</definedName>
    <definedName name="Mar_68">#REF!</definedName>
    <definedName name="Mar_69" localSheetId="65">#REF!</definedName>
    <definedName name="Mar_69" localSheetId="68">#REF!</definedName>
    <definedName name="Mar_69" localSheetId="69">#REF!</definedName>
    <definedName name="Mar_69" localSheetId="71">#REF!</definedName>
    <definedName name="Mar_69" localSheetId="73">#REF!</definedName>
    <definedName name="Mar_69">#REF!</definedName>
    <definedName name="Mar_70" localSheetId="65">#REF!</definedName>
    <definedName name="Mar_70" localSheetId="68">#REF!</definedName>
    <definedName name="Mar_70" localSheetId="69">#REF!</definedName>
    <definedName name="Mar_70" localSheetId="71">#REF!</definedName>
    <definedName name="Mar_70" localSheetId="73">#REF!</definedName>
    <definedName name="Mar_70">#REF!</definedName>
    <definedName name="Mar_71" localSheetId="65">#REF!</definedName>
    <definedName name="Mar_71" localSheetId="68">#REF!</definedName>
    <definedName name="Mar_71" localSheetId="69">#REF!</definedName>
    <definedName name="Mar_71" localSheetId="71">#REF!</definedName>
    <definedName name="Mar_71" localSheetId="73">#REF!</definedName>
    <definedName name="Mar_71">#REF!</definedName>
    <definedName name="Mar_72" localSheetId="65">#REF!</definedName>
    <definedName name="Mar_72" localSheetId="68">#REF!</definedName>
    <definedName name="Mar_72" localSheetId="69">#REF!</definedName>
    <definedName name="Mar_72" localSheetId="71">#REF!</definedName>
    <definedName name="Mar_72" localSheetId="73">#REF!</definedName>
    <definedName name="Mar_72">#REF!</definedName>
    <definedName name="Mar_73" localSheetId="65">#REF!</definedName>
    <definedName name="Mar_73" localSheetId="68">#REF!</definedName>
    <definedName name="Mar_73" localSheetId="69">#REF!</definedName>
    <definedName name="Mar_73" localSheetId="71">#REF!</definedName>
    <definedName name="Mar_73" localSheetId="73">#REF!</definedName>
    <definedName name="Mar_73">#REF!</definedName>
    <definedName name="Mar_74" localSheetId="65">#REF!</definedName>
    <definedName name="Mar_74" localSheetId="68">#REF!</definedName>
    <definedName name="Mar_74" localSheetId="69">#REF!</definedName>
    <definedName name="Mar_74" localSheetId="71">#REF!</definedName>
    <definedName name="Mar_74" localSheetId="73">#REF!</definedName>
    <definedName name="Mar_74">#REF!</definedName>
    <definedName name="Mar_75" localSheetId="65">#REF!</definedName>
    <definedName name="Mar_75" localSheetId="68">#REF!</definedName>
    <definedName name="Mar_75" localSheetId="69">#REF!</definedName>
    <definedName name="Mar_75" localSheetId="71">#REF!</definedName>
    <definedName name="Mar_75" localSheetId="73">#REF!</definedName>
    <definedName name="Mar_75">#REF!</definedName>
    <definedName name="Mar_76" localSheetId="65">#REF!</definedName>
    <definedName name="Mar_76" localSheetId="68">#REF!</definedName>
    <definedName name="Mar_76" localSheetId="69">#REF!</definedName>
    <definedName name="Mar_76" localSheetId="71">#REF!</definedName>
    <definedName name="Mar_76" localSheetId="73">#REF!</definedName>
    <definedName name="Mar_76">#REF!</definedName>
    <definedName name="Mar_77" localSheetId="65">#REF!</definedName>
    <definedName name="Mar_77" localSheetId="68">#REF!</definedName>
    <definedName name="Mar_77" localSheetId="69">#REF!</definedName>
    <definedName name="Mar_77" localSheetId="71">#REF!</definedName>
    <definedName name="Mar_77" localSheetId="73">#REF!</definedName>
    <definedName name="Mar_77">#REF!</definedName>
    <definedName name="Mar_78" localSheetId="65">#REF!</definedName>
    <definedName name="Mar_78" localSheetId="68">#REF!</definedName>
    <definedName name="Mar_78" localSheetId="69">#REF!</definedName>
    <definedName name="Mar_78" localSheetId="71">#REF!</definedName>
    <definedName name="Mar_78" localSheetId="73">#REF!</definedName>
    <definedName name="Mar_78">#REF!</definedName>
    <definedName name="Mar_79" localSheetId="65">#REF!</definedName>
    <definedName name="Mar_79" localSheetId="68">#REF!</definedName>
    <definedName name="Mar_79" localSheetId="69">#REF!</definedName>
    <definedName name="Mar_79" localSheetId="71">#REF!</definedName>
    <definedName name="Mar_79" localSheetId="73">#REF!</definedName>
    <definedName name="Mar_79">#REF!</definedName>
    <definedName name="Mar_80" localSheetId="65">#REF!</definedName>
    <definedName name="Mar_80" localSheetId="68">#REF!</definedName>
    <definedName name="Mar_80" localSheetId="69">#REF!</definedName>
    <definedName name="Mar_80" localSheetId="71">#REF!</definedName>
    <definedName name="Mar_80" localSheetId="73">#REF!</definedName>
    <definedName name="Mar_80">#REF!</definedName>
    <definedName name="Mar_81" localSheetId="65">#REF!</definedName>
    <definedName name="Mar_81" localSheetId="68">#REF!</definedName>
    <definedName name="Mar_81" localSheetId="69">#REF!</definedName>
    <definedName name="Mar_81" localSheetId="71">#REF!</definedName>
    <definedName name="Mar_81" localSheetId="73">#REF!</definedName>
    <definedName name="Mar_81">#REF!</definedName>
    <definedName name="Mar_82" localSheetId="65">#REF!</definedName>
    <definedName name="Mar_82" localSheetId="68">#REF!</definedName>
    <definedName name="Mar_82" localSheetId="69">#REF!</definedName>
    <definedName name="Mar_82" localSheetId="71">#REF!</definedName>
    <definedName name="Mar_82" localSheetId="73">#REF!</definedName>
    <definedName name="Mar_82">#REF!</definedName>
    <definedName name="Mar_83" localSheetId="65">#REF!</definedName>
    <definedName name="Mar_83" localSheetId="68">#REF!</definedName>
    <definedName name="Mar_83" localSheetId="69">#REF!</definedName>
    <definedName name="Mar_83" localSheetId="71">#REF!</definedName>
    <definedName name="Mar_83" localSheetId="73">#REF!</definedName>
    <definedName name="Mar_83">#REF!</definedName>
    <definedName name="Mar_84" localSheetId="65">#REF!</definedName>
    <definedName name="Mar_84" localSheetId="68">#REF!</definedName>
    <definedName name="Mar_84" localSheetId="69">#REF!</definedName>
    <definedName name="Mar_84" localSheetId="71">#REF!</definedName>
    <definedName name="Mar_84" localSheetId="73">#REF!</definedName>
    <definedName name="Mar_84">#REF!</definedName>
    <definedName name="Mar_85" localSheetId="65">#REF!</definedName>
    <definedName name="Mar_85" localSheetId="68">#REF!</definedName>
    <definedName name="Mar_85" localSheetId="69">#REF!</definedName>
    <definedName name="Mar_85" localSheetId="71">#REF!</definedName>
    <definedName name="Mar_85" localSheetId="73">#REF!</definedName>
    <definedName name="Mar_85">#REF!</definedName>
    <definedName name="Mar_86" localSheetId="65">#REF!</definedName>
    <definedName name="Mar_86" localSheetId="68">#REF!</definedName>
    <definedName name="Mar_86" localSheetId="69">#REF!</definedName>
    <definedName name="Mar_86" localSheetId="71">#REF!</definedName>
    <definedName name="Mar_86" localSheetId="73">#REF!</definedName>
    <definedName name="Mar_86">#REF!</definedName>
    <definedName name="Mar_87" localSheetId="65">#REF!</definedName>
    <definedName name="Mar_87" localSheetId="68">#REF!</definedName>
    <definedName name="Mar_87" localSheetId="69">#REF!</definedName>
    <definedName name="Mar_87" localSheetId="71">#REF!</definedName>
    <definedName name="Mar_87" localSheetId="73">#REF!</definedName>
    <definedName name="Mar_87">#REF!</definedName>
    <definedName name="Mar_88" localSheetId="65">#REF!</definedName>
    <definedName name="Mar_88" localSheetId="68">#REF!</definedName>
    <definedName name="Mar_88" localSheetId="69">#REF!</definedName>
    <definedName name="Mar_88" localSheetId="71">#REF!</definedName>
    <definedName name="Mar_88" localSheetId="73">#REF!</definedName>
    <definedName name="Mar_88">#REF!</definedName>
    <definedName name="Mar_89" localSheetId="65">#REF!</definedName>
    <definedName name="Mar_89" localSheetId="68">#REF!</definedName>
    <definedName name="Mar_89" localSheetId="69">#REF!</definedName>
    <definedName name="Mar_89" localSheetId="71">#REF!</definedName>
    <definedName name="Mar_89" localSheetId="73">#REF!</definedName>
    <definedName name="Mar_89">#REF!</definedName>
    <definedName name="Mar_90" localSheetId="65">#REF!</definedName>
    <definedName name="Mar_90" localSheetId="68">#REF!</definedName>
    <definedName name="Mar_90" localSheetId="69">#REF!</definedName>
    <definedName name="Mar_90" localSheetId="71">#REF!</definedName>
    <definedName name="Mar_90" localSheetId="73">#REF!</definedName>
    <definedName name="Mar_90">#REF!</definedName>
    <definedName name="Mar_91" localSheetId="65">#REF!</definedName>
    <definedName name="Mar_91" localSheetId="68">#REF!</definedName>
    <definedName name="Mar_91" localSheetId="69">#REF!</definedName>
    <definedName name="Mar_91" localSheetId="71">#REF!</definedName>
    <definedName name="Mar_91" localSheetId="73">#REF!</definedName>
    <definedName name="Mar_91">#REF!</definedName>
    <definedName name="Mar_92" localSheetId="65">#REF!</definedName>
    <definedName name="Mar_92" localSheetId="68">#REF!</definedName>
    <definedName name="Mar_92" localSheetId="69">#REF!</definedName>
    <definedName name="Mar_92" localSheetId="71">#REF!</definedName>
    <definedName name="Mar_92" localSheetId="73">#REF!</definedName>
    <definedName name="Mar_92">#REF!</definedName>
    <definedName name="Mar_93" localSheetId="65">#REF!</definedName>
    <definedName name="Mar_93" localSheetId="68">#REF!</definedName>
    <definedName name="Mar_93" localSheetId="69">#REF!</definedName>
    <definedName name="Mar_93" localSheetId="71">#REF!</definedName>
    <definedName name="Mar_93" localSheetId="73">#REF!</definedName>
    <definedName name="Mar_93">#REF!</definedName>
    <definedName name="Mar_94" localSheetId="65">#REF!</definedName>
    <definedName name="Mar_94" localSheetId="68">#REF!</definedName>
    <definedName name="Mar_94" localSheetId="69">#REF!</definedName>
    <definedName name="Mar_94" localSheetId="71">#REF!</definedName>
    <definedName name="Mar_94" localSheetId="73">#REF!</definedName>
    <definedName name="Mar_94">#REF!</definedName>
    <definedName name="Mar_95" localSheetId="65">#REF!</definedName>
    <definedName name="Mar_95" localSheetId="68">#REF!</definedName>
    <definedName name="Mar_95" localSheetId="69">#REF!</definedName>
    <definedName name="Mar_95" localSheetId="71">#REF!</definedName>
    <definedName name="Mar_95" localSheetId="73">#REF!</definedName>
    <definedName name="Mar_95">#REF!</definedName>
    <definedName name="Mar_96" localSheetId="65">#REF!</definedName>
    <definedName name="Mar_96" localSheetId="68">#REF!</definedName>
    <definedName name="Mar_96" localSheetId="69">#REF!</definedName>
    <definedName name="Mar_96" localSheetId="71">#REF!</definedName>
    <definedName name="Mar_96" localSheetId="73">#REF!</definedName>
    <definedName name="Mar_96">#REF!</definedName>
    <definedName name="Mar_97" localSheetId="65">#REF!</definedName>
    <definedName name="Mar_97" localSheetId="68">#REF!</definedName>
    <definedName name="Mar_97" localSheetId="69">#REF!</definedName>
    <definedName name="Mar_97" localSheetId="71">#REF!</definedName>
    <definedName name="Mar_97" localSheetId="73">#REF!</definedName>
    <definedName name="Mar_97">#REF!</definedName>
    <definedName name="Mar_98" localSheetId="65">#REF!</definedName>
    <definedName name="Mar_98" localSheetId="68">#REF!</definedName>
    <definedName name="Mar_98" localSheetId="69">#REF!</definedName>
    <definedName name="Mar_98" localSheetId="71">#REF!</definedName>
    <definedName name="Mar_98" localSheetId="73">#REF!</definedName>
    <definedName name="Mar_98">#REF!</definedName>
    <definedName name="Mar_99" localSheetId="65">#REF!</definedName>
    <definedName name="Mar_99" localSheetId="68">#REF!</definedName>
    <definedName name="Mar_99" localSheetId="69">#REF!</definedName>
    <definedName name="Mar_99" localSheetId="71">#REF!</definedName>
    <definedName name="Mar_99" localSheetId="73">#REF!</definedName>
    <definedName name="Mar_99">#REF!</definedName>
    <definedName name="Maturity_IDA">[78]NPV!$B$26</definedName>
    <definedName name="Maturity_IDA1" localSheetId="65">#REF!</definedName>
    <definedName name="Maturity_IDA1" localSheetId="67">#REF!</definedName>
    <definedName name="Maturity_IDA1" localSheetId="68">#REF!</definedName>
    <definedName name="Maturity_IDA1" localSheetId="69">#REF!</definedName>
    <definedName name="Maturity_IDA1" localSheetId="71">#REF!</definedName>
    <definedName name="Maturity_IDA1" localSheetId="73">#REF!</definedName>
    <definedName name="Maturity_IDA1">#REF!</definedName>
    <definedName name="Maturity_NC" localSheetId="65">[78]NPV!#REF!</definedName>
    <definedName name="Maturity_NC" localSheetId="67">[78]NPV!#REF!</definedName>
    <definedName name="Maturity_NC" localSheetId="68">[78]NPV!#REF!</definedName>
    <definedName name="Maturity_NC" localSheetId="71">[78]NPV!#REF!</definedName>
    <definedName name="Maturity_NC" localSheetId="73">[78]NPV!#REF!</definedName>
    <definedName name="Maturity_NC">[78]NPV!#REF!</definedName>
    <definedName name="May_50" localSheetId="65">#REF!</definedName>
    <definedName name="May_50" localSheetId="67">#REF!</definedName>
    <definedName name="May_50" localSheetId="68">#REF!</definedName>
    <definedName name="May_50" localSheetId="69">#REF!</definedName>
    <definedName name="May_50" localSheetId="71">#REF!</definedName>
    <definedName name="May_50" localSheetId="73">#REF!</definedName>
    <definedName name="May_50">#REF!</definedName>
    <definedName name="May_51" localSheetId="65">#REF!</definedName>
    <definedName name="May_51" localSheetId="67">#REF!</definedName>
    <definedName name="May_51" localSheetId="68">#REF!</definedName>
    <definedName name="May_51" localSheetId="69">#REF!</definedName>
    <definedName name="May_51" localSheetId="71">#REF!</definedName>
    <definedName name="May_51" localSheetId="73">#REF!</definedName>
    <definedName name="May_51">#REF!</definedName>
    <definedName name="May_52" localSheetId="65">#REF!</definedName>
    <definedName name="May_52" localSheetId="67">#REF!</definedName>
    <definedName name="May_52" localSheetId="68">#REF!</definedName>
    <definedName name="May_52" localSheetId="69">#REF!</definedName>
    <definedName name="May_52" localSheetId="71">#REF!</definedName>
    <definedName name="May_52" localSheetId="73">#REF!</definedName>
    <definedName name="May_52">#REF!</definedName>
    <definedName name="May_53" localSheetId="65">#REF!</definedName>
    <definedName name="May_53" localSheetId="68">#REF!</definedName>
    <definedName name="May_53" localSheetId="69">#REF!</definedName>
    <definedName name="May_53" localSheetId="71">#REF!</definedName>
    <definedName name="May_53" localSheetId="73">#REF!</definedName>
    <definedName name="May_53">#REF!</definedName>
    <definedName name="May_54" localSheetId="65">#REF!</definedName>
    <definedName name="May_54" localSheetId="68">#REF!</definedName>
    <definedName name="May_54" localSheetId="69">#REF!</definedName>
    <definedName name="May_54" localSheetId="71">#REF!</definedName>
    <definedName name="May_54" localSheetId="73">#REF!</definedName>
    <definedName name="May_54">#REF!</definedName>
    <definedName name="May_55" localSheetId="65">#REF!</definedName>
    <definedName name="May_55" localSheetId="68">#REF!</definedName>
    <definedName name="May_55" localSheetId="69">#REF!</definedName>
    <definedName name="May_55" localSheetId="71">#REF!</definedName>
    <definedName name="May_55" localSheetId="73">#REF!</definedName>
    <definedName name="May_55">#REF!</definedName>
    <definedName name="May_56" localSheetId="65">#REF!</definedName>
    <definedName name="May_56" localSheetId="68">#REF!</definedName>
    <definedName name="May_56" localSheetId="69">#REF!</definedName>
    <definedName name="May_56" localSheetId="71">#REF!</definedName>
    <definedName name="May_56" localSheetId="73">#REF!</definedName>
    <definedName name="May_56">#REF!</definedName>
    <definedName name="May_57" localSheetId="65">#REF!</definedName>
    <definedName name="May_57" localSheetId="68">#REF!</definedName>
    <definedName name="May_57" localSheetId="69">#REF!</definedName>
    <definedName name="May_57" localSheetId="71">#REF!</definedName>
    <definedName name="May_57" localSheetId="73">#REF!</definedName>
    <definedName name="May_57">#REF!</definedName>
    <definedName name="May_58" localSheetId="65">#REF!</definedName>
    <definedName name="May_58" localSheetId="68">#REF!</definedName>
    <definedName name="May_58" localSheetId="69">#REF!</definedName>
    <definedName name="May_58" localSheetId="71">#REF!</definedName>
    <definedName name="May_58" localSheetId="73">#REF!</definedName>
    <definedName name="May_58">#REF!</definedName>
    <definedName name="May_59" localSheetId="65">#REF!</definedName>
    <definedName name="May_59" localSheetId="68">#REF!</definedName>
    <definedName name="May_59" localSheetId="69">#REF!</definedName>
    <definedName name="May_59" localSheetId="71">#REF!</definedName>
    <definedName name="May_59" localSheetId="73">#REF!</definedName>
    <definedName name="May_59">#REF!</definedName>
    <definedName name="May_60" localSheetId="65">#REF!</definedName>
    <definedName name="May_60" localSheetId="68">#REF!</definedName>
    <definedName name="May_60" localSheetId="69">#REF!</definedName>
    <definedName name="May_60" localSheetId="71">#REF!</definedName>
    <definedName name="May_60" localSheetId="73">#REF!</definedName>
    <definedName name="May_60">#REF!</definedName>
    <definedName name="May_61" localSheetId="65">#REF!</definedName>
    <definedName name="May_61" localSheetId="68">#REF!</definedName>
    <definedName name="May_61" localSheetId="69">#REF!</definedName>
    <definedName name="May_61" localSheetId="71">#REF!</definedName>
    <definedName name="May_61" localSheetId="73">#REF!</definedName>
    <definedName name="May_61">#REF!</definedName>
    <definedName name="May_62" localSheetId="65">#REF!</definedName>
    <definedName name="May_62" localSheetId="68">#REF!</definedName>
    <definedName name="May_62" localSheetId="69">#REF!</definedName>
    <definedName name="May_62" localSheetId="71">#REF!</definedName>
    <definedName name="May_62" localSheetId="73">#REF!</definedName>
    <definedName name="May_62">#REF!</definedName>
    <definedName name="May_63" localSheetId="65">#REF!</definedName>
    <definedName name="May_63" localSheetId="68">#REF!</definedName>
    <definedName name="May_63" localSheetId="69">#REF!</definedName>
    <definedName name="May_63" localSheetId="71">#REF!</definedName>
    <definedName name="May_63" localSheetId="73">#REF!</definedName>
    <definedName name="May_63">#REF!</definedName>
    <definedName name="May_64" localSheetId="65">#REF!</definedName>
    <definedName name="May_64" localSheetId="68">#REF!</definedName>
    <definedName name="May_64" localSheetId="69">#REF!</definedName>
    <definedName name="May_64" localSheetId="71">#REF!</definedName>
    <definedName name="May_64" localSheetId="73">#REF!</definedName>
    <definedName name="May_64">#REF!</definedName>
    <definedName name="May_65" localSheetId="65">#REF!</definedName>
    <definedName name="May_65" localSheetId="68">#REF!</definedName>
    <definedName name="May_65" localSheetId="69">#REF!</definedName>
    <definedName name="May_65" localSheetId="71">#REF!</definedName>
    <definedName name="May_65" localSheetId="73">#REF!</definedName>
    <definedName name="May_65">#REF!</definedName>
    <definedName name="May_66" localSheetId="65">#REF!</definedName>
    <definedName name="May_66" localSheetId="68">#REF!</definedName>
    <definedName name="May_66" localSheetId="69">#REF!</definedName>
    <definedName name="May_66" localSheetId="71">#REF!</definedName>
    <definedName name="May_66" localSheetId="73">#REF!</definedName>
    <definedName name="May_66">#REF!</definedName>
    <definedName name="May_67" localSheetId="65">#REF!</definedName>
    <definedName name="May_67" localSheetId="68">#REF!</definedName>
    <definedName name="May_67" localSheetId="69">#REF!</definedName>
    <definedName name="May_67" localSheetId="71">#REF!</definedName>
    <definedName name="May_67" localSheetId="73">#REF!</definedName>
    <definedName name="May_67">#REF!</definedName>
    <definedName name="May_68" localSheetId="65">#REF!</definedName>
    <definedName name="May_68" localSheetId="68">#REF!</definedName>
    <definedName name="May_68" localSheetId="69">#REF!</definedName>
    <definedName name="May_68" localSheetId="71">#REF!</definedName>
    <definedName name="May_68" localSheetId="73">#REF!</definedName>
    <definedName name="May_68">#REF!</definedName>
    <definedName name="May_69" localSheetId="65">#REF!</definedName>
    <definedName name="May_69" localSheetId="68">#REF!</definedName>
    <definedName name="May_69" localSheetId="69">#REF!</definedName>
    <definedName name="May_69" localSheetId="71">#REF!</definedName>
    <definedName name="May_69" localSheetId="73">#REF!</definedName>
    <definedName name="May_69">#REF!</definedName>
    <definedName name="May_70" localSheetId="65">#REF!</definedName>
    <definedName name="May_70" localSheetId="68">#REF!</definedName>
    <definedName name="May_70" localSheetId="69">#REF!</definedName>
    <definedName name="May_70" localSheetId="71">#REF!</definedName>
    <definedName name="May_70" localSheetId="73">#REF!</definedName>
    <definedName name="May_70">#REF!</definedName>
    <definedName name="May_71" localSheetId="65">#REF!</definedName>
    <definedName name="May_71" localSheetId="68">#REF!</definedName>
    <definedName name="May_71" localSheetId="69">#REF!</definedName>
    <definedName name="May_71" localSheetId="71">#REF!</definedName>
    <definedName name="May_71" localSheetId="73">#REF!</definedName>
    <definedName name="May_71">#REF!</definedName>
    <definedName name="May_72" localSheetId="65">#REF!</definedName>
    <definedName name="May_72" localSheetId="68">#REF!</definedName>
    <definedName name="May_72" localSheetId="69">#REF!</definedName>
    <definedName name="May_72" localSheetId="71">#REF!</definedName>
    <definedName name="May_72" localSheetId="73">#REF!</definedName>
    <definedName name="May_72">#REF!</definedName>
    <definedName name="May_73" localSheetId="65">#REF!</definedName>
    <definedName name="May_73" localSheetId="68">#REF!</definedName>
    <definedName name="May_73" localSheetId="69">#REF!</definedName>
    <definedName name="May_73" localSheetId="71">#REF!</definedName>
    <definedName name="May_73" localSheetId="73">#REF!</definedName>
    <definedName name="May_73">#REF!</definedName>
    <definedName name="May_74" localSheetId="65">#REF!</definedName>
    <definedName name="May_74" localSheetId="68">#REF!</definedName>
    <definedName name="May_74" localSheetId="69">#REF!</definedName>
    <definedName name="May_74" localSheetId="71">#REF!</definedName>
    <definedName name="May_74" localSheetId="73">#REF!</definedName>
    <definedName name="May_74">#REF!</definedName>
    <definedName name="May_75" localSheetId="65">#REF!</definedName>
    <definedName name="May_75" localSheetId="68">#REF!</definedName>
    <definedName name="May_75" localSheetId="69">#REF!</definedName>
    <definedName name="May_75" localSheetId="71">#REF!</definedName>
    <definedName name="May_75" localSheetId="73">#REF!</definedName>
    <definedName name="May_75">#REF!</definedName>
    <definedName name="May_76" localSheetId="65">#REF!</definedName>
    <definedName name="May_76" localSheetId="68">#REF!</definedName>
    <definedName name="May_76" localSheetId="69">#REF!</definedName>
    <definedName name="May_76" localSheetId="71">#REF!</definedName>
    <definedName name="May_76" localSheetId="73">#REF!</definedName>
    <definedName name="May_76">#REF!</definedName>
    <definedName name="May_77" localSheetId="65">#REF!</definedName>
    <definedName name="May_77" localSheetId="68">#REF!</definedName>
    <definedName name="May_77" localSheetId="69">#REF!</definedName>
    <definedName name="May_77" localSheetId="71">#REF!</definedName>
    <definedName name="May_77" localSheetId="73">#REF!</definedName>
    <definedName name="May_77">#REF!</definedName>
    <definedName name="May_78" localSheetId="65">#REF!</definedName>
    <definedName name="May_78" localSheetId="68">#REF!</definedName>
    <definedName name="May_78" localSheetId="69">#REF!</definedName>
    <definedName name="May_78" localSheetId="71">#REF!</definedName>
    <definedName name="May_78" localSheetId="73">#REF!</definedName>
    <definedName name="May_78">#REF!</definedName>
    <definedName name="May_79" localSheetId="65">#REF!</definedName>
    <definedName name="May_79" localSheetId="68">#REF!</definedName>
    <definedName name="May_79" localSheetId="69">#REF!</definedName>
    <definedName name="May_79" localSheetId="71">#REF!</definedName>
    <definedName name="May_79" localSheetId="73">#REF!</definedName>
    <definedName name="May_79">#REF!</definedName>
    <definedName name="May_80" localSheetId="65">#REF!</definedName>
    <definedName name="May_80" localSheetId="68">#REF!</definedName>
    <definedName name="May_80" localSheetId="69">#REF!</definedName>
    <definedName name="May_80" localSheetId="71">#REF!</definedName>
    <definedName name="May_80" localSheetId="73">#REF!</definedName>
    <definedName name="May_80">#REF!</definedName>
    <definedName name="May_81" localSheetId="65">#REF!</definedName>
    <definedName name="May_81" localSheetId="68">#REF!</definedName>
    <definedName name="May_81" localSheetId="69">#REF!</definedName>
    <definedName name="May_81" localSheetId="71">#REF!</definedName>
    <definedName name="May_81" localSheetId="73">#REF!</definedName>
    <definedName name="May_81">#REF!</definedName>
    <definedName name="May_82" localSheetId="65">#REF!</definedName>
    <definedName name="May_82" localSheetId="68">#REF!</definedName>
    <definedName name="May_82" localSheetId="69">#REF!</definedName>
    <definedName name="May_82" localSheetId="71">#REF!</definedName>
    <definedName name="May_82" localSheetId="73">#REF!</definedName>
    <definedName name="May_82">#REF!</definedName>
    <definedName name="May_83" localSheetId="65">#REF!</definedName>
    <definedName name="May_83" localSheetId="68">#REF!</definedName>
    <definedName name="May_83" localSheetId="69">#REF!</definedName>
    <definedName name="May_83" localSheetId="71">#REF!</definedName>
    <definedName name="May_83" localSheetId="73">#REF!</definedName>
    <definedName name="May_83">#REF!</definedName>
    <definedName name="May_84" localSheetId="65">#REF!</definedName>
    <definedName name="May_84" localSheetId="68">#REF!</definedName>
    <definedName name="May_84" localSheetId="69">#REF!</definedName>
    <definedName name="May_84" localSheetId="71">#REF!</definedName>
    <definedName name="May_84" localSheetId="73">#REF!</definedName>
    <definedName name="May_84">#REF!</definedName>
    <definedName name="May_85" localSheetId="65">#REF!</definedName>
    <definedName name="May_85" localSheetId="68">#REF!</definedName>
    <definedName name="May_85" localSheetId="69">#REF!</definedName>
    <definedName name="May_85" localSheetId="71">#REF!</definedName>
    <definedName name="May_85" localSheetId="73">#REF!</definedName>
    <definedName name="May_85">#REF!</definedName>
    <definedName name="May_86" localSheetId="65">#REF!</definedName>
    <definedName name="May_86" localSheetId="68">#REF!</definedName>
    <definedName name="May_86" localSheetId="69">#REF!</definedName>
    <definedName name="May_86" localSheetId="71">#REF!</definedName>
    <definedName name="May_86" localSheetId="73">#REF!</definedName>
    <definedName name="May_86">#REF!</definedName>
    <definedName name="May_87" localSheetId="65">#REF!</definedName>
    <definedName name="May_87" localSheetId="68">#REF!</definedName>
    <definedName name="May_87" localSheetId="69">#REF!</definedName>
    <definedName name="May_87" localSheetId="71">#REF!</definedName>
    <definedName name="May_87" localSheetId="73">#REF!</definedName>
    <definedName name="May_87">#REF!</definedName>
    <definedName name="May_88" localSheetId="65">#REF!</definedName>
    <definedName name="May_88" localSheetId="68">#REF!</definedName>
    <definedName name="May_88" localSheetId="69">#REF!</definedName>
    <definedName name="May_88" localSheetId="71">#REF!</definedName>
    <definedName name="May_88" localSheetId="73">#REF!</definedName>
    <definedName name="May_88">#REF!</definedName>
    <definedName name="May_89" localSheetId="65">#REF!</definedName>
    <definedName name="May_89" localSheetId="68">#REF!</definedName>
    <definedName name="May_89" localSheetId="69">#REF!</definedName>
    <definedName name="May_89" localSheetId="71">#REF!</definedName>
    <definedName name="May_89" localSheetId="73">#REF!</definedName>
    <definedName name="May_89">#REF!</definedName>
    <definedName name="May_90" localSheetId="65">#REF!</definedName>
    <definedName name="May_90" localSheetId="68">#REF!</definedName>
    <definedName name="May_90" localSheetId="69">#REF!</definedName>
    <definedName name="May_90" localSheetId="71">#REF!</definedName>
    <definedName name="May_90" localSheetId="73">#REF!</definedName>
    <definedName name="May_90">#REF!</definedName>
    <definedName name="May_91" localSheetId="65">#REF!</definedName>
    <definedName name="May_91" localSheetId="68">#REF!</definedName>
    <definedName name="May_91" localSheetId="69">#REF!</definedName>
    <definedName name="May_91" localSheetId="71">#REF!</definedName>
    <definedName name="May_91" localSheetId="73">#REF!</definedName>
    <definedName name="May_91">#REF!</definedName>
    <definedName name="May_92" localSheetId="65">#REF!</definedName>
    <definedName name="May_92" localSheetId="68">#REF!</definedName>
    <definedName name="May_92" localSheetId="69">#REF!</definedName>
    <definedName name="May_92" localSheetId="71">#REF!</definedName>
    <definedName name="May_92" localSheetId="73">#REF!</definedName>
    <definedName name="May_92">#REF!</definedName>
    <definedName name="May_93" localSheetId="65">#REF!</definedName>
    <definedName name="May_93" localSheetId="68">#REF!</definedName>
    <definedName name="May_93" localSheetId="69">#REF!</definedName>
    <definedName name="May_93" localSheetId="71">#REF!</definedName>
    <definedName name="May_93" localSheetId="73">#REF!</definedName>
    <definedName name="May_93">#REF!</definedName>
    <definedName name="May_94" localSheetId="65">#REF!</definedName>
    <definedName name="May_94" localSheetId="68">#REF!</definedName>
    <definedName name="May_94" localSheetId="69">#REF!</definedName>
    <definedName name="May_94" localSheetId="71">#REF!</definedName>
    <definedName name="May_94" localSheetId="73">#REF!</definedName>
    <definedName name="May_94">#REF!</definedName>
    <definedName name="May_95" localSheetId="65">#REF!</definedName>
    <definedName name="May_95" localSheetId="68">#REF!</definedName>
    <definedName name="May_95" localSheetId="69">#REF!</definedName>
    <definedName name="May_95" localSheetId="71">#REF!</definedName>
    <definedName name="May_95" localSheetId="73">#REF!</definedName>
    <definedName name="May_95">#REF!</definedName>
    <definedName name="May_96" localSheetId="65">#REF!</definedName>
    <definedName name="May_96" localSheetId="68">#REF!</definedName>
    <definedName name="May_96" localSheetId="69">#REF!</definedName>
    <definedName name="May_96" localSheetId="71">#REF!</definedName>
    <definedName name="May_96" localSheetId="73">#REF!</definedName>
    <definedName name="May_96">#REF!</definedName>
    <definedName name="May_97" localSheetId="65">#REF!</definedName>
    <definedName name="May_97" localSheetId="68">#REF!</definedName>
    <definedName name="May_97" localSheetId="69">#REF!</definedName>
    <definedName name="May_97" localSheetId="71">#REF!</definedName>
    <definedName name="May_97" localSheetId="73">#REF!</definedName>
    <definedName name="May_97">#REF!</definedName>
    <definedName name="May_98" localSheetId="65">#REF!</definedName>
    <definedName name="May_98" localSheetId="68">#REF!</definedName>
    <definedName name="May_98" localSheetId="69">#REF!</definedName>
    <definedName name="May_98" localSheetId="71">#REF!</definedName>
    <definedName name="May_98" localSheetId="73">#REF!</definedName>
    <definedName name="May_98">#REF!</definedName>
    <definedName name="May_99" localSheetId="65">#REF!</definedName>
    <definedName name="May_99" localSheetId="68">#REF!</definedName>
    <definedName name="May_99" localSheetId="69">#REF!</definedName>
    <definedName name="May_99" localSheetId="71">#REF!</definedName>
    <definedName name="May_99" localSheetId="73">#REF!</definedName>
    <definedName name="May_99">#REF!</definedName>
    <definedName name="MCB" localSheetId="65">#REF!</definedName>
    <definedName name="MCB" localSheetId="68">#REF!</definedName>
    <definedName name="MCB" localSheetId="69">#REF!</definedName>
    <definedName name="MCB" localSheetId="71">#REF!</definedName>
    <definedName name="MCB" localSheetId="73">#REF!</definedName>
    <definedName name="MCB">#REF!</definedName>
    <definedName name="MCV">#N/A</definedName>
    <definedName name="MCV_B">#N/A</definedName>
    <definedName name="MCV_B1" localSheetId="65">#REF!</definedName>
    <definedName name="MCV_B1" localSheetId="67">#REF!</definedName>
    <definedName name="MCV_B1" localSheetId="68">#REF!</definedName>
    <definedName name="MCV_B1" localSheetId="69">#REF!</definedName>
    <definedName name="MCV_B1" localSheetId="71">#REF!</definedName>
    <definedName name="MCV_B1" localSheetId="73">#REF!</definedName>
    <definedName name="MCV_B1">#REF!</definedName>
    <definedName name="MCV_D">#N/A</definedName>
    <definedName name="MCV_D1" localSheetId="65">#REF!</definedName>
    <definedName name="MCV_D1" localSheetId="67">#REF!</definedName>
    <definedName name="MCV_D1" localSheetId="68">#REF!</definedName>
    <definedName name="MCV_D1" localSheetId="69">#REF!</definedName>
    <definedName name="MCV_D1" localSheetId="71">#REF!</definedName>
    <definedName name="MCV_D1" localSheetId="73">#REF!</definedName>
    <definedName name="MCV_D1">#REF!</definedName>
    <definedName name="MCV_N">#N/A</definedName>
    <definedName name="MCV_T">#N/A</definedName>
    <definedName name="MCV_T1" localSheetId="65">#REF!</definedName>
    <definedName name="MCV_T1" localSheetId="67">#REF!</definedName>
    <definedName name="MCV_T1" localSheetId="68">#REF!</definedName>
    <definedName name="MCV_T1" localSheetId="69">#REF!</definedName>
    <definedName name="MCV_T1" localSheetId="71">#REF!</definedName>
    <definedName name="MCV_T1" localSheetId="73">#REF!</definedName>
    <definedName name="MCV_T1">#REF!</definedName>
    <definedName name="MDLS" localSheetId="65">#REF!</definedName>
    <definedName name="MDLS" localSheetId="67">#REF!</definedName>
    <definedName name="MDLS" localSheetId="68">#REF!</definedName>
    <definedName name="MDLS" localSheetId="69">#REF!</definedName>
    <definedName name="MDLS" localSheetId="71">#REF!</definedName>
    <definedName name="MDLS" localSheetId="73">#REF!</definedName>
    <definedName name="MDLS">#REF!</definedName>
    <definedName name="MDTab" localSheetId="67" hidden="1">{FALSE,FALSE,-1.25,-15.5,484.5,276.75,FALSE,FALSE,TRUE,TRUE,0,12,#N/A,46,#N/A,2.93460490463215,15.35,1,FALSE,FALSE,3,TRUE,1,FALSE,100,"Swvu.PLA1.","ACwvu.PLA1.",#N/A,FALSE,FALSE,0,0,0,0,2,"","",TRUE,TRUE,FALSE,FALSE,1,60,#N/A,#N/A,FALSE,FALSE,FALSE,FALSE,FALSE,FALSE,FALSE,9,65532,65532,FALSE,FALSE,TRUE,TRUE,TRUE}</definedName>
    <definedName name="MDTab" localSheetId="68"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 localSheetId="65">#REF!</definedName>
    <definedName name="MENORES" localSheetId="67">#REF!</definedName>
    <definedName name="MENORES" localSheetId="68">#REF!</definedName>
    <definedName name="MENORES" localSheetId="69">#REF!</definedName>
    <definedName name="MENORES" localSheetId="71">#REF!</definedName>
    <definedName name="MENORES" localSheetId="73">#REF!</definedName>
    <definedName name="MENORES">#REF!</definedName>
    <definedName name="MF1.1" localSheetId="65">#REF!</definedName>
    <definedName name="MF1.1" localSheetId="67">#REF!</definedName>
    <definedName name="MF1.1" localSheetId="68">#REF!</definedName>
    <definedName name="MF1.1" localSheetId="69">#REF!</definedName>
    <definedName name="MF1.1" localSheetId="71">#REF!</definedName>
    <definedName name="MF1.1" localSheetId="73">#REF!</definedName>
    <definedName name="MF1.1">#REF!</definedName>
    <definedName name="MF2.1" localSheetId="65">#REF!</definedName>
    <definedName name="MF2.1" localSheetId="67">#REF!</definedName>
    <definedName name="MF2.1" localSheetId="68">#REF!</definedName>
    <definedName name="MF2.1" localSheetId="69">#REF!</definedName>
    <definedName name="MF2.1" localSheetId="71">#REF!</definedName>
    <definedName name="MF2.1" localSheetId="73">#REF!</definedName>
    <definedName name="MF2.1">#REF!</definedName>
    <definedName name="MFBOPINPUT" localSheetId="65">#REF!</definedName>
    <definedName name="MFBOPINPUT" localSheetId="68">#REF!</definedName>
    <definedName name="MFBOPINPUT" localSheetId="69">#REF!</definedName>
    <definedName name="MFBOPINPUT" localSheetId="71">#REF!</definedName>
    <definedName name="MFBOPINPUT" localSheetId="73">#REF!</definedName>
    <definedName name="MFBOPINPUT">#REF!</definedName>
    <definedName name="MFISCAL" localSheetId="65">'[19]Annual Raw Data'!#REF!</definedName>
    <definedName name="MFISCAL" localSheetId="68">'[19]Annual Raw Data'!#REF!</definedName>
    <definedName name="MFISCAL" localSheetId="71">'[19]Annual Raw Data'!#REF!</definedName>
    <definedName name="MFISCAL" localSheetId="73">'[19]Annual Raw Data'!#REF!</definedName>
    <definedName name="MFISCAL">'[19]Annual Raw Data'!#REF!</definedName>
    <definedName name="mflowsa" localSheetId="65">[11]!mflowsa</definedName>
    <definedName name="mflowsa" localSheetId="68">[11]!mflowsa</definedName>
    <definedName name="mflowsa" localSheetId="71">[11]!mflowsa</definedName>
    <definedName name="mflowsa" localSheetId="73">[11]!mflowsa</definedName>
    <definedName name="mflowsa">[11]!mflowsa</definedName>
    <definedName name="mflowsq" localSheetId="65">[11]!mflowsq</definedName>
    <definedName name="mflowsq" localSheetId="68">[11]!mflowsq</definedName>
    <definedName name="mflowsq" localSheetId="71">[11]!mflowsq</definedName>
    <definedName name="mflowsq" localSheetId="73">[11]!mflowsq</definedName>
    <definedName name="mflowsq">[11]!mflowsq</definedName>
    <definedName name="mi" localSheetId="65">#REF!</definedName>
    <definedName name="mi" localSheetId="67">#REF!</definedName>
    <definedName name="mi" localSheetId="68">#REF!</definedName>
    <definedName name="mi" localSheetId="69">#REF!</definedName>
    <definedName name="mi" localSheetId="71">#REF!</definedName>
    <definedName name="mi" localSheetId="73">#REF!</definedName>
    <definedName name="mi">#REF!</definedName>
    <definedName name="MICRO" localSheetId="65">#REF!</definedName>
    <definedName name="MICRO" localSheetId="67">#REF!</definedName>
    <definedName name="MICRO" localSheetId="68">#REF!</definedName>
    <definedName name="MICRO" localSheetId="69">#REF!</definedName>
    <definedName name="MICRO" localSheetId="71">#REF!</definedName>
    <definedName name="MICRO" localSheetId="73">#REF!</definedName>
    <definedName name="MICRO">#REF!</definedName>
    <definedName name="MIDDLE" localSheetId="65">#REF!</definedName>
    <definedName name="MIDDLE" localSheetId="67">#REF!</definedName>
    <definedName name="MIDDLE" localSheetId="68">#REF!</definedName>
    <definedName name="MIDDLE" localSheetId="69">#REF!</definedName>
    <definedName name="MIDDLE" localSheetId="71">#REF!</definedName>
    <definedName name="MIDDLE" localSheetId="73">#REF!</definedName>
    <definedName name="MIDDLE">#REF!</definedName>
    <definedName name="mil" localSheetId="65">'[122]2'!#REF!</definedName>
    <definedName name="mil" localSheetId="67">'[122]2'!#REF!</definedName>
    <definedName name="mil" localSheetId="68">'[122]2'!#REF!</definedName>
    <definedName name="mil" localSheetId="71">'[122]2'!#REF!</definedName>
    <definedName name="mil" localSheetId="73">'[122]2'!#REF!</definedName>
    <definedName name="mil">'[122]2'!#REF!</definedName>
    <definedName name="MIN" localSheetId="65">#REF!</definedName>
    <definedName name="MIN" localSheetId="67">#REF!</definedName>
    <definedName name="MIN" localSheetId="68">#REF!</definedName>
    <definedName name="MIN" localSheetId="69">#REF!</definedName>
    <definedName name="MIN" localSheetId="71">#REF!</definedName>
    <definedName name="MIN" localSheetId="73">#REF!</definedName>
    <definedName name="MIN">#REF!</definedName>
    <definedName name="Minimum_working_balances" localSheetId="65">#REF!</definedName>
    <definedName name="Minimum_working_balances" localSheetId="67">#REF!</definedName>
    <definedName name="Minimum_working_balances" localSheetId="68">#REF!</definedName>
    <definedName name="Minimum_working_balances" localSheetId="69">#REF!</definedName>
    <definedName name="Minimum_working_balances" localSheetId="71">#REF!</definedName>
    <definedName name="Minimum_working_balances" localSheetId="73">#REF!</definedName>
    <definedName name="Minimum_working_balances">#REF!</definedName>
    <definedName name="MISC3" localSheetId="65">#REF!</definedName>
    <definedName name="MISC3" localSheetId="67">#REF!</definedName>
    <definedName name="MISC3" localSheetId="68">#REF!</definedName>
    <definedName name="MISC3" localSheetId="69">#REF!</definedName>
    <definedName name="MISC3" localSheetId="71">#REF!</definedName>
    <definedName name="MISC3" localSheetId="73">#REF!</definedName>
    <definedName name="MISC3">#REF!</definedName>
    <definedName name="MISC4" localSheetId="65">[14]OUTPUT!#REF!</definedName>
    <definedName name="MISC4" localSheetId="67">[14]OUTPUT!#REF!</definedName>
    <definedName name="MISC4" localSheetId="68">[14]OUTPUT!#REF!</definedName>
    <definedName name="MISC4" localSheetId="71">[14]OUTPUT!#REF!</definedName>
    <definedName name="MISC4" localSheetId="73">[14]OUTPUT!#REF!</definedName>
    <definedName name="MISC4">[14]OUTPUT!#REF!</definedName>
    <definedName name="MK_CASHFLOW" localSheetId="65">#REF!</definedName>
    <definedName name="MK_CASHFLOW" localSheetId="67">#REF!</definedName>
    <definedName name="MK_CASHFLOW" localSheetId="68">#REF!</definedName>
    <definedName name="MK_CASHFLOW" localSheetId="69">#REF!</definedName>
    <definedName name="MK_CASHFLOW" localSheetId="71">#REF!</definedName>
    <definedName name="MK_CASHFLOW" localSheetId="73">#REF!</definedName>
    <definedName name="MK_CASHFLOW">#REF!</definedName>
    <definedName name="mm" localSheetId="65">'[24]10'!#REF!</definedName>
    <definedName name="mm" localSheetId="67">'[24]10'!#REF!</definedName>
    <definedName name="mm" localSheetId="68">'[24]10'!#REF!</definedName>
    <definedName name="mm" localSheetId="71">'[24]10'!#REF!</definedName>
    <definedName name="mm" localSheetId="73">'[24]10'!#REF!</definedName>
    <definedName name="mm">'[24]10'!#REF!</definedName>
    <definedName name="mmm" localSheetId="67" hidden="1">{"Riqfin97",#N/A,FALSE,"Tran";"Riqfinpro",#N/A,FALSE,"Tran"}</definedName>
    <definedName name="mmm" localSheetId="68" hidden="1">{"Riqfin97",#N/A,FALSE,"Tran";"Riqfinpro",#N/A,FALSE,"Tran"}</definedName>
    <definedName name="mmm" localSheetId="69" hidden="1">{"Riqfin97",#N/A,FALSE,"Tran";"Riqfinpro",#N/A,FALSE,"Tran"}</definedName>
    <definedName name="mmm" hidden="1">{"Riqfin97",#N/A,FALSE,"Tran";"Riqfinpro",#N/A,FALSE,"Tran"}</definedName>
    <definedName name="mmmm" localSheetId="117" hidden="1">#REF!</definedName>
    <definedName name="mmmm" localSheetId="118" hidden="1">#REF!</definedName>
    <definedName name="mmmm" localSheetId="119" hidden="1">#REF!</definedName>
    <definedName name="mmmm" localSheetId="113" hidden="1">#REF!</definedName>
    <definedName name="mmmm" localSheetId="115" hidden="1">#REF!</definedName>
    <definedName name="mmmm" localSheetId="116" hidden="1">#REF!</definedName>
    <definedName name="mmmm" localSheetId="154" hidden="1">#REF!</definedName>
    <definedName name="mmmm" localSheetId="67" hidden="1">{"Tab1",#N/A,FALSE,"P";"Tab2",#N/A,FALSE,"P"}</definedName>
    <definedName name="mmmm" localSheetId="68" hidden="1">{"Tab1",#N/A,FALSE,"P";"Tab2",#N/A,FALSE,"P"}</definedName>
    <definedName name="mmmm" localSheetId="69" hidden="1">{"Tab1",#N/A,FALSE,"P";"Tab2",#N/A,FALSE,"P"}</definedName>
    <definedName name="mmmm" localSheetId="155" hidden="1">#REF!</definedName>
    <definedName name="mmmm" localSheetId="160" hidden="1">#REF!</definedName>
    <definedName name="mmmm" localSheetId="174" hidden="1">#REF!</definedName>
    <definedName name="mmmm" localSheetId="182" hidden="1">#REF!</definedName>
    <definedName name="mmmm" localSheetId="183" hidden="1">#REF!</definedName>
    <definedName name="mmmm" localSheetId="184" hidden="1">#REF!</definedName>
    <definedName name="mmmm" localSheetId="175" hidden="1">#REF!</definedName>
    <definedName name="mmmm" localSheetId="176" hidden="1">#REF!</definedName>
    <definedName name="mmmm" localSheetId="177" hidden="1">#REF!</definedName>
    <definedName name="mmmm" localSheetId="179" hidden="1">#REF!</definedName>
    <definedName name="mmmm" localSheetId="180" hidden="1">#REF!</definedName>
    <definedName name="mmmm" localSheetId="181" hidden="1">#REF!</definedName>
    <definedName name="mmmm" hidden="1">#REF!</definedName>
    <definedName name="mmmmmmmmmm" localSheetId="117">#REF!</definedName>
    <definedName name="mmmmmmmmmm" localSheetId="118">#REF!</definedName>
    <definedName name="mmmmmmmmmm" localSheetId="119">#REF!</definedName>
    <definedName name="mmmmmmmmmm" localSheetId="113">#REF!</definedName>
    <definedName name="mmmmmmmmmm" localSheetId="115">#REF!</definedName>
    <definedName name="mmmmmmmmmm" localSheetId="116">#REF!</definedName>
    <definedName name="mmmmmmmmmm" localSheetId="154">#REF!</definedName>
    <definedName name="mmmmmmmmmm" localSheetId="68">#REF!</definedName>
    <definedName name="mmmmmmmmmm" localSheetId="71">#REF!</definedName>
    <definedName name="mmmmmmmmmm" localSheetId="155">#REF!</definedName>
    <definedName name="mmmmmmmmmm" localSheetId="160">#REF!</definedName>
    <definedName name="mmmmmmmmmm" localSheetId="174">#REF!</definedName>
    <definedName name="mmmmmmmmmm" localSheetId="182">#REF!</definedName>
    <definedName name="mmmmmmmmmm" localSheetId="183">#REF!</definedName>
    <definedName name="mmmmmmmmmm" localSheetId="184">#REF!</definedName>
    <definedName name="mmmmmmmmmm" localSheetId="175">#REF!</definedName>
    <definedName name="mmmmmmmmmm" localSheetId="176">#REF!</definedName>
    <definedName name="mmmmmmmmmm" localSheetId="177">#REF!</definedName>
    <definedName name="mmmmmmmmmm" localSheetId="179">#REF!</definedName>
    <definedName name="mmmmmmmmmm" localSheetId="180">#REF!</definedName>
    <definedName name="mmmmmmmmmm" localSheetId="181">#REF!</definedName>
    <definedName name="mmmmmmmmmm">#REF!</definedName>
    <definedName name="mmmmmmmmmmmmmmmmm" localSheetId="117">#REF!</definedName>
    <definedName name="mmmmmmmmmmmmmmmmm" localSheetId="118">#REF!</definedName>
    <definedName name="mmmmmmmmmmmmmmmmm" localSheetId="119">#REF!</definedName>
    <definedName name="mmmmmmmmmmmmmmmmm" localSheetId="112">#REF!</definedName>
    <definedName name="mmmmmmmmmmmmmmmmm" localSheetId="113">#REF!</definedName>
    <definedName name="mmmmmmmmmmmmmmmmm" localSheetId="114">#REF!</definedName>
    <definedName name="mmmmmmmmmmmmmmmmm" localSheetId="115">#REF!</definedName>
    <definedName name="mmmmmmmmmmmmmmmmm" localSheetId="116">#REF!</definedName>
    <definedName name="mmmmmmmmmmmmmmmmm" localSheetId="154">#REF!</definedName>
    <definedName name="mmmmmmmmmmmmmmmmm" localSheetId="65">#REF!</definedName>
    <definedName name="mmmmmmmmmmmmmmmmm" localSheetId="67">#REF!</definedName>
    <definedName name="mmmmmmmmmmmmmmmmm" localSheetId="68">#REF!</definedName>
    <definedName name="mmmmmmmmmmmmmmmmm" localSheetId="69">#REF!</definedName>
    <definedName name="mmmmmmmmmmmmmmmmm" localSheetId="71">#REF!</definedName>
    <definedName name="mmmmmmmmmmmmmmmmm" localSheetId="73">#REF!</definedName>
    <definedName name="mmmmmmmmmmmmmmmmm" localSheetId="155">#REF!</definedName>
    <definedName name="mmmmmmmmmmmmmmmmm" localSheetId="160">#REF!</definedName>
    <definedName name="mmmmmmmmmmmmmmmmm" localSheetId="174">#REF!</definedName>
    <definedName name="mmmmmmmmmmmmmmmmm" localSheetId="182">#REF!</definedName>
    <definedName name="mmmmmmmmmmmmmmmmm" localSheetId="183">#REF!</definedName>
    <definedName name="mmmmmmmmmmmmmmmmm" localSheetId="184">#REF!</definedName>
    <definedName name="mmmmmmmmmmmmmmmmm" localSheetId="175">#REF!</definedName>
    <definedName name="mmmmmmmmmmmmmmmmm" localSheetId="176">#REF!</definedName>
    <definedName name="mmmmmmmmmmmmmmmmm" localSheetId="179">#REF!</definedName>
    <definedName name="mmmmmmmmmmmmmmmmm" localSheetId="180">#REF!</definedName>
    <definedName name="mmmmmmmmmmmmmmmmm" localSheetId="181">#REF!</definedName>
    <definedName name="mmmmmmmmmmmmmmmmm">#REF!</definedName>
    <definedName name="mmmmmmmmmmmmmmmmmmmmmmmmmmmmmmmmm" localSheetId="65">#REF!</definedName>
    <definedName name="mmmmmmmmmmmmmmmmmmmmmmmmmmmmmmmmm" localSheetId="67">#REF!</definedName>
    <definedName name="mmmmmmmmmmmmmmmmmmmmmmmmmmmmmmmmm" localSheetId="68">#REF!</definedName>
    <definedName name="mmmmmmmmmmmmmmmmmmmmmmmmmmmmmmmmm" localSheetId="69">#REF!</definedName>
    <definedName name="mmmmmmmmmmmmmmmmmmmmmmmmmmmmmmmmm" localSheetId="71">#REF!</definedName>
    <definedName name="mmmmmmmmmmmmmmmmmmmmmmmmmmmmmmmmm" localSheetId="73">#REF!</definedName>
    <definedName name="mmmmmmmmmmmmmmmmmmmmmmmmmmmmmmmmm">#REF!</definedName>
    <definedName name="MNDATES" localSheetId="65">#REF!</definedName>
    <definedName name="MNDATES" localSheetId="67">#REF!</definedName>
    <definedName name="MNDATES" localSheetId="68">#REF!</definedName>
    <definedName name="MNDATES" localSheetId="69">#REF!</definedName>
    <definedName name="MNDATES" localSheetId="71">#REF!</definedName>
    <definedName name="MNDATES" localSheetId="73">#REF!</definedName>
    <definedName name="MNDATES">#REF!</definedName>
    <definedName name="Modified_by" localSheetId="65">#REF!</definedName>
    <definedName name="Modified_by" localSheetId="68">#REF!</definedName>
    <definedName name="Modified_by" localSheetId="69">#REF!</definedName>
    <definedName name="Modified_by" localSheetId="71">#REF!</definedName>
    <definedName name="Modified_by" localSheetId="73">#REF!</definedName>
    <definedName name="Modified_by">#REF!</definedName>
    <definedName name="Modified_on" localSheetId="65">#REF!</definedName>
    <definedName name="Modified_on" localSheetId="68">#REF!</definedName>
    <definedName name="Modified_on" localSheetId="69">#REF!</definedName>
    <definedName name="Modified_on" localSheetId="71">#REF!</definedName>
    <definedName name="Modified_on" localSheetId="73">#REF!</definedName>
    <definedName name="Modified_on">#REF!</definedName>
    <definedName name="Módulo2.completo" localSheetId="67">'T 6.4'!Módulo2.completo</definedName>
    <definedName name="Módulo2.completo" localSheetId="68">'T 6.4 ctd'!Módulo2.completo</definedName>
    <definedName name="Módulo2.completo" localSheetId="69">'T 6.5'!Módulo2.completo</definedName>
    <definedName name="Módulo2.completo">[0]!Módulo2.completo</definedName>
    <definedName name="MON_SM" localSheetId="65">#REF!</definedName>
    <definedName name="MON_SM" localSheetId="67">#REF!</definedName>
    <definedName name="MON_SM" localSheetId="68">#REF!</definedName>
    <definedName name="MON_SM" localSheetId="69">#REF!</definedName>
    <definedName name="MON_SM" localSheetId="71">#REF!</definedName>
    <definedName name="MON_SM" localSheetId="73">#REF!</definedName>
    <definedName name="MON_SM">#REF!</definedName>
    <definedName name="MONE" localSheetId="65">#REF!</definedName>
    <definedName name="MONE" localSheetId="67">#REF!</definedName>
    <definedName name="MONE" localSheetId="68">#REF!</definedName>
    <definedName name="MONE" localSheetId="69">#REF!</definedName>
    <definedName name="MONE" localSheetId="71">#REF!</definedName>
    <definedName name="MONE" localSheetId="73">#REF!</definedName>
    <definedName name="MONE">#REF!</definedName>
    <definedName name="MonetarySurvey">'[10]Monetary Dev_Monthly'!$A$11:$CB$73</definedName>
    <definedName name="Money" localSheetId="65">#REF!</definedName>
    <definedName name="Money" localSheetId="67">#REF!</definedName>
    <definedName name="Money" localSheetId="68">#REF!</definedName>
    <definedName name="Money" localSheetId="69">#REF!</definedName>
    <definedName name="Money" localSheetId="71">#REF!</definedName>
    <definedName name="Money" localSheetId="73">#REF!</definedName>
    <definedName name="Money">#REF!</definedName>
    <definedName name="money_monthly_output_to_fiscal" localSheetId="65">'[54]Monthly data'!#REF!</definedName>
    <definedName name="money_monthly_output_to_fiscal" localSheetId="67">'[54]Monthly data'!#REF!</definedName>
    <definedName name="money_monthly_output_to_fiscal" localSheetId="68">'[54]Monthly data'!#REF!</definedName>
    <definedName name="money_monthly_output_to_fiscal" localSheetId="71">'[54]Monthly data'!#REF!</definedName>
    <definedName name="money_monthly_output_to_fiscal" localSheetId="73">'[54]Monthly data'!#REF!</definedName>
    <definedName name="money_monthly_output_to_fiscal">'[54]Monthly data'!#REF!</definedName>
    <definedName name="MONEY1A" localSheetId="65">#REF!</definedName>
    <definedName name="MONEY1A" localSheetId="67">#REF!</definedName>
    <definedName name="MONEY1A" localSheetId="68">#REF!</definedName>
    <definedName name="MONEY1A" localSheetId="69">#REF!</definedName>
    <definedName name="MONEY1A" localSheetId="71">#REF!</definedName>
    <definedName name="MONEY1A" localSheetId="73">#REF!</definedName>
    <definedName name="MONEY1A">#REF!</definedName>
    <definedName name="MONEY1Q" localSheetId="65">#REF!</definedName>
    <definedName name="MONEY1Q" localSheetId="67">#REF!</definedName>
    <definedName name="MONEY1Q" localSheetId="68">#REF!</definedName>
    <definedName name="MONEY1Q" localSheetId="69">#REF!</definedName>
    <definedName name="MONEY1Q" localSheetId="71">#REF!</definedName>
    <definedName name="MONEY1Q" localSheetId="73">#REF!</definedName>
    <definedName name="MONEY1Q">#REF!</definedName>
    <definedName name="MONEY2A" localSheetId="65">#REF!</definedName>
    <definedName name="MONEY2A" localSheetId="67">#REF!</definedName>
    <definedName name="MONEY2A" localSheetId="68">#REF!</definedName>
    <definedName name="MONEY2A" localSheetId="69">#REF!</definedName>
    <definedName name="MONEY2A" localSheetId="71">#REF!</definedName>
    <definedName name="MONEY2A" localSheetId="73">#REF!</definedName>
    <definedName name="MONEY2A">#REF!</definedName>
    <definedName name="MONEY2Q" localSheetId="65">#REF!</definedName>
    <definedName name="MONEY2Q" localSheetId="68">#REF!</definedName>
    <definedName name="MONEY2Q" localSheetId="69">#REF!</definedName>
    <definedName name="MONEY2Q" localSheetId="71">#REF!</definedName>
    <definedName name="MONEY2Q" localSheetId="73">#REF!</definedName>
    <definedName name="MONEY2Q">#REF!</definedName>
    <definedName name="MoneySurvey" localSheetId="65">#REF!</definedName>
    <definedName name="MoneySurvey" localSheetId="68">#REF!</definedName>
    <definedName name="MoneySurvey" localSheetId="69">#REF!</definedName>
    <definedName name="MoneySurvey" localSheetId="71">#REF!</definedName>
    <definedName name="MoneySurvey" localSheetId="73">#REF!</definedName>
    <definedName name="MoneySurvey">#REF!</definedName>
    <definedName name="MONEYSV" localSheetId="65">'[10]Monetary Dev_Monthly'!#REF!</definedName>
    <definedName name="MONEYSV" localSheetId="68">'[10]Monetary Dev_Monthly'!#REF!</definedName>
    <definedName name="MONEYSV" localSheetId="71">'[10]Monetary Dev_Monthly'!#REF!</definedName>
    <definedName name="MONEYSV" localSheetId="73">'[10]Monetary Dev_Monthly'!#REF!</definedName>
    <definedName name="MONEYSV">'[10]Monetary Dev_Monthly'!#REF!</definedName>
    <definedName name="MONF" localSheetId="65">#REF!</definedName>
    <definedName name="MONF" localSheetId="67">#REF!</definedName>
    <definedName name="MONF" localSheetId="68">#REF!</definedName>
    <definedName name="MONF" localSheetId="69">#REF!</definedName>
    <definedName name="MONF" localSheetId="71">#REF!</definedName>
    <definedName name="MONF" localSheetId="73">#REF!</definedName>
    <definedName name="MONF">#REF!</definedName>
    <definedName name="MONF_SM" localSheetId="65">#REF!</definedName>
    <definedName name="MONF_SM" localSheetId="67">#REF!</definedName>
    <definedName name="MONF_SM" localSheetId="68">#REF!</definedName>
    <definedName name="MONF_SM" localSheetId="69">#REF!</definedName>
    <definedName name="MONF_SM" localSheetId="71">#REF!</definedName>
    <definedName name="MONF_SM" localSheetId="73">#REF!</definedName>
    <definedName name="MONF_SM">#REF!</definedName>
    <definedName name="monsur" localSheetId="65">#REF!</definedName>
    <definedName name="monsur" localSheetId="67">#REF!</definedName>
    <definedName name="monsur" localSheetId="68">#REF!</definedName>
    <definedName name="monsur" localSheetId="69">#REF!</definedName>
    <definedName name="monsur" localSheetId="71">#REF!</definedName>
    <definedName name="monsur" localSheetId="73">#REF!</definedName>
    <definedName name="monsur">#REF!</definedName>
    <definedName name="Monsuv" localSheetId="65">'[123]Monetary Dev_Monthly'!#REF!</definedName>
    <definedName name="Monsuv" localSheetId="67">'[123]Monetary Dev_Monthly'!#REF!</definedName>
    <definedName name="Monsuv" localSheetId="68">'[123]Monetary Dev_Monthly'!#REF!</definedName>
    <definedName name="Monsuv" localSheetId="71">'[123]Monetary Dev_Monthly'!#REF!</definedName>
    <definedName name="Monsuv" localSheetId="73">'[123]Monetary Dev_Monthly'!#REF!</definedName>
    <definedName name="Monsuv">'[123]Monetary Dev_Monthly'!#REF!</definedName>
    <definedName name="monthly_cpi_er_from_real" localSheetId="65">#REF!</definedName>
    <definedName name="monthly_cpi_er_from_real" localSheetId="67">#REF!</definedName>
    <definedName name="monthly_cpi_er_from_real" localSheetId="68">#REF!</definedName>
    <definedName name="monthly_cpi_er_from_real" localSheetId="69">#REF!</definedName>
    <definedName name="monthly_cpi_er_from_real" localSheetId="71">#REF!</definedName>
    <definedName name="monthly_cpi_er_from_real" localSheetId="73">#REF!</definedName>
    <definedName name="monthly_cpi_er_from_real">#REF!</definedName>
    <definedName name="MONY" localSheetId="65">#REF!</definedName>
    <definedName name="MONY" localSheetId="67">#REF!</definedName>
    <definedName name="MONY" localSheetId="68">#REF!</definedName>
    <definedName name="MONY" localSheetId="69">#REF!</definedName>
    <definedName name="MONY" localSheetId="71">#REF!</definedName>
    <definedName name="MONY" localSheetId="73">#REF!</definedName>
    <definedName name="MONY">#REF!</definedName>
    <definedName name="MonyTrend" localSheetId="65">'[10]Monetary Dev_Monthly'!#REF!</definedName>
    <definedName name="MonyTrend" localSheetId="67">'[10]Monetary Dev_Monthly'!#REF!</definedName>
    <definedName name="MonyTrend" localSheetId="68">'[10]Monetary Dev_Monthly'!#REF!</definedName>
    <definedName name="MonyTrend" localSheetId="71">'[10]Monetary Dev_Monthly'!#REF!</definedName>
    <definedName name="MonyTrend" localSheetId="73">'[10]Monetary Dev_Monthly'!#REF!</definedName>
    <definedName name="MonyTrend">'[10]Monetary Dev_Monthly'!#REF!</definedName>
    <definedName name="MOUT" localSheetId="65">#REF!</definedName>
    <definedName name="MOUT" localSheetId="67">#REF!</definedName>
    <definedName name="MOUT" localSheetId="68">#REF!</definedName>
    <definedName name="MOUT" localSheetId="69">#REF!</definedName>
    <definedName name="MOUT" localSheetId="71">#REF!</definedName>
    <definedName name="MOUT" localSheetId="73">#REF!</definedName>
    <definedName name="MOUT">#REF!</definedName>
    <definedName name="MPCB" localSheetId="65">#REF!</definedName>
    <definedName name="MPCB" localSheetId="67">#REF!</definedName>
    <definedName name="MPCB" localSheetId="68">#REF!</definedName>
    <definedName name="MPCB" localSheetId="69">#REF!</definedName>
    <definedName name="MPCB" localSheetId="71">#REF!</definedName>
    <definedName name="MPCB" localSheetId="73">#REF!</definedName>
    <definedName name="MPCB">#REF!</definedName>
    <definedName name="MS" localSheetId="65">#REF!</definedName>
    <definedName name="MS" localSheetId="67">#REF!</definedName>
    <definedName name="MS" localSheetId="68">#REF!</definedName>
    <definedName name="MS" localSheetId="69">#REF!</definedName>
    <definedName name="MS" localSheetId="71">#REF!</definedName>
    <definedName name="MS" localSheetId="73">#REF!</definedName>
    <definedName name="MS">#REF!</definedName>
    <definedName name="MS1F" localSheetId="65">#REF!</definedName>
    <definedName name="MS1F" localSheetId="68">#REF!</definedName>
    <definedName name="MS1F" localSheetId="69">#REF!</definedName>
    <definedName name="MS1F" localSheetId="71">#REF!</definedName>
    <definedName name="MS1F" localSheetId="73">#REF!</definedName>
    <definedName name="MS1F">#REF!</definedName>
    <definedName name="mstocksa" localSheetId="65">[11]!mstocksa</definedName>
    <definedName name="mstocksa" localSheetId="68">[11]!mstocksa</definedName>
    <definedName name="mstocksa" localSheetId="71">[11]!mstocksa</definedName>
    <definedName name="mstocksa" localSheetId="73">[11]!mstocksa</definedName>
    <definedName name="mstocksa">[11]!mstocksa</definedName>
    <definedName name="mstocksq" localSheetId="65">[11]!mstocksq</definedName>
    <definedName name="mstocksq" localSheetId="68">[11]!mstocksq</definedName>
    <definedName name="mstocksq" localSheetId="71">[11]!mstocksq</definedName>
    <definedName name="mstocksq" localSheetId="73">[11]!mstocksq</definedName>
    <definedName name="mstocksq">[11]!mstocksq</definedName>
    <definedName name="Msurvey" localSheetId="67" hidden="1">{#N/A,#N/A,FALSE,"report1"}</definedName>
    <definedName name="Msurvey" localSheetId="68" hidden="1">{#N/A,#N/A,FALSE,"report1"}</definedName>
    <definedName name="Msurvey" localSheetId="69" hidden="1">{#N/A,#N/A,FALSE,"report1"}</definedName>
    <definedName name="Msurvey" hidden="1">{#N/A,#N/A,FALSE,"report1"}</definedName>
    <definedName name="Municipios" localSheetId="65">#REF!</definedName>
    <definedName name="Municipios" localSheetId="67">#REF!</definedName>
    <definedName name="Municipios" localSheetId="68">#REF!</definedName>
    <definedName name="Municipios" localSheetId="69">#REF!</definedName>
    <definedName name="Municipios" localSheetId="71">#REF!</definedName>
    <definedName name="Municipios" localSheetId="73">#REF!</definedName>
    <definedName name="Municipios">#REF!</definedName>
    <definedName name="MUR">'[124]Input Sheet'!$B$4</definedName>
    <definedName name="MUR_loan">[56]Loan!$Q$15:$Q$133</definedName>
    <definedName name="MURCol">[56]Deposits!$AC$15:$AC$773</definedName>
    <definedName name="my" localSheetId="65">#REF!</definedName>
    <definedName name="my" localSheetId="67">#REF!</definedName>
    <definedName name="my" localSheetId="68">#REF!</definedName>
    <definedName name="my" localSheetId="69">#REF!</definedName>
    <definedName name="my" localSheetId="71">#REF!</definedName>
    <definedName name="my" localSheetId="73">#REF!</definedName>
    <definedName name="my">#REF!</definedName>
    <definedName name="n" localSheetId="117">#REF!</definedName>
    <definedName name="n" localSheetId="118">#REF!</definedName>
    <definedName name="n" localSheetId="119">#REF!</definedName>
    <definedName name="n" localSheetId="113">#REF!</definedName>
    <definedName name="n" localSheetId="115">#REF!</definedName>
    <definedName name="n" localSheetId="116">#REF!</definedName>
    <definedName name="n" localSheetId="154">#REF!</definedName>
    <definedName name="n" localSheetId="65">#REF!</definedName>
    <definedName name="N" localSheetId="67">#REF!</definedName>
    <definedName name="N" localSheetId="68">#REF!</definedName>
    <definedName name="n" localSheetId="69">#REF!</definedName>
    <definedName name="n" localSheetId="71">#REF!</definedName>
    <definedName name="n" localSheetId="73">#REF!</definedName>
    <definedName name="n" localSheetId="155">#REF!</definedName>
    <definedName name="n" localSheetId="159">[26]TEMP!#REF!</definedName>
    <definedName name="n" localSheetId="160">#REF!</definedName>
    <definedName name="n" localSheetId="174">#REF!</definedName>
    <definedName name="n" localSheetId="182">#REF!</definedName>
    <definedName name="n" localSheetId="183">#REF!</definedName>
    <definedName name="n" localSheetId="184">#REF!</definedName>
    <definedName name="n" localSheetId="175">#REF!</definedName>
    <definedName name="n" localSheetId="176">#REF!</definedName>
    <definedName name="n" localSheetId="179">#REF!</definedName>
    <definedName name="n" localSheetId="180">#REF!</definedName>
    <definedName name="n" localSheetId="181">#REF!</definedName>
    <definedName name="n">#REF!</definedName>
    <definedName name="NA_" localSheetId="65">[74]Main!#REF!</definedName>
    <definedName name="NA_" localSheetId="67">[74]Main!#REF!</definedName>
    <definedName name="NA_" localSheetId="68">[74]Main!#REF!</definedName>
    <definedName name="NA_" localSheetId="71">[74]Main!#REF!</definedName>
    <definedName name="NA_" localSheetId="73">[74]Main!#REF!</definedName>
    <definedName name="NA_">[74]Main!#REF!</definedName>
    <definedName name="Nab" localSheetId="117">#REF!</definedName>
    <definedName name="Nab" localSheetId="118">#REF!</definedName>
    <definedName name="Nab" localSheetId="119">#REF!</definedName>
    <definedName name="Nab" localSheetId="112">#REF!</definedName>
    <definedName name="Nab" localSheetId="113">#REF!</definedName>
    <definedName name="Nab" localSheetId="114">#REF!</definedName>
    <definedName name="Nab" localSheetId="115">#REF!</definedName>
    <definedName name="Nab" localSheetId="116">#REF!</definedName>
    <definedName name="Nab" localSheetId="154">#REF!</definedName>
    <definedName name="Nab" localSheetId="68">#REF!</definedName>
    <definedName name="Nab" localSheetId="71">#REF!</definedName>
    <definedName name="Nab" localSheetId="155">#REF!</definedName>
    <definedName name="Nab" localSheetId="160">#REF!</definedName>
    <definedName name="Nab" localSheetId="174">#REF!</definedName>
    <definedName name="Nab" localSheetId="182">#REF!</definedName>
    <definedName name="Nab" localSheetId="183">#REF!</definedName>
    <definedName name="Nab" localSheetId="184">#REF!</definedName>
    <definedName name="Nab" localSheetId="175">#REF!</definedName>
    <definedName name="Nab" localSheetId="176">#REF!</definedName>
    <definedName name="Nab" localSheetId="179">#REF!</definedName>
    <definedName name="Nab" localSheetId="180">#REF!</definedName>
    <definedName name="Nab" localSheetId="181">#REF!</definedName>
    <definedName name="Nab">#REF!</definedName>
    <definedName name="nal" localSheetId="117" hidden="1">#REF!</definedName>
    <definedName name="nal" localSheetId="118" hidden="1">#REF!</definedName>
    <definedName name="nal" localSheetId="119" hidden="1">#REF!</definedName>
    <definedName name="nal" localSheetId="113" hidden="1">#REF!</definedName>
    <definedName name="nal" localSheetId="115" hidden="1">#REF!</definedName>
    <definedName name="nal" localSheetId="116" hidden="1">#REF!</definedName>
    <definedName name="nal" localSheetId="154" hidden="1">#REF!</definedName>
    <definedName name="nal" localSheetId="68" hidden="1">#REF!</definedName>
    <definedName name="nal" localSheetId="71" hidden="1">#REF!</definedName>
    <definedName name="nal" localSheetId="155" hidden="1">#REF!</definedName>
    <definedName name="nal" localSheetId="163" hidden="1">#REF!</definedName>
    <definedName name="nal" localSheetId="164" hidden="1">#REF!</definedName>
    <definedName name="nal" localSheetId="165" hidden="1">#REF!</definedName>
    <definedName name="nal" localSheetId="166" hidden="1">#REF!</definedName>
    <definedName name="nal" localSheetId="158" hidden="1">#REF!</definedName>
    <definedName name="nal" localSheetId="160" hidden="1">#REF!</definedName>
    <definedName name="nal" localSheetId="162" hidden="1">#REF!</definedName>
    <definedName name="nal" localSheetId="174" hidden="1">#REF!</definedName>
    <definedName name="nal" localSheetId="182" hidden="1">#REF!</definedName>
    <definedName name="nal" localSheetId="183" hidden="1">#REF!</definedName>
    <definedName name="nal" localSheetId="184" hidden="1">#REF!</definedName>
    <definedName name="nal" localSheetId="175">#REF!</definedName>
    <definedName name="nal" localSheetId="176">#REF!</definedName>
    <definedName name="nal" localSheetId="177">#REF!</definedName>
    <definedName name="nal" localSheetId="178" hidden="1">#REF!</definedName>
    <definedName name="nal" localSheetId="179" hidden="1">#REF!</definedName>
    <definedName name="nal" localSheetId="180" hidden="1">#REF!</definedName>
    <definedName name="nal" localSheetId="181" hidden="1">#REF!</definedName>
    <definedName name="nal" hidden="1">#REF!</definedName>
    <definedName name="nam" localSheetId="65">'[122]2'!#REF!</definedName>
    <definedName name="nam" localSheetId="67">'[122]2'!#REF!</definedName>
    <definedName name="nam" localSheetId="68">'[122]2'!#REF!</definedName>
    <definedName name="nam" localSheetId="71">'[122]2'!#REF!</definedName>
    <definedName name="nam" localSheetId="73">'[122]2'!#REF!</definedName>
    <definedName name="nam">'[122]2'!#REF!</definedName>
    <definedName name="NAMDEBT" localSheetId="65">#REF!</definedName>
    <definedName name="NAMDEBT" localSheetId="67">#REF!</definedName>
    <definedName name="NAMDEBT" localSheetId="68">#REF!</definedName>
    <definedName name="NAMDEBT" localSheetId="69">#REF!</definedName>
    <definedName name="NAMDEBT" localSheetId="71">#REF!</definedName>
    <definedName name="NAMDEBT" localSheetId="73">#REF!</definedName>
    <definedName name="NAMDEBT">#REF!</definedName>
    <definedName name="NAMES" localSheetId="65">#REF!</definedName>
    <definedName name="NAMES" localSheetId="67">#REF!</definedName>
    <definedName name="NAMES" localSheetId="68">#REF!</definedName>
    <definedName name="NAMES" localSheetId="69">#REF!</definedName>
    <definedName name="NAMES" localSheetId="71">#REF!</definedName>
    <definedName name="NAMES" localSheetId="73">#REF!</definedName>
    <definedName name="NAMES">#REF!</definedName>
    <definedName name="names_w" localSheetId="65">#REF!</definedName>
    <definedName name="names_w" localSheetId="67">#REF!</definedName>
    <definedName name="names_w" localSheetId="68">#REF!</definedName>
    <definedName name="names_w" localSheetId="69">#REF!</definedName>
    <definedName name="names_w" localSheetId="71">#REF!</definedName>
    <definedName name="names_w" localSheetId="73">#REF!</definedName>
    <definedName name="names_w">#REF!</definedName>
    <definedName name="names1" localSheetId="65">#REF!</definedName>
    <definedName name="names1" localSheetId="68">#REF!</definedName>
    <definedName name="names1" localSheetId="69">#REF!</definedName>
    <definedName name="names1" localSheetId="71">#REF!</definedName>
    <definedName name="names1" localSheetId="73">#REF!</definedName>
    <definedName name="names1">#REF!</definedName>
    <definedName name="names2" localSheetId="65">#REF!</definedName>
    <definedName name="names2" localSheetId="68">#REF!</definedName>
    <definedName name="names2" localSheetId="69">#REF!</definedName>
    <definedName name="names2" localSheetId="71">#REF!</definedName>
    <definedName name="names2" localSheetId="73">#REF!</definedName>
    <definedName name="names2">#REF!</definedName>
    <definedName name="names3" localSheetId="65">#REF!</definedName>
    <definedName name="names3" localSheetId="68">#REF!</definedName>
    <definedName name="names3" localSheetId="69">#REF!</definedName>
    <definedName name="names3" localSheetId="71">#REF!</definedName>
    <definedName name="names3" localSheetId="73">#REF!</definedName>
    <definedName name="names3">#REF!</definedName>
    <definedName name="NARINT" localSheetId="65">#REF!</definedName>
    <definedName name="NARINT" localSheetId="68">#REF!</definedName>
    <definedName name="NARINT" localSheetId="69">#REF!</definedName>
    <definedName name="NARINT" localSheetId="71">#REF!</definedName>
    <definedName name="NARINT" localSheetId="73">#REF!</definedName>
    <definedName name="NARINT">#REF!</definedName>
    <definedName name="NARMONEYSV" localSheetId="65">#REF!</definedName>
    <definedName name="NARMONEYSV" localSheetId="68">#REF!</definedName>
    <definedName name="NARMONEYSV" localSheetId="69">#REF!</definedName>
    <definedName name="NARMONEYSV" localSheetId="71">#REF!</definedName>
    <definedName name="NARMONEYSV" localSheetId="73">#REF!</definedName>
    <definedName name="NARMONEYSV">#REF!</definedName>
    <definedName name="NARMONTR" localSheetId="65">#REF!</definedName>
    <definedName name="NARMONTR" localSheetId="68">#REF!</definedName>
    <definedName name="NARMONTR" localSheetId="69">#REF!</definedName>
    <definedName name="NARMONTR" localSheetId="71">#REF!</definedName>
    <definedName name="NARMONTR" localSheetId="73">#REF!</definedName>
    <definedName name="NARMONTR">#REF!</definedName>
    <definedName name="NARSXPRT" localSheetId="65">'[93]27'!#REF!</definedName>
    <definedName name="NARSXPRT" localSheetId="68">'[93]27'!#REF!</definedName>
    <definedName name="NARSXPRT" localSheetId="71">'[93]27'!#REF!</definedName>
    <definedName name="NARSXPRT" localSheetId="73">'[93]27'!#REF!</definedName>
    <definedName name="NARSXPRT">'[93]27'!#REF!</definedName>
    <definedName name="nas" localSheetId="117">#REF!</definedName>
    <definedName name="nas" localSheetId="118">#REF!</definedName>
    <definedName name="nas" localSheetId="119">#REF!</definedName>
    <definedName name="nas" localSheetId="113">#REF!</definedName>
    <definedName name="nas" localSheetId="115">#REF!</definedName>
    <definedName name="nas" localSheetId="116">#REF!</definedName>
    <definedName name="nas" localSheetId="154">#REF!</definedName>
    <definedName name="nas" localSheetId="65">#REF!</definedName>
    <definedName name="nas" localSheetId="68">#REF!</definedName>
    <definedName name="nas" localSheetId="69">#REF!</definedName>
    <definedName name="nas" localSheetId="71">#REF!</definedName>
    <definedName name="nas" localSheetId="73">#REF!</definedName>
    <definedName name="nas" localSheetId="155">#REF!</definedName>
    <definedName name="nas" localSheetId="160">#REF!</definedName>
    <definedName name="nas" localSheetId="174">#REF!</definedName>
    <definedName name="nas" localSheetId="182">#REF!</definedName>
    <definedName name="nas" localSheetId="183">#REF!</definedName>
    <definedName name="nas" localSheetId="184">#REF!</definedName>
    <definedName name="nas" localSheetId="175">#REF!</definedName>
    <definedName name="nas" localSheetId="176">#REF!</definedName>
    <definedName name="nas" localSheetId="179">#REF!</definedName>
    <definedName name="nas" localSheetId="180">#REF!</definedName>
    <definedName name="nas" localSheetId="181">#REF!</definedName>
    <definedName name="nas">#REF!</definedName>
    <definedName name="NASBOP" localSheetId="65">'[93]27'!#REF!</definedName>
    <definedName name="NASBOP" localSheetId="68">'[93]27'!#REF!</definedName>
    <definedName name="NASBOP" localSheetId="71">'[93]27'!#REF!</definedName>
    <definedName name="NASBOP" localSheetId="73">'[93]27'!#REF!</definedName>
    <definedName name="NASBOP">'[93]27'!#REF!</definedName>
    <definedName name="NASBOP4A" localSheetId="65">#REF!</definedName>
    <definedName name="NASBOP4A" localSheetId="67">#REF!</definedName>
    <definedName name="NASBOP4A" localSheetId="68">#REF!</definedName>
    <definedName name="NASBOP4A" localSheetId="69">#REF!</definedName>
    <definedName name="NASBOP4A" localSheetId="71">#REF!</definedName>
    <definedName name="NASBOP4A" localSheetId="73">#REF!</definedName>
    <definedName name="NASBOP4A">#REF!</definedName>
    <definedName name="NCG">#N/A</definedName>
    <definedName name="NCG_R">#N/A</definedName>
    <definedName name="NCP">#N/A</definedName>
    <definedName name="NCP_R">#N/A</definedName>
    <definedName name="Ndf" localSheetId="69">[33]CIRRs!$C$69</definedName>
    <definedName name="Ndf">[34]CIRRs!$C$69</definedName>
    <definedName name="NE.CON.GOVT.CN" localSheetId="65">#REF!</definedName>
    <definedName name="NE.CON.GOVT.CN" localSheetId="67">#REF!</definedName>
    <definedName name="NE.CON.GOVT.CN" localSheetId="68">#REF!</definedName>
    <definedName name="NE.CON.GOVT.CN" localSheetId="69">#REF!</definedName>
    <definedName name="NE.CON.GOVT.CN" localSheetId="71">#REF!</definedName>
    <definedName name="NE.CON.GOVT.CN" localSheetId="73">#REF!</definedName>
    <definedName name="NE.CON.GOVT.CN">#REF!</definedName>
    <definedName name="NE.CON.GOVT.KN" localSheetId="65">#REF!</definedName>
    <definedName name="NE.CON.GOVT.KN" localSheetId="67">#REF!</definedName>
    <definedName name="NE.CON.GOVT.KN" localSheetId="68">#REF!</definedName>
    <definedName name="NE.CON.GOVT.KN" localSheetId="69">#REF!</definedName>
    <definedName name="NE.CON.GOVT.KN" localSheetId="71">#REF!</definedName>
    <definedName name="NE.CON.GOVT.KN" localSheetId="73">#REF!</definedName>
    <definedName name="NE.CON.GOVT.KN">#REF!</definedName>
    <definedName name="NE.CON.PETC.CN" localSheetId="65">#REF!</definedName>
    <definedName name="NE.CON.PETC.CN" localSheetId="67">#REF!</definedName>
    <definedName name="NE.CON.PETC.CN" localSheetId="68">#REF!</definedName>
    <definedName name="NE.CON.PETC.CN" localSheetId="69">#REF!</definedName>
    <definedName name="NE.CON.PETC.CN" localSheetId="71">#REF!</definedName>
    <definedName name="NE.CON.PETC.CN" localSheetId="73">#REF!</definedName>
    <definedName name="NE.CON.PETC.CN">#REF!</definedName>
    <definedName name="NE.CON.PETC.KN" localSheetId="65">#REF!</definedName>
    <definedName name="NE.CON.PETC.KN" localSheetId="68">#REF!</definedName>
    <definedName name="NE.CON.PETC.KN" localSheetId="69">#REF!</definedName>
    <definedName name="NE.CON.PETC.KN" localSheetId="71">#REF!</definedName>
    <definedName name="NE.CON.PETC.KN" localSheetId="73">#REF!</definedName>
    <definedName name="NE.CON.PETC.KN">#REF!</definedName>
    <definedName name="NE.CON.TETC.CN" localSheetId="65">#REF!</definedName>
    <definedName name="NE.CON.TETC.CN" localSheetId="68">#REF!</definedName>
    <definedName name="NE.CON.TETC.CN" localSheetId="69">#REF!</definedName>
    <definedName name="NE.CON.TETC.CN" localSheetId="71">#REF!</definedName>
    <definedName name="NE.CON.TETC.CN" localSheetId="73">#REF!</definedName>
    <definedName name="NE.CON.TETC.CN">#REF!</definedName>
    <definedName name="NE.CON.TETC.KN" localSheetId="65">#REF!</definedName>
    <definedName name="NE.CON.TETC.KN" localSheetId="68">#REF!</definedName>
    <definedName name="NE.CON.TETC.KN" localSheetId="69">#REF!</definedName>
    <definedName name="NE.CON.TETC.KN" localSheetId="71">#REF!</definedName>
    <definedName name="NE.CON.TETC.KN" localSheetId="73">#REF!</definedName>
    <definedName name="NE.CON.TETC.KN">#REF!</definedName>
    <definedName name="NE.EXP.GNFS.CN" localSheetId="65">#REF!</definedName>
    <definedName name="NE.EXP.GNFS.CN" localSheetId="68">#REF!</definedName>
    <definedName name="NE.EXP.GNFS.CN" localSheetId="69">#REF!</definedName>
    <definedName name="NE.EXP.GNFS.CN" localSheetId="71">#REF!</definedName>
    <definedName name="NE.EXP.GNFS.CN" localSheetId="73">#REF!</definedName>
    <definedName name="NE.EXP.GNFS.CN">#REF!</definedName>
    <definedName name="NE.EXP.GNFS.KN" localSheetId="65">#REF!</definedName>
    <definedName name="NE.EXP.GNFS.KN" localSheetId="68">#REF!</definedName>
    <definedName name="NE.EXP.GNFS.KN" localSheetId="69">#REF!</definedName>
    <definedName name="NE.EXP.GNFS.KN" localSheetId="71">#REF!</definedName>
    <definedName name="NE.EXP.GNFS.KN" localSheetId="73">#REF!</definedName>
    <definedName name="NE.EXP.GNFS.KN">#REF!</definedName>
    <definedName name="NE.GDI.FGOV.CN" localSheetId="65">#REF!</definedName>
    <definedName name="NE.GDI.FGOV.CN" localSheetId="68">#REF!</definedName>
    <definedName name="NE.GDI.FGOV.CN" localSheetId="69">#REF!</definedName>
    <definedName name="NE.GDI.FGOV.CN" localSheetId="71">#REF!</definedName>
    <definedName name="NE.GDI.FGOV.CN" localSheetId="73">#REF!</definedName>
    <definedName name="NE.GDI.FGOV.CN">#REF!</definedName>
    <definedName name="NE.GDI.FGOV.KN" localSheetId="65">#REF!</definedName>
    <definedName name="NE.GDI.FGOV.KN" localSheetId="68">#REF!</definedName>
    <definedName name="NE.GDI.FGOV.KN" localSheetId="69">#REF!</definedName>
    <definedName name="NE.GDI.FGOV.KN" localSheetId="71">#REF!</definedName>
    <definedName name="NE.GDI.FGOV.KN" localSheetId="73">#REF!</definedName>
    <definedName name="NE.GDI.FGOV.KN">#REF!</definedName>
    <definedName name="NE.GDI.FPRV.CN" localSheetId="65">#REF!</definedName>
    <definedName name="NE.GDI.FPRV.CN" localSheetId="68">#REF!</definedName>
    <definedName name="NE.GDI.FPRV.CN" localSheetId="69">#REF!</definedName>
    <definedName name="NE.GDI.FPRV.CN" localSheetId="71">#REF!</definedName>
    <definedName name="NE.GDI.FPRV.CN" localSheetId="73">#REF!</definedName>
    <definedName name="NE.GDI.FPRV.CN">#REF!</definedName>
    <definedName name="NE.GDI.FPRV.KN" localSheetId="65">#REF!</definedName>
    <definedName name="NE.GDI.FPRV.KN" localSheetId="68">#REF!</definedName>
    <definedName name="NE.GDI.FPRV.KN" localSheetId="69">#REF!</definedName>
    <definedName name="NE.GDI.FPRV.KN" localSheetId="71">#REF!</definedName>
    <definedName name="NE.GDI.FPRV.KN" localSheetId="73">#REF!</definedName>
    <definedName name="NE.GDI.FPRV.KN">#REF!</definedName>
    <definedName name="NE.GDI.FTOT.CN" localSheetId="65">#REF!</definedName>
    <definedName name="NE.GDI.FTOT.CN" localSheetId="68">#REF!</definedName>
    <definedName name="NE.GDI.FTOT.CN" localSheetId="69">#REF!</definedName>
    <definedName name="NE.GDI.FTOT.CN" localSheetId="71">#REF!</definedName>
    <definedName name="NE.GDI.FTOT.CN" localSheetId="73">#REF!</definedName>
    <definedName name="NE.GDI.FTOT.CN">#REF!</definedName>
    <definedName name="NE.GDI.FTOT.KN" localSheetId="65">#REF!</definedName>
    <definedName name="NE.GDI.FTOT.KN" localSheetId="68">#REF!</definedName>
    <definedName name="NE.GDI.FTOT.KN" localSheetId="69">#REF!</definedName>
    <definedName name="NE.GDI.FTOT.KN" localSheetId="71">#REF!</definedName>
    <definedName name="NE.GDI.FTOT.KN" localSheetId="73">#REF!</definedName>
    <definedName name="NE.GDI.FTOT.KN">#REF!</definedName>
    <definedName name="NE.GDI.STKB.CN" localSheetId="65">#REF!</definedName>
    <definedName name="NE.GDI.STKB.CN" localSheetId="68">#REF!</definedName>
    <definedName name="NE.GDI.STKB.CN" localSheetId="69">#REF!</definedName>
    <definedName name="NE.GDI.STKB.CN" localSheetId="71">#REF!</definedName>
    <definedName name="NE.GDI.STKB.CN" localSheetId="73">#REF!</definedName>
    <definedName name="NE.GDI.STKB.CN">#REF!</definedName>
    <definedName name="NE.GDI.STKB.KN" localSheetId="65">#REF!</definedName>
    <definedName name="NE.GDI.STKB.KN" localSheetId="68">#REF!</definedName>
    <definedName name="NE.GDI.STKB.KN" localSheetId="69">#REF!</definedName>
    <definedName name="NE.GDI.STKB.KN" localSheetId="71">#REF!</definedName>
    <definedName name="NE.GDI.STKB.KN" localSheetId="73">#REF!</definedName>
    <definedName name="NE.GDI.STKB.KN">#REF!</definedName>
    <definedName name="NE.GDI.TOTL.CN" localSheetId="65">#REF!</definedName>
    <definedName name="NE.GDI.TOTL.CN" localSheetId="68">#REF!</definedName>
    <definedName name="NE.GDI.TOTL.CN" localSheetId="69">#REF!</definedName>
    <definedName name="NE.GDI.TOTL.CN" localSheetId="71">#REF!</definedName>
    <definedName name="NE.GDI.TOTL.CN" localSheetId="73">#REF!</definedName>
    <definedName name="NE.GDI.TOTL.CN">#REF!</definedName>
    <definedName name="NE.GDI.TOTL.KN" localSheetId="65">#REF!</definedName>
    <definedName name="NE.GDI.TOTL.KN" localSheetId="68">#REF!</definedName>
    <definedName name="NE.GDI.TOTL.KN" localSheetId="69">#REF!</definedName>
    <definedName name="NE.GDI.TOTL.KN" localSheetId="71">#REF!</definedName>
    <definedName name="NE.GDI.TOTL.KN" localSheetId="73">#REF!</definedName>
    <definedName name="NE.GDI.TOTL.KN">#REF!</definedName>
    <definedName name="NE.IMP.GNFS.CN" localSheetId="65">#REF!</definedName>
    <definedName name="NE.IMP.GNFS.CN" localSheetId="68">#REF!</definedName>
    <definedName name="NE.IMP.GNFS.CN" localSheetId="69">#REF!</definedName>
    <definedName name="NE.IMP.GNFS.CN" localSheetId="71">#REF!</definedName>
    <definedName name="NE.IMP.GNFS.CN" localSheetId="73">#REF!</definedName>
    <definedName name="NE.IMP.GNFS.CN">#REF!</definedName>
    <definedName name="NE.IMP.GNFS.KN" localSheetId="65">#REF!</definedName>
    <definedName name="NE.IMP.GNFS.KN" localSheetId="68">#REF!</definedName>
    <definedName name="NE.IMP.GNFS.KN" localSheetId="69">#REF!</definedName>
    <definedName name="NE.IMP.GNFS.KN" localSheetId="71">#REF!</definedName>
    <definedName name="NE.IMP.GNFS.KN" localSheetId="73">#REF!</definedName>
    <definedName name="NE.IMP.GNFS.KN">#REF!</definedName>
    <definedName name="Net_uncommitted_usable_resources" localSheetId="65">#REF!</definedName>
    <definedName name="Net_uncommitted_usable_resources" localSheetId="68">#REF!</definedName>
    <definedName name="Net_uncommitted_usable_resources" localSheetId="69">#REF!</definedName>
    <definedName name="Net_uncommitted_usable_resources" localSheetId="71">#REF!</definedName>
    <definedName name="Net_uncommitted_usable_resources" localSheetId="73">#REF!</definedName>
    <definedName name="Net_uncommitted_usable_resources">#REF!</definedName>
    <definedName name="new" localSheetId="117">#REF!</definedName>
    <definedName name="new" localSheetId="118">#REF!</definedName>
    <definedName name="new" localSheetId="119">#REF!</definedName>
    <definedName name="new" localSheetId="113">#REF!</definedName>
    <definedName name="new" localSheetId="115">#REF!</definedName>
    <definedName name="new" localSheetId="116">#REF!</definedName>
    <definedName name="new" localSheetId="154">#REF!</definedName>
    <definedName name="new" localSheetId="65">#REF!</definedName>
    <definedName name="new" localSheetId="68">#REF!</definedName>
    <definedName name="new" localSheetId="69">#REF!</definedName>
    <definedName name="new" localSheetId="71">#REF!</definedName>
    <definedName name="new" localSheetId="73">#REF!</definedName>
    <definedName name="new" localSheetId="104">#REF!</definedName>
    <definedName name="new" localSheetId="106">#REF!</definedName>
    <definedName name="new" localSheetId="155">#REF!</definedName>
    <definedName name="new" localSheetId="159">#REF!</definedName>
    <definedName name="new" localSheetId="160">#REF!</definedName>
    <definedName name="new" localSheetId="174">#REF!</definedName>
    <definedName name="new" localSheetId="182">#REF!</definedName>
    <definedName name="new" localSheetId="183">#REF!</definedName>
    <definedName name="new" localSheetId="184">#REF!</definedName>
    <definedName name="new" localSheetId="175">#REF!</definedName>
    <definedName name="new" localSheetId="176">#REF!</definedName>
    <definedName name="new" localSheetId="179">#REF!</definedName>
    <definedName name="new" localSheetId="180">#REF!</definedName>
    <definedName name="new" localSheetId="181">#REF!</definedName>
    <definedName name="new">#REF!</definedName>
    <definedName name="NEW_DS" localSheetId="65">#REF!</definedName>
    <definedName name="NEW_DS" localSheetId="68">#REF!</definedName>
    <definedName name="NEW_DS" localSheetId="69">#REF!</definedName>
    <definedName name="NEW_DS" localSheetId="71">#REF!</definedName>
    <definedName name="NEW_DS" localSheetId="73">#REF!</definedName>
    <definedName name="NEW_DS">#REF!</definedName>
    <definedName name="newcash97" localSheetId="65">#REF!</definedName>
    <definedName name="newcash97" localSheetId="68">#REF!</definedName>
    <definedName name="newcash97" localSheetId="69">#REF!</definedName>
    <definedName name="newcash97" localSheetId="71">#REF!</definedName>
    <definedName name="newcash97" localSheetId="73">#REF!</definedName>
    <definedName name="newcash97">#REF!</definedName>
    <definedName name="newcash98" localSheetId="65">#REF!</definedName>
    <definedName name="newcash98" localSheetId="68">#REF!</definedName>
    <definedName name="newcash98" localSheetId="69">#REF!</definedName>
    <definedName name="newcash98" localSheetId="71">#REF!</definedName>
    <definedName name="newcash98" localSheetId="73">#REF!</definedName>
    <definedName name="newcash98">#REF!</definedName>
    <definedName name="NewRGDf" localSheetId="65">#REF!</definedName>
    <definedName name="NewRGDf" localSheetId="68">#REF!</definedName>
    <definedName name="NewRGDf" localSheetId="69">#REF!</definedName>
    <definedName name="NewRGDf" localSheetId="71">#REF!</definedName>
    <definedName name="NewRGDf" localSheetId="73">#REF!</definedName>
    <definedName name="NewRGDf">#REF!</definedName>
    <definedName name="NEWSHEET" localSheetId="65">#REF!</definedName>
    <definedName name="NEWSHEET" localSheetId="68">#REF!</definedName>
    <definedName name="NEWSHEET" localSheetId="69">#REF!</definedName>
    <definedName name="NEWSHEET" localSheetId="71">#REF!</definedName>
    <definedName name="NEWSHEET" localSheetId="73">#REF!</definedName>
    <definedName name="NEWSHEET">#REF!</definedName>
    <definedName name="NFI">#N/A</definedName>
    <definedName name="NFI_R">#N/A</definedName>
    <definedName name="NFIP" localSheetId="65">'[49]WETA BOP'!#REF!</definedName>
    <definedName name="NFIP" localSheetId="68">'[49]WETA BOP'!#REF!</definedName>
    <definedName name="NFIP" localSheetId="71">'[49]WETA BOP'!#REF!</definedName>
    <definedName name="NFIP" localSheetId="73">'[49]WETA BOP'!#REF!</definedName>
    <definedName name="NFIP">'[49]WETA BOP'!#REF!</definedName>
    <definedName name="NGDP">#N/A</definedName>
    <definedName name="NGDP_DG">#N/A</definedName>
    <definedName name="NGDP_R">#N/A</definedName>
    <definedName name="NGDP_RG">#N/A</definedName>
    <definedName name="NGDPA" localSheetId="65">#REF!</definedName>
    <definedName name="NGDPA" localSheetId="67">#REF!</definedName>
    <definedName name="NGDPA" localSheetId="68">#REF!</definedName>
    <definedName name="NGDPA" localSheetId="69">#REF!</definedName>
    <definedName name="NGDPA" localSheetId="71">#REF!</definedName>
    <definedName name="NGDPA" localSheetId="73">#REF!</definedName>
    <definedName name="NGDPA">#REF!</definedName>
    <definedName name="NGK" localSheetId="65">#REF!</definedName>
    <definedName name="NGK" localSheetId="67">#REF!</definedName>
    <definedName name="NGK" localSheetId="68">#REF!</definedName>
    <definedName name="NGK" localSheetId="69">#REF!</definedName>
    <definedName name="NGK" localSheetId="71">#REF!</definedName>
    <definedName name="NGK" localSheetId="73">#REF!</definedName>
    <definedName name="NGK">#REF!</definedName>
    <definedName name="NGNI" localSheetId="65">#REF!</definedName>
    <definedName name="NGNI" localSheetId="67">#REF!</definedName>
    <definedName name="NGNI" localSheetId="68">#REF!</definedName>
    <definedName name="NGNI" localSheetId="69">#REF!</definedName>
    <definedName name="NGNI" localSheetId="71">#REF!</definedName>
    <definedName name="NGNI" localSheetId="73">#REF!</definedName>
    <definedName name="NGNI">#REF!</definedName>
    <definedName name="NGPXO" localSheetId="65">#REF!</definedName>
    <definedName name="NGPXO" localSheetId="68">#REF!</definedName>
    <definedName name="NGPXO" localSheetId="69">#REF!</definedName>
    <definedName name="NGPXO" localSheetId="71">#REF!</definedName>
    <definedName name="NGPXO" localSheetId="73">#REF!</definedName>
    <definedName name="NGPXO">#REF!</definedName>
    <definedName name="NGPXO_R" localSheetId="65">#REF!</definedName>
    <definedName name="NGPXO_R" localSheetId="68">#REF!</definedName>
    <definedName name="NGPXO_R" localSheetId="69">#REF!</definedName>
    <definedName name="NGPXO_R" localSheetId="71">#REF!</definedName>
    <definedName name="NGPXO_R" localSheetId="73">#REF!</definedName>
    <definedName name="NGPXO_R">#REF!</definedName>
    <definedName name="NGS_NGDP">#N/A</definedName>
    <definedName name="nh" localSheetId="65">#REF!</definedName>
    <definedName name="nh" localSheetId="67">#REF!</definedName>
    <definedName name="nh" localSheetId="68">#REF!</definedName>
    <definedName name="nh" localSheetId="69">#REF!</definedName>
    <definedName name="nh" localSheetId="71">#REF!</definedName>
    <definedName name="nh" localSheetId="73">#REF!</definedName>
    <definedName name="nh">#REF!</definedName>
    <definedName name="nick">'[125]NEW-IDA'!$C$15</definedName>
    <definedName name="NINV">#N/A</definedName>
    <definedName name="NINV_R">#N/A</definedName>
    <definedName name="NLG" localSheetId="69">[33]CIRRs!$C$99</definedName>
    <definedName name="NLG">[34]CIRRs!$C$99</definedName>
    <definedName name="NM">#N/A</definedName>
    <definedName name="NM_R">#N/A</definedName>
    <definedName name="nmBlankRow" localSheetId="65">#REF!</definedName>
    <definedName name="nmBlankRow" localSheetId="67">#REF!</definedName>
    <definedName name="nmBlankRow" localSheetId="68">#REF!</definedName>
    <definedName name="nmBlankRow" localSheetId="69">#REF!</definedName>
    <definedName name="nmBlankRow" localSheetId="71">#REF!</definedName>
    <definedName name="nmBlankRow" localSheetId="73">#REF!</definedName>
    <definedName name="nmBlankRow">#REF!</definedName>
    <definedName name="nmColumnHeader" localSheetId="65">#REF!</definedName>
    <definedName name="nmColumnHeader" localSheetId="67">#REF!</definedName>
    <definedName name="nmColumnHeader" localSheetId="68">#REF!</definedName>
    <definedName name="nmColumnHeader" localSheetId="69">#REF!</definedName>
    <definedName name="nmColumnHeader" localSheetId="71">#REF!</definedName>
    <definedName name="nmColumnHeader" localSheetId="73">#REF!</definedName>
    <definedName name="nmColumnHeader">#REF!</definedName>
    <definedName name="nmData" localSheetId="65">#REF!</definedName>
    <definedName name="nmData" localSheetId="67">#REF!</definedName>
    <definedName name="nmData" localSheetId="68">#REF!</definedName>
    <definedName name="nmData" localSheetId="69">#REF!</definedName>
    <definedName name="nmData" localSheetId="71">#REF!</definedName>
    <definedName name="nmData" localSheetId="73">#REF!</definedName>
    <definedName name="nmData">#REF!</definedName>
    <definedName name="NMG" localSheetId="65">'[49]WETA BOP'!#REF!</definedName>
    <definedName name="NMG" localSheetId="67">'[49]WETA BOP'!#REF!</definedName>
    <definedName name="NMG" localSheetId="68">'[49]WETA BOP'!#REF!</definedName>
    <definedName name="NMG" localSheetId="71">'[49]WETA BOP'!#REF!</definedName>
    <definedName name="NMG" localSheetId="73">'[49]WETA BOP'!#REF!</definedName>
    <definedName name="NMG">'[49]WETA BOP'!#REF!</definedName>
    <definedName name="NMG_R" localSheetId="65">'[49]WETA BOP'!#REF!</definedName>
    <definedName name="NMG_R" localSheetId="67">'[49]WETA BOP'!#REF!</definedName>
    <definedName name="NMG_R" localSheetId="68">'[49]WETA BOP'!#REF!</definedName>
    <definedName name="NMG_R" localSheetId="71">'[49]WETA BOP'!#REF!</definedName>
    <definedName name="NMG_R" localSheetId="73">'[49]WETA BOP'!#REF!</definedName>
    <definedName name="NMG_R">'[49]WETA BOP'!#REF!</definedName>
    <definedName name="NMG_RG">#N/A</definedName>
    <definedName name="nmIndexTable" localSheetId="65">#REF!</definedName>
    <definedName name="nmIndexTable" localSheetId="67">#REF!</definedName>
    <definedName name="nmIndexTable" localSheetId="68">#REF!</definedName>
    <definedName name="nmIndexTable" localSheetId="69">#REF!</definedName>
    <definedName name="nmIndexTable" localSheetId="71">#REF!</definedName>
    <definedName name="nmIndexTable" localSheetId="73">#REF!</definedName>
    <definedName name="nmIndexTable">#REF!</definedName>
    <definedName name="nmReportFooter" localSheetId="65">#REF!</definedName>
    <definedName name="nmReportFooter" localSheetId="67">#REF!</definedName>
    <definedName name="nmReportFooter" localSheetId="68">#REF!</definedName>
    <definedName name="nmReportFooter" localSheetId="69">#REF!</definedName>
    <definedName name="nmReportFooter" localSheetId="71">#REF!</definedName>
    <definedName name="nmReportFooter" localSheetId="73">#REF!</definedName>
    <definedName name="nmReportFooter">#REF!</definedName>
    <definedName name="nmReportHeader" localSheetId="65">#REF!</definedName>
    <definedName name="nmReportHeader" localSheetId="67">#REF!</definedName>
    <definedName name="nmReportHeader" localSheetId="68">#REF!</definedName>
    <definedName name="nmReportHeader" localSheetId="69">#REF!</definedName>
    <definedName name="nmReportHeader" localSheetId="71">#REF!</definedName>
    <definedName name="nmReportHeader" localSheetId="73">#REF!</definedName>
    <definedName name="nmReportHeader">#REF!</definedName>
    <definedName name="nmRollOver" localSheetId="65">#REF!</definedName>
    <definedName name="nmRollOver" localSheetId="68">#REF!</definedName>
    <definedName name="nmRollOver" localSheetId="69">#REF!</definedName>
    <definedName name="nmRollOver" localSheetId="71">#REF!</definedName>
    <definedName name="nmRollOver" localSheetId="73">#REF!</definedName>
    <definedName name="nmRollOver">#REF!</definedName>
    <definedName name="nmRowHeader" localSheetId="65">#REF!</definedName>
    <definedName name="nmRowHeader" localSheetId="68">#REF!</definedName>
    <definedName name="nmRowHeader" localSheetId="69">#REF!</definedName>
    <definedName name="nmRowHeader" localSheetId="71">#REF!</definedName>
    <definedName name="nmRowHeader" localSheetId="73">#REF!</definedName>
    <definedName name="nmRowHeader">#REF!</definedName>
    <definedName name="nn" localSheetId="67" hidden="1">{"Riqfin97",#N/A,FALSE,"Tran";"Riqfinpro",#N/A,FALSE,"Tran"}</definedName>
    <definedName name="nn" localSheetId="68" hidden="1">{"Riqfin97",#N/A,FALSE,"Tran";"Riqfinpro",#N/A,FALSE,"Tran"}</definedName>
    <definedName name="nn" localSheetId="69" hidden="1">{"Riqfin97",#N/A,FALSE,"Tran";"Riqfinpro",#N/A,FALSE,"Tran"}</definedName>
    <definedName name="nn" hidden="1">{"Riqfin97",#N/A,FALSE,"Tran";"Riqfinpro",#N/A,FALSE,"Tran"}</definedName>
    <definedName name="NNAMES" localSheetId="65">'[49]WETA BOP'!#REF!</definedName>
    <definedName name="NNAMES" localSheetId="68">'[49]WETA BOP'!#REF!</definedName>
    <definedName name="NNAMES" localSheetId="71">'[49]WETA BOP'!#REF!</definedName>
    <definedName name="NNAMES" localSheetId="73">'[49]WETA BOP'!#REF!</definedName>
    <definedName name="NNAMES">'[49]WETA BOP'!#REF!</definedName>
    <definedName name="nnga" localSheetId="65" hidden="1">#REF!</definedName>
    <definedName name="nnga" localSheetId="67" hidden="1">#REF!</definedName>
    <definedName name="nnga" localSheetId="68" hidden="1">#REF!</definedName>
    <definedName name="nnga" localSheetId="69" hidden="1">#REF!</definedName>
    <definedName name="nnga" localSheetId="71" hidden="1">#REF!</definedName>
    <definedName name="nnga" localSheetId="73" hidden="1">#REF!</definedName>
    <definedName name="nnga" hidden="1">#REF!</definedName>
    <definedName name="nnn" localSheetId="67" hidden="1">{"Tab1",#N/A,FALSE,"P";"Tab2",#N/A,FALSE,"P"}</definedName>
    <definedName name="nnn" localSheetId="68" hidden="1">{"Tab1",#N/A,FALSE,"P";"Tab2",#N/A,FALSE,"P"}</definedName>
    <definedName name="nnn" localSheetId="69" hidden="1">{"Tab1",#N/A,FALSE,"P";"Tab2",#N/A,FALSE,"P"}</definedName>
    <definedName name="nnn" hidden="1">{"Tab1",#N/A,FALSE,"P";"Tab2",#N/A,FALSE,"P"}</definedName>
    <definedName name="NOK" localSheetId="69">[33]CIRRs!$C$100</definedName>
    <definedName name="NOK">[34]CIRRs!$C$100</definedName>
    <definedName name="noor" localSheetId="65">#REF!</definedName>
    <definedName name="noor" localSheetId="67">#REF!</definedName>
    <definedName name="noor" localSheetId="68">#REF!</definedName>
    <definedName name="noor" localSheetId="69">#REF!</definedName>
    <definedName name="noor" localSheetId="71">#REF!</definedName>
    <definedName name="noor" localSheetId="73">#REF!</definedName>
    <definedName name="noor">#REF!</definedName>
    <definedName name="Notes" localSheetId="65">#REF!</definedName>
    <definedName name="Notes" localSheetId="67">#REF!</definedName>
    <definedName name="Notes" localSheetId="68">#REF!</definedName>
    <definedName name="Notes" localSheetId="69">#REF!</definedName>
    <definedName name="Notes" localSheetId="71">#REF!</definedName>
    <definedName name="Notes" localSheetId="73">#REF!</definedName>
    <definedName name="Notes">#REF!</definedName>
    <definedName name="NOTITLES" localSheetId="65">#REF!</definedName>
    <definedName name="NOTITLES" localSheetId="67">#REF!</definedName>
    <definedName name="NOTITLES" localSheetId="68">#REF!</definedName>
    <definedName name="NOTITLES" localSheetId="69">#REF!</definedName>
    <definedName name="NOTITLES" localSheetId="71">#REF!</definedName>
    <definedName name="NOTITLES" localSheetId="73">#REF!</definedName>
    <definedName name="NOTITLES">#REF!</definedName>
    <definedName name="Nov_50" localSheetId="65">#REF!</definedName>
    <definedName name="Nov_50" localSheetId="68">#REF!</definedName>
    <definedName name="Nov_50" localSheetId="69">#REF!</definedName>
    <definedName name="Nov_50" localSheetId="71">#REF!</definedName>
    <definedName name="Nov_50" localSheetId="73">#REF!</definedName>
    <definedName name="Nov_50">#REF!</definedName>
    <definedName name="Nov_51" localSheetId="65">#REF!</definedName>
    <definedName name="Nov_51" localSheetId="68">#REF!</definedName>
    <definedName name="Nov_51" localSheetId="69">#REF!</definedName>
    <definedName name="Nov_51" localSheetId="71">#REF!</definedName>
    <definedName name="Nov_51" localSheetId="73">#REF!</definedName>
    <definedName name="Nov_51">#REF!</definedName>
    <definedName name="Nov_52" localSheetId="65">#REF!</definedName>
    <definedName name="Nov_52" localSheetId="68">#REF!</definedName>
    <definedName name="Nov_52" localSheetId="69">#REF!</definedName>
    <definedName name="Nov_52" localSheetId="71">#REF!</definedName>
    <definedName name="Nov_52" localSheetId="73">#REF!</definedName>
    <definedName name="Nov_52">#REF!</definedName>
    <definedName name="Nov_53" localSheetId="65">#REF!</definedName>
    <definedName name="Nov_53" localSheetId="68">#REF!</definedName>
    <definedName name="Nov_53" localSheetId="69">#REF!</definedName>
    <definedName name="Nov_53" localSheetId="71">#REF!</definedName>
    <definedName name="Nov_53" localSheetId="73">#REF!</definedName>
    <definedName name="Nov_53">#REF!</definedName>
    <definedName name="Nov_54" localSheetId="65">#REF!</definedName>
    <definedName name="Nov_54" localSheetId="68">#REF!</definedName>
    <definedName name="Nov_54" localSheetId="69">#REF!</definedName>
    <definedName name="Nov_54" localSheetId="71">#REF!</definedName>
    <definedName name="Nov_54" localSheetId="73">#REF!</definedName>
    <definedName name="Nov_54">#REF!</definedName>
    <definedName name="Nov_55" localSheetId="65">#REF!</definedName>
    <definedName name="Nov_55" localSheetId="68">#REF!</definedName>
    <definedName name="Nov_55" localSheetId="69">#REF!</definedName>
    <definedName name="Nov_55" localSheetId="71">#REF!</definedName>
    <definedName name="Nov_55" localSheetId="73">#REF!</definedName>
    <definedName name="Nov_55">#REF!</definedName>
    <definedName name="Nov_56" localSheetId="65">#REF!</definedName>
    <definedName name="Nov_56" localSheetId="68">#REF!</definedName>
    <definedName name="Nov_56" localSheetId="69">#REF!</definedName>
    <definedName name="Nov_56" localSheetId="71">#REF!</definedName>
    <definedName name="Nov_56" localSheetId="73">#REF!</definedName>
    <definedName name="Nov_56">#REF!</definedName>
    <definedName name="Nov_57" localSheetId="65">#REF!</definedName>
    <definedName name="Nov_57" localSheetId="68">#REF!</definedName>
    <definedName name="Nov_57" localSheetId="69">#REF!</definedName>
    <definedName name="Nov_57" localSheetId="71">#REF!</definedName>
    <definedName name="Nov_57" localSheetId="73">#REF!</definedName>
    <definedName name="Nov_57">#REF!</definedName>
    <definedName name="Nov_58" localSheetId="65">#REF!</definedName>
    <definedName name="Nov_58" localSheetId="68">#REF!</definedName>
    <definedName name="Nov_58" localSheetId="69">#REF!</definedName>
    <definedName name="Nov_58" localSheetId="71">#REF!</definedName>
    <definedName name="Nov_58" localSheetId="73">#REF!</definedName>
    <definedName name="Nov_58">#REF!</definedName>
    <definedName name="Nov_59" localSheetId="65">#REF!</definedName>
    <definedName name="Nov_59" localSheetId="68">#REF!</definedName>
    <definedName name="Nov_59" localSheetId="69">#REF!</definedName>
    <definedName name="Nov_59" localSheetId="71">#REF!</definedName>
    <definedName name="Nov_59" localSheetId="73">#REF!</definedName>
    <definedName name="Nov_59">#REF!</definedName>
    <definedName name="Nov_60" localSheetId="65">#REF!</definedName>
    <definedName name="Nov_60" localSheetId="68">#REF!</definedName>
    <definedName name="Nov_60" localSheetId="69">#REF!</definedName>
    <definedName name="Nov_60" localSheetId="71">#REF!</definedName>
    <definedName name="Nov_60" localSheetId="73">#REF!</definedName>
    <definedName name="Nov_60">#REF!</definedName>
    <definedName name="Nov_61" localSheetId="65">#REF!</definedName>
    <definedName name="Nov_61" localSheetId="68">#REF!</definedName>
    <definedName name="Nov_61" localSheetId="69">#REF!</definedName>
    <definedName name="Nov_61" localSheetId="71">#REF!</definedName>
    <definedName name="Nov_61" localSheetId="73">#REF!</definedName>
    <definedName name="Nov_61">#REF!</definedName>
    <definedName name="Nov_62" localSheetId="65">#REF!</definedName>
    <definedName name="Nov_62" localSheetId="68">#REF!</definedName>
    <definedName name="Nov_62" localSheetId="69">#REF!</definedName>
    <definedName name="Nov_62" localSheetId="71">#REF!</definedName>
    <definedName name="Nov_62" localSheetId="73">#REF!</definedName>
    <definedName name="Nov_62">#REF!</definedName>
    <definedName name="Nov_63" localSheetId="65">#REF!</definedName>
    <definedName name="Nov_63" localSheetId="68">#REF!</definedName>
    <definedName name="Nov_63" localSheetId="69">#REF!</definedName>
    <definedName name="Nov_63" localSheetId="71">#REF!</definedName>
    <definedName name="Nov_63" localSheetId="73">#REF!</definedName>
    <definedName name="Nov_63">#REF!</definedName>
    <definedName name="Nov_64" localSheetId="65">#REF!</definedName>
    <definedName name="Nov_64" localSheetId="68">#REF!</definedName>
    <definedName name="Nov_64" localSheetId="69">#REF!</definedName>
    <definedName name="Nov_64" localSheetId="71">#REF!</definedName>
    <definedName name="Nov_64" localSheetId="73">#REF!</definedName>
    <definedName name="Nov_64">#REF!</definedName>
    <definedName name="Nov_65" localSheetId="65">#REF!</definedName>
    <definedName name="Nov_65" localSheetId="68">#REF!</definedName>
    <definedName name="Nov_65" localSheetId="69">#REF!</definedName>
    <definedName name="Nov_65" localSheetId="71">#REF!</definedName>
    <definedName name="Nov_65" localSheetId="73">#REF!</definedName>
    <definedName name="Nov_65">#REF!</definedName>
    <definedName name="Nov_66" localSheetId="65">#REF!</definedName>
    <definedName name="Nov_66" localSheetId="68">#REF!</definedName>
    <definedName name="Nov_66" localSheetId="69">#REF!</definedName>
    <definedName name="Nov_66" localSheetId="71">#REF!</definedName>
    <definedName name="Nov_66" localSheetId="73">#REF!</definedName>
    <definedName name="Nov_66">#REF!</definedName>
    <definedName name="Nov_67" localSheetId="65">#REF!</definedName>
    <definedName name="Nov_67" localSheetId="68">#REF!</definedName>
    <definedName name="Nov_67" localSheetId="69">#REF!</definedName>
    <definedName name="Nov_67" localSheetId="71">#REF!</definedName>
    <definedName name="Nov_67" localSheetId="73">#REF!</definedName>
    <definedName name="Nov_67">#REF!</definedName>
    <definedName name="Nov_68" localSheetId="65">#REF!</definedName>
    <definedName name="Nov_68" localSheetId="68">#REF!</definedName>
    <definedName name="Nov_68" localSheetId="69">#REF!</definedName>
    <definedName name="Nov_68" localSheetId="71">#REF!</definedName>
    <definedName name="Nov_68" localSheetId="73">#REF!</definedName>
    <definedName name="Nov_68">#REF!</definedName>
    <definedName name="Nov_69" localSheetId="65">#REF!</definedName>
    <definedName name="Nov_69" localSheetId="68">#REF!</definedName>
    <definedName name="Nov_69" localSheetId="69">#REF!</definedName>
    <definedName name="Nov_69" localSheetId="71">#REF!</definedName>
    <definedName name="Nov_69" localSheetId="73">#REF!</definedName>
    <definedName name="Nov_69">#REF!</definedName>
    <definedName name="Nov_70" localSheetId="65">#REF!</definedName>
    <definedName name="Nov_70" localSheetId="68">#REF!</definedName>
    <definedName name="Nov_70" localSheetId="69">#REF!</definedName>
    <definedName name="Nov_70" localSheetId="71">#REF!</definedName>
    <definedName name="Nov_70" localSheetId="73">#REF!</definedName>
    <definedName name="Nov_70">#REF!</definedName>
    <definedName name="Nov_71" localSheetId="65">#REF!</definedName>
    <definedName name="Nov_71" localSheetId="68">#REF!</definedName>
    <definedName name="Nov_71" localSheetId="69">#REF!</definedName>
    <definedName name="Nov_71" localSheetId="71">#REF!</definedName>
    <definedName name="Nov_71" localSheetId="73">#REF!</definedName>
    <definedName name="Nov_71">#REF!</definedName>
    <definedName name="Nov_72" localSheetId="65">#REF!</definedName>
    <definedName name="Nov_72" localSheetId="68">#REF!</definedName>
    <definedName name="Nov_72" localSheetId="69">#REF!</definedName>
    <definedName name="Nov_72" localSheetId="71">#REF!</definedName>
    <definedName name="Nov_72" localSheetId="73">#REF!</definedName>
    <definedName name="Nov_72">#REF!</definedName>
    <definedName name="Nov_73" localSheetId="65">#REF!</definedName>
    <definedName name="Nov_73" localSheetId="68">#REF!</definedName>
    <definedName name="Nov_73" localSheetId="69">#REF!</definedName>
    <definedName name="Nov_73" localSheetId="71">#REF!</definedName>
    <definedName name="Nov_73" localSheetId="73">#REF!</definedName>
    <definedName name="Nov_73">#REF!</definedName>
    <definedName name="Nov_74" localSheetId="65">#REF!</definedName>
    <definedName name="Nov_74" localSheetId="68">#REF!</definedName>
    <definedName name="Nov_74" localSheetId="69">#REF!</definedName>
    <definedName name="Nov_74" localSheetId="71">#REF!</definedName>
    <definedName name="Nov_74" localSheetId="73">#REF!</definedName>
    <definedName name="Nov_74">#REF!</definedName>
    <definedName name="Nov_75" localSheetId="65">#REF!</definedName>
    <definedName name="Nov_75" localSheetId="68">#REF!</definedName>
    <definedName name="Nov_75" localSheetId="69">#REF!</definedName>
    <definedName name="Nov_75" localSheetId="71">#REF!</definedName>
    <definedName name="Nov_75" localSheetId="73">#REF!</definedName>
    <definedName name="Nov_75">#REF!</definedName>
    <definedName name="Nov_76" localSheetId="65">#REF!</definedName>
    <definedName name="Nov_76" localSheetId="68">#REF!</definedName>
    <definedName name="Nov_76" localSheetId="69">#REF!</definedName>
    <definedName name="Nov_76" localSheetId="71">#REF!</definedName>
    <definedName name="Nov_76" localSheetId="73">#REF!</definedName>
    <definedName name="Nov_76">#REF!</definedName>
    <definedName name="Nov_77" localSheetId="65">#REF!</definedName>
    <definedName name="Nov_77" localSheetId="68">#REF!</definedName>
    <definedName name="Nov_77" localSheetId="69">#REF!</definedName>
    <definedName name="Nov_77" localSheetId="71">#REF!</definedName>
    <definedName name="Nov_77" localSheetId="73">#REF!</definedName>
    <definedName name="Nov_77">#REF!</definedName>
    <definedName name="Nov_78" localSheetId="65">#REF!</definedName>
    <definedName name="Nov_78" localSheetId="68">#REF!</definedName>
    <definedName name="Nov_78" localSheetId="69">#REF!</definedName>
    <definedName name="Nov_78" localSheetId="71">#REF!</definedName>
    <definedName name="Nov_78" localSheetId="73">#REF!</definedName>
    <definedName name="Nov_78">#REF!</definedName>
    <definedName name="Nov_79" localSheetId="65">#REF!</definedName>
    <definedName name="Nov_79" localSheetId="68">#REF!</definedName>
    <definedName name="Nov_79" localSheetId="69">#REF!</definedName>
    <definedName name="Nov_79" localSheetId="71">#REF!</definedName>
    <definedName name="Nov_79" localSheetId="73">#REF!</definedName>
    <definedName name="Nov_79">#REF!</definedName>
    <definedName name="Nov_80" localSheetId="65">#REF!</definedName>
    <definedName name="Nov_80" localSheetId="68">#REF!</definedName>
    <definedName name="Nov_80" localSheetId="69">#REF!</definedName>
    <definedName name="Nov_80" localSheetId="71">#REF!</definedName>
    <definedName name="Nov_80" localSheetId="73">#REF!</definedName>
    <definedName name="Nov_80">#REF!</definedName>
    <definedName name="Nov_81" localSheetId="65">#REF!</definedName>
    <definedName name="Nov_81" localSheetId="68">#REF!</definedName>
    <definedName name="Nov_81" localSheetId="69">#REF!</definedName>
    <definedName name="Nov_81" localSheetId="71">#REF!</definedName>
    <definedName name="Nov_81" localSheetId="73">#REF!</definedName>
    <definedName name="Nov_81">#REF!</definedName>
    <definedName name="Nov_82" localSheetId="65">#REF!</definedName>
    <definedName name="Nov_82" localSheetId="68">#REF!</definedName>
    <definedName name="Nov_82" localSheetId="69">#REF!</definedName>
    <definedName name="Nov_82" localSheetId="71">#REF!</definedName>
    <definedName name="Nov_82" localSheetId="73">#REF!</definedName>
    <definedName name="Nov_82">#REF!</definedName>
    <definedName name="Nov_83" localSheetId="65">#REF!</definedName>
    <definedName name="Nov_83" localSheetId="68">#REF!</definedName>
    <definedName name="Nov_83" localSheetId="69">#REF!</definedName>
    <definedName name="Nov_83" localSheetId="71">#REF!</definedName>
    <definedName name="Nov_83" localSheetId="73">#REF!</definedName>
    <definedName name="Nov_83">#REF!</definedName>
    <definedName name="Nov_84" localSheetId="65">#REF!</definedName>
    <definedName name="Nov_84" localSheetId="68">#REF!</definedName>
    <definedName name="Nov_84" localSheetId="69">#REF!</definedName>
    <definedName name="Nov_84" localSheetId="71">#REF!</definedName>
    <definedName name="Nov_84" localSheetId="73">#REF!</definedName>
    <definedName name="Nov_84">#REF!</definedName>
    <definedName name="Nov_85" localSheetId="65">#REF!</definedName>
    <definedName name="Nov_85" localSheetId="68">#REF!</definedName>
    <definedName name="Nov_85" localSheetId="69">#REF!</definedName>
    <definedName name="Nov_85" localSheetId="71">#REF!</definedName>
    <definedName name="Nov_85" localSheetId="73">#REF!</definedName>
    <definedName name="Nov_85">#REF!</definedName>
    <definedName name="Nov_86" localSheetId="65">#REF!</definedName>
    <definedName name="Nov_86" localSheetId="68">#REF!</definedName>
    <definedName name="Nov_86" localSheetId="69">#REF!</definedName>
    <definedName name="Nov_86" localSheetId="71">#REF!</definedName>
    <definedName name="Nov_86" localSheetId="73">#REF!</definedName>
    <definedName name="Nov_86">#REF!</definedName>
    <definedName name="Nov_87" localSheetId="65">#REF!</definedName>
    <definedName name="Nov_87" localSheetId="68">#REF!</definedName>
    <definedName name="Nov_87" localSheetId="69">#REF!</definedName>
    <definedName name="Nov_87" localSheetId="71">#REF!</definedName>
    <definedName name="Nov_87" localSheetId="73">#REF!</definedName>
    <definedName name="Nov_87">#REF!</definedName>
    <definedName name="Nov_88" localSheetId="65">#REF!</definedName>
    <definedName name="Nov_88" localSheetId="68">#REF!</definedName>
    <definedName name="Nov_88" localSheetId="69">#REF!</definedName>
    <definedName name="Nov_88" localSheetId="71">#REF!</definedName>
    <definedName name="Nov_88" localSheetId="73">#REF!</definedName>
    <definedName name="Nov_88">#REF!</definedName>
    <definedName name="Nov_89" localSheetId="65">#REF!</definedName>
    <definedName name="Nov_89" localSheetId="68">#REF!</definedName>
    <definedName name="Nov_89" localSheetId="69">#REF!</definedName>
    <definedName name="Nov_89" localSheetId="71">#REF!</definedName>
    <definedName name="Nov_89" localSheetId="73">#REF!</definedName>
    <definedName name="Nov_89">#REF!</definedName>
    <definedName name="Nov_90" localSheetId="65">#REF!</definedName>
    <definedName name="Nov_90" localSheetId="68">#REF!</definedName>
    <definedName name="Nov_90" localSheetId="69">#REF!</definedName>
    <definedName name="Nov_90" localSheetId="71">#REF!</definedName>
    <definedName name="Nov_90" localSheetId="73">#REF!</definedName>
    <definedName name="Nov_90">#REF!</definedName>
    <definedName name="Nov_91" localSheetId="65">#REF!</definedName>
    <definedName name="Nov_91" localSheetId="68">#REF!</definedName>
    <definedName name="Nov_91" localSheetId="69">#REF!</definedName>
    <definedName name="Nov_91" localSheetId="71">#REF!</definedName>
    <definedName name="Nov_91" localSheetId="73">#REF!</definedName>
    <definedName name="Nov_91">#REF!</definedName>
    <definedName name="Nov_92" localSheetId="65">#REF!</definedName>
    <definedName name="Nov_92" localSheetId="68">#REF!</definedName>
    <definedName name="Nov_92" localSheetId="69">#REF!</definedName>
    <definedName name="Nov_92" localSheetId="71">#REF!</definedName>
    <definedName name="Nov_92" localSheetId="73">#REF!</definedName>
    <definedName name="Nov_92">#REF!</definedName>
    <definedName name="Nov_93" localSheetId="65">#REF!</definedName>
    <definedName name="Nov_93" localSheetId="68">#REF!</definedName>
    <definedName name="Nov_93" localSheetId="69">#REF!</definedName>
    <definedName name="Nov_93" localSheetId="71">#REF!</definedName>
    <definedName name="Nov_93" localSheetId="73">#REF!</definedName>
    <definedName name="Nov_93">#REF!</definedName>
    <definedName name="Nov_94" localSheetId="65">#REF!</definedName>
    <definedName name="Nov_94" localSheetId="68">#REF!</definedName>
    <definedName name="Nov_94" localSheetId="69">#REF!</definedName>
    <definedName name="Nov_94" localSheetId="71">#REF!</definedName>
    <definedName name="Nov_94" localSheetId="73">#REF!</definedName>
    <definedName name="Nov_94">#REF!</definedName>
    <definedName name="Nov_95" localSheetId="65">#REF!</definedName>
    <definedName name="Nov_95" localSheetId="68">#REF!</definedName>
    <definedName name="Nov_95" localSheetId="69">#REF!</definedName>
    <definedName name="Nov_95" localSheetId="71">#REF!</definedName>
    <definedName name="Nov_95" localSheetId="73">#REF!</definedName>
    <definedName name="Nov_95">#REF!</definedName>
    <definedName name="Nov_96" localSheetId="65">#REF!</definedName>
    <definedName name="Nov_96" localSheetId="68">#REF!</definedName>
    <definedName name="Nov_96" localSheetId="69">#REF!</definedName>
    <definedName name="Nov_96" localSheetId="71">#REF!</definedName>
    <definedName name="Nov_96" localSheetId="73">#REF!</definedName>
    <definedName name="Nov_96">#REF!</definedName>
    <definedName name="Nov_97" localSheetId="65">#REF!</definedName>
    <definedName name="Nov_97" localSheetId="68">#REF!</definedName>
    <definedName name="Nov_97" localSheetId="69">#REF!</definedName>
    <definedName name="Nov_97" localSheetId="71">#REF!</definedName>
    <definedName name="Nov_97" localSheetId="73">#REF!</definedName>
    <definedName name="Nov_97">#REF!</definedName>
    <definedName name="Nov_98" localSheetId="65">#REF!</definedName>
    <definedName name="Nov_98" localSheetId="68">#REF!</definedName>
    <definedName name="Nov_98" localSheetId="69">#REF!</definedName>
    <definedName name="Nov_98" localSheetId="71">#REF!</definedName>
    <definedName name="Nov_98" localSheetId="73">#REF!</definedName>
    <definedName name="Nov_98">#REF!</definedName>
    <definedName name="Nov_99" localSheetId="65">#REF!</definedName>
    <definedName name="Nov_99" localSheetId="68">#REF!</definedName>
    <definedName name="Nov_99" localSheetId="69">#REF!</definedName>
    <definedName name="Nov_99" localSheetId="71">#REF!</definedName>
    <definedName name="Nov_99" localSheetId="73">#REF!</definedName>
    <definedName name="Nov_99">#REF!</definedName>
    <definedName name="NTDD_RG" localSheetId="67">'T 6.4'!NTDD_RG</definedName>
    <definedName name="NTDD_RG" localSheetId="68">'T 6.4 ctd'!NTDD_RG</definedName>
    <definedName name="NTDD_RG" localSheetId="69">'T 6.5'!NTDD_RG</definedName>
    <definedName name="NTDD_RG">[0]!NTDD_RG</definedName>
    <definedName name="Num_Pmt_Per_Year" localSheetId="65">#REF!</definedName>
    <definedName name="Num_Pmt_Per_Year" localSheetId="67">#REF!</definedName>
    <definedName name="Num_Pmt_Per_Year" localSheetId="68">#REF!</definedName>
    <definedName name="Num_Pmt_Per_Year" localSheetId="69">#REF!</definedName>
    <definedName name="Num_Pmt_Per_Year" localSheetId="71">#REF!</definedName>
    <definedName name="Num_Pmt_Per_Year" localSheetId="73">#REF!</definedName>
    <definedName name="Num_Pmt_Per_Year">#REF!</definedName>
    <definedName name="Number_of_Payments" localSheetId="65">MATCH(0.01,'T 6.2 '!End_Bal,-1)+1</definedName>
    <definedName name="Number_of_Payments" localSheetId="67">MATCH(0.01,'T 6.4'!End_Bal,-1)+1</definedName>
    <definedName name="Number_of_Payments" localSheetId="68">MATCH(0.01,'T 6.4 ctd'!End_Bal,-1)+1</definedName>
    <definedName name="Number_of_Payments" localSheetId="69">MATCH(0.01,'T 6.5'!End_Bal,-1)+1</definedName>
    <definedName name="Number_of_Payments" localSheetId="71">MATCH(0.01,'T 6.6 Ctd'!End_Bal,-1)+1</definedName>
    <definedName name="Number_of_Payments" localSheetId="73">MATCH(0.01,'T 6.9 _6.10'!End_Bal,-1)+1</definedName>
    <definedName name="Number_of_Payments">MATCH(0.01,End_Bal,-1)+1</definedName>
    <definedName name="NV.AGR.TOTL.CN" localSheetId="65">#REF!</definedName>
    <definedName name="NV.AGR.TOTL.CN" localSheetId="67">#REF!</definedName>
    <definedName name="NV.AGR.TOTL.CN" localSheetId="68">#REF!</definedName>
    <definedName name="NV.AGR.TOTL.CN" localSheetId="69">#REF!</definedName>
    <definedName name="NV.AGR.TOTL.CN" localSheetId="71">#REF!</definedName>
    <definedName name="NV.AGR.TOTL.CN" localSheetId="73">#REF!</definedName>
    <definedName name="NV.AGR.TOTL.CN">#REF!</definedName>
    <definedName name="NV.AGR.TOTL.KN" localSheetId="65">#REF!</definedName>
    <definedName name="NV.AGR.TOTL.KN" localSheetId="67">#REF!</definedName>
    <definedName name="NV.AGR.TOTL.KN" localSheetId="68">#REF!</definedName>
    <definedName name="NV.AGR.TOTL.KN" localSheetId="69">#REF!</definedName>
    <definedName name="NV.AGR.TOTL.KN" localSheetId="71">#REF!</definedName>
    <definedName name="NV.AGR.TOTL.KN" localSheetId="73">#REF!</definedName>
    <definedName name="NV.AGR.TOTL.KN">#REF!</definedName>
    <definedName name="NV.IND.CNST.CN" localSheetId="65">#REF!</definedName>
    <definedName name="NV.IND.CNST.CN" localSheetId="67">#REF!</definedName>
    <definedName name="NV.IND.CNST.CN" localSheetId="68">#REF!</definedName>
    <definedName name="NV.IND.CNST.CN" localSheetId="69">#REF!</definedName>
    <definedName name="NV.IND.CNST.CN" localSheetId="71">#REF!</definedName>
    <definedName name="NV.IND.CNST.CN" localSheetId="73">#REF!</definedName>
    <definedName name="NV.IND.CNST.CN">#REF!</definedName>
    <definedName name="NV.IND.GELW.CN" localSheetId="65">#REF!</definedName>
    <definedName name="NV.IND.GELW.CN" localSheetId="68">#REF!</definedName>
    <definedName name="NV.IND.GELW.CN" localSheetId="69">#REF!</definedName>
    <definedName name="NV.IND.GELW.CN" localSheetId="71">#REF!</definedName>
    <definedName name="NV.IND.GELW.CN" localSheetId="73">#REF!</definedName>
    <definedName name="NV.IND.GELW.CN">#REF!</definedName>
    <definedName name="NV.IND.MANF.CN" localSheetId="65">#REF!</definedName>
    <definedName name="NV.IND.MANF.CN" localSheetId="68">#REF!</definedName>
    <definedName name="NV.IND.MANF.CN" localSheetId="69">#REF!</definedName>
    <definedName name="NV.IND.MANF.CN" localSheetId="71">#REF!</definedName>
    <definedName name="NV.IND.MANF.CN" localSheetId="73">#REF!</definedName>
    <definedName name="NV.IND.MANF.CN">#REF!</definedName>
    <definedName name="NV.IND.MANF.KN" localSheetId="65">#REF!</definedName>
    <definedName name="NV.IND.MANF.KN" localSheetId="68">#REF!</definedName>
    <definedName name="NV.IND.MANF.KN" localSheetId="69">#REF!</definedName>
    <definedName name="NV.IND.MANF.KN" localSheetId="71">#REF!</definedName>
    <definedName name="NV.IND.MANF.KN" localSheetId="73">#REF!</definedName>
    <definedName name="NV.IND.MANF.KN">#REF!</definedName>
    <definedName name="NV.IND.MINQ.CN" localSheetId="65">#REF!</definedName>
    <definedName name="NV.IND.MINQ.CN" localSheetId="68">#REF!</definedName>
    <definedName name="NV.IND.MINQ.CN" localSheetId="69">#REF!</definedName>
    <definedName name="NV.IND.MINQ.CN" localSheetId="71">#REF!</definedName>
    <definedName name="NV.IND.MINQ.CN" localSheetId="73">#REF!</definedName>
    <definedName name="NV.IND.MINQ.CN">#REF!</definedName>
    <definedName name="NV.IND.TOTL.CN" localSheetId="65">#REF!</definedName>
    <definedName name="NV.IND.TOTL.CN" localSheetId="68">#REF!</definedName>
    <definedName name="NV.IND.TOTL.CN" localSheetId="69">#REF!</definedName>
    <definedName name="NV.IND.TOTL.CN" localSheetId="71">#REF!</definedName>
    <definedName name="NV.IND.TOTL.CN" localSheetId="73">#REF!</definedName>
    <definedName name="NV.IND.TOTL.CN">#REF!</definedName>
    <definedName name="NV.IND.TOTL.KN" localSheetId="65">#REF!</definedName>
    <definedName name="NV.IND.TOTL.KN" localSheetId="68">#REF!</definedName>
    <definedName name="NV.IND.TOTL.KN" localSheetId="69">#REF!</definedName>
    <definedName name="NV.IND.TOTL.KN" localSheetId="71">#REF!</definedName>
    <definedName name="NV.IND.TOTL.KN" localSheetId="73">#REF!</definedName>
    <definedName name="NV.IND.TOTL.KN">#REF!</definedName>
    <definedName name="NV.SRV.ADMN.CN" localSheetId="65">#REF!</definedName>
    <definedName name="NV.SRV.ADMN.CN" localSheetId="68">#REF!</definedName>
    <definedName name="NV.SRV.ADMN.CN" localSheetId="69">#REF!</definedName>
    <definedName name="NV.SRV.ADMN.CN" localSheetId="71">#REF!</definedName>
    <definedName name="NV.SRV.ADMN.CN" localSheetId="73">#REF!</definedName>
    <definedName name="NV.SRV.ADMN.CN">#REF!</definedName>
    <definedName name="NV.SRV.BNKG.CN" localSheetId="65">#REF!</definedName>
    <definedName name="NV.SRV.BNKG.CN" localSheetId="68">#REF!</definedName>
    <definedName name="NV.SRV.BNKG.CN" localSheetId="69">#REF!</definedName>
    <definedName name="NV.SRV.BNKG.CN" localSheetId="71">#REF!</definedName>
    <definedName name="NV.SRV.BNKG.CN" localSheetId="73">#REF!</definedName>
    <definedName name="NV.SRV.BNKG.CN">#REF!</definedName>
    <definedName name="NV.SRV.DISC.CN" localSheetId="65">#REF!</definedName>
    <definedName name="NV.SRV.DISC.CN" localSheetId="68">#REF!</definedName>
    <definedName name="NV.SRV.DISC.CN" localSheetId="69">#REF!</definedName>
    <definedName name="NV.SRV.DISC.CN" localSheetId="71">#REF!</definedName>
    <definedName name="NV.SRV.DISC.CN" localSheetId="73">#REF!</definedName>
    <definedName name="NV.SRV.DISC.CN">#REF!</definedName>
    <definedName name="NV.SRV.DWEL.CN" localSheetId="65">#REF!</definedName>
    <definedName name="NV.SRV.DWEL.CN" localSheetId="68">#REF!</definedName>
    <definedName name="NV.SRV.DWEL.CN" localSheetId="69">#REF!</definedName>
    <definedName name="NV.SRV.DWEL.CN" localSheetId="71">#REF!</definedName>
    <definedName name="NV.SRV.DWEL.CN" localSheetId="73">#REF!</definedName>
    <definedName name="NV.SRV.DWEL.CN">#REF!</definedName>
    <definedName name="NV.SRV.OTHR.CN" localSheetId="65">#REF!</definedName>
    <definedName name="NV.SRV.OTHR.CN" localSheetId="68">#REF!</definedName>
    <definedName name="NV.SRV.OTHR.CN" localSheetId="69">#REF!</definedName>
    <definedName name="NV.SRV.OTHR.CN" localSheetId="71">#REF!</definedName>
    <definedName name="NV.SRV.OTHR.CN" localSheetId="73">#REF!</definedName>
    <definedName name="NV.SRV.OTHR.CN">#REF!</definedName>
    <definedName name="NV.SRV.OTHR.CN.ps" localSheetId="65">#REF!</definedName>
    <definedName name="NV.SRV.OTHR.CN.ps" localSheetId="68">#REF!</definedName>
    <definedName name="NV.SRV.OTHR.CN.ps" localSheetId="69">#REF!</definedName>
    <definedName name="NV.SRV.OTHR.CN.ps" localSheetId="71">#REF!</definedName>
    <definedName name="NV.SRV.OTHR.CN.ps" localSheetId="73">#REF!</definedName>
    <definedName name="NV.SRV.OTHR.CN.ps">#REF!</definedName>
    <definedName name="NV.SRV.TETC.CN" localSheetId="65">#REF!</definedName>
    <definedName name="NV.SRV.TETC.CN" localSheetId="68">#REF!</definedName>
    <definedName name="NV.SRV.TETC.CN" localSheetId="69">#REF!</definedName>
    <definedName name="NV.SRV.TETC.CN" localSheetId="71">#REF!</definedName>
    <definedName name="NV.SRV.TETC.CN" localSheetId="73">#REF!</definedName>
    <definedName name="NV.SRV.TETC.CN">#REF!</definedName>
    <definedName name="NV.SRV.TETC.KN" localSheetId="65">#REF!</definedName>
    <definedName name="NV.SRV.TETC.KN" localSheetId="68">#REF!</definedName>
    <definedName name="NV.SRV.TETC.KN" localSheetId="69">#REF!</definedName>
    <definedName name="NV.SRV.TETC.KN" localSheetId="71">#REF!</definedName>
    <definedName name="NV.SRV.TETC.KN" localSheetId="73">#REF!</definedName>
    <definedName name="NV.SRV.TETC.KN">#REF!</definedName>
    <definedName name="NV.SRV.TOTL.CN" localSheetId="65">#REF!</definedName>
    <definedName name="NV.SRV.TOTL.CN" localSheetId="68">#REF!</definedName>
    <definedName name="NV.SRV.TOTL.CN" localSheetId="69">#REF!</definedName>
    <definedName name="NV.SRV.TOTL.CN" localSheetId="71">#REF!</definedName>
    <definedName name="NV.SRV.TOTL.CN" localSheetId="73">#REF!</definedName>
    <definedName name="NV.SRV.TOTL.CN">#REF!</definedName>
    <definedName name="NV.SRV.TRAD.CN" localSheetId="65">#REF!</definedName>
    <definedName name="NV.SRV.TRAD.CN" localSheetId="68">#REF!</definedName>
    <definedName name="NV.SRV.TRAD.CN" localSheetId="69">#REF!</definedName>
    <definedName name="NV.SRV.TRAD.CN" localSheetId="71">#REF!</definedName>
    <definedName name="NV.SRV.TRAD.CN" localSheetId="73">#REF!</definedName>
    <definedName name="NV.SRV.TRAD.CN">#REF!</definedName>
    <definedName name="NV.SRV.TRAN.CN" localSheetId="65">#REF!</definedName>
    <definedName name="NV.SRV.TRAN.CN" localSheetId="68">#REF!</definedName>
    <definedName name="NV.SRV.TRAN.CN" localSheetId="69">#REF!</definedName>
    <definedName name="NV.SRV.TRAN.CN" localSheetId="71">#REF!</definedName>
    <definedName name="NV.SRV.TRAN.CN" localSheetId="73">#REF!</definedName>
    <definedName name="NV.SRV.TRAN.CN">#REF!</definedName>
    <definedName name="NX">#N/A</definedName>
    <definedName name="NX_R">#N/A</definedName>
    <definedName name="NXG" localSheetId="65">'[49]WETA BOP'!#REF!</definedName>
    <definedName name="NXG" localSheetId="68">'[49]WETA BOP'!#REF!</definedName>
    <definedName name="NXG" localSheetId="71">'[49]WETA BOP'!#REF!</definedName>
    <definedName name="NXG" localSheetId="73">'[49]WETA BOP'!#REF!</definedName>
    <definedName name="NXG">'[49]WETA BOP'!#REF!</definedName>
    <definedName name="NXG_R" localSheetId="65">'[49]WETA BOP'!#REF!</definedName>
    <definedName name="NXG_R" localSheetId="68">'[49]WETA BOP'!#REF!</definedName>
    <definedName name="NXG_R" localSheetId="71">'[49]WETA BOP'!#REF!</definedName>
    <definedName name="NXG_R" localSheetId="73">'[49]WETA BOP'!#REF!</definedName>
    <definedName name="NXG_R">'[49]WETA BOP'!#REF!</definedName>
    <definedName name="NXG_RG">#N/A</definedName>
    <definedName name="NY.GDP.FCST.CN" localSheetId="65">#REF!</definedName>
    <definedName name="NY.GDP.FCST.CN" localSheetId="67">#REF!</definedName>
    <definedName name="NY.GDP.FCST.CN" localSheetId="68">#REF!</definedName>
    <definedName name="NY.GDP.FCST.CN" localSheetId="69">#REF!</definedName>
    <definedName name="NY.GDP.FCST.CN" localSheetId="71">#REF!</definedName>
    <definedName name="NY.GDP.FCST.CN" localSheetId="73">#REF!</definedName>
    <definedName name="NY.GDP.FCST.CN">#REF!</definedName>
    <definedName name="NY.GDP.FCST.KN" localSheetId="65">#REF!</definedName>
    <definedName name="NY.GDP.FCST.KN" localSheetId="67">#REF!</definedName>
    <definedName name="NY.GDP.FCST.KN" localSheetId="68">#REF!</definedName>
    <definedName name="NY.GDP.FCST.KN" localSheetId="69">#REF!</definedName>
    <definedName name="NY.GDP.FCST.KN" localSheetId="71">#REF!</definedName>
    <definedName name="NY.GDP.FCST.KN" localSheetId="73">#REF!</definedName>
    <definedName name="NY.GDP.FCST.KN">#REF!</definedName>
    <definedName name="NY.GDP.MKTP.CN" localSheetId="65">#REF!</definedName>
    <definedName name="NY.GDP.MKTP.CN" localSheetId="67">#REF!</definedName>
    <definedName name="NY.GDP.MKTP.CN" localSheetId="68">#REF!</definedName>
    <definedName name="NY.GDP.MKTP.CN" localSheetId="69">#REF!</definedName>
    <definedName name="NY.GDP.MKTP.CN" localSheetId="71">#REF!</definedName>
    <definedName name="NY.GDP.MKTP.CN" localSheetId="73">#REF!</definedName>
    <definedName name="NY.GDP.MKTP.CN">#REF!</definedName>
    <definedName name="NY.GDP.MKTP.KN" localSheetId="65">#REF!</definedName>
    <definedName name="NY.GDP.MKTP.KN" localSheetId="68">#REF!</definedName>
    <definedName name="NY.GDP.MKTP.KN" localSheetId="69">#REF!</definedName>
    <definedName name="NY.GDP.MKTP.KN" localSheetId="71">#REF!</definedName>
    <definedName name="NY.GDP.MKTP.KN" localSheetId="73">#REF!</definedName>
    <definedName name="NY.GDP.MKTP.KN">#REF!</definedName>
    <definedName name="NY.GNP.MKTP.CN" localSheetId="65">#REF!</definedName>
    <definedName name="NY.GNP.MKTP.CN" localSheetId="68">#REF!</definedName>
    <definedName name="NY.GNP.MKTP.CN" localSheetId="69">#REF!</definedName>
    <definedName name="NY.GNP.MKTP.CN" localSheetId="71">#REF!</definedName>
    <definedName name="NY.GNP.MKTP.CN" localSheetId="73">#REF!</definedName>
    <definedName name="NY.GNP.MKTP.CN">#REF!</definedName>
    <definedName name="NY.GNP.MKTP.KN" localSheetId="65">#REF!</definedName>
    <definedName name="NY.GNP.MKTP.KN" localSheetId="68">#REF!</definedName>
    <definedName name="NY.GNP.MKTP.KN" localSheetId="69">#REF!</definedName>
    <definedName name="NY.GNP.MKTP.KN" localSheetId="71">#REF!</definedName>
    <definedName name="NY.GNP.MKTP.KN" localSheetId="73">#REF!</definedName>
    <definedName name="NY.GNP.MKTP.KN">#REF!</definedName>
    <definedName name="NY.GNP.PCAP.CD" localSheetId="65">#REF!</definedName>
    <definedName name="NY.GNP.PCAP.CD" localSheetId="68">#REF!</definedName>
    <definedName name="NY.GNP.PCAP.CD" localSheetId="69">#REF!</definedName>
    <definedName name="NY.GNP.PCAP.CD" localSheetId="71">#REF!</definedName>
    <definedName name="NY.GNP.PCAP.CD" localSheetId="73">#REF!</definedName>
    <definedName name="NY.GNP.PCAP.CD">#REF!</definedName>
    <definedName name="NY.GNP.PCAP.KD" localSheetId="65">#REF!</definedName>
    <definedName name="NY.GNP.PCAP.KD" localSheetId="68">#REF!</definedName>
    <definedName name="NY.GNP.PCAP.KD" localSheetId="69">#REF!</definedName>
    <definedName name="NY.GNP.PCAP.KD" localSheetId="71">#REF!</definedName>
    <definedName name="NY.GNP.PCAP.KD" localSheetId="73">#REF!</definedName>
    <definedName name="NY.GNP.PCAP.KD">#REF!</definedName>
    <definedName name="NY.GSR.NFCY.CN" localSheetId="65">#REF!</definedName>
    <definedName name="NY.GSR.NFCY.CN" localSheetId="68">#REF!</definedName>
    <definedName name="NY.GSR.NFCY.CN" localSheetId="69">#REF!</definedName>
    <definedName name="NY.GSR.NFCY.CN" localSheetId="71">#REF!</definedName>
    <definedName name="NY.GSR.NFCY.CN" localSheetId="73">#REF!</definedName>
    <definedName name="NY.GSR.NFCY.CN">#REF!</definedName>
    <definedName name="NY.GSR.NFCY.KN" localSheetId="65">#REF!</definedName>
    <definedName name="NY.GSR.NFCY.KN" localSheetId="68">#REF!</definedName>
    <definedName name="NY.GSR.NFCY.KN" localSheetId="69">#REF!</definedName>
    <definedName name="NY.GSR.NFCY.KN" localSheetId="71">#REF!</definedName>
    <definedName name="NY.GSR.NFCY.KN" localSheetId="73">#REF!</definedName>
    <definedName name="NY.GSR.NFCY.KN">#REF!</definedName>
    <definedName name="NY.TAX.IDRT.CN" localSheetId="65">#REF!</definedName>
    <definedName name="NY.TAX.IDRT.CN" localSheetId="68">#REF!</definedName>
    <definedName name="NY.TAX.IDRT.CN" localSheetId="69">#REF!</definedName>
    <definedName name="NY.TAX.IDRT.CN" localSheetId="71">#REF!</definedName>
    <definedName name="NY.TAX.IDRT.CN" localSheetId="73">#REF!</definedName>
    <definedName name="NY.TAX.IDRT.CN">#REF!</definedName>
    <definedName name="NY.TAX.NIND.CN" localSheetId="65">#REF!</definedName>
    <definedName name="NY.TAX.NIND.CN" localSheetId="68">#REF!</definedName>
    <definedName name="NY.TAX.NIND.CN" localSheetId="69">#REF!</definedName>
    <definedName name="NY.TAX.NIND.CN" localSheetId="71">#REF!</definedName>
    <definedName name="NY.TAX.NIND.CN" localSheetId="73">#REF!</definedName>
    <definedName name="NY.TAX.NIND.CN">#REF!</definedName>
    <definedName name="NY.TAX.NIND.CN.zs" localSheetId="65">#REF!</definedName>
    <definedName name="NY.TAX.NIND.CN.zs" localSheetId="68">#REF!</definedName>
    <definedName name="NY.TAX.NIND.CN.zs" localSheetId="69">#REF!</definedName>
    <definedName name="NY.TAX.NIND.CN.zs" localSheetId="71">#REF!</definedName>
    <definedName name="NY.TAX.NIND.CN.zs" localSheetId="73">#REF!</definedName>
    <definedName name="NY.TAX.NIND.CN.zs">#REF!</definedName>
    <definedName name="NY.TAX.NIND.KN" localSheetId="65">#REF!</definedName>
    <definedName name="NY.TAX.NIND.KN" localSheetId="68">#REF!</definedName>
    <definedName name="NY.TAX.NIND.KN" localSheetId="69">#REF!</definedName>
    <definedName name="NY.TAX.NIND.KN" localSheetId="71">#REF!</definedName>
    <definedName name="NY.TAX.NIND.KN" localSheetId="73">#REF!</definedName>
    <definedName name="NY.TAX.NIND.KN">#REF!</definedName>
    <definedName name="NY.TAX.SUBS.CN" localSheetId="65">#REF!</definedName>
    <definedName name="NY.TAX.SUBS.CN" localSheetId="68">#REF!</definedName>
    <definedName name="NY.TAX.SUBS.CN" localSheetId="69">#REF!</definedName>
    <definedName name="NY.TAX.SUBS.CN" localSheetId="71">#REF!</definedName>
    <definedName name="NY.TAX.SUBS.CN" localSheetId="73">#REF!</definedName>
    <definedName name="NY.TAX.SUBS.CN">#REF!</definedName>
    <definedName name="NY.TRF.NCTR.CN" localSheetId="65">#REF!</definedName>
    <definedName name="NY.TRF.NCTR.CN" localSheetId="68">#REF!</definedName>
    <definedName name="NY.TRF.NCTR.CN" localSheetId="69">#REF!</definedName>
    <definedName name="NY.TRF.NCTR.CN" localSheetId="71">#REF!</definedName>
    <definedName name="NY.TRF.NCTR.CN" localSheetId="73">#REF!</definedName>
    <definedName name="NY.TRF.NCTR.CN">#REF!</definedName>
    <definedName name="NY.TRF.NCTR.KN" localSheetId="65">#REF!</definedName>
    <definedName name="NY.TRF.NCTR.KN" localSheetId="68">#REF!</definedName>
    <definedName name="NY.TRF.NCTR.KN" localSheetId="69">#REF!</definedName>
    <definedName name="NY.TRF.NCTR.KN" localSheetId="71">#REF!</definedName>
    <definedName name="NY.TRF.NCTR.KN" localSheetId="73">#REF!</definedName>
    <definedName name="NY.TRF.NCTR.KN">#REF!</definedName>
    <definedName name="o" localSheetId="117" hidden="1">#REF!</definedName>
    <definedName name="o" localSheetId="118" hidden="1">#REF!</definedName>
    <definedName name="o" localSheetId="119" hidden="1">#REF!</definedName>
    <definedName name="o" localSheetId="113" hidden="1">#REF!</definedName>
    <definedName name="o" localSheetId="115" hidden="1">#REF!</definedName>
    <definedName name="o" localSheetId="116" hidden="1">#REF!</definedName>
    <definedName name="o" localSheetId="154" hidden="1">#REF!</definedName>
    <definedName name="O" localSheetId="65">#REF!</definedName>
    <definedName name="O" localSheetId="68">#REF!</definedName>
    <definedName name="O" localSheetId="69">#REF!</definedName>
    <definedName name="O" localSheetId="71">#REF!</definedName>
    <definedName name="O" localSheetId="73">#REF!</definedName>
    <definedName name="o" localSheetId="155" hidden="1">#REF!</definedName>
    <definedName name="o" localSheetId="159">[26]TEMP!#REF!</definedName>
    <definedName name="o" localSheetId="160" hidden="1">#REF!</definedName>
    <definedName name="o" localSheetId="174" hidden="1">#REF!</definedName>
    <definedName name="o" localSheetId="182" hidden="1">#REF!</definedName>
    <definedName name="o" localSheetId="183" hidden="1">#REF!</definedName>
    <definedName name="o" localSheetId="184" hidden="1">#REF!</definedName>
    <definedName name="o" localSheetId="175">#REF!</definedName>
    <definedName name="o" localSheetId="176">#REF!</definedName>
    <definedName name="o" localSheetId="177">#REF!</definedName>
    <definedName name="o" localSheetId="179">#REF!</definedName>
    <definedName name="o" localSheetId="180" hidden="1">#REF!</definedName>
    <definedName name="o" localSheetId="181" hidden="1">#REF!</definedName>
    <definedName name="o" hidden="1">#REF!</definedName>
    <definedName name="OBI" localSheetId="65">#REF!</definedName>
    <definedName name="OBI" localSheetId="68">#REF!</definedName>
    <definedName name="OBI" localSheetId="69">#REF!</definedName>
    <definedName name="OBI" localSheetId="71">#REF!</definedName>
    <definedName name="OBI" localSheetId="73">#REF!</definedName>
    <definedName name="OBI">#REF!</definedName>
    <definedName name="Oct_50" localSheetId="65">#REF!</definedName>
    <definedName name="Oct_50" localSheetId="68">#REF!</definedName>
    <definedName name="Oct_50" localSheetId="69">#REF!</definedName>
    <definedName name="Oct_50" localSheetId="71">#REF!</definedName>
    <definedName name="Oct_50" localSheetId="73">#REF!</definedName>
    <definedName name="Oct_50">#REF!</definedName>
    <definedName name="Oct_51" localSheetId="65">#REF!</definedName>
    <definedName name="Oct_51" localSheetId="68">#REF!</definedName>
    <definedName name="Oct_51" localSheetId="69">#REF!</definedName>
    <definedName name="Oct_51" localSheetId="71">#REF!</definedName>
    <definedName name="Oct_51" localSheetId="73">#REF!</definedName>
    <definedName name="Oct_51">#REF!</definedName>
    <definedName name="Oct_52" localSheetId="65">#REF!</definedName>
    <definedName name="Oct_52" localSheetId="68">#REF!</definedName>
    <definedName name="Oct_52" localSheetId="69">#REF!</definedName>
    <definedName name="Oct_52" localSheetId="71">#REF!</definedName>
    <definedName name="Oct_52" localSheetId="73">#REF!</definedName>
    <definedName name="Oct_52">#REF!</definedName>
    <definedName name="Oct_53" localSheetId="65">#REF!</definedName>
    <definedName name="Oct_53" localSheetId="68">#REF!</definedName>
    <definedName name="Oct_53" localSheetId="69">#REF!</definedName>
    <definedName name="Oct_53" localSheetId="71">#REF!</definedName>
    <definedName name="Oct_53" localSheetId="73">#REF!</definedName>
    <definedName name="Oct_53">#REF!</definedName>
    <definedName name="Oct_54" localSheetId="65">#REF!</definedName>
    <definedName name="Oct_54" localSheetId="68">#REF!</definedName>
    <definedName name="Oct_54" localSheetId="69">#REF!</definedName>
    <definedName name="Oct_54" localSheetId="71">#REF!</definedName>
    <definedName name="Oct_54" localSheetId="73">#REF!</definedName>
    <definedName name="Oct_54">#REF!</definedName>
    <definedName name="Oct_55" localSheetId="65">#REF!</definedName>
    <definedName name="Oct_55" localSheetId="68">#REF!</definedName>
    <definedName name="Oct_55" localSheetId="69">#REF!</definedName>
    <definedName name="Oct_55" localSheetId="71">#REF!</definedName>
    <definedName name="Oct_55" localSheetId="73">#REF!</definedName>
    <definedName name="Oct_55">#REF!</definedName>
    <definedName name="Oct_56" localSheetId="65">#REF!</definedName>
    <definedName name="Oct_56" localSheetId="68">#REF!</definedName>
    <definedName name="Oct_56" localSheetId="69">#REF!</definedName>
    <definedName name="Oct_56" localSheetId="71">#REF!</definedName>
    <definedName name="Oct_56" localSheetId="73">#REF!</definedName>
    <definedName name="Oct_56">#REF!</definedName>
    <definedName name="Oct_57" localSheetId="65">#REF!</definedName>
    <definedName name="Oct_57" localSheetId="68">#REF!</definedName>
    <definedName name="Oct_57" localSheetId="69">#REF!</definedName>
    <definedName name="Oct_57" localSheetId="71">#REF!</definedName>
    <definedName name="Oct_57" localSheetId="73">#REF!</definedName>
    <definedName name="Oct_57">#REF!</definedName>
    <definedName name="Oct_58" localSheetId="65">#REF!</definedName>
    <definedName name="Oct_58" localSheetId="68">#REF!</definedName>
    <definedName name="Oct_58" localSheetId="69">#REF!</definedName>
    <definedName name="Oct_58" localSheetId="71">#REF!</definedName>
    <definedName name="Oct_58" localSheetId="73">#REF!</definedName>
    <definedName name="Oct_58">#REF!</definedName>
    <definedName name="Oct_59" localSheetId="65">#REF!</definedName>
    <definedName name="Oct_59" localSheetId="68">#REF!</definedName>
    <definedName name="Oct_59" localSheetId="69">#REF!</definedName>
    <definedName name="Oct_59" localSheetId="71">#REF!</definedName>
    <definedName name="Oct_59" localSheetId="73">#REF!</definedName>
    <definedName name="Oct_59">#REF!</definedName>
    <definedName name="Oct_60" localSheetId="65">#REF!</definedName>
    <definedName name="Oct_60" localSheetId="68">#REF!</definedName>
    <definedName name="Oct_60" localSheetId="69">#REF!</definedName>
    <definedName name="Oct_60" localSheetId="71">#REF!</definedName>
    <definedName name="Oct_60" localSheetId="73">#REF!</definedName>
    <definedName name="Oct_60">#REF!</definedName>
    <definedName name="Oct_61" localSheetId="65">#REF!</definedName>
    <definedName name="Oct_61" localSheetId="68">#REF!</definedName>
    <definedName name="Oct_61" localSheetId="69">#REF!</definedName>
    <definedName name="Oct_61" localSheetId="71">#REF!</definedName>
    <definedName name="Oct_61" localSheetId="73">#REF!</definedName>
    <definedName name="Oct_61">#REF!</definedName>
    <definedName name="Oct_62" localSheetId="65">#REF!</definedName>
    <definedName name="Oct_62" localSheetId="68">#REF!</definedName>
    <definedName name="Oct_62" localSheetId="69">#REF!</definedName>
    <definedName name="Oct_62" localSheetId="71">#REF!</definedName>
    <definedName name="Oct_62" localSheetId="73">#REF!</definedName>
    <definedName name="Oct_62">#REF!</definedName>
    <definedName name="Oct_63" localSheetId="65">#REF!</definedName>
    <definedName name="Oct_63" localSheetId="68">#REF!</definedName>
    <definedName name="Oct_63" localSheetId="69">#REF!</definedName>
    <definedName name="Oct_63" localSheetId="71">#REF!</definedName>
    <definedName name="Oct_63" localSheetId="73">#REF!</definedName>
    <definedName name="Oct_63">#REF!</definedName>
    <definedName name="Oct_64" localSheetId="65">#REF!</definedName>
    <definedName name="Oct_64" localSheetId="68">#REF!</definedName>
    <definedName name="Oct_64" localSheetId="69">#REF!</definedName>
    <definedName name="Oct_64" localSheetId="71">#REF!</definedName>
    <definedName name="Oct_64" localSheetId="73">#REF!</definedName>
    <definedName name="Oct_64">#REF!</definedName>
    <definedName name="Oct_65" localSheetId="65">#REF!</definedName>
    <definedName name="Oct_65" localSheetId="68">#REF!</definedName>
    <definedName name="Oct_65" localSheetId="69">#REF!</definedName>
    <definedName name="Oct_65" localSheetId="71">#REF!</definedName>
    <definedName name="Oct_65" localSheetId="73">#REF!</definedName>
    <definedName name="Oct_65">#REF!</definedName>
    <definedName name="Oct_66" localSheetId="65">#REF!</definedName>
    <definedName name="Oct_66" localSheetId="68">#REF!</definedName>
    <definedName name="Oct_66" localSheetId="69">#REF!</definedName>
    <definedName name="Oct_66" localSheetId="71">#REF!</definedName>
    <definedName name="Oct_66" localSheetId="73">#REF!</definedName>
    <definedName name="Oct_66">#REF!</definedName>
    <definedName name="Oct_67" localSheetId="65">#REF!</definedName>
    <definedName name="Oct_67" localSheetId="68">#REF!</definedName>
    <definedName name="Oct_67" localSheetId="69">#REF!</definedName>
    <definedName name="Oct_67" localSheetId="71">#REF!</definedName>
    <definedName name="Oct_67" localSheetId="73">#REF!</definedName>
    <definedName name="Oct_67">#REF!</definedName>
    <definedName name="Oct_68" localSheetId="65">#REF!</definedName>
    <definedName name="Oct_68" localSheetId="68">#REF!</definedName>
    <definedName name="Oct_68" localSheetId="69">#REF!</definedName>
    <definedName name="Oct_68" localSheetId="71">#REF!</definedName>
    <definedName name="Oct_68" localSheetId="73">#REF!</definedName>
    <definedName name="Oct_68">#REF!</definedName>
    <definedName name="Oct_69" localSheetId="65">#REF!</definedName>
    <definedName name="Oct_69" localSheetId="68">#REF!</definedName>
    <definedName name="Oct_69" localSheetId="69">#REF!</definedName>
    <definedName name="Oct_69" localSheetId="71">#REF!</definedName>
    <definedName name="Oct_69" localSheetId="73">#REF!</definedName>
    <definedName name="Oct_69">#REF!</definedName>
    <definedName name="Oct_70" localSheetId="65">#REF!</definedName>
    <definedName name="Oct_70" localSheetId="68">#REF!</definedName>
    <definedName name="Oct_70" localSheetId="69">#REF!</definedName>
    <definedName name="Oct_70" localSheetId="71">#REF!</definedName>
    <definedName name="Oct_70" localSheetId="73">#REF!</definedName>
    <definedName name="Oct_70">#REF!</definedName>
    <definedName name="Oct_71" localSheetId="65">#REF!</definedName>
    <definedName name="Oct_71" localSheetId="68">#REF!</definedName>
    <definedName name="Oct_71" localSheetId="69">#REF!</definedName>
    <definedName name="Oct_71" localSheetId="71">#REF!</definedName>
    <definedName name="Oct_71" localSheetId="73">#REF!</definedName>
    <definedName name="Oct_71">#REF!</definedName>
    <definedName name="Oct_72" localSheetId="65">#REF!</definedName>
    <definedName name="Oct_72" localSheetId="68">#REF!</definedName>
    <definedName name="Oct_72" localSheetId="69">#REF!</definedName>
    <definedName name="Oct_72" localSheetId="71">#REF!</definedName>
    <definedName name="Oct_72" localSheetId="73">#REF!</definedName>
    <definedName name="Oct_72">#REF!</definedName>
    <definedName name="Oct_73" localSheetId="65">#REF!</definedName>
    <definedName name="Oct_73" localSheetId="68">#REF!</definedName>
    <definedName name="Oct_73" localSheetId="69">#REF!</definedName>
    <definedName name="Oct_73" localSheetId="71">#REF!</definedName>
    <definedName name="Oct_73" localSheetId="73">#REF!</definedName>
    <definedName name="Oct_73">#REF!</definedName>
    <definedName name="Oct_74" localSheetId="65">#REF!</definedName>
    <definedName name="Oct_74" localSheetId="68">#REF!</definedName>
    <definedName name="Oct_74" localSheetId="69">#REF!</definedName>
    <definedName name="Oct_74" localSheetId="71">#REF!</definedName>
    <definedName name="Oct_74" localSheetId="73">#REF!</definedName>
    <definedName name="Oct_74">#REF!</definedName>
    <definedName name="Oct_75" localSheetId="65">#REF!</definedName>
    <definedName name="Oct_75" localSheetId="68">#REF!</definedName>
    <definedName name="Oct_75" localSheetId="69">#REF!</definedName>
    <definedName name="Oct_75" localSheetId="71">#REF!</definedName>
    <definedName name="Oct_75" localSheetId="73">#REF!</definedName>
    <definedName name="Oct_75">#REF!</definedName>
    <definedName name="Oct_76" localSheetId="65">#REF!</definedName>
    <definedName name="Oct_76" localSheetId="68">#REF!</definedName>
    <definedName name="Oct_76" localSheetId="69">#REF!</definedName>
    <definedName name="Oct_76" localSheetId="71">#REF!</definedName>
    <definedName name="Oct_76" localSheetId="73">#REF!</definedName>
    <definedName name="Oct_76">#REF!</definedName>
    <definedName name="Oct_77" localSheetId="65">#REF!</definedName>
    <definedName name="Oct_77" localSheetId="68">#REF!</definedName>
    <definedName name="Oct_77" localSheetId="69">#REF!</definedName>
    <definedName name="Oct_77" localSheetId="71">#REF!</definedName>
    <definedName name="Oct_77" localSheetId="73">#REF!</definedName>
    <definedName name="Oct_77">#REF!</definedName>
    <definedName name="Oct_78" localSheetId="65">#REF!</definedName>
    <definedName name="Oct_78" localSheetId="68">#REF!</definedName>
    <definedName name="Oct_78" localSheetId="69">#REF!</definedName>
    <definedName name="Oct_78" localSheetId="71">#REF!</definedName>
    <definedName name="Oct_78" localSheetId="73">#REF!</definedName>
    <definedName name="Oct_78">#REF!</definedName>
    <definedName name="Oct_79" localSheetId="65">#REF!</definedName>
    <definedName name="Oct_79" localSheetId="68">#REF!</definedName>
    <definedName name="Oct_79" localSheetId="69">#REF!</definedName>
    <definedName name="Oct_79" localSheetId="71">#REF!</definedName>
    <definedName name="Oct_79" localSheetId="73">#REF!</definedName>
    <definedName name="Oct_79">#REF!</definedName>
    <definedName name="Oct_80" localSheetId="65">#REF!</definedName>
    <definedName name="Oct_80" localSheetId="68">#REF!</definedName>
    <definedName name="Oct_80" localSheetId="69">#REF!</definedName>
    <definedName name="Oct_80" localSheetId="71">#REF!</definedName>
    <definedName name="Oct_80" localSheetId="73">#REF!</definedName>
    <definedName name="Oct_80">#REF!</definedName>
    <definedName name="Oct_81" localSheetId="65">#REF!</definedName>
    <definedName name="Oct_81" localSheetId="68">#REF!</definedName>
    <definedName name="Oct_81" localSheetId="69">#REF!</definedName>
    <definedName name="Oct_81" localSheetId="71">#REF!</definedName>
    <definedName name="Oct_81" localSheetId="73">#REF!</definedName>
    <definedName name="Oct_81">#REF!</definedName>
    <definedName name="Oct_82" localSheetId="65">#REF!</definedName>
    <definedName name="Oct_82" localSheetId="68">#REF!</definedName>
    <definedName name="Oct_82" localSheetId="69">#REF!</definedName>
    <definedName name="Oct_82" localSheetId="71">#REF!</definedName>
    <definedName name="Oct_82" localSheetId="73">#REF!</definedName>
    <definedName name="Oct_82">#REF!</definedName>
    <definedName name="Oct_83" localSheetId="65">#REF!</definedName>
    <definedName name="Oct_83" localSheetId="68">#REF!</definedName>
    <definedName name="Oct_83" localSheetId="69">#REF!</definedName>
    <definedName name="Oct_83" localSheetId="71">#REF!</definedName>
    <definedName name="Oct_83" localSheetId="73">#REF!</definedName>
    <definedName name="Oct_83">#REF!</definedName>
    <definedName name="Oct_84" localSheetId="65">#REF!</definedName>
    <definedName name="Oct_84" localSheetId="68">#REF!</definedName>
    <definedName name="Oct_84" localSheetId="69">#REF!</definedName>
    <definedName name="Oct_84" localSheetId="71">#REF!</definedName>
    <definedName name="Oct_84" localSheetId="73">#REF!</definedName>
    <definedName name="Oct_84">#REF!</definedName>
    <definedName name="Oct_85" localSheetId="65">#REF!</definedName>
    <definedName name="Oct_85" localSheetId="68">#REF!</definedName>
    <definedName name="Oct_85" localSheetId="69">#REF!</definedName>
    <definedName name="Oct_85" localSheetId="71">#REF!</definedName>
    <definedName name="Oct_85" localSheetId="73">#REF!</definedName>
    <definedName name="Oct_85">#REF!</definedName>
    <definedName name="Oct_86" localSheetId="65">#REF!</definedName>
    <definedName name="Oct_86" localSheetId="68">#REF!</definedName>
    <definedName name="Oct_86" localSheetId="69">#REF!</definedName>
    <definedName name="Oct_86" localSheetId="71">#REF!</definedName>
    <definedName name="Oct_86" localSheetId="73">#REF!</definedName>
    <definedName name="Oct_86">#REF!</definedName>
    <definedName name="Oct_87" localSheetId="65">#REF!</definedName>
    <definedName name="Oct_87" localSheetId="68">#REF!</definedName>
    <definedName name="Oct_87" localSheetId="69">#REF!</definedName>
    <definedName name="Oct_87" localSheetId="71">#REF!</definedName>
    <definedName name="Oct_87" localSheetId="73">#REF!</definedName>
    <definedName name="Oct_87">#REF!</definedName>
    <definedName name="Oct_88" localSheetId="65">#REF!</definedName>
    <definedName name="Oct_88" localSheetId="68">#REF!</definedName>
    <definedName name="Oct_88" localSheetId="69">#REF!</definedName>
    <definedName name="Oct_88" localSheetId="71">#REF!</definedName>
    <definedName name="Oct_88" localSheetId="73">#REF!</definedName>
    <definedName name="Oct_88">#REF!</definedName>
    <definedName name="Oct_89" localSheetId="65">#REF!</definedName>
    <definedName name="Oct_89" localSheetId="68">#REF!</definedName>
    <definedName name="Oct_89" localSheetId="69">#REF!</definedName>
    <definedName name="Oct_89" localSheetId="71">#REF!</definedName>
    <definedName name="Oct_89" localSheetId="73">#REF!</definedName>
    <definedName name="Oct_89">#REF!</definedName>
    <definedName name="Oct_90" localSheetId="65">#REF!</definedName>
    <definedName name="Oct_90" localSheetId="68">#REF!</definedName>
    <definedName name="Oct_90" localSheetId="69">#REF!</definedName>
    <definedName name="Oct_90" localSheetId="71">#REF!</definedName>
    <definedName name="Oct_90" localSheetId="73">#REF!</definedName>
    <definedName name="Oct_90">#REF!</definedName>
    <definedName name="Oct_91" localSheetId="65">#REF!</definedName>
    <definedName name="Oct_91" localSheetId="68">#REF!</definedName>
    <definedName name="Oct_91" localSheetId="69">#REF!</definedName>
    <definedName name="Oct_91" localSheetId="71">#REF!</definedName>
    <definedName name="Oct_91" localSheetId="73">#REF!</definedName>
    <definedName name="Oct_91">#REF!</definedName>
    <definedName name="Oct_92" localSheetId="65">#REF!</definedName>
    <definedName name="Oct_92" localSheetId="68">#REF!</definedName>
    <definedName name="Oct_92" localSheetId="69">#REF!</definedName>
    <definedName name="Oct_92" localSheetId="71">#REF!</definedName>
    <definedName name="Oct_92" localSheetId="73">#REF!</definedName>
    <definedName name="Oct_92">#REF!</definedName>
    <definedName name="Oct_93" localSheetId="65">#REF!</definedName>
    <definedName name="Oct_93" localSheetId="68">#REF!</definedName>
    <definedName name="Oct_93" localSheetId="69">#REF!</definedName>
    <definedName name="Oct_93" localSheetId="71">#REF!</definedName>
    <definedName name="Oct_93" localSheetId="73">#REF!</definedName>
    <definedName name="Oct_93">#REF!</definedName>
    <definedName name="Oct_94" localSheetId="65">#REF!</definedName>
    <definedName name="Oct_94" localSheetId="68">#REF!</definedName>
    <definedName name="Oct_94" localSheetId="69">#REF!</definedName>
    <definedName name="Oct_94" localSheetId="71">#REF!</definedName>
    <definedName name="Oct_94" localSheetId="73">#REF!</definedName>
    <definedName name="Oct_94">#REF!</definedName>
    <definedName name="Oct_95" localSheetId="65">#REF!</definedName>
    <definedName name="Oct_95" localSheetId="68">#REF!</definedName>
    <definedName name="Oct_95" localSheetId="69">#REF!</definedName>
    <definedName name="Oct_95" localSheetId="71">#REF!</definedName>
    <definedName name="Oct_95" localSheetId="73">#REF!</definedName>
    <definedName name="Oct_95">#REF!</definedName>
    <definedName name="Oct_96" localSheetId="65">#REF!</definedName>
    <definedName name="Oct_96" localSheetId="68">#REF!</definedName>
    <definedName name="Oct_96" localSheetId="69">#REF!</definedName>
    <definedName name="Oct_96" localSheetId="71">#REF!</definedName>
    <definedName name="Oct_96" localSheetId="73">#REF!</definedName>
    <definedName name="Oct_96">#REF!</definedName>
    <definedName name="Oct_97" localSheetId="65">#REF!</definedName>
    <definedName name="Oct_97" localSheetId="68">#REF!</definedName>
    <definedName name="Oct_97" localSheetId="69">#REF!</definedName>
    <definedName name="Oct_97" localSheetId="71">#REF!</definedName>
    <definedName name="Oct_97" localSheetId="73">#REF!</definedName>
    <definedName name="Oct_97">#REF!</definedName>
    <definedName name="Oct_98" localSheetId="65">#REF!</definedName>
    <definedName name="Oct_98" localSheetId="68">#REF!</definedName>
    <definedName name="Oct_98" localSheetId="69">#REF!</definedName>
    <definedName name="Oct_98" localSheetId="71">#REF!</definedName>
    <definedName name="Oct_98" localSheetId="73">#REF!</definedName>
    <definedName name="Oct_98">#REF!</definedName>
    <definedName name="Oct_99" localSheetId="65">#REF!</definedName>
    <definedName name="Oct_99" localSheetId="68">#REF!</definedName>
    <definedName name="Oct_99" localSheetId="69">#REF!</definedName>
    <definedName name="Oct_99" localSheetId="71">#REF!</definedName>
    <definedName name="Oct_99" localSheetId="73">#REF!</definedName>
    <definedName name="Oct_99">#REF!</definedName>
    <definedName name="oda">'[126]Figure 6 NPV'!$G$4</definedName>
    <definedName name="odofg" localSheetId="65">#REF!</definedName>
    <definedName name="odofg" localSheetId="67">#REF!</definedName>
    <definedName name="odofg" localSheetId="68">#REF!</definedName>
    <definedName name="odofg" localSheetId="69">#REF!</definedName>
    <definedName name="odofg" localSheetId="71">#REF!</definedName>
    <definedName name="odofg" localSheetId="73">#REF!</definedName>
    <definedName name="odofg">#REF!</definedName>
    <definedName name="OECD_Table" localSheetId="65">#REF!</definedName>
    <definedName name="OECD_Table" localSheetId="67">#REF!</definedName>
    <definedName name="OECD_Table" localSheetId="68">#REF!</definedName>
    <definedName name="OECD_Table" localSheetId="69">#REF!</definedName>
    <definedName name="OECD_Table" localSheetId="71">#REF!</definedName>
    <definedName name="OECD_Table" localSheetId="73">#REF!</definedName>
    <definedName name="OECD_Table">#REF!</definedName>
    <definedName name="of_which_Currencies" localSheetId="65">#REF!</definedName>
    <definedName name="of_which_Currencies" localSheetId="67">#REF!</definedName>
    <definedName name="of_which_Currencies" localSheetId="68">#REF!</definedName>
    <definedName name="of_which_Currencies" localSheetId="69">#REF!</definedName>
    <definedName name="of_which_Currencies" localSheetId="71">#REF!</definedName>
    <definedName name="of_which_Currencies" localSheetId="73">#REF!</definedName>
    <definedName name="of_which_Currencies">#REF!</definedName>
    <definedName name="of_which_SDRs" localSheetId="65">#REF!</definedName>
    <definedName name="of_which_SDRs" localSheetId="68">#REF!</definedName>
    <definedName name="of_which_SDRs" localSheetId="69">#REF!</definedName>
    <definedName name="of_which_SDRs" localSheetId="71">#REF!</definedName>
    <definedName name="of_which_SDRs" localSheetId="73">#REF!</definedName>
    <definedName name="of_which_SDRs">#REF!</definedName>
    <definedName name="oHIPC" localSheetId="65">#REF!</definedName>
    <definedName name="oHIPC" localSheetId="68">#REF!</definedName>
    <definedName name="oHIPC" localSheetId="69">#REF!</definedName>
    <definedName name="oHIPC" localSheetId="71">#REF!</definedName>
    <definedName name="oHIPC" localSheetId="73">#REF!</definedName>
    <definedName name="oHIPC">#REF!</definedName>
    <definedName name="ojoj" localSheetId="65">#REF!</definedName>
    <definedName name="ojoj" localSheetId="68">#REF!</definedName>
    <definedName name="ojoj" localSheetId="69">#REF!</definedName>
    <definedName name="ojoj" localSheetId="71">#REF!</definedName>
    <definedName name="ojoj" localSheetId="73">#REF!</definedName>
    <definedName name="ojoj">#REF!</definedName>
    <definedName name="okk" localSheetId="65">#REF!</definedName>
    <definedName name="okk" localSheetId="68">#REF!</definedName>
    <definedName name="okk" localSheetId="69">#REF!</definedName>
    <definedName name="okk" localSheetId="71">#REF!</definedName>
    <definedName name="okk" localSheetId="73">#REF!</definedName>
    <definedName name="okk">#REF!</definedName>
    <definedName name="old" localSheetId="65">'[127]Table 1'!#REF!</definedName>
    <definedName name="old" localSheetId="68">'[127]Table 1'!#REF!</definedName>
    <definedName name="old" localSheetId="71">'[127]Table 1'!#REF!</definedName>
    <definedName name="old" localSheetId="73">'[127]Table 1'!#REF!</definedName>
    <definedName name="old">'[127]Table 1'!#REF!</definedName>
    <definedName name="oo" localSheetId="67" hidden="1">{"Riqfin97",#N/A,FALSE,"Tran";"Riqfinpro",#N/A,FALSE,"Tran"}</definedName>
    <definedName name="oo" localSheetId="68" hidden="1">{"Riqfin97",#N/A,FALSE,"Tran";"Riqfinpro",#N/A,FALSE,"Tran"}</definedName>
    <definedName name="oo" localSheetId="69" hidden="1">{"Riqfin97",#N/A,FALSE,"Tran";"Riqfinpro",#N/A,FALSE,"Tran"}</definedName>
    <definedName name="oo" localSheetId="159">[26]TEMP!#REF!</definedName>
    <definedName name="oo" hidden="1">{"Riqfin97",#N/A,FALSE,"Tran";"Riqfinpro",#N/A,FALSE,"Tran"}</definedName>
    <definedName name="ooo" localSheetId="117">#REF!</definedName>
    <definedName name="ooo" localSheetId="118">#REF!</definedName>
    <definedName name="ooo" localSheetId="119">#REF!</definedName>
    <definedName name="ooo" localSheetId="112">#REF!</definedName>
    <definedName name="ooo" localSheetId="113">#REF!</definedName>
    <definedName name="ooo" localSheetId="114">#REF!</definedName>
    <definedName name="ooo" localSheetId="115">#REF!</definedName>
    <definedName name="ooo" localSheetId="116">#REF!</definedName>
    <definedName name="ooo" localSheetId="154">#REF!</definedName>
    <definedName name="ooo" localSheetId="65">#REF!</definedName>
    <definedName name="ooo" localSheetId="67">#REF!</definedName>
    <definedName name="ooo" localSheetId="68">#REF!</definedName>
    <definedName name="ooo" localSheetId="69">#REF!</definedName>
    <definedName name="ooo" localSheetId="71">#REF!</definedName>
    <definedName name="ooo" localSheetId="73">#REF!</definedName>
    <definedName name="ooo" localSheetId="155">#REF!</definedName>
    <definedName name="ooo" localSheetId="160">#REF!</definedName>
    <definedName name="ooo" localSheetId="174">#REF!</definedName>
    <definedName name="ooo" localSheetId="182">#REF!</definedName>
    <definedName name="ooo" localSheetId="183">#REF!</definedName>
    <definedName name="ooo" localSheetId="184">#REF!</definedName>
    <definedName name="ooo" localSheetId="175">#REF!</definedName>
    <definedName name="ooo" localSheetId="176">#REF!</definedName>
    <definedName name="ooo" localSheetId="179">#REF!</definedName>
    <definedName name="ooo" localSheetId="180">#REF!</definedName>
    <definedName name="ooo" localSheetId="181">#REF!</definedName>
    <definedName name="ooo">#REF!</definedName>
    <definedName name="ooooo" localSheetId="117">#REF!</definedName>
    <definedName name="ooooo" localSheetId="118">#REF!</definedName>
    <definedName name="ooooo" localSheetId="119">#REF!</definedName>
    <definedName name="ooooo" localSheetId="113">#REF!</definedName>
    <definedName name="ooooo" localSheetId="115">#REF!</definedName>
    <definedName name="ooooo" localSheetId="116">#REF!</definedName>
    <definedName name="ooooo" localSheetId="154">#REF!</definedName>
    <definedName name="ooooo" localSheetId="68">#REF!</definedName>
    <definedName name="ooooo" localSheetId="71">#REF!</definedName>
    <definedName name="ooooo" localSheetId="155">#REF!</definedName>
    <definedName name="ooooo" localSheetId="160">#REF!</definedName>
    <definedName name="ooooo" localSheetId="174">#REF!</definedName>
    <definedName name="ooooo" localSheetId="182">#REF!</definedName>
    <definedName name="ooooo" localSheetId="183">#REF!</definedName>
    <definedName name="ooooo" localSheetId="184">#REF!</definedName>
    <definedName name="ooooo" localSheetId="175">#REF!</definedName>
    <definedName name="ooooo" localSheetId="176">#REF!</definedName>
    <definedName name="ooooo" localSheetId="177">#REF!</definedName>
    <definedName name="ooooo" localSheetId="179">#REF!</definedName>
    <definedName name="ooooo" localSheetId="180">#REF!</definedName>
    <definedName name="ooooo" localSheetId="181">#REF!</definedName>
    <definedName name="ooooo">#REF!</definedName>
    <definedName name="Ope" localSheetId="65">#REF!</definedName>
    <definedName name="Ope" localSheetId="67">#REF!</definedName>
    <definedName name="Ope" localSheetId="68">#REF!</definedName>
    <definedName name="Ope" localSheetId="69">#REF!</definedName>
    <definedName name="Ope" localSheetId="71">#REF!</definedName>
    <definedName name="Ope" localSheetId="73">#REF!</definedName>
    <definedName name="Ope">#REF!</definedName>
    <definedName name="Opec" localSheetId="69">[33]CIRRs!$C$66</definedName>
    <definedName name="Opec">[34]CIRRs!$C$66</definedName>
    <definedName name="OTHER_FLOWS">[128]Main:Kin!$A$12:$S$642</definedName>
    <definedName name="otherCB" localSheetId="65">#REF!</definedName>
    <definedName name="otherCB" localSheetId="67">#REF!</definedName>
    <definedName name="otherCB" localSheetId="68">#REF!</definedName>
    <definedName name="otherCB" localSheetId="69">#REF!</definedName>
    <definedName name="otherCB" localSheetId="71">#REF!</definedName>
    <definedName name="otherCB" localSheetId="73">#REF!</definedName>
    <definedName name="otherCB">#REF!</definedName>
    <definedName name="otherCB1" localSheetId="65">#REF!</definedName>
    <definedName name="otherCB1" localSheetId="67">#REF!</definedName>
    <definedName name="otherCB1" localSheetId="68">#REF!</definedName>
    <definedName name="otherCB1" localSheetId="69">#REF!</definedName>
    <definedName name="otherCB1" localSheetId="71">#REF!</definedName>
    <definedName name="otherCB1" localSheetId="73">#REF!</definedName>
    <definedName name="otherCB1">#REF!</definedName>
    <definedName name="otherCB2" localSheetId="65">#REF!</definedName>
    <definedName name="otherCB2" localSheetId="67">#REF!</definedName>
    <definedName name="otherCB2" localSheetId="68">#REF!</definedName>
    <definedName name="otherCB2" localSheetId="69">#REF!</definedName>
    <definedName name="otherCB2" localSheetId="71">#REF!</definedName>
    <definedName name="otherCB2" localSheetId="73">#REF!</definedName>
    <definedName name="otherCB2">#REF!</definedName>
    <definedName name="otherCB3" localSheetId="65">#REF!</definedName>
    <definedName name="otherCB3" localSheetId="68">#REF!</definedName>
    <definedName name="otherCB3" localSheetId="69">#REF!</definedName>
    <definedName name="otherCB3" localSheetId="71">#REF!</definedName>
    <definedName name="otherCB3" localSheetId="73">#REF!</definedName>
    <definedName name="otherCB3">#REF!</definedName>
    <definedName name="OtherCCY">[112]depoStats!$J$2:$O$50</definedName>
    <definedName name="OTHERCCY_Loan">[56]Loanstats!$K$3:$P$27</definedName>
    <definedName name="Otras_Residuales" localSheetId="65">#REF!</definedName>
    <definedName name="Otras_Residuales" localSheetId="67">#REF!</definedName>
    <definedName name="Otras_Residuales" localSheetId="68">#REF!</definedName>
    <definedName name="Otras_Residuales" localSheetId="69">#REF!</definedName>
    <definedName name="Otras_Residuales" localSheetId="71">#REF!</definedName>
    <definedName name="Otras_Residuales" localSheetId="73">#REF!</definedName>
    <definedName name="Otras_Residuales">#REF!</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 localSheetId="65">#REF!</definedName>
    <definedName name="OUTBP" localSheetId="67">#REF!</definedName>
    <definedName name="OUTBP" localSheetId="68">#REF!</definedName>
    <definedName name="OUTBP" localSheetId="69">#REF!</definedName>
    <definedName name="OUTBP" localSheetId="71">#REF!</definedName>
    <definedName name="OUTBP" localSheetId="73">#REF!</definedName>
    <definedName name="OUTBP">#REF!</definedName>
    <definedName name="OUTBS" localSheetId="65">#REF!</definedName>
    <definedName name="OUTBS" localSheetId="67">#REF!</definedName>
    <definedName name="OUTBS" localSheetId="68">#REF!</definedName>
    <definedName name="OUTBS" localSheetId="69">#REF!</definedName>
    <definedName name="OUTBS" localSheetId="71">#REF!</definedName>
    <definedName name="OUTBS" localSheetId="73">#REF!</definedName>
    <definedName name="OUTBS">#REF!</definedName>
    <definedName name="OUTCPI" localSheetId="65">#REF!</definedName>
    <definedName name="OUTCPI" localSheetId="67">#REF!</definedName>
    <definedName name="OUTCPI" localSheetId="68">#REF!</definedName>
    <definedName name="OUTCPI" localSheetId="69">#REF!</definedName>
    <definedName name="OUTCPI" localSheetId="71">#REF!</definedName>
    <definedName name="OUTCPI" localSheetId="73">#REF!</definedName>
    <definedName name="OUTCPI">#REF!</definedName>
    <definedName name="OUTDS1" localSheetId="65">#REF!</definedName>
    <definedName name="OUTDS1" localSheetId="68">#REF!</definedName>
    <definedName name="OUTDS1" localSheetId="69">#REF!</definedName>
    <definedName name="OUTDS1" localSheetId="71">#REF!</definedName>
    <definedName name="OUTDS1" localSheetId="73">#REF!</definedName>
    <definedName name="OUTDS1">#REF!</definedName>
    <definedName name="OUTEXR" localSheetId="65">#REF!</definedName>
    <definedName name="OUTEXR" localSheetId="68">#REF!</definedName>
    <definedName name="OUTEXR" localSheetId="69">#REF!</definedName>
    <definedName name="OUTEXR" localSheetId="71">#REF!</definedName>
    <definedName name="OUTEXR" localSheetId="73">#REF!</definedName>
    <definedName name="OUTEXR">#REF!</definedName>
    <definedName name="OUTFISC" localSheetId="65">#REF!</definedName>
    <definedName name="OUTFISC" localSheetId="68">#REF!</definedName>
    <definedName name="OUTFISC" localSheetId="69">#REF!</definedName>
    <definedName name="OUTFISC" localSheetId="71">#REF!</definedName>
    <definedName name="OUTFISC" localSheetId="73">#REF!</definedName>
    <definedName name="OUTFISC">#REF!</definedName>
    <definedName name="OutHUB" localSheetId="65">#REF!</definedName>
    <definedName name="OutHUB" localSheetId="68">#REF!</definedName>
    <definedName name="OutHUB" localSheetId="69">#REF!</definedName>
    <definedName name="OutHUB" localSheetId="71">#REF!</definedName>
    <definedName name="OutHUB" localSheetId="73">#REF!</definedName>
    <definedName name="OutHUB">#REF!</definedName>
    <definedName name="OUTIMF" localSheetId="65">#REF!</definedName>
    <definedName name="OUTIMF" localSheetId="68">#REF!</definedName>
    <definedName name="OUTIMF" localSheetId="69">#REF!</definedName>
    <definedName name="OUTIMF" localSheetId="71">#REF!</definedName>
    <definedName name="OUTIMF" localSheetId="73">#REF!</definedName>
    <definedName name="OUTIMF">#REF!</definedName>
    <definedName name="OUTMN" localSheetId="65">#REF!</definedName>
    <definedName name="OUTMN" localSheetId="68">#REF!</definedName>
    <definedName name="OUTMN" localSheetId="69">#REF!</definedName>
    <definedName name="OUTMN" localSheetId="71">#REF!</definedName>
    <definedName name="OUTMN" localSheetId="73">#REF!</definedName>
    <definedName name="OUTMN">#REF!</definedName>
    <definedName name="OUTMS1" localSheetId="65">#REF!</definedName>
    <definedName name="OUTMS1" localSheetId="68">#REF!</definedName>
    <definedName name="OUTMS1" localSheetId="69">#REF!</definedName>
    <definedName name="OUTMS1" localSheetId="71">#REF!</definedName>
    <definedName name="OUTMS1" localSheetId="73">#REF!</definedName>
    <definedName name="OUTMS1">#REF!</definedName>
    <definedName name="OUTMS2" localSheetId="65">#REF!</definedName>
    <definedName name="OUTMS2" localSheetId="68">#REF!</definedName>
    <definedName name="OUTMS2" localSheetId="69">#REF!</definedName>
    <definedName name="OUTMS2" localSheetId="71">#REF!</definedName>
    <definedName name="OUTMS2" localSheetId="73">#REF!</definedName>
    <definedName name="OUTMS2">#REF!</definedName>
    <definedName name="OUTMS3" localSheetId="65">#REF!</definedName>
    <definedName name="OUTMS3" localSheetId="68">#REF!</definedName>
    <definedName name="OUTMS3" localSheetId="69">#REF!</definedName>
    <definedName name="OUTMS3" localSheetId="71">#REF!</definedName>
    <definedName name="OUTMS3" localSheetId="73">#REF!</definedName>
    <definedName name="OUTMS3">#REF!</definedName>
    <definedName name="OUTMS4" localSheetId="65">#REF!</definedName>
    <definedName name="OUTMS4" localSheetId="68">#REF!</definedName>
    <definedName name="OUTMS4" localSheetId="69">#REF!</definedName>
    <definedName name="OUTMS4" localSheetId="71">#REF!</definedName>
    <definedName name="OUTMS4" localSheetId="73">#REF!</definedName>
    <definedName name="OUTMS4">#REF!</definedName>
    <definedName name="OUTPUT" localSheetId="65">#REF!</definedName>
    <definedName name="OUTPUT" localSheetId="68">#REF!</definedName>
    <definedName name="OUTPUT" localSheetId="69">#REF!</definedName>
    <definedName name="OUTPUT" localSheetId="71">#REF!</definedName>
    <definedName name="OUTPUT" localSheetId="73">#REF!</definedName>
    <definedName name="OUTPUT">#REF!</definedName>
    <definedName name="OUTQMS1" localSheetId="65">#REF!</definedName>
    <definedName name="OUTQMS1" localSheetId="68">#REF!</definedName>
    <definedName name="OUTQMS1" localSheetId="69">#REF!</definedName>
    <definedName name="OUTQMS1" localSheetId="71">#REF!</definedName>
    <definedName name="OUTQMS1" localSheetId="73">#REF!</definedName>
    <definedName name="OUTQMS1">#REF!</definedName>
    <definedName name="OUTQMS2" localSheetId="65">#REF!</definedName>
    <definedName name="OUTQMS2" localSheetId="68">#REF!</definedName>
    <definedName name="OUTQMS2" localSheetId="69">#REF!</definedName>
    <definedName name="OUTQMS2" localSheetId="71">#REF!</definedName>
    <definedName name="OUTQMS2" localSheetId="73">#REF!</definedName>
    <definedName name="OUTQMS2">#REF!</definedName>
    <definedName name="OUTQMS3" localSheetId="65">#REF!</definedName>
    <definedName name="OUTQMS3" localSheetId="68">#REF!</definedName>
    <definedName name="OUTQMS3" localSheetId="69">#REF!</definedName>
    <definedName name="OUTQMS3" localSheetId="71">#REF!</definedName>
    <definedName name="OUTQMS3" localSheetId="73">#REF!</definedName>
    <definedName name="OUTQMS3">#REF!</definedName>
    <definedName name="OUTQMS4" localSheetId="65">#REF!</definedName>
    <definedName name="OUTQMS4" localSheetId="68">#REF!</definedName>
    <definedName name="OUTQMS4" localSheetId="69">#REF!</definedName>
    <definedName name="OUTQMS4" localSheetId="71">#REF!</definedName>
    <definedName name="OUTQMS4" localSheetId="73">#REF!</definedName>
    <definedName name="OUTQMS4">#REF!</definedName>
    <definedName name="outs_debt" localSheetId="65" hidden="1">'[122]2'!#REF!</definedName>
    <definedName name="outs_debt" localSheetId="68" hidden="1">'[122]2'!#REF!</definedName>
    <definedName name="outs_debt" localSheetId="71" hidden="1">'[122]2'!#REF!</definedName>
    <definedName name="outs_debt" localSheetId="73" hidden="1">'[122]2'!#REF!</definedName>
    <definedName name="outs_debt" hidden="1">'[122]2'!#REF!</definedName>
    <definedName name="OUTTI" localSheetId="65">#REF!</definedName>
    <definedName name="OUTTI" localSheetId="67">#REF!</definedName>
    <definedName name="OUTTI" localSheetId="68">#REF!</definedName>
    <definedName name="OUTTI" localSheetId="69">#REF!</definedName>
    <definedName name="OUTTI" localSheetId="71">#REF!</definedName>
    <definedName name="OUTTI" localSheetId="73">#REF!</definedName>
    <definedName name="OUTTI">#REF!</definedName>
    <definedName name="OUTTM" localSheetId="65">#REF!</definedName>
    <definedName name="OUTTM" localSheetId="67">#REF!</definedName>
    <definedName name="OUTTM" localSheetId="68">#REF!</definedName>
    <definedName name="OUTTM" localSheetId="69">#REF!</definedName>
    <definedName name="OUTTM" localSheetId="71">#REF!</definedName>
    <definedName name="OUTTM" localSheetId="73">#REF!</definedName>
    <definedName name="OUTTM">#REF!</definedName>
    <definedName name="OUTTX" localSheetId="65">#REF!</definedName>
    <definedName name="OUTTX" localSheetId="67">#REF!</definedName>
    <definedName name="OUTTX" localSheetId="68">#REF!</definedName>
    <definedName name="OUTTX" localSheetId="69">#REF!</definedName>
    <definedName name="OUTTX" localSheetId="71">#REF!</definedName>
    <definedName name="OUTTX" localSheetId="73">#REF!</definedName>
    <definedName name="OUTTX">#REF!</definedName>
    <definedName name="Owner" localSheetId="65">#REF!</definedName>
    <definedName name="Owner" localSheetId="68">#REF!</definedName>
    <definedName name="Owner" localSheetId="69">#REF!</definedName>
    <definedName name="Owner" localSheetId="71">#REF!</definedName>
    <definedName name="Owner" localSheetId="73">#REF!</definedName>
    <definedName name="Owner">#REF!</definedName>
    <definedName name="p" localSheetId="117">#REF!</definedName>
    <definedName name="p" localSheetId="118">#REF!</definedName>
    <definedName name="p" localSheetId="119">#REF!</definedName>
    <definedName name="p" localSheetId="113">#REF!</definedName>
    <definedName name="p" localSheetId="115">#REF!</definedName>
    <definedName name="p" localSheetId="116">#REF!</definedName>
    <definedName name="p" localSheetId="154">#REF!</definedName>
    <definedName name="P" localSheetId="65">#REF!</definedName>
    <definedName name="P" localSheetId="68">#REF!</definedName>
    <definedName name="P" localSheetId="69">#REF!</definedName>
    <definedName name="P" localSheetId="71">#REF!</definedName>
    <definedName name="P" localSheetId="73">#REF!</definedName>
    <definedName name="p" localSheetId="155">#REF!</definedName>
    <definedName name="p" localSheetId="159">[26]TEMP!#REF!</definedName>
    <definedName name="p" localSheetId="160">#REF!</definedName>
    <definedName name="p" localSheetId="174">#REF!</definedName>
    <definedName name="p" localSheetId="182">#REF!</definedName>
    <definedName name="p" localSheetId="183">#REF!</definedName>
    <definedName name="p" localSheetId="184">#REF!</definedName>
    <definedName name="p" localSheetId="175">#REF!</definedName>
    <definedName name="p" localSheetId="176">#REF!</definedName>
    <definedName name="p" localSheetId="179">#REF!</definedName>
    <definedName name="p" localSheetId="180">#REF!</definedName>
    <definedName name="p" localSheetId="181">#REF!</definedName>
    <definedName name="p">#REF!</definedName>
    <definedName name="pa" localSheetId="65">#REF!</definedName>
    <definedName name="pa" localSheetId="68">#REF!</definedName>
    <definedName name="pa" localSheetId="69">#REF!</definedName>
    <definedName name="pa" localSheetId="71">#REF!</definedName>
    <definedName name="pa" localSheetId="73">#REF!</definedName>
    <definedName name="pa">#REF!</definedName>
    <definedName name="PA.NUS.ATLS" localSheetId="65">#REF!</definedName>
    <definedName name="PA.NUS.ATLS" localSheetId="68">#REF!</definedName>
    <definedName name="PA.NUS.ATLS" localSheetId="69">#REF!</definedName>
    <definedName name="PA.NUS.ATLS" localSheetId="71">#REF!</definedName>
    <definedName name="PA.NUS.ATLS" localSheetId="73">#REF!</definedName>
    <definedName name="PA.NUS.ATLS">#REF!</definedName>
    <definedName name="PA.NUS.FCRF" localSheetId="65">#REF!</definedName>
    <definedName name="PA.NUS.FCRF" localSheetId="68">#REF!</definedName>
    <definedName name="PA.NUS.FCRF" localSheetId="69">#REF!</definedName>
    <definedName name="PA.NUS.FCRF" localSheetId="71">#REF!</definedName>
    <definedName name="PA.NUS.FCRF" localSheetId="73">#REF!</definedName>
    <definedName name="PA.NUS.FCRF">#REF!</definedName>
    <definedName name="page1" localSheetId="65">#REF!</definedName>
    <definedName name="page1" localSheetId="68">#REF!</definedName>
    <definedName name="page1" localSheetId="69">#REF!</definedName>
    <definedName name="page1" localSheetId="71">#REF!</definedName>
    <definedName name="page1" localSheetId="73">#REF!</definedName>
    <definedName name="page1">#REF!</definedName>
    <definedName name="page2" localSheetId="65">#REF!</definedName>
    <definedName name="page2" localSheetId="68">#REF!</definedName>
    <definedName name="page2" localSheetId="69">#REF!</definedName>
    <definedName name="page2" localSheetId="71">#REF!</definedName>
    <definedName name="page2" localSheetId="73">#REF!</definedName>
    <definedName name="page2">#REF!</definedName>
    <definedName name="page3" localSheetId="65">#REF!</definedName>
    <definedName name="page3" localSheetId="68">#REF!</definedName>
    <definedName name="page3" localSheetId="69">#REF!</definedName>
    <definedName name="page3" localSheetId="71">#REF!</definedName>
    <definedName name="page3" localSheetId="73">#REF!</definedName>
    <definedName name="page3">#REF!</definedName>
    <definedName name="PAGE5" localSheetId="65">#REF!</definedName>
    <definedName name="PAGE5" localSheetId="68">#REF!</definedName>
    <definedName name="PAGE5" localSheetId="69">#REF!</definedName>
    <definedName name="PAGE5" localSheetId="71">#REF!</definedName>
    <definedName name="PAGE5" localSheetId="73">#REF!</definedName>
    <definedName name="PAGE5">#REF!</definedName>
    <definedName name="pam" localSheetId="117" hidden="1">#REF!</definedName>
    <definedName name="pam" localSheetId="118" hidden="1">#REF!</definedName>
    <definedName name="pam" localSheetId="119" hidden="1">#REF!</definedName>
    <definedName name="pam" localSheetId="113" hidden="1">#REF!</definedName>
    <definedName name="pam" localSheetId="115" hidden="1">#REF!</definedName>
    <definedName name="pam" localSheetId="116" hidden="1">#REF!</definedName>
    <definedName name="pam" localSheetId="154" hidden="1">#REF!</definedName>
    <definedName name="pam" localSheetId="68" hidden="1">#REF!</definedName>
    <definedName name="pam" localSheetId="71" hidden="1">#REF!</definedName>
    <definedName name="pam" localSheetId="155" hidden="1">#REF!</definedName>
    <definedName name="pam" localSheetId="163" hidden="1">#REF!</definedName>
    <definedName name="pam" localSheetId="164" hidden="1">#REF!</definedName>
    <definedName name="pam" localSheetId="165" hidden="1">#REF!</definedName>
    <definedName name="pam" localSheetId="166" hidden="1">#REF!</definedName>
    <definedName name="pam" localSheetId="158" hidden="1">#REF!</definedName>
    <definedName name="pam" localSheetId="160" hidden="1">#REF!</definedName>
    <definedName name="pam" localSheetId="162" hidden="1">#REF!</definedName>
    <definedName name="pam" localSheetId="174" hidden="1">#REF!</definedName>
    <definedName name="pam" localSheetId="182" hidden="1">#REF!</definedName>
    <definedName name="pam" localSheetId="183" hidden="1">#REF!</definedName>
    <definedName name="pam" localSheetId="184" hidden="1">#REF!</definedName>
    <definedName name="pam" localSheetId="175" hidden="1">#REF!</definedName>
    <definedName name="pam" localSheetId="176" hidden="1">#REF!</definedName>
    <definedName name="pam" localSheetId="179" hidden="1">#REF!</definedName>
    <definedName name="pam" localSheetId="180" hidden="1">#REF!</definedName>
    <definedName name="pam" localSheetId="181" hidden="1">#REF!</definedName>
    <definedName name="pam" hidden="1">#REF!</definedName>
    <definedName name="pame" localSheetId="117" hidden="1">#REF!</definedName>
    <definedName name="pame" localSheetId="118" hidden="1">#REF!</definedName>
    <definedName name="pame" localSheetId="119" hidden="1">#REF!</definedName>
    <definedName name="pame" localSheetId="113" hidden="1">#REF!</definedName>
    <definedName name="pame" localSheetId="115" hidden="1">#REF!</definedName>
    <definedName name="pame" localSheetId="116" hidden="1">#REF!</definedName>
    <definedName name="pame" localSheetId="154" hidden="1">#REF!</definedName>
    <definedName name="pame" localSheetId="68" hidden="1">#REF!</definedName>
    <definedName name="pame" localSheetId="71" hidden="1">#REF!</definedName>
    <definedName name="pame" localSheetId="155" hidden="1">#REF!</definedName>
    <definedName name="pame" localSheetId="163" hidden="1">#REF!</definedName>
    <definedName name="pame" localSheetId="164" hidden="1">#REF!</definedName>
    <definedName name="pame" localSheetId="165" hidden="1">#REF!</definedName>
    <definedName name="pame" localSheetId="166" hidden="1">#REF!</definedName>
    <definedName name="pame" localSheetId="158" hidden="1">#REF!</definedName>
    <definedName name="pame" localSheetId="160" hidden="1">#REF!</definedName>
    <definedName name="pame" localSheetId="162" hidden="1">#REF!</definedName>
    <definedName name="pame" localSheetId="174" hidden="1">#REF!</definedName>
    <definedName name="pame" localSheetId="182" hidden="1">#REF!</definedName>
    <definedName name="pame" localSheetId="183" hidden="1">#REF!</definedName>
    <definedName name="pame" localSheetId="184" hidden="1">#REF!</definedName>
    <definedName name="pame" localSheetId="175" hidden="1">#REF!</definedName>
    <definedName name="pame" localSheetId="176" hidden="1">#REF!</definedName>
    <definedName name="pame" localSheetId="179" hidden="1">#REF!</definedName>
    <definedName name="pame" localSheetId="180" hidden="1">#REF!</definedName>
    <definedName name="pame" localSheetId="181" hidden="1">#REF!</definedName>
    <definedName name="pame" hidden="1">#REF!</definedName>
    <definedName name="pamela" localSheetId="117" hidden="1">#REF!</definedName>
    <definedName name="pamela" localSheetId="118" hidden="1">#REF!</definedName>
    <definedName name="pamela" localSheetId="119" hidden="1">#REF!</definedName>
    <definedName name="pamela" localSheetId="113" hidden="1">#REF!</definedName>
    <definedName name="pamela" localSheetId="115" hidden="1">#REF!</definedName>
    <definedName name="pamela" localSheetId="116" hidden="1">#REF!</definedName>
    <definedName name="pamela" localSheetId="154" hidden="1">#REF!</definedName>
    <definedName name="pamela" localSheetId="68" hidden="1">#REF!</definedName>
    <definedName name="pamela" localSheetId="71" hidden="1">#REF!</definedName>
    <definedName name="pamela" localSheetId="155" hidden="1">#REF!</definedName>
    <definedName name="pamela" localSheetId="163" hidden="1">#REF!</definedName>
    <definedName name="pamela" localSheetId="164" hidden="1">#REF!</definedName>
    <definedName name="pamela" localSheetId="165" hidden="1">#REF!</definedName>
    <definedName name="pamela" localSheetId="166" hidden="1">#REF!</definedName>
    <definedName name="pamela" localSheetId="158" hidden="1">#REF!</definedName>
    <definedName name="pamela" localSheetId="160" hidden="1">#REF!</definedName>
    <definedName name="pamela" localSheetId="162" hidden="1">#REF!</definedName>
    <definedName name="pamela" localSheetId="174" hidden="1">#REF!</definedName>
    <definedName name="pamela" localSheetId="182" hidden="1">#REF!</definedName>
    <definedName name="pamela" localSheetId="183" hidden="1">#REF!</definedName>
    <definedName name="pamela" localSheetId="184" hidden="1">#REF!</definedName>
    <definedName name="pamela" localSheetId="175" hidden="1">#REF!</definedName>
    <definedName name="pamela" localSheetId="176" hidden="1">#REF!</definedName>
    <definedName name="pamela" localSheetId="179" hidden="1">#REF!</definedName>
    <definedName name="pamela" localSheetId="180" hidden="1">#REF!</definedName>
    <definedName name="pamela" localSheetId="181" hidden="1">#REF!</definedName>
    <definedName name="pamela" hidden="1">#REF!</definedName>
    <definedName name="PARIS" localSheetId="65">#REF!</definedName>
    <definedName name="PARIS" localSheetId="68">#REF!</definedName>
    <definedName name="PARIS" localSheetId="69">#REF!</definedName>
    <definedName name="PARIS" localSheetId="71">#REF!</definedName>
    <definedName name="PARIS" localSheetId="73">#REF!</definedName>
    <definedName name="PARIS">#REF!</definedName>
    <definedName name="Parmeshwar">[15]E!$AJ$98:$AX$115</definedName>
    <definedName name="Pay_Date" localSheetId="65">#REF!</definedName>
    <definedName name="Pay_Date" localSheetId="67">#REF!</definedName>
    <definedName name="Pay_Date" localSheetId="68">#REF!</definedName>
    <definedName name="Pay_Date" localSheetId="69">#REF!</definedName>
    <definedName name="Pay_Date" localSheetId="71">#REF!</definedName>
    <definedName name="Pay_Date" localSheetId="73">#REF!</definedName>
    <definedName name="Pay_Date">#REF!</definedName>
    <definedName name="Pay_Num" localSheetId="65">#REF!</definedName>
    <definedName name="Pay_Num" localSheetId="67">#REF!</definedName>
    <definedName name="Pay_Num" localSheetId="68">#REF!</definedName>
    <definedName name="Pay_Num" localSheetId="69">#REF!</definedName>
    <definedName name="Pay_Num" localSheetId="71">#REF!</definedName>
    <definedName name="Pay_Num" localSheetId="73">#REF!</definedName>
    <definedName name="Pay_Num">#REF!</definedName>
    <definedName name="PAYCAP" localSheetId="65">#REF!</definedName>
    <definedName name="PAYCAP" localSheetId="67">#REF!</definedName>
    <definedName name="PAYCAP" localSheetId="68">#REF!</definedName>
    <definedName name="PAYCAP" localSheetId="69">#REF!</definedName>
    <definedName name="PAYCAP" localSheetId="71">#REF!</definedName>
    <definedName name="PAYCAP" localSheetId="73">#REF!</definedName>
    <definedName name="PAYCAP">#REF!</definedName>
    <definedName name="Paym_Cap" localSheetId="65">#REF!</definedName>
    <definedName name="Paym_Cap" localSheetId="68">#REF!</definedName>
    <definedName name="Paym_Cap" localSheetId="69">#REF!</definedName>
    <definedName name="Paym_Cap" localSheetId="71">#REF!</definedName>
    <definedName name="Paym_Cap" localSheetId="73">#REF!</definedName>
    <definedName name="Paym_Cap">#REF!</definedName>
    <definedName name="Payment_Date" localSheetId="65">DATE(YEAR('T 6.2 '!Loan_Start),MONTH('T 6.2 '!Loan_Start)+Payment_Number,DAY('T 6.2 '!Loan_Start))</definedName>
    <definedName name="Payment_Date" localSheetId="67">DATE(YEAR('T 6.4'!Loan_Start),MONTH('T 6.4'!Loan_Start)+Payment_Number,DAY('T 6.4'!Loan_Start))</definedName>
    <definedName name="Payment_Date" localSheetId="68">DATE(YEAR('T 6.4 ctd'!Loan_Start),MONTH('T 6.4 ctd'!Loan_Start)+Payment_Number,DAY('T 6.4 ctd'!Loan_Start))</definedName>
    <definedName name="Payment_Date" localSheetId="69">DATE(YEAR('T 6.5'!Loan_Start),MONTH('T 6.5'!Loan_Start)+Payment_Number,DAY('T 6.5'!Loan_Start))</definedName>
    <definedName name="Payment_Date" localSheetId="71">DATE(YEAR('T 6.6 Ctd'!Loan_Start),MONTH('T 6.6 Ctd'!Loan_Start)+Payment_Number,DAY('T 6.6 Ctd'!Loan_Start))</definedName>
    <definedName name="Payment_Date" localSheetId="73">DATE(YEAR('T 6.9 _6.10'!Loan_Start),MONTH('T 6.9 _6.10'!Loan_Start)+Payment_Number,DAY('T 6.9 _6.10'!Loan_Start))</definedName>
    <definedName name="Payment_Date">DATE(YEAR(Loan_Start),MONTH(Loan_Start)+Payment_Number,DAY(Loan_Start))</definedName>
    <definedName name="pchBM" localSheetId="65">#REF!</definedName>
    <definedName name="pchBM" localSheetId="67">#REF!</definedName>
    <definedName name="pchBM" localSheetId="68">#REF!</definedName>
    <definedName name="pchBM" localSheetId="69">#REF!</definedName>
    <definedName name="pchBM" localSheetId="71">#REF!</definedName>
    <definedName name="pchBM" localSheetId="73">#REF!</definedName>
    <definedName name="pchBM">#REF!</definedName>
    <definedName name="pchBMG" localSheetId="65">#REF!</definedName>
    <definedName name="pchBMG" localSheetId="67">#REF!</definedName>
    <definedName name="pchBMG" localSheetId="68">#REF!</definedName>
    <definedName name="pchBMG" localSheetId="69">#REF!</definedName>
    <definedName name="pchBMG" localSheetId="71">#REF!</definedName>
    <definedName name="pchBMG" localSheetId="73">#REF!</definedName>
    <definedName name="pchBMG">#REF!</definedName>
    <definedName name="pchBX" localSheetId="65">#REF!</definedName>
    <definedName name="pchBX" localSheetId="67">#REF!</definedName>
    <definedName name="pchBX" localSheetId="68">#REF!</definedName>
    <definedName name="pchBX" localSheetId="69">#REF!</definedName>
    <definedName name="pchBX" localSheetId="71">#REF!</definedName>
    <definedName name="pchBX" localSheetId="73">#REF!</definedName>
    <definedName name="pchBX">#REF!</definedName>
    <definedName name="pchBXG" localSheetId="65">#REF!</definedName>
    <definedName name="pchBXG" localSheetId="68">#REF!</definedName>
    <definedName name="pchBXG" localSheetId="69">#REF!</definedName>
    <definedName name="pchBXG" localSheetId="71">#REF!</definedName>
    <definedName name="pchBXG" localSheetId="73">#REF!</definedName>
    <definedName name="pchBXG">#REF!</definedName>
    <definedName name="PCPI" localSheetId="65">#REF!</definedName>
    <definedName name="PCPI" localSheetId="68">#REF!</definedName>
    <definedName name="PCPI" localSheetId="69">#REF!</definedName>
    <definedName name="PCPI" localSheetId="71">#REF!</definedName>
    <definedName name="PCPI" localSheetId="73">#REF!</definedName>
    <definedName name="PCPI">#REF!</definedName>
    <definedName name="PCPIE" localSheetId="65">#REF!</definedName>
    <definedName name="PCPIE" localSheetId="68">#REF!</definedName>
    <definedName name="PCPIE" localSheetId="69">#REF!</definedName>
    <definedName name="PCPIE" localSheetId="71">#REF!</definedName>
    <definedName name="PCPIE" localSheetId="73">#REF!</definedName>
    <definedName name="PCPIE">#REF!</definedName>
    <definedName name="PCPIG">#N/A</definedName>
    <definedName name="pcsod">'[81]Scheduled Repayment'!$E$4:$AK$4</definedName>
    <definedName name="pcsodds">'[81]Scheduled Repayment'!$E$3:$AK$3</definedName>
    <definedName name="PDRDSA" localSheetId="65">#REF!</definedName>
    <definedName name="PDRDSA" localSheetId="67">#REF!</definedName>
    <definedName name="PDRDSA" localSheetId="68">#REF!</definedName>
    <definedName name="PDRDSA" localSheetId="69">#REF!</definedName>
    <definedName name="PDRDSA" localSheetId="71">#REF!</definedName>
    <definedName name="PDRDSA" localSheetId="73">#REF!</definedName>
    <definedName name="PDRDSA">#REF!</definedName>
    <definedName name="PDRDSA2" localSheetId="65">#REF!</definedName>
    <definedName name="PDRDSA2" localSheetId="67">#REF!</definedName>
    <definedName name="PDRDSA2" localSheetId="68">#REF!</definedName>
    <definedName name="PDRDSA2" localSheetId="69">#REF!</definedName>
    <definedName name="PDRDSA2" localSheetId="71">#REF!</definedName>
    <definedName name="PDRDSA2" localSheetId="73">#REF!</definedName>
    <definedName name="PDRDSA2">#REF!</definedName>
    <definedName name="PE.NUS.FCAE" localSheetId="65">#REF!</definedName>
    <definedName name="PE.NUS.FCAE" localSheetId="67">#REF!</definedName>
    <definedName name="PE.NUS.FCAE" localSheetId="68">#REF!</definedName>
    <definedName name="PE.NUS.FCAE" localSheetId="69">#REF!</definedName>
    <definedName name="PE.NUS.FCAE" localSheetId="71">#REF!</definedName>
    <definedName name="PE.NUS.FCAE" localSheetId="73">#REF!</definedName>
    <definedName name="PE.NUS.FCAE">#REF!</definedName>
    <definedName name="period">[129]IN!$D$1:$I$1</definedName>
    <definedName name="PeriodList" localSheetId="69">'[70]Report Form'!$E$4:$E$74</definedName>
    <definedName name="PeriodList">'[71]Report Form'!$E$4:$E$74</definedName>
    <definedName name="Petroecuador" localSheetId="65">#REF!</definedName>
    <definedName name="Petroecuador" localSheetId="67">#REF!</definedName>
    <definedName name="Petroecuador" localSheetId="68">#REF!</definedName>
    <definedName name="Petroecuador" localSheetId="69">#REF!</definedName>
    <definedName name="Petroecuador" localSheetId="71">#REF!</definedName>
    <definedName name="Petroecuador" localSheetId="73">#REF!</definedName>
    <definedName name="Petroecuador">#REF!</definedName>
    <definedName name="PFP" localSheetId="65">#REF!</definedName>
    <definedName name="PFP" localSheetId="67">#REF!</definedName>
    <definedName name="PFP" localSheetId="68">#REF!</definedName>
    <definedName name="PFP" localSheetId="69">#REF!</definedName>
    <definedName name="PFP" localSheetId="71">#REF!</definedName>
    <definedName name="PFP" localSheetId="73">#REF!</definedName>
    <definedName name="PFP">#REF!</definedName>
    <definedName name="pfp_table1" localSheetId="65">#REF!</definedName>
    <definedName name="pfp_table1" localSheetId="67">#REF!</definedName>
    <definedName name="pfp_table1" localSheetId="68">#REF!</definedName>
    <definedName name="pfp_table1" localSheetId="69">#REF!</definedName>
    <definedName name="pfp_table1" localSheetId="71">#REF!</definedName>
    <definedName name="pfp_table1" localSheetId="73">#REF!</definedName>
    <definedName name="pfp_table1">#REF!</definedName>
    <definedName name="po" hidden="1">#REF!</definedName>
    <definedName name="Ports" localSheetId="65">#REF!</definedName>
    <definedName name="Ports" localSheetId="68">#REF!</definedName>
    <definedName name="Ports" localSheetId="69">#REF!</definedName>
    <definedName name="Ports" localSheetId="71">#REF!</definedName>
    <definedName name="Ports" localSheetId="73">#REF!</definedName>
    <definedName name="Ports">#REF!</definedName>
    <definedName name="pp" localSheetId="65">#REF!</definedName>
    <definedName name="pp" localSheetId="68">#REF!</definedName>
    <definedName name="pp" localSheetId="69">#REF!</definedName>
    <definedName name="pp" localSheetId="71">#REF!</definedName>
    <definedName name="pp" localSheetId="73">#REF!</definedName>
    <definedName name="pp">#REF!</definedName>
    <definedName name="ppim" localSheetId="117" hidden="1">#REF!</definedName>
    <definedName name="ppim" localSheetId="118" hidden="1">#REF!</definedName>
    <definedName name="ppim" localSheetId="119" hidden="1">#REF!</definedName>
    <definedName name="ppim" localSheetId="113" hidden="1">#REF!</definedName>
    <definedName name="ppim" localSheetId="115" hidden="1">#REF!</definedName>
    <definedName name="ppim" localSheetId="116" hidden="1">#REF!</definedName>
    <definedName name="ppim" localSheetId="154" hidden="1">#REF!</definedName>
    <definedName name="ppim" localSheetId="65" hidden="1">#REF!</definedName>
    <definedName name="ppim" localSheetId="68" hidden="1">#REF!</definedName>
    <definedName name="ppim" localSheetId="69" hidden="1">#REF!</definedName>
    <definedName name="ppim" localSheetId="71" hidden="1">#REF!</definedName>
    <definedName name="ppim" localSheetId="73" hidden="1">#REF!</definedName>
    <definedName name="ppim" localSheetId="155" hidden="1">#REF!</definedName>
    <definedName name="ppim" localSheetId="158" hidden="1">#REF!</definedName>
    <definedName name="ppim" localSheetId="159" hidden="1">#REF!</definedName>
    <definedName name="ppim" localSheetId="161" hidden="1">#REF!</definedName>
    <definedName name="ppim" localSheetId="160" hidden="1">#REF!</definedName>
    <definedName name="ppim" localSheetId="162" hidden="1">#REF!</definedName>
    <definedName name="ppim" localSheetId="174" hidden="1">#REF!</definedName>
    <definedName name="ppim" localSheetId="182" hidden="1">#REF!</definedName>
    <definedName name="ppim" localSheetId="183" hidden="1">#REF!</definedName>
    <definedName name="ppim" localSheetId="184" hidden="1">#REF!</definedName>
    <definedName name="ppim" localSheetId="175" hidden="1">#REF!</definedName>
    <definedName name="ppim" localSheetId="176" hidden="1">#REF!</definedName>
    <definedName name="ppim" localSheetId="179" hidden="1">#REF!</definedName>
    <definedName name="ppim" localSheetId="180" hidden="1">#REF!</definedName>
    <definedName name="ppim" localSheetId="181" hidden="1">#REF!</definedName>
    <definedName name="ppim" hidden="1">#REF!</definedName>
    <definedName name="ppp" localSheetId="65">#REF!</definedName>
    <definedName name="ppp" localSheetId="68">#REF!</definedName>
    <definedName name="ppp" localSheetId="69">#REF!</definedName>
    <definedName name="ppp" localSheetId="71">#REF!</definedName>
    <definedName name="ppp" localSheetId="73">#REF!</definedName>
    <definedName name="ppp">#REF!</definedName>
    <definedName name="ppppp" localSheetId="65">#REF!</definedName>
    <definedName name="ppppp" localSheetId="68">#REF!</definedName>
    <definedName name="ppppp" localSheetId="69">#REF!</definedName>
    <definedName name="ppppp" localSheetId="71">#REF!</definedName>
    <definedName name="ppppp" localSheetId="73">#REF!</definedName>
    <definedName name="ppppp">#REF!</definedName>
    <definedName name="PPPWGT">#N/A</definedName>
    <definedName name="pq" localSheetId="65">#REF!</definedName>
    <definedName name="pq" localSheetId="67">#REF!</definedName>
    <definedName name="pq" localSheetId="68">#REF!</definedName>
    <definedName name="pq" localSheetId="69">#REF!</definedName>
    <definedName name="pq" localSheetId="71">#REF!</definedName>
    <definedName name="pq" localSheetId="73">#REF!</definedName>
    <definedName name="pq">#REF!</definedName>
    <definedName name="pr_sr" localSheetId="65">#REF!</definedName>
    <definedName name="pr_sr" localSheetId="67">#REF!</definedName>
    <definedName name="pr_sr" localSheetId="68">#REF!</definedName>
    <definedName name="pr_sr" localSheetId="69">#REF!</definedName>
    <definedName name="pr_sr" localSheetId="71">#REF!</definedName>
    <definedName name="pr_sr" localSheetId="73">#REF!</definedName>
    <definedName name="pr_sr">#REF!</definedName>
    <definedName name="PRGF_Total_Undrawn" localSheetId="65">'[104]Table 2b'!#REF!</definedName>
    <definedName name="PRGF_Total_Undrawn" localSheetId="67">'[104]Table 2b'!#REF!</definedName>
    <definedName name="PRGF_Total_Undrawn" localSheetId="68">'[104]Table 2b'!#REF!</definedName>
    <definedName name="PRGF_Total_Undrawn" localSheetId="71">'[104]Table 2b'!#REF!</definedName>
    <definedName name="PRGF_Total_Undrawn" localSheetId="73">'[104]Table 2b'!#REF!</definedName>
    <definedName name="PRGF_Total_Undrawn">'[104]Table 2b'!#REF!</definedName>
    <definedName name="PRICE" localSheetId="65">#REF!</definedName>
    <definedName name="PRICE" localSheetId="67">#REF!</definedName>
    <definedName name="PRICE" localSheetId="68">#REF!</definedName>
    <definedName name="PRICE" localSheetId="69">#REF!</definedName>
    <definedName name="PRICE" localSheetId="71">#REF!</definedName>
    <definedName name="PRICE" localSheetId="73">#REF!</definedName>
    <definedName name="PRICE">#REF!</definedName>
    <definedName name="PRICETAB" localSheetId="65">#REF!</definedName>
    <definedName name="PRICETAB" localSheetId="67">#REF!</definedName>
    <definedName name="PRICETAB" localSheetId="68">#REF!</definedName>
    <definedName name="PRICETAB" localSheetId="69">#REF!</definedName>
    <definedName name="PRICETAB" localSheetId="71">#REF!</definedName>
    <definedName name="PRICETAB" localSheetId="73">#REF!</definedName>
    <definedName name="PRICETAB">#REF!</definedName>
    <definedName name="Princ" localSheetId="65">#REF!</definedName>
    <definedName name="Princ" localSheetId="67">#REF!</definedName>
    <definedName name="Princ" localSheetId="68">#REF!</definedName>
    <definedName name="Princ" localSheetId="69">#REF!</definedName>
    <definedName name="Princ" localSheetId="71">#REF!</definedName>
    <definedName name="Princ" localSheetId="73">#REF!</definedName>
    <definedName name="Princ">#REF!</definedName>
    <definedName name="PRINT" localSheetId="65">#REF!</definedName>
    <definedName name="PRINT" localSheetId="68">#REF!</definedName>
    <definedName name="PRINT" localSheetId="69">#REF!</definedName>
    <definedName name="PRINT" localSheetId="71">#REF!</definedName>
    <definedName name="PRINT" localSheetId="73">#REF!</definedName>
    <definedName name="PRINT">#REF!</definedName>
    <definedName name="_xlnm.Print_Area" localSheetId="111">'T 10.1'!$A$2:$I$36</definedName>
    <definedName name="_xlnm.Print_Area" localSheetId="118">'T 10.11'!$A$2:$C$36</definedName>
    <definedName name="_xlnm.Print_Area" localSheetId="112">'T 10.2'!$A$2:$K$37</definedName>
    <definedName name="_xlnm.Print_Area" localSheetId="115">'T 10.6 '!$A$2:$E$60</definedName>
    <definedName name="_xlnm.Print_Area" localSheetId="120">'T 11.1 (a)'!$A$3:$G$57</definedName>
    <definedName name="_xlnm.Print_Area" localSheetId="121">'T 11.1 (b)'!$A$2:$G$52</definedName>
    <definedName name="_xlnm.Print_Area" localSheetId="122">'T 11.1 (c)'!$A$3:$G$53</definedName>
    <definedName name="_xlnm.Print_Area" localSheetId="123">'T 11.2 - 11.3'!$A$2:$E$31</definedName>
    <definedName name="_xlnm.Print_Area" localSheetId="124">'T 12.1'!$2:$32</definedName>
    <definedName name="_xlnm.Print_Area" localSheetId="132">'T 12.10'!$A$2:$K$33</definedName>
    <definedName name="_xlnm.Print_Area" localSheetId="137">'T 12.16'!$A$2:$Q$62</definedName>
    <definedName name="_xlnm.Print_Area" localSheetId="139">'T 12.18'!$A$2:$Q$22</definedName>
    <definedName name="_xlnm.Print_Area" localSheetId="140">'T 12.19 (a)'!$A$2:$P$21</definedName>
    <definedName name="_xlnm.Print_Area" localSheetId="141">'T 12.19 (b)'!$A$2:$S$42</definedName>
    <definedName name="_xlnm.Print_Area" localSheetId="142">'T 12.20'!$B$2:$R$60</definedName>
    <definedName name="_xlnm.Print_Area" localSheetId="143">'T 12.21'!$A$2:$G$66</definedName>
    <definedName name="_xlnm.Print_Area" localSheetId="145">'T 12.23'!$A$2:$S$11</definedName>
    <definedName name="_xlnm.Print_Area" localSheetId="147">'T 12.25 '!$A$2:$O$50</definedName>
    <definedName name="_xlnm.Print_Area" localSheetId="125">'T 12.3'!$2:$57</definedName>
    <definedName name="_xlnm.Print_Area" localSheetId="126">'T 12.4'!$A$3:$I$18</definedName>
    <definedName name="_xlnm.Print_Area" localSheetId="127">'T 12.5'!$A$2:$AQ$35</definedName>
    <definedName name="_xlnm.Print_Area" localSheetId="128">'T 12.6'!$A$2:$J$33</definedName>
    <definedName name="_xlnm.Print_Area" localSheetId="130">'T 12.8'!$A$3:$L$35</definedName>
    <definedName name="_xlnm.Print_Area" localSheetId="131">'T 12.9'!$3:$41</definedName>
    <definedName name="_xlnm.Print_Area" localSheetId="148">'T 13.1'!$A$2:$J$29</definedName>
    <definedName name="_xlnm.Print_Area" localSheetId="149">'T 13.2'!$A$2:$I$53</definedName>
    <definedName name="_xlnm.Print_Area" localSheetId="150">'T 13.4'!$A$2:$I$26</definedName>
    <definedName name="_xlnm.Print_Area" localSheetId="151">'T 13.5'!$A$2:$J$48</definedName>
    <definedName name="_xlnm.Print_Area" localSheetId="152">'T 13.7 '!$A$2:$G$31</definedName>
    <definedName name="_xlnm.Print_Area" localSheetId="153">'T 13.9'!$A$2:$J$42</definedName>
    <definedName name="_xlnm.Print_Area" localSheetId="154">'T 14.1'!$A$2:$G$34</definedName>
    <definedName name="_xlnm.Print_Area" localSheetId="56">'T 4.1'!$A$2:$F$31</definedName>
    <definedName name="_xlnm.Print_Area" localSheetId="57">'T 4.2'!$A$3:$F$29</definedName>
    <definedName name="_xlnm.Print_Area" localSheetId="58">'T 4.3'!$A$3:$F$28</definedName>
    <definedName name="_xlnm.Print_Area" localSheetId="59">'T 4.4'!$B$3:$G$27</definedName>
    <definedName name="_xlnm.Print_Area" localSheetId="60">'T 5.1'!$A$2:$M$26</definedName>
    <definedName name="_xlnm.Print_Area" localSheetId="61">'T 5.1 ctd'!$A$2:$L$26</definedName>
    <definedName name="_xlnm.Print_Area" localSheetId="62">'T 5.2'!$A$2:$N$22</definedName>
    <definedName name="_xlnm.Print_Area" localSheetId="63">'T 5.2 ctd'!$A$2:$J$22</definedName>
    <definedName name="_xlnm.Print_Area" localSheetId="64">'T 6.1'!$A$2:$F$45</definedName>
    <definedName name="_xlnm.Print_Area" localSheetId="74">'T 6.11'!$A$2:$C$39</definedName>
    <definedName name="_xlnm.Print_Area" localSheetId="75">'T 6.12'!$A$2:$D$24</definedName>
    <definedName name="_xlnm.Print_Area" localSheetId="65">'T 6.2 '!$A$2:$K$44</definedName>
    <definedName name="_xlnm.Print_Area" localSheetId="66">'T 6.3'!$A$1:$I$24</definedName>
    <definedName name="_xlnm.Print_Area" localSheetId="67">'T 6.4'!$A$2:$C$14</definedName>
    <definedName name="_xlnm.Print_Area" localSheetId="68">'T 6.4 ctd'!$A$2:$C$55</definedName>
    <definedName name="_xlnm.Print_Area" localSheetId="69">'T 6.5'!$A$2:$R$33</definedName>
    <definedName name="_xlnm.Print_Area" localSheetId="72">'T 6.7_6.8 '!$A$2:$E$50</definedName>
    <definedName name="_xlnm.Print_Area" localSheetId="84">'T 7.10'!$A$2:$E$44</definedName>
    <definedName name="_xlnm.Print_Area" localSheetId="85">'T 7.11'!$A$2:$E$43</definedName>
    <definedName name="_xlnm.Print_Area" localSheetId="86">'T 7.12'!$A$2:$F$18</definedName>
    <definedName name="_xlnm.Print_Area" localSheetId="87">'T 7.13'!$A$2:$M$29</definedName>
    <definedName name="_xlnm.Print_Area" localSheetId="88">'T 7.14'!$A$2:$D$58</definedName>
    <definedName name="_xlnm.Print_Area" localSheetId="89">'T 7.14 ctd'!$A$2:$D$87</definedName>
    <definedName name="_xlnm.Print_Area" localSheetId="90">'T 7.15'!$A$2:$L$43</definedName>
    <definedName name="_xlnm.Print_Area" localSheetId="91">'T 7.16'!$A$2:$L$43</definedName>
    <definedName name="_xlnm.Print_Area" localSheetId="92">'T 7.17'!$A$2:$L$29</definedName>
    <definedName name="_xlnm.Print_Area" localSheetId="79">'T 7.4'!$A$2:$E$18</definedName>
    <definedName name="_xlnm.Print_Area" localSheetId="80">'T 7.5'!$A$2:$G$44</definedName>
    <definedName name="_xlnm.Print_Area" localSheetId="81">'T 7.6'!$A$2:$E$42</definedName>
    <definedName name="_xlnm.Print_Area" localSheetId="82">'T 7.7_7.8'!$A$2:$E$47</definedName>
    <definedName name="_xlnm.Print_Area" localSheetId="83">'T 7.9'!$A$2:$E$41</definedName>
    <definedName name="_xlnm.Print_Area" localSheetId="94">'T 8.1'!$A$3:$I$36</definedName>
    <definedName name="_xlnm.Print_Area" localSheetId="95">'T 8.3'!$A$2:$M$18</definedName>
    <definedName name="_xlnm.Print_Area" localSheetId="96">'T 8.4'!$A$2:$P$18</definedName>
    <definedName name="_xlnm.Print_Area" localSheetId="97">'T 8.5'!$A$2:$M$50</definedName>
    <definedName name="_xlnm.Print_Area" localSheetId="98">'T 8.6'!$A$2:$O$18</definedName>
    <definedName name="_xlnm.Print_Area" localSheetId="99">'T 8.7'!$A$2:$AG$37</definedName>
    <definedName name="_xlnm.Print_Area" localSheetId="100">'T 9.1'!$A$2:$L$17</definedName>
    <definedName name="_xlnm.Print_Area" localSheetId="109">'T 9.10_9.11'!$A$2:$M$37</definedName>
    <definedName name="_xlnm.Print_Area" localSheetId="110">'T 9.12'!$A$2:$M$81</definedName>
    <definedName name="_xlnm.Print_Area" localSheetId="101">'T 9.2'!$A$2:$F$22</definedName>
    <definedName name="_xlnm.Print_Area" localSheetId="102">'T 9.3'!$A$2:$F$16</definedName>
    <definedName name="_xlnm.Print_Area" localSheetId="103">'T 9.4'!$A$2:$L$23</definedName>
    <definedName name="_xlnm.Print_Area" localSheetId="104">'T 9.5'!$A$2:$J$26</definedName>
    <definedName name="_xlnm.Print_Area" localSheetId="105">'T 9.6'!$A$2:$M$53</definedName>
    <definedName name="_xlnm.Print_Area" localSheetId="106">'T 9.7'!$A$2:$K$35</definedName>
    <definedName name="_xlnm.Print_Area" localSheetId="108">'T 9.9'!$A$2:$N$77</definedName>
    <definedName name="_xlnm.Print_Area" localSheetId="23">'T1-13-14'!$A$2:$J$47</definedName>
    <definedName name="_xlnm.Print_Area" localSheetId="163">T15.10!$A$2:$G$27</definedName>
    <definedName name="_xlnm.Print_Area" localSheetId="164">T15.11!$A$2:$S$27</definedName>
    <definedName name="_xlnm.Print_Area" localSheetId="165">T15.12!$A$2:$L$34</definedName>
    <definedName name="_xlnm.Print_Area" localSheetId="166">T15.14!$A$2:$X$29</definedName>
    <definedName name="_xlnm.Print_Area" localSheetId="157">T15.4!$A$2:$M$27</definedName>
    <definedName name="_xlnm.Print_Area" localSheetId="158">T15.6!$A$2:$J$27</definedName>
    <definedName name="_xlnm.Print_Area" localSheetId="161">'T15.8 b'!$A$2:$M$30</definedName>
    <definedName name="_xlnm.Print_Area" localSheetId="160">T15.8a!$A$2:$M$26</definedName>
    <definedName name="_xlnm.Print_Area" localSheetId="162">T15.9!$A$2:$N$14</definedName>
    <definedName name="_xlnm.Print_Area" localSheetId="172">T16.6!$A$2:$P$28</definedName>
    <definedName name="_xlnm.Print_Area" localSheetId="173">T16.7!$A$2:$O$24</definedName>
    <definedName name="_xlnm.Print_Area" localSheetId="174">T17.1!$A$2:$H$38</definedName>
    <definedName name="_xlnm.Print_Area" localSheetId="182">T17.10!$2:$25</definedName>
    <definedName name="_xlnm.Print_Area" localSheetId="183">T17.11!$2:$20</definedName>
    <definedName name="_xlnm.Print_Area" localSheetId="175">T17.2!$A$3:$AA$19</definedName>
    <definedName name="_xlnm.Print_Area" localSheetId="176">T17.3!$A$3:$AA$19</definedName>
    <definedName name="_xlnm.Print_Area" localSheetId="177">T17.4!$A$3:$AA$19</definedName>
    <definedName name="_xlnm.Print_Area" localSheetId="178">T17.5!$A$2:$P$20</definedName>
    <definedName name="_xlnm.Print_Area" localSheetId="179">T17.6!$A$2:$M$34</definedName>
    <definedName name="_xlnm.Print_Area" localSheetId="180">T17.7!$A$2:$K$32</definedName>
    <definedName name="_xlnm.Print_Area" localSheetId="93">'Tab 7.18'!$A$2:$L$26</definedName>
    <definedName name="_xlnm.Print_Area">#REF!</definedName>
    <definedName name="Print_Area_M2" localSheetId="65">#REF!</definedName>
    <definedName name="Print_Area_M2" localSheetId="67">#REF!</definedName>
    <definedName name="Print_Area_M2" localSheetId="68">#REF!</definedName>
    <definedName name="Print_Area_M2" localSheetId="69">#REF!</definedName>
    <definedName name="Print_Area_M2" localSheetId="71">#REF!</definedName>
    <definedName name="Print_Area_M2" localSheetId="73">#REF!</definedName>
    <definedName name="Print_Area_M2">#REF!</definedName>
    <definedName name="Print_Area_MI" localSheetId="65">#REF!</definedName>
    <definedName name="Print_Area_MI" localSheetId="67">#REF!</definedName>
    <definedName name="Print_Area_MI" localSheetId="68">#REF!</definedName>
    <definedName name="Print_Area_MI" localSheetId="69">#REF!</definedName>
    <definedName name="Print_Area_MI" localSheetId="71">#REF!</definedName>
    <definedName name="Print_Area_MI" localSheetId="73">#REF!</definedName>
    <definedName name="Print_Area_MI">#REF!</definedName>
    <definedName name="PRINT_AREA_MI_7" localSheetId="65">#REF!</definedName>
    <definedName name="PRINT_AREA_MI_7" localSheetId="68">#REF!</definedName>
    <definedName name="PRINT_AREA_MI_7" localSheetId="69">#REF!</definedName>
    <definedName name="PRINT_AREA_MI_7" localSheetId="71">#REF!</definedName>
    <definedName name="PRINT_AREA_MI_7" localSheetId="73">#REF!</definedName>
    <definedName name="PRINT_AREA_MI_7">#REF!</definedName>
    <definedName name="PRINT_AREA_MI10" localSheetId="65">#REF!</definedName>
    <definedName name="PRINT_AREA_MI10" localSheetId="68">#REF!</definedName>
    <definedName name="PRINT_AREA_MI10" localSheetId="69">#REF!</definedName>
    <definedName name="PRINT_AREA_MI10" localSheetId="71">#REF!</definedName>
    <definedName name="PRINT_AREA_MI10" localSheetId="73">#REF!</definedName>
    <definedName name="PRINT_AREA_MI10">#REF!</definedName>
    <definedName name="PRINT_AREA_MI8" localSheetId="65">#REF!</definedName>
    <definedName name="PRINT_AREA_MI8" localSheetId="68">#REF!</definedName>
    <definedName name="PRINT_AREA_MI8" localSheetId="69">#REF!</definedName>
    <definedName name="PRINT_AREA_MI8" localSheetId="71">#REF!</definedName>
    <definedName name="PRINT_AREA_MI8" localSheetId="73">#REF!</definedName>
    <definedName name="PRINT_AREA_MI8">#REF!</definedName>
    <definedName name="Print_Area_MII" localSheetId="65">#REF!</definedName>
    <definedName name="Print_Area_MII" localSheetId="68">#REF!</definedName>
    <definedName name="Print_Area_MII" localSheetId="69">#REF!</definedName>
    <definedName name="Print_Area_MII" localSheetId="71">#REF!</definedName>
    <definedName name="Print_Area_MII" localSheetId="73">#REF!</definedName>
    <definedName name="Print_Area_MII">#REF!</definedName>
    <definedName name="Print_Area_Reset" localSheetId="65">OFFSET('T 6.2 '!Full_Print,0,0,'T 6.2 '!Last_Row)</definedName>
    <definedName name="Print_Area_Reset" localSheetId="67">OFFSET('T 6.4'!Full_Print,0,0,'T 6.4'!Last_Row)</definedName>
    <definedName name="Print_Area_Reset" localSheetId="68">OFFSET('T 6.4 ctd'!Full_Print,0,0,'T 6.4 ctd'!Last_Row)</definedName>
    <definedName name="Print_Area_Reset" localSheetId="69">OFFSET('T 6.5'!Full_Print,0,0,'T 6.5'!Last_Row)</definedName>
    <definedName name="Print_Area_Reset" localSheetId="71">OFFSET('T 6.6 Ctd'!Full_Print,0,0,'T 6.6 Ctd'!Last_Row)</definedName>
    <definedName name="Print_Area_Reset" localSheetId="73">OFFSET('T 6.9 _6.10'!Full_Print,0,0,'T 6.9 _6.10'!Last_Row)</definedName>
    <definedName name="Print_Area_Reset">OFFSET(Full_Print,0,0,Last_Row)</definedName>
    <definedName name="Print_Area_T3">'[130]Table 3'!$A$1:$I$51</definedName>
    <definedName name="Print_Area_T4">'[130]Table 4'!$A$5:$L$85</definedName>
    <definedName name="Print_Area_T5">'[130]Table 5'!$A$2:$L$56</definedName>
    <definedName name="Print_Area_T6">'[130]Table 6'!$A$1:$AF$86</definedName>
    <definedName name="PRINT_AREA10" localSheetId="65">#REF!</definedName>
    <definedName name="PRINT_AREA10" localSheetId="67">#REF!</definedName>
    <definedName name="PRINT_AREA10" localSheetId="68">#REF!</definedName>
    <definedName name="PRINT_AREA10" localSheetId="69">#REF!</definedName>
    <definedName name="PRINT_AREA10" localSheetId="71">#REF!</definedName>
    <definedName name="PRINT_AREA10" localSheetId="73">#REF!</definedName>
    <definedName name="PRINT_AREA10">#REF!</definedName>
    <definedName name="PRINT_AREA7" localSheetId="65">#REF!</definedName>
    <definedName name="PRINT_AREA7" localSheetId="67">#REF!</definedName>
    <definedName name="PRINT_AREA7" localSheetId="68">#REF!</definedName>
    <definedName name="PRINT_AREA7" localSheetId="69">#REF!</definedName>
    <definedName name="PRINT_AREA7" localSheetId="71">#REF!</definedName>
    <definedName name="PRINT_AREA7" localSheetId="73">#REF!</definedName>
    <definedName name="PRINT_AREA7">#REF!</definedName>
    <definedName name="PRINT_AREA8" localSheetId="65">#REF!</definedName>
    <definedName name="PRINT_AREA8" localSheetId="67">#REF!</definedName>
    <definedName name="PRINT_AREA8" localSheetId="68">#REF!</definedName>
    <definedName name="PRINT_AREA8" localSheetId="69">#REF!</definedName>
    <definedName name="PRINT_AREA8" localSheetId="71">#REF!</definedName>
    <definedName name="PRINT_AREA8" localSheetId="73">#REF!</definedName>
    <definedName name="PRINT_AREA8">#REF!</definedName>
    <definedName name="PRINT_SHEET_F_ALL_YEARS" localSheetId="65">#REF!</definedName>
    <definedName name="PRINT_SHEET_F_ALL_YEARS" localSheetId="68">#REF!</definedName>
    <definedName name="PRINT_SHEET_F_ALL_YEARS" localSheetId="69">#REF!</definedName>
    <definedName name="PRINT_SHEET_F_ALL_YEARS" localSheetId="71">#REF!</definedName>
    <definedName name="PRINT_SHEET_F_ALL_YEARS" localSheetId="73">#REF!</definedName>
    <definedName name="PRINT_SHEET_F_ALL_YEARS">#REF!</definedName>
    <definedName name="_xlnm.Print_Titles" localSheetId="84">'T 7.10'!$A:$A</definedName>
    <definedName name="_xlnm.Print_Titles" localSheetId="78">'T 7.3'!$A:$A</definedName>
    <definedName name="_xlnm.Print_Titles">#REF!,#REF!</definedName>
    <definedName name="Print_Titles_MI" localSheetId="65">#REF!</definedName>
    <definedName name="Print_Titles_MI" localSheetId="67">#REF!</definedName>
    <definedName name="Print_Titles_MI" localSheetId="68">#REF!</definedName>
    <definedName name="Print_Titles_MI" localSheetId="69">#REF!</definedName>
    <definedName name="Print_Titles_MI" localSheetId="71">#REF!</definedName>
    <definedName name="Print_Titles_MI" localSheetId="73">#REF!</definedName>
    <definedName name="Print_Titles_MI">#REF!</definedName>
    <definedName name="print16" localSheetId="65">'[131]16'!#REF!</definedName>
    <definedName name="print16" localSheetId="67">'[131]16'!#REF!</definedName>
    <definedName name="print16" localSheetId="68">'[131]16'!#REF!</definedName>
    <definedName name="print16" localSheetId="71">'[131]16'!#REF!</definedName>
    <definedName name="print16" localSheetId="73">'[131]16'!#REF!</definedName>
    <definedName name="print16">'[131]16'!#REF!</definedName>
    <definedName name="print20" localSheetId="65">#REF!</definedName>
    <definedName name="print20" localSheetId="67">#REF!</definedName>
    <definedName name="print20" localSheetId="68">#REF!</definedName>
    <definedName name="print20" localSheetId="69">#REF!</definedName>
    <definedName name="print20" localSheetId="71">#REF!</definedName>
    <definedName name="print20" localSheetId="73">#REF!</definedName>
    <definedName name="print20">#REF!</definedName>
    <definedName name="printA1" localSheetId="65">#REF!</definedName>
    <definedName name="printA1" localSheetId="67">#REF!</definedName>
    <definedName name="printA1" localSheetId="68">#REF!</definedName>
    <definedName name="printA1" localSheetId="69">#REF!</definedName>
    <definedName name="printA1" localSheetId="71">#REF!</definedName>
    <definedName name="printA1" localSheetId="73">#REF!</definedName>
    <definedName name="printA1">#REF!</definedName>
    <definedName name="printA2" localSheetId="65">#REF!</definedName>
    <definedName name="printA2" localSheetId="67">#REF!</definedName>
    <definedName name="printA2" localSheetId="68">#REF!</definedName>
    <definedName name="printA2" localSheetId="69">#REF!</definedName>
    <definedName name="printA2" localSheetId="71">#REF!</definedName>
    <definedName name="printA2" localSheetId="73">#REF!</definedName>
    <definedName name="printA2">#REF!</definedName>
    <definedName name="PrintArea">'[130]Table 2'!$A$3:$L$54</definedName>
    <definedName name="PRINTBOP" localSheetId="65">#REF!</definedName>
    <definedName name="PRINTBOP" localSheetId="67">#REF!</definedName>
    <definedName name="PRINTBOP" localSheetId="68">#REF!</definedName>
    <definedName name="PRINTBOP" localSheetId="69">#REF!</definedName>
    <definedName name="PRINTBOP" localSheetId="71">#REF!</definedName>
    <definedName name="PRINTBOP" localSheetId="73">#REF!</definedName>
    <definedName name="PRINTBOP">#REF!</definedName>
    <definedName name="printing_table1" localSheetId="65">#REF!</definedName>
    <definedName name="printing_table1" localSheetId="67">#REF!</definedName>
    <definedName name="printing_table1" localSheetId="68">#REF!</definedName>
    <definedName name="printing_table1" localSheetId="69">#REF!</definedName>
    <definedName name="printing_table1" localSheetId="71">#REF!</definedName>
    <definedName name="printing_table1" localSheetId="73">#REF!</definedName>
    <definedName name="printing_table1">#REF!</definedName>
    <definedName name="printing_table2" localSheetId="65">#REF!</definedName>
    <definedName name="printing_table2" localSheetId="67">#REF!</definedName>
    <definedName name="printing_table2" localSheetId="68">#REF!</definedName>
    <definedName name="printing_table2" localSheetId="69">#REF!</definedName>
    <definedName name="printing_table2" localSheetId="71">#REF!</definedName>
    <definedName name="printing_table2" localSheetId="73">#REF!</definedName>
    <definedName name="printing_table2">#REF!</definedName>
    <definedName name="PRINTMACRO" localSheetId="65">#REF!</definedName>
    <definedName name="PRINTMACRO" localSheetId="68">#REF!</definedName>
    <definedName name="PRINTMACRO" localSheetId="69">#REF!</definedName>
    <definedName name="PRINTMACRO" localSheetId="71">#REF!</definedName>
    <definedName name="PRINTMACRO" localSheetId="73">#REF!</definedName>
    <definedName name="PRINTMACRO">#REF!</definedName>
    <definedName name="printnotes" localSheetId="65">#REF!</definedName>
    <definedName name="printnotes" localSheetId="68">#REF!</definedName>
    <definedName name="printnotes" localSheetId="69">#REF!</definedName>
    <definedName name="printnotes" localSheetId="71">#REF!</definedName>
    <definedName name="printnotes" localSheetId="73">#REF!</definedName>
    <definedName name="printnotes">#REF!</definedName>
    <definedName name="printnotes1" localSheetId="65">#REF!</definedName>
    <definedName name="printnotes1" localSheetId="68">#REF!</definedName>
    <definedName name="printnotes1" localSheetId="69">#REF!</definedName>
    <definedName name="printnotes1" localSheetId="71">#REF!</definedName>
    <definedName name="printnotes1" localSheetId="73">#REF!</definedName>
    <definedName name="printnotes1">#REF!</definedName>
    <definedName name="printnotes2" localSheetId="65">#REF!</definedName>
    <definedName name="printnotes2" localSheetId="68">#REF!</definedName>
    <definedName name="printnotes2" localSheetId="69">#REF!</definedName>
    <definedName name="printnotes2" localSheetId="71">#REF!</definedName>
    <definedName name="printnotes2" localSheetId="73">#REF!</definedName>
    <definedName name="printnotes2">#REF!</definedName>
    <definedName name="printnotes3" localSheetId="65">#REF!</definedName>
    <definedName name="printnotes3" localSheetId="68">#REF!</definedName>
    <definedName name="printnotes3" localSheetId="69">#REF!</definedName>
    <definedName name="printnotes3" localSheetId="71">#REF!</definedName>
    <definedName name="printnotes3" localSheetId="73">#REF!</definedName>
    <definedName name="printnotes3">#REF!</definedName>
    <definedName name="PrintThis_Links">[86]Links!$A$1:$F$33</definedName>
    <definedName name="PRMONTH" localSheetId="65">#REF!</definedName>
    <definedName name="PRMONTH" localSheetId="67">#REF!</definedName>
    <definedName name="PRMONTH" localSheetId="68">#REF!</definedName>
    <definedName name="PRMONTH" localSheetId="69">#REF!</definedName>
    <definedName name="PRMONTH" localSheetId="71">#REF!</definedName>
    <definedName name="PRMONTH" localSheetId="73">#REF!</definedName>
    <definedName name="PRMONTH">#REF!</definedName>
    <definedName name="prn">[78]FSUOUT!$B$2:$V$32</definedName>
    <definedName name="pro" localSheetId="65">'[24]10'!#REF!</definedName>
    <definedName name="pro" localSheetId="68">'[25]10'!#REF!</definedName>
    <definedName name="pro" localSheetId="69">'[24]10'!#REF!</definedName>
    <definedName name="pro" localSheetId="71">'[25]10'!#REF!</definedName>
    <definedName name="pro" localSheetId="73">'[24]10'!#REF!</definedName>
    <definedName name="pro">'[25]10'!#REF!</definedName>
    <definedName name="productivity" localSheetId="117" hidden="1">#REF!</definedName>
    <definedName name="productivity" localSheetId="118" hidden="1">#REF!</definedName>
    <definedName name="productivity" localSheetId="119" hidden="1">#REF!</definedName>
    <definedName name="productivity" localSheetId="113" hidden="1">#REF!</definedName>
    <definedName name="productivity" localSheetId="115" hidden="1">#REF!</definedName>
    <definedName name="productivity" localSheetId="116" hidden="1">#REF!</definedName>
    <definedName name="productivity" localSheetId="154" hidden="1">#REF!</definedName>
    <definedName name="productivity" localSheetId="68" hidden="1">#REF!</definedName>
    <definedName name="productivity" localSheetId="71" hidden="1">#REF!</definedName>
    <definedName name="productivity" localSheetId="155" hidden="1">#REF!</definedName>
    <definedName name="productivity" localSheetId="163" hidden="1">#REF!</definedName>
    <definedName name="productivity" localSheetId="164" hidden="1">#REF!</definedName>
    <definedName name="productivity" localSheetId="165" hidden="1">#REF!</definedName>
    <definedName name="productivity" localSheetId="166" hidden="1">#REF!</definedName>
    <definedName name="productivity" localSheetId="158" hidden="1">#REF!</definedName>
    <definedName name="productivity" localSheetId="160" hidden="1">#REF!</definedName>
    <definedName name="productivity" localSheetId="162" hidden="1">#REF!</definedName>
    <definedName name="productivity" localSheetId="174" hidden="1">#REF!</definedName>
    <definedName name="productivity" localSheetId="182" hidden="1">#REF!</definedName>
    <definedName name="productivity" localSheetId="183" hidden="1">#REF!</definedName>
    <definedName name="productivity" localSheetId="184" hidden="1">#REF!</definedName>
    <definedName name="productivity" localSheetId="175" hidden="1">#REF!</definedName>
    <definedName name="productivity" localSheetId="176" hidden="1">#REF!</definedName>
    <definedName name="productivity" localSheetId="179" hidden="1">#REF!</definedName>
    <definedName name="productivity" localSheetId="180" hidden="1">#REF!</definedName>
    <definedName name="productivity" localSheetId="181" hidden="1">#REF!</definedName>
    <definedName name="productivity" hidden="1">#REF!</definedName>
    <definedName name="PROG" localSheetId="65">#REF!</definedName>
    <definedName name="PROG" localSheetId="67">#REF!</definedName>
    <definedName name="PROG" localSheetId="68">#REF!</definedName>
    <definedName name="PROG" localSheetId="69">#REF!</definedName>
    <definedName name="PROG" localSheetId="71">#REF!</definedName>
    <definedName name="PROG" localSheetId="73">#REF!</definedName>
    <definedName name="PROG">#REF!</definedName>
    <definedName name="Prog1998" localSheetId="65">'[132]2003'!#REF!</definedName>
    <definedName name="Prog1998" localSheetId="67">'[132]2003'!#REF!</definedName>
    <definedName name="Prog1998" localSheetId="68">'[132]2003'!#REF!</definedName>
    <definedName name="Prog1998" localSheetId="71">'[132]2003'!#REF!</definedName>
    <definedName name="Prog1998" localSheetId="73">'[132]2003'!#REF!</definedName>
    <definedName name="Prog1998">'[132]2003'!#REF!</definedName>
    <definedName name="proj00" localSheetId="65">[133]sources!#REF!</definedName>
    <definedName name="proj00" localSheetId="67">[133]sources!#REF!</definedName>
    <definedName name="proj00" localSheetId="68">[133]sources!#REF!</definedName>
    <definedName name="proj00" localSheetId="71">[133]sources!#REF!</definedName>
    <definedName name="proj00" localSheetId="73">[133]sources!#REF!</definedName>
    <definedName name="proj00">[133]sources!#REF!</definedName>
    <definedName name="prphalf" localSheetId="69">[113]Sheet4!$C$3:$G$57</definedName>
    <definedName name="prphalf">[114]Sheet4!$C$3:$G$57</definedName>
    <definedName name="PRPINTSEPT" localSheetId="69">[134]STOCK!$D$4:$W$102</definedName>
    <definedName name="PRPINTSEPT">[135]STOCK!$D$4:$W$102</definedName>
    <definedName name="PRYEAR" localSheetId="65">#REF!</definedName>
    <definedName name="PRYEAR" localSheetId="67">#REF!</definedName>
    <definedName name="PRYEAR" localSheetId="68">#REF!</definedName>
    <definedName name="PRYEAR" localSheetId="69">#REF!</definedName>
    <definedName name="PRYEAR" localSheetId="71">#REF!</definedName>
    <definedName name="PRYEAR" localSheetId="73">#REF!</definedName>
    <definedName name="PRYEAR">#REF!</definedName>
    <definedName name="PTE" localSheetId="65">#REF!</definedName>
    <definedName name="PTE" localSheetId="67">#REF!</definedName>
    <definedName name="PTE" localSheetId="68">#REF!</definedName>
    <definedName name="PTE" localSheetId="69">#REF!</definedName>
    <definedName name="PTE" localSheetId="71">#REF!</definedName>
    <definedName name="PTE" localSheetId="73">#REF!</definedName>
    <definedName name="PTE">#REF!</definedName>
    <definedName name="PX.REC.REER" localSheetId="65">#REF!</definedName>
    <definedName name="PX.REC.REER" localSheetId="67">#REF!</definedName>
    <definedName name="PX.REC.REER" localSheetId="68">#REF!</definedName>
    <definedName name="PX.REC.REER" localSheetId="69">#REF!</definedName>
    <definedName name="PX.REC.REER" localSheetId="71">#REF!</definedName>
    <definedName name="PX.REC.REER" localSheetId="73">#REF!</definedName>
    <definedName name="PX.REC.REER">#REF!</definedName>
    <definedName name="q" localSheetId="65">#REF!</definedName>
    <definedName name="q" localSheetId="68">#REF!</definedName>
    <definedName name="q" localSheetId="69">#REF!</definedName>
    <definedName name="q" localSheetId="71">#REF!</definedName>
    <definedName name="q" localSheetId="73">#REF!</definedName>
    <definedName name="q" localSheetId="159">'[31]Vol 1'!#REF!</definedName>
    <definedName name="q">#REF!</definedName>
    <definedName name="Q_5" localSheetId="65">#REF!</definedName>
    <definedName name="Q_5" localSheetId="68">#REF!</definedName>
    <definedName name="Q_5" localSheetId="69">#REF!</definedName>
    <definedName name="Q_5" localSheetId="71">#REF!</definedName>
    <definedName name="Q_5" localSheetId="73">#REF!</definedName>
    <definedName name="Q_5">#REF!</definedName>
    <definedName name="Q_6" localSheetId="65">#REF!</definedName>
    <definedName name="Q_6" localSheetId="68">#REF!</definedName>
    <definedName name="Q_6" localSheetId="69">#REF!</definedName>
    <definedName name="Q_6" localSheetId="71">#REF!</definedName>
    <definedName name="Q_6" localSheetId="73">#REF!</definedName>
    <definedName name="Q_6">#REF!</definedName>
    <definedName name="Q_7" localSheetId="65">#REF!</definedName>
    <definedName name="Q_7" localSheetId="68">#REF!</definedName>
    <definedName name="Q_7" localSheetId="69">#REF!</definedName>
    <definedName name="Q_7" localSheetId="71">#REF!</definedName>
    <definedName name="Q_7" localSheetId="73">#REF!</definedName>
    <definedName name="Q_7">#REF!</definedName>
    <definedName name="Q6_" localSheetId="65">#REF!</definedName>
    <definedName name="Q6_" localSheetId="68">#REF!</definedName>
    <definedName name="Q6_" localSheetId="69">#REF!</definedName>
    <definedName name="Q6_" localSheetId="71">#REF!</definedName>
    <definedName name="Q6_" localSheetId="73">#REF!</definedName>
    <definedName name="Q6_">#REF!</definedName>
    <definedName name="QC96_97" localSheetId="65">#REF!</definedName>
    <definedName name="QC96_97" localSheetId="68">#REF!</definedName>
    <definedName name="QC96_97" localSheetId="69">#REF!</definedName>
    <definedName name="QC96_97" localSheetId="71">#REF!</definedName>
    <definedName name="QC96_97" localSheetId="73">#REF!</definedName>
    <definedName name="QC96_97">#REF!</definedName>
    <definedName name="QEDF" localSheetId="65">'[76]Table-1'!#REF!</definedName>
    <definedName name="QEDF" localSheetId="68">'[76]Table-1'!#REF!</definedName>
    <definedName name="QEDF" localSheetId="71">'[76]Table-1'!#REF!</definedName>
    <definedName name="QEDF" localSheetId="73">'[76]Table-1'!#REF!</definedName>
    <definedName name="QEDF">'[76]Table-1'!#REF!</definedName>
    <definedName name="QFISCAL" localSheetId="65">'[136]Quarterly Raw Data'!#REF!</definedName>
    <definedName name="QFISCAL" localSheetId="68">'[136]Quarterly Raw Data'!#REF!</definedName>
    <definedName name="QFISCAL" localSheetId="71">'[136]Quarterly Raw Data'!#REF!</definedName>
    <definedName name="QFISCAL" localSheetId="73">'[136]Quarterly Raw Data'!#REF!</definedName>
    <definedName name="QFISCAL">'[136]Quarterly Raw Data'!#REF!</definedName>
    <definedName name="QN96_7" localSheetId="65">#REF!</definedName>
    <definedName name="QN96_7" localSheetId="67">#REF!</definedName>
    <definedName name="QN96_7" localSheetId="68">#REF!</definedName>
    <definedName name="QN96_7" localSheetId="69">#REF!</definedName>
    <definedName name="QN96_7" localSheetId="71">#REF!</definedName>
    <definedName name="QN96_7" localSheetId="73">#REF!</definedName>
    <definedName name="QN96_7">#REF!</definedName>
    <definedName name="qq" localSheetId="117">#REF!</definedName>
    <definedName name="qq" localSheetId="118">#REF!</definedName>
    <definedName name="qq" localSheetId="119">#REF!</definedName>
    <definedName name="qq" localSheetId="112">#REF!</definedName>
    <definedName name="qq" localSheetId="113">#REF!</definedName>
    <definedName name="qq" localSheetId="114">#REF!</definedName>
    <definedName name="qq" localSheetId="115">#REF!</definedName>
    <definedName name="qq" localSheetId="116">#REF!</definedName>
    <definedName name="qq" localSheetId="154">#REF!</definedName>
    <definedName name="qq" localSheetId="65">#REF!</definedName>
    <definedName name="qq" localSheetId="67">#REF!</definedName>
    <definedName name="qq" localSheetId="68">#REF!</definedName>
    <definedName name="qq" localSheetId="69">#REF!</definedName>
    <definedName name="qq" localSheetId="71">#REF!</definedName>
    <definedName name="qq" localSheetId="73">#REF!</definedName>
    <definedName name="qq" localSheetId="155">#REF!</definedName>
    <definedName name="qq" localSheetId="160">#REF!</definedName>
    <definedName name="qq" localSheetId="162">#REF!</definedName>
    <definedName name="qq" localSheetId="174">#REF!</definedName>
    <definedName name="qq" localSheetId="182">#REF!</definedName>
    <definedName name="qq" localSheetId="183">#REF!</definedName>
    <definedName name="qq" localSheetId="184">#REF!</definedName>
    <definedName name="qq" localSheetId="175">#REF!</definedName>
    <definedName name="qq" localSheetId="176">#REF!</definedName>
    <definedName name="qq" localSheetId="179">#REF!</definedName>
    <definedName name="qq" localSheetId="180">#REF!</definedName>
    <definedName name="qq" localSheetId="181">#REF!</definedName>
    <definedName name="qq">#REF!</definedName>
    <definedName name="qqq" localSheetId="65">#REF!</definedName>
    <definedName name="qqq" localSheetId="67">#REF!</definedName>
    <definedName name="qqq" localSheetId="68">#REF!</definedName>
    <definedName name="qqq" localSheetId="69">#REF!</definedName>
    <definedName name="qqq" localSheetId="71">#REF!</definedName>
    <definedName name="qqq" localSheetId="73">#REF!</definedName>
    <definedName name="qqq">#REF!</definedName>
    <definedName name="QQQQQ" localSheetId="117">#REF!</definedName>
    <definedName name="QQQQQ" localSheetId="118">#REF!</definedName>
    <definedName name="QQQQQ" localSheetId="119">#REF!</definedName>
    <definedName name="QQQQQ" localSheetId="112">#REF!</definedName>
    <definedName name="QQQQQ" localSheetId="113">#REF!</definedName>
    <definedName name="QQQQQ" localSheetId="114">#REF!</definedName>
    <definedName name="QQQQQ" localSheetId="115">#REF!</definedName>
    <definedName name="QQQQQ" localSheetId="116">#REF!</definedName>
    <definedName name="QQQQQ" localSheetId="154">#REF!</definedName>
    <definedName name="QQQQQ" localSheetId="65">#REF!</definedName>
    <definedName name="QQQQQ" localSheetId="68">#REF!</definedName>
    <definedName name="QQQQQ" localSheetId="69">#REF!</definedName>
    <definedName name="QQQQQ" localSheetId="71">#REF!</definedName>
    <definedName name="QQQQQ" localSheetId="73">#REF!</definedName>
    <definedName name="QQQQQ" localSheetId="155">#REF!</definedName>
    <definedName name="QQQQQ" localSheetId="160">#REF!</definedName>
    <definedName name="QQQQQ" localSheetId="174">#REF!</definedName>
    <definedName name="QQQQQ" localSheetId="182">#REF!</definedName>
    <definedName name="QQQQQ" localSheetId="183">#REF!</definedName>
    <definedName name="QQQQQ" localSheetId="184">#REF!</definedName>
    <definedName name="QQQQQ" localSheetId="175">#REF!</definedName>
    <definedName name="QQQQQ" localSheetId="176">#REF!</definedName>
    <definedName name="QQQQQ" localSheetId="179">#REF!</definedName>
    <definedName name="QQQQQ" localSheetId="180">#REF!</definedName>
    <definedName name="QQQQQ" localSheetId="181">#REF!</definedName>
    <definedName name="QQQQQ">#REF!</definedName>
    <definedName name="QTAB7" localSheetId="65">'[136]Quarterly MacroFlow'!#REF!</definedName>
    <definedName name="QTAB7" localSheetId="68">'[136]Quarterly MacroFlow'!#REF!</definedName>
    <definedName name="QTAB7" localSheetId="71">'[136]Quarterly MacroFlow'!#REF!</definedName>
    <definedName name="QTAB7" localSheetId="73">'[136]Quarterly MacroFlow'!#REF!</definedName>
    <definedName name="QTAB7">'[136]Quarterly MacroFlow'!#REF!</definedName>
    <definedName name="QTAB7A" localSheetId="65">'[136]Quarterly MacroFlow'!#REF!</definedName>
    <definedName name="QTAB7A" localSheetId="68">'[136]Quarterly MacroFlow'!#REF!</definedName>
    <definedName name="QTAB7A" localSheetId="71">'[136]Quarterly MacroFlow'!#REF!</definedName>
    <definedName name="QTAB7A" localSheetId="73">'[136]Quarterly MacroFlow'!#REF!</definedName>
    <definedName name="QTAB7A">'[136]Quarterly MacroFlow'!#REF!</definedName>
    <definedName name="quit_dlog" localSheetId="67">'T 6.4'!quit_dlog</definedName>
    <definedName name="quit_dlog" localSheetId="68">'T 6.4 ctd'!quit_dlog</definedName>
    <definedName name="quit_dlog" localSheetId="69">'T 6.5'!quit_dlog</definedName>
    <definedName name="quit_dlog">[0]!quit_dlog</definedName>
    <definedName name="QUOTA" localSheetId="65">[74]AMB!#REF!</definedName>
    <definedName name="QUOTA" localSheetId="67">[74]AMB!#REF!</definedName>
    <definedName name="QUOTA" localSheetId="68">[74]AMB!#REF!</definedName>
    <definedName name="QUOTA" localSheetId="71">[74]AMB!#REF!</definedName>
    <definedName name="QUOTA" localSheetId="73">[74]AMB!#REF!</definedName>
    <definedName name="QUOTA">[74]AMB!#REF!</definedName>
    <definedName name="QW" localSheetId="65">#REF!</definedName>
    <definedName name="QW" localSheetId="67">#REF!</definedName>
    <definedName name="QW" localSheetId="68">#REF!</definedName>
    <definedName name="QW" localSheetId="69">#REF!</definedName>
    <definedName name="QW" localSheetId="71">#REF!</definedName>
    <definedName name="QW" localSheetId="73">#REF!</definedName>
    <definedName name="QW" localSheetId="159">'[31]Vol 1'!#REF!</definedName>
    <definedName name="QW">#REF!</definedName>
    <definedName name="qwer">[26]TEMP!#REF!</definedName>
    <definedName name="rainl" localSheetId="117" hidden="1">#REF!</definedName>
    <definedName name="rainl" localSheetId="118" hidden="1">#REF!</definedName>
    <definedName name="rainl" localSheetId="119" hidden="1">#REF!</definedName>
    <definedName name="rainl" localSheetId="113" hidden="1">#REF!</definedName>
    <definedName name="rainl" localSheetId="115" hidden="1">#REF!</definedName>
    <definedName name="rainl" localSheetId="116" hidden="1">#REF!</definedName>
    <definedName name="rainl" localSheetId="154" hidden="1">#REF!</definedName>
    <definedName name="rainl" localSheetId="68" hidden="1">#REF!</definedName>
    <definedName name="rainl" localSheetId="71" hidden="1">#REF!</definedName>
    <definedName name="rainl" localSheetId="155" hidden="1">#REF!</definedName>
    <definedName name="rainl" localSheetId="163" hidden="1">#REF!</definedName>
    <definedName name="rainl" localSheetId="164" hidden="1">#REF!</definedName>
    <definedName name="rainl" localSheetId="165" hidden="1">#REF!</definedName>
    <definedName name="rainl" localSheetId="166" hidden="1">#REF!</definedName>
    <definedName name="rainl" localSheetId="158" hidden="1">#REF!</definedName>
    <definedName name="rainl" localSheetId="160" hidden="1">#REF!</definedName>
    <definedName name="rainl" localSheetId="162" hidden="1">#REF!</definedName>
    <definedName name="rainl" localSheetId="174">#REF!</definedName>
    <definedName name="rainl" localSheetId="182">#REF!</definedName>
    <definedName name="rainl" localSheetId="183" hidden="1">#REF!</definedName>
    <definedName name="rainl" localSheetId="184">#REF!</definedName>
    <definedName name="rainl" localSheetId="175">#REF!</definedName>
    <definedName name="rainl" localSheetId="176">#REF!</definedName>
    <definedName name="rainl" localSheetId="177">#REF!</definedName>
    <definedName name="rainl" localSheetId="178">#REF!</definedName>
    <definedName name="rainl" localSheetId="179">#REF!</definedName>
    <definedName name="rainl" localSheetId="180">#REF!</definedName>
    <definedName name="rainl" localSheetId="181">#REF!</definedName>
    <definedName name="rainl" hidden="1">#REF!</definedName>
    <definedName name="raml" localSheetId="117" hidden="1">#REF!</definedName>
    <definedName name="raml" localSheetId="118" hidden="1">#REF!</definedName>
    <definedName name="raml" localSheetId="119" hidden="1">#REF!</definedName>
    <definedName name="raml" localSheetId="113" hidden="1">#REF!</definedName>
    <definedName name="raml" localSheetId="115" hidden="1">#REF!</definedName>
    <definedName name="raml" localSheetId="116" hidden="1">#REF!</definedName>
    <definedName name="raml" localSheetId="154" hidden="1">#REF!</definedName>
    <definedName name="raml" localSheetId="68" hidden="1">#REF!</definedName>
    <definedName name="raml" localSheetId="71" hidden="1">#REF!</definedName>
    <definedName name="raml" localSheetId="155" hidden="1">#REF!</definedName>
    <definedName name="raml" localSheetId="163" hidden="1">#REF!</definedName>
    <definedName name="raml" localSheetId="164" hidden="1">#REF!</definedName>
    <definedName name="raml" localSheetId="165" hidden="1">#REF!</definedName>
    <definedName name="raml" localSheetId="166" hidden="1">#REF!</definedName>
    <definedName name="raml" localSheetId="158" hidden="1">#REF!</definedName>
    <definedName name="raml" localSheetId="160" hidden="1">#REF!</definedName>
    <definedName name="raml" localSheetId="162" hidden="1">#REF!</definedName>
    <definedName name="raml" localSheetId="174" hidden="1">#REF!</definedName>
    <definedName name="raml" localSheetId="182" hidden="1">#REF!</definedName>
    <definedName name="raml" localSheetId="183" hidden="1">#REF!</definedName>
    <definedName name="raml" localSheetId="184" hidden="1">#REF!</definedName>
    <definedName name="raml" localSheetId="175" hidden="1">#REF!</definedName>
    <definedName name="raml" localSheetId="176" hidden="1">#REF!</definedName>
    <definedName name="raml" localSheetId="179" hidden="1">#REF!</definedName>
    <definedName name="raml" localSheetId="180" hidden="1">#REF!</definedName>
    <definedName name="raml" localSheetId="181" hidden="1">#REF!</definedName>
    <definedName name="raml" hidden="1">#REF!</definedName>
    <definedName name="Range_TableA" localSheetId="65">#REF!</definedName>
    <definedName name="Range_TableA" localSheetId="67">#REF!</definedName>
    <definedName name="Range_TableA" localSheetId="68">#REF!</definedName>
    <definedName name="Range_TableA" localSheetId="69">#REF!</definedName>
    <definedName name="Range_TableA" localSheetId="71">#REF!</definedName>
    <definedName name="Range_TableA" localSheetId="73">#REF!</definedName>
    <definedName name="Range_TableA">#REF!</definedName>
    <definedName name="Range_TableB_1" localSheetId="65">#REF!</definedName>
    <definedName name="Range_TableB_1" localSheetId="67">#REF!</definedName>
    <definedName name="Range_TableB_1" localSheetId="68">#REF!</definedName>
    <definedName name="Range_TableB_1" localSheetId="69">#REF!</definedName>
    <definedName name="Range_TableB_1" localSheetId="71">#REF!</definedName>
    <definedName name="Range_TableB_1" localSheetId="73">#REF!</definedName>
    <definedName name="Range_TableB_1">#REF!</definedName>
    <definedName name="Range_TableB_2" localSheetId="65">#REF!</definedName>
    <definedName name="Range_TableB_2" localSheetId="68">#REF!</definedName>
    <definedName name="Range_TableB_2" localSheetId="69">#REF!</definedName>
    <definedName name="Range_TableB_2" localSheetId="71">#REF!</definedName>
    <definedName name="Range_TableB_2" localSheetId="73">#REF!</definedName>
    <definedName name="Range_TableB_2">#REF!</definedName>
    <definedName name="Range_TableB_3" localSheetId="65">#REF!</definedName>
    <definedName name="Range_TableB_3" localSheetId="68">#REF!</definedName>
    <definedName name="Range_TableB_3" localSheetId="69">#REF!</definedName>
    <definedName name="Range_TableB_3" localSheetId="71">#REF!</definedName>
    <definedName name="Range_TableB_3" localSheetId="73">#REF!</definedName>
    <definedName name="Range_TableB_3">#REF!</definedName>
    <definedName name="Range_TableB_4" localSheetId="65">#REF!</definedName>
    <definedName name="Range_TableB_4" localSheetId="68">#REF!</definedName>
    <definedName name="Range_TableB_4" localSheetId="69">#REF!</definedName>
    <definedName name="Range_TableB_4" localSheetId="71">#REF!</definedName>
    <definedName name="Range_TableB_4" localSheetId="73">#REF!</definedName>
    <definedName name="Range_TableB_4">#REF!</definedName>
    <definedName name="Range_TableB_5" localSheetId="65">#REF!</definedName>
    <definedName name="Range_TableB_5" localSheetId="68">#REF!</definedName>
    <definedName name="Range_TableB_5" localSheetId="69">#REF!</definedName>
    <definedName name="Range_TableB_5" localSheetId="71">#REF!</definedName>
    <definedName name="Range_TableB_5" localSheetId="73">#REF!</definedName>
    <definedName name="Range_TableB_5">#REF!</definedName>
    <definedName name="Range_TableB1_1" localSheetId="65">#REF!</definedName>
    <definedName name="Range_TableB1_1" localSheetId="68">#REF!</definedName>
    <definedName name="Range_TableB1_1" localSheetId="69">#REF!</definedName>
    <definedName name="Range_TableB1_1" localSheetId="71">#REF!</definedName>
    <definedName name="Range_TableB1_1" localSheetId="73">#REF!</definedName>
    <definedName name="Range_TableB1_1">#REF!</definedName>
    <definedName name="Range_TableB1_2" localSheetId="65">#REF!</definedName>
    <definedName name="Range_TableB1_2" localSheetId="68">#REF!</definedName>
    <definedName name="Range_TableB1_2" localSheetId="69">#REF!</definedName>
    <definedName name="Range_TableB1_2" localSheetId="71">#REF!</definedName>
    <definedName name="Range_TableB1_2" localSheetId="73">#REF!</definedName>
    <definedName name="Range_TableB1_2">#REF!</definedName>
    <definedName name="Range_TableB1_3" localSheetId="65">#REF!</definedName>
    <definedName name="Range_TableB1_3" localSheetId="68">#REF!</definedName>
    <definedName name="Range_TableB1_3" localSheetId="69">#REF!</definedName>
    <definedName name="Range_TableB1_3" localSheetId="71">#REF!</definedName>
    <definedName name="Range_TableB1_3" localSheetId="73">#REF!</definedName>
    <definedName name="Range_TableB1_3">#REF!</definedName>
    <definedName name="rate">[137]rate!$A$3:$C$21</definedName>
    <definedName name="re" localSheetId="117">[138]Page77!#REF!</definedName>
    <definedName name="re" localSheetId="118">[138]Page77!#REF!</definedName>
    <definedName name="re" localSheetId="119">[138]Page77!#REF!</definedName>
    <definedName name="re" localSheetId="113">[138]Page77!#REF!</definedName>
    <definedName name="re" localSheetId="115">[138]Page77!#REF!</definedName>
    <definedName name="re" localSheetId="116">[138]Page77!#REF!</definedName>
    <definedName name="re" localSheetId="138">[138]Page77!#REF!</definedName>
    <definedName name="re" localSheetId="147">[138]Page77!#REF!</definedName>
    <definedName name="re" localSheetId="154">[139]Page77!#REF!</definedName>
    <definedName name="re" localSheetId="65">[140]Page77!#REF!</definedName>
    <definedName name="re" localSheetId="68">[101]Page77!#REF!</definedName>
    <definedName name="re" localSheetId="69">[140]Page77!#REF!</definedName>
    <definedName name="re" localSheetId="71">[101]Page77!#REF!</definedName>
    <definedName name="re" localSheetId="73">[140]Page77!#REF!</definedName>
    <definedName name="re" localSheetId="104">[138]Page77!#REF!</definedName>
    <definedName name="re" localSheetId="106">[138]Page77!#REF!</definedName>
    <definedName name="re" localSheetId="155">[139]Page77!#REF!</definedName>
    <definedName name="re" localSheetId="159">[141]Page77!#REF!</definedName>
    <definedName name="re" localSheetId="160">[138]Page77!#REF!</definedName>
    <definedName name="re" localSheetId="162">[138]Page77!#REF!</definedName>
    <definedName name="re" localSheetId="174">[138]Page77!#REF!</definedName>
    <definedName name="re" localSheetId="182">[138]Page77!#REF!</definedName>
    <definedName name="re" localSheetId="183">[138]Page77!#REF!</definedName>
    <definedName name="re" localSheetId="184">[138]Page77!#REF!</definedName>
    <definedName name="re" localSheetId="175">[138]Page77!#REF!</definedName>
    <definedName name="re" localSheetId="176">[138]Page77!#REF!</definedName>
    <definedName name="re" localSheetId="179">[138]Page77!#REF!</definedName>
    <definedName name="re" localSheetId="180">[138]Page77!#REF!</definedName>
    <definedName name="re" localSheetId="181">[138]Page77!#REF!</definedName>
    <definedName name="re">[138]Page77!#REF!</definedName>
    <definedName name="red" localSheetId="65">#REF!</definedName>
    <definedName name="red" localSheetId="67">#REF!</definedName>
    <definedName name="red" localSheetId="68">#REF!</definedName>
    <definedName name="red" localSheetId="69">#REF!</definedName>
    <definedName name="red" localSheetId="71">#REF!</definedName>
    <definedName name="red" localSheetId="73">#REF!</definedName>
    <definedName name="red">#REF!</definedName>
    <definedName name="RED.DET" localSheetId="65">#REF!</definedName>
    <definedName name="RED.DET" localSheetId="67">#REF!</definedName>
    <definedName name="RED.DET" localSheetId="68">#REF!</definedName>
    <definedName name="RED.DET" localSheetId="69">#REF!</definedName>
    <definedName name="RED.DET" localSheetId="71">#REF!</definedName>
    <definedName name="RED.DET" localSheetId="73">#REF!</definedName>
    <definedName name="RED.DET">#REF!</definedName>
    <definedName name="RED.DET_" localSheetId="65">#REF!</definedName>
    <definedName name="RED.DET_" localSheetId="67">#REF!</definedName>
    <definedName name="RED.DET_" localSheetId="68">#REF!</definedName>
    <definedName name="RED.DET_" localSheetId="69">#REF!</definedName>
    <definedName name="RED.DET_" localSheetId="71">#REF!</definedName>
    <definedName name="RED.DET_" localSheetId="73">#REF!</definedName>
    <definedName name="RED.DET_">#REF!</definedName>
    <definedName name="RED.EXP" localSheetId="65">#REF!</definedName>
    <definedName name="RED.EXP" localSheetId="68">#REF!</definedName>
    <definedName name="RED.EXP" localSheetId="69">#REF!</definedName>
    <definedName name="RED.EXP" localSheetId="71">#REF!</definedName>
    <definedName name="RED.EXP" localSheetId="73">#REF!</definedName>
    <definedName name="RED.EXP">#REF!</definedName>
    <definedName name="RED.IMP" localSheetId="65">#REF!</definedName>
    <definedName name="RED.IMP" localSheetId="68">#REF!</definedName>
    <definedName name="RED.IMP" localSheetId="69">#REF!</definedName>
    <definedName name="RED.IMP" localSheetId="71">#REF!</definedName>
    <definedName name="RED.IMP" localSheetId="73">#REF!</definedName>
    <definedName name="RED.IMP">#REF!</definedName>
    <definedName name="RED.TOT" localSheetId="65">#REF!</definedName>
    <definedName name="RED.TOT" localSheetId="68">#REF!</definedName>
    <definedName name="RED.TOT" localSheetId="69">#REF!</definedName>
    <definedName name="RED.TOT" localSheetId="71">#REF!</definedName>
    <definedName name="RED.TOT" localSheetId="73">#REF!</definedName>
    <definedName name="RED.TOT">#REF!</definedName>
    <definedName name="RED_BOP" localSheetId="65">#REF!</definedName>
    <definedName name="RED_BOP" localSheetId="68">#REF!</definedName>
    <definedName name="RED_BOP" localSheetId="69">#REF!</definedName>
    <definedName name="RED_BOP" localSheetId="71">#REF!</definedName>
    <definedName name="RED_BOP" localSheetId="73">#REF!</definedName>
    <definedName name="RED_BOP">#REF!</definedName>
    <definedName name="red_cpi" localSheetId="65">#REF!</definedName>
    <definedName name="red_cpi" localSheetId="68">#REF!</definedName>
    <definedName name="red_cpi" localSheetId="69">#REF!</definedName>
    <definedName name="red_cpi" localSheetId="71">#REF!</definedName>
    <definedName name="red_cpi" localSheetId="73">#REF!</definedName>
    <definedName name="red_cpi">#REF!</definedName>
    <definedName name="RED_D" localSheetId="65">#REF!</definedName>
    <definedName name="RED_D" localSheetId="68">#REF!</definedName>
    <definedName name="RED_D" localSheetId="69">#REF!</definedName>
    <definedName name="RED_D" localSheetId="71">#REF!</definedName>
    <definedName name="RED_D" localSheetId="73">#REF!</definedName>
    <definedName name="RED_D">#REF!</definedName>
    <definedName name="RED_DS" localSheetId="65">#REF!</definedName>
    <definedName name="RED_DS" localSheetId="68">#REF!</definedName>
    <definedName name="RED_DS" localSheetId="69">#REF!</definedName>
    <definedName name="RED_DS" localSheetId="71">#REF!</definedName>
    <definedName name="RED_DS" localSheetId="73">#REF!</definedName>
    <definedName name="RED_DS">#REF!</definedName>
    <definedName name="red_gdp_exp" localSheetId="65">#REF!</definedName>
    <definedName name="red_gdp_exp" localSheetId="68">#REF!</definedName>
    <definedName name="red_gdp_exp" localSheetId="69">#REF!</definedName>
    <definedName name="red_gdp_exp" localSheetId="71">#REF!</definedName>
    <definedName name="red_gdp_exp" localSheetId="73">#REF!</definedName>
    <definedName name="red_gdp_exp">#REF!</definedName>
    <definedName name="red_govt_empl" localSheetId="65">#REF!</definedName>
    <definedName name="red_govt_empl" localSheetId="68">#REF!</definedName>
    <definedName name="red_govt_empl" localSheetId="69">#REF!</definedName>
    <definedName name="red_govt_empl" localSheetId="71">#REF!</definedName>
    <definedName name="red_govt_empl" localSheetId="73">#REF!</definedName>
    <definedName name="red_govt_empl">#REF!</definedName>
    <definedName name="RED_NATCPI" localSheetId="65">#REF!</definedName>
    <definedName name="RED_NATCPI" localSheetId="68">#REF!</definedName>
    <definedName name="RED_NATCPI" localSheetId="69">#REF!</definedName>
    <definedName name="RED_NATCPI" localSheetId="71">#REF!</definedName>
    <definedName name="RED_NATCPI" localSheetId="73">#REF!</definedName>
    <definedName name="RED_NATCPI">#REF!</definedName>
    <definedName name="RED_TBCPI" localSheetId="65">#REF!</definedName>
    <definedName name="RED_TBCPI" localSheetId="68">#REF!</definedName>
    <definedName name="RED_TBCPI" localSheetId="69">#REF!</definedName>
    <definedName name="RED_TBCPI" localSheetId="71">#REF!</definedName>
    <definedName name="RED_TBCPI" localSheetId="73">#REF!</definedName>
    <definedName name="RED_TBCPI">#REF!</definedName>
    <definedName name="RED_TRD" localSheetId="65">#REF!</definedName>
    <definedName name="RED_TRD" localSheetId="68">#REF!</definedName>
    <definedName name="RED_TRD" localSheetId="69">#REF!</definedName>
    <definedName name="RED_TRD" localSheetId="71">#REF!</definedName>
    <definedName name="RED_TRD" localSheetId="73">#REF!</definedName>
    <definedName name="RED_TRD">#REF!</definedName>
    <definedName name="REDFAC" localSheetId="65">#REF!</definedName>
    <definedName name="REDFAC" localSheetId="68">#REF!</definedName>
    <definedName name="REDFAC" localSheetId="69">#REF!</definedName>
    <definedName name="REDFAC" localSheetId="71">#REF!</definedName>
    <definedName name="REDFAC" localSheetId="73">#REF!</definedName>
    <definedName name="REDFAC">#REF!</definedName>
    <definedName name="redtab28" localSheetId="65">'[93]27'!#REF!</definedName>
    <definedName name="redtab28" localSheetId="68">'[93]27'!#REF!</definedName>
    <definedName name="redtab28" localSheetId="71">'[93]27'!#REF!</definedName>
    <definedName name="redtab28" localSheetId="73">'[93]27'!#REF!</definedName>
    <definedName name="redtab28">'[93]27'!#REF!</definedName>
    <definedName name="redtab29" localSheetId="65">'[93]27'!#REF!</definedName>
    <definedName name="redtab29" localSheetId="68">'[93]27'!#REF!</definedName>
    <definedName name="redtab29" localSheetId="71">'[93]27'!#REF!</definedName>
    <definedName name="redtab29" localSheetId="73">'[93]27'!#REF!</definedName>
    <definedName name="redtab29">'[93]27'!#REF!</definedName>
    <definedName name="redtab30" localSheetId="65">'[93]27'!#REF!</definedName>
    <definedName name="redtab30" localSheetId="68">'[93]27'!#REF!</definedName>
    <definedName name="redtab30" localSheetId="71">'[93]27'!#REF!</definedName>
    <definedName name="redtab30" localSheetId="73">'[93]27'!#REF!</definedName>
    <definedName name="redtab30">'[93]27'!#REF!</definedName>
    <definedName name="redtab31" localSheetId="65">'[93]27'!#REF!</definedName>
    <definedName name="redtab31" localSheetId="68">'[93]27'!#REF!</definedName>
    <definedName name="redtab31" localSheetId="71">'[93]27'!#REF!</definedName>
    <definedName name="redtab31" localSheetId="73">'[93]27'!#REF!</definedName>
    <definedName name="redtab31">'[93]27'!#REF!</definedName>
    <definedName name="redtab32" localSheetId="65">'[93]27'!#REF!</definedName>
    <definedName name="redtab32" localSheetId="68">'[93]27'!#REF!</definedName>
    <definedName name="redtab32" localSheetId="71">'[93]27'!#REF!</definedName>
    <definedName name="redtab32" localSheetId="73">'[93]27'!#REF!</definedName>
    <definedName name="redtab32">'[93]27'!#REF!</definedName>
    <definedName name="redtab33" localSheetId="65">'[93]27'!#REF!</definedName>
    <definedName name="redtab33" localSheetId="68">'[93]27'!#REF!</definedName>
    <definedName name="redtab33" localSheetId="71">'[93]27'!#REF!</definedName>
    <definedName name="redtab33" localSheetId="73">'[93]27'!#REF!</definedName>
    <definedName name="redtab33">'[93]27'!#REF!</definedName>
    <definedName name="redtab34" localSheetId="65">'[93]27'!#REF!</definedName>
    <definedName name="redtab34" localSheetId="68">'[93]27'!#REF!</definedName>
    <definedName name="redtab34" localSheetId="71">'[93]27'!#REF!</definedName>
    <definedName name="redtab34" localSheetId="73">'[93]27'!#REF!</definedName>
    <definedName name="redtab34">'[93]27'!#REF!</definedName>
    <definedName name="redtab35" localSheetId="65">#REF!</definedName>
    <definedName name="redtab35" localSheetId="67">#REF!</definedName>
    <definedName name="redtab35" localSheetId="68">#REF!</definedName>
    <definedName name="redtab35" localSheetId="69">#REF!</definedName>
    <definedName name="redtab35" localSheetId="71">#REF!</definedName>
    <definedName name="redtab35" localSheetId="73">#REF!</definedName>
    <definedName name="redtab35">#REF!</definedName>
    <definedName name="REDTbl3" localSheetId="65">#REF!</definedName>
    <definedName name="REDTbl3" localSheetId="67">#REF!</definedName>
    <definedName name="REDTbl3" localSheetId="68">#REF!</definedName>
    <definedName name="REDTbl3" localSheetId="69">#REF!</definedName>
    <definedName name="REDTbl3" localSheetId="71">#REF!</definedName>
    <definedName name="REDTbl3" localSheetId="73">#REF!</definedName>
    <definedName name="REDTbl3">#REF!</definedName>
    <definedName name="REDTbl4" localSheetId="65">#REF!</definedName>
    <definedName name="REDTbl4" localSheetId="67">#REF!</definedName>
    <definedName name="REDTbl4" localSheetId="68">#REF!</definedName>
    <definedName name="REDTbl4" localSheetId="69">#REF!</definedName>
    <definedName name="REDTbl4" localSheetId="71">#REF!</definedName>
    <definedName name="REDTbl4" localSheetId="73">#REF!</definedName>
    <definedName name="REDTbl4">#REF!</definedName>
    <definedName name="REDTbl5" localSheetId="65">#REF!</definedName>
    <definedName name="REDTbl5" localSheetId="68">#REF!</definedName>
    <definedName name="REDTbl5" localSheetId="69">#REF!</definedName>
    <definedName name="REDTbl5" localSheetId="71">#REF!</definedName>
    <definedName name="REDTbl5" localSheetId="73">#REF!</definedName>
    <definedName name="REDTbl5">#REF!</definedName>
    <definedName name="REDTbl6" localSheetId="65">#REF!</definedName>
    <definedName name="REDTbl6" localSheetId="68">#REF!</definedName>
    <definedName name="REDTbl6" localSheetId="69">#REF!</definedName>
    <definedName name="REDTbl6" localSheetId="71">#REF!</definedName>
    <definedName name="REDTbl6" localSheetId="73">#REF!</definedName>
    <definedName name="REDTbl6">#REF!</definedName>
    <definedName name="REDTbl7" localSheetId="65">#REF!</definedName>
    <definedName name="REDTbl7" localSheetId="68">#REF!</definedName>
    <definedName name="REDTbl7" localSheetId="69">#REF!</definedName>
    <definedName name="REDTbl7" localSheetId="71">#REF!</definedName>
    <definedName name="REDTbl7" localSheetId="73">#REF!</definedName>
    <definedName name="REDTbl7">#REF!</definedName>
    <definedName name="REDUC" localSheetId="65">#REF!</definedName>
    <definedName name="REDUC" localSheetId="68">#REF!</definedName>
    <definedName name="REDUC" localSheetId="69">#REF!</definedName>
    <definedName name="REDUC" localSheetId="71">#REF!</definedName>
    <definedName name="REDUC" localSheetId="73">#REF!</definedName>
    <definedName name="REDUC">#REF!</definedName>
    <definedName name="reducido" localSheetId="67">'T 6.4'!reducido</definedName>
    <definedName name="reducido" localSheetId="68">'T 6.4 ctd'!reducido</definedName>
    <definedName name="reducido" localSheetId="69">'T 6.5'!reducido</definedName>
    <definedName name="reducido">[0]!reducido</definedName>
    <definedName name="reduct" localSheetId="65">#REF!</definedName>
    <definedName name="reduct" localSheetId="67">#REF!</definedName>
    <definedName name="reduct" localSheetId="68">#REF!</definedName>
    <definedName name="reduct" localSheetId="69">#REF!</definedName>
    <definedName name="reduct" localSheetId="71">#REF!</definedName>
    <definedName name="reduct" localSheetId="73">#REF!</definedName>
    <definedName name="reduct">#REF!</definedName>
    <definedName name="reka" localSheetId="117" hidden="1">#REF!</definedName>
    <definedName name="reka" localSheetId="118" hidden="1">#REF!</definedName>
    <definedName name="reka" localSheetId="119" hidden="1">#REF!</definedName>
    <definedName name="reka" localSheetId="113" hidden="1">#REF!</definedName>
    <definedName name="reka" localSheetId="115" hidden="1">#REF!</definedName>
    <definedName name="reka" localSheetId="116" hidden="1">#REF!</definedName>
    <definedName name="reka" localSheetId="138" hidden="1">#REF!</definedName>
    <definedName name="reka" localSheetId="147" hidden="1">#REF!</definedName>
    <definedName name="reka" localSheetId="154" hidden="1">#REF!</definedName>
    <definedName name="reka" localSheetId="68" hidden="1">#REF!</definedName>
    <definedName name="reka" localSheetId="71" hidden="1">#REF!</definedName>
    <definedName name="reka" localSheetId="155" hidden="1">#REF!</definedName>
    <definedName name="reka" localSheetId="158" hidden="1">#REF!</definedName>
    <definedName name="reka" localSheetId="160" hidden="1">#REF!</definedName>
    <definedName name="reka" localSheetId="162" hidden="1">#REF!</definedName>
    <definedName name="reka" localSheetId="174" hidden="1">#REF!</definedName>
    <definedName name="reka" localSheetId="182" hidden="1">#REF!</definedName>
    <definedName name="reka" localSheetId="183" hidden="1">#REF!</definedName>
    <definedName name="reka" localSheetId="184" hidden="1">#REF!</definedName>
    <definedName name="reka" localSheetId="175" hidden="1">#REF!</definedName>
    <definedName name="reka" localSheetId="176" hidden="1">#REF!</definedName>
    <definedName name="reka" localSheetId="179" hidden="1">#REF!</definedName>
    <definedName name="reka" localSheetId="180" hidden="1">#REF!</definedName>
    <definedName name="reka" localSheetId="181" hidden="1">#REF!</definedName>
    <definedName name="reka" hidden="1">#REF!</definedName>
    <definedName name="Reporting_Country_Code" localSheetId="65">#REF!</definedName>
    <definedName name="Reporting_Country_Code" localSheetId="67">#REF!</definedName>
    <definedName name="Reporting_Country_Code" localSheetId="68">#REF!</definedName>
    <definedName name="Reporting_Country_Code" localSheetId="69">#REF!</definedName>
    <definedName name="Reporting_Country_Code" localSheetId="71">#REF!</definedName>
    <definedName name="Reporting_Country_Code" localSheetId="73">#REF!</definedName>
    <definedName name="Reporting_Country_Code">#REF!</definedName>
    <definedName name="Reporting_Country_Name" localSheetId="65">#REF!</definedName>
    <definedName name="Reporting_Country_Name" localSheetId="67">#REF!</definedName>
    <definedName name="Reporting_Country_Name" localSheetId="68">#REF!</definedName>
    <definedName name="Reporting_Country_Name" localSheetId="69">#REF!</definedName>
    <definedName name="Reporting_Country_Name" localSheetId="71">#REF!</definedName>
    <definedName name="Reporting_Country_Name" localSheetId="73">#REF!</definedName>
    <definedName name="Reporting_Country_Name">#REF!</definedName>
    <definedName name="Reporting_Currency_Code" localSheetId="65">#REF!</definedName>
    <definedName name="Reporting_Currency_Code" localSheetId="68">#REF!</definedName>
    <definedName name="Reporting_Currency_Code" localSheetId="69">#REF!</definedName>
    <definedName name="Reporting_Currency_Code" localSheetId="71">#REF!</definedName>
    <definedName name="Reporting_Currency_Code" localSheetId="73">#REF!</definedName>
    <definedName name="Reporting_Currency_Code">#REF!</definedName>
    <definedName name="Reporting_Currency_Name" localSheetId="65">#REF!</definedName>
    <definedName name="Reporting_Currency_Name" localSheetId="68">#REF!</definedName>
    <definedName name="Reporting_Currency_Name" localSheetId="69">#REF!</definedName>
    <definedName name="Reporting_Currency_Name" localSheetId="71">#REF!</definedName>
    <definedName name="Reporting_Currency_Name" localSheetId="73">#REF!</definedName>
    <definedName name="Reporting_Currency_Name">#REF!</definedName>
    <definedName name="Reporting_Scale_Name" localSheetId="65">#REF!</definedName>
    <definedName name="Reporting_Scale_Name" localSheetId="68">#REF!</definedName>
    <definedName name="Reporting_Scale_Name" localSheetId="69">#REF!</definedName>
    <definedName name="Reporting_Scale_Name" localSheetId="71">#REF!</definedName>
    <definedName name="Reporting_Scale_Name" localSheetId="73">#REF!</definedName>
    <definedName name="Reporting_Scale_Name">#REF!</definedName>
    <definedName name="RES_" localSheetId="65">[44]T1!#REF!</definedName>
    <definedName name="RES_" localSheetId="68">[44]T1!#REF!</definedName>
    <definedName name="RES_" localSheetId="71">[44]T1!#REF!</definedName>
    <definedName name="RES_" localSheetId="73">[44]T1!#REF!</definedName>
    <definedName name="RES_">[44]T1!#REF!</definedName>
    <definedName name="RES_SDR" localSheetId="65">#REF!</definedName>
    <definedName name="RES_SDR" localSheetId="67">#REF!</definedName>
    <definedName name="RES_SDR" localSheetId="68">#REF!</definedName>
    <definedName name="RES_SDR" localSheetId="69">#REF!</definedName>
    <definedName name="RES_SDR" localSheetId="71">#REF!</definedName>
    <definedName name="RES_SDR" localSheetId="73">#REF!</definedName>
    <definedName name="RES_SDR">#REF!</definedName>
    <definedName name="Rescheduling_assumptions_continued" localSheetId="65">#REF!</definedName>
    <definedName name="Rescheduling_assumptions_continued" localSheetId="67">#REF!</definedName>
    <definedName name="Rescheduling_assumptions_continued" localSheetId="68">#REF!</definedName>
    <definedName name="Rescheduling_assumptions_continued" localSheetId="69">#REF!</definedName>
    <definedName name="Rescheduling_assumptions_continued" localSheetId="71">#REF!</definedName>
    <definedName name="Rescheduling_assumptions_continued" localSheetId="73">#REF!</definedName>
    <definedName name="Rescheduling_assumptions_continued">#REF!</definedName>
    <definedName name="Rev" localSheetId="65">#REF!</definedName>
    <definedName name="Rev" localSheetId="67">#REF!</definedName>
    <definedName name="Rev" localSheetId="68">#REF!</definedName>
    <definedName name="Rev" localSheetId="69">#REF!</definedName>
    <definedName name="Rev" localSheetId="71">#REF!</definedName>
    <definedName name="Rev" localSheetId="73">#REF!</definedName>
    <definedName name="Rev">#REF!</definedName>
    <definedName name="Rev_GDP" localSheetId="65">#REF!</definedName>
    <definedName name="Rev_GDP" localSheetId="68">#REF!</definedName>
    <definedName name="Rev_GDP" localSheetId="69">#REF!</definedName>
    <definedName name="Rev_GDP" localSheetId="71">#REF!</definedName>
    <definedName name="Rev_GDP" localSheetId="73">#REF!</definedName>
    <definedName name="Rev_GDP">#REF!</definedName>
    <definedName name="revenue">[142]C!$A$747:$IV$747</definedName>
    <definedName name="Revisions" localSheetId="65">#REF!</definedName>
    <definedName name="Revisions" localSheetId="67">#REF!</definedName>
    <definedName name="Revisions" localSheetId="68">#REF!</definedName>
    <definedName name="Revisions" localSheetId="69">#REF!</definedName>
    <definedName name="Revisions" localSheetId="71">#REF!</definedName>
    <definedName name="Revisions" localSheetId="73">#REF!</definedName>
    <definedName name="Revisions">#REF!</definedName>
    <definedName name="REZ" localSheetId="65">#REF!</definedName>
    <definedName name="REZ" localSheetId="67">#REF!</definedName>
    <definedName name="REZ" localSheetId="68">#REF!</definedName>
    <definedName name="REZ" localSheetId="69">#REF!</definedName>
    <definedName name="REZ" localSheetId="71">#REF!</definedName>
    <definedName name="REZ" localSheetId="73">#REF!</definedName>
    <definedName name="REZ">#REF!</definedName>
    <definedName name="rg" localSheetId="65">'[76]Table-1'!#REF!</definedName>
    <definedName name="rg" localSheetId="67">'[76]Table-1'!#REF!</definedName>
    <definedName name="rg" localSheetId="68">'[76]Table-1'!#REF!</definedName>
    <definedName name="rg" localSheetId="71">'[76]Table-1'!#REF!</definedName>
    <definedName name="rg" localSheetId="73">'[76]Table-1'!#REF!</definedName>
    <definedName name="rg">'[76]Table-1'!#REF!</definedName>
    <definedName name="RgCcode">[46]EERProfile!$B$2</definedName>
    <definedName name="RgCName">[46]EERProfile!$A$2</definedName>
    <definedName name="RGDPA" localSheetId="65">#REF!</definedName>
    <definedName name="RGDPA" localSheetId="67">#REF!</definedName>
    <definedName name="RGDPA" localSheetId="68">#REF!</definedName>
    <definedName name="RGDPA" localSheetId="69">#REF!</definedName>
    <definedName name="RGDPA" localSheetId="71">#REF!</definedName>
    <definedName name="RGDPA" localSheetId="73">#REF!</definedName>
    <definedName name="RGDPA">#REF!</definedName>
    <definedName name="RgFdBaseYr">[46]EERProfile!$O$2</definedName>
    <definedName name="RgFdBper">[46]EERProfile!$M$2</definedName>
    <definedName name="RgFdDefBaseYr">[46]EERProfile!$P$2</definedName>
    <definedName name="RgFdEper">[46]EERProfile!$N$2</definedName>
    <definedName name="RgFdGrFoot">[46]EERProfile!$AC$2</definedName>
    <definedName name="RgFdGrSeries">[46]EERProfile!$AA$2:$AA$7</definedName>
    <definedName name="RgFdGrSeriesVal">[46]EERProfile!$AB$2:$AB$7</definedName>
    <definedName name="RgFdGrType">[46]EERProfile!$Z$2</definedName>
    <definedName name="RgFdPartCseries">[46]EERProfile!$K$2</definedName>
    <definedName name="RgFdPartCsource" localSheetId="65">#REF!</definedName>
    <definedName name="RgFdPartCsource" localSheetId="67">#REF!</definedName>
    <definedName name="RgFdPartCsource" localSheetId="68">#REF!</definedName>
    <definedName name="RgFdPartCsource" localSheetId="69">#REF!</definedName>
    <definedName name="RgFdPartCsource" localSheetId="71">#REF!</definedName>
    <definedName name="RgFdPartCsource" localSheetId="73">#REF!</definedName>
    <definedName name="RgFdPartCsource">#REF!</definedName>
    <definedName name="RgFdPartEseries" localSheetId="65">#REF!</definedName>
    <definedName name="RgFdPartEseries" localSheetId="67">#REF!</definedName>
    <definedName name="RgFdPartEseries" localSheetId="68">#REF!</definedName>
    <definedName name="RgFdPartEseries" localSheetId="69">#REF!</definedName>
    <definedName name="RgFdPartEseries" localSheetId="71">#REF!</definedName>
    <definedName name="RgFdPartEseries" localSheetId="73">#REF!</definedName>
    <definedName name="RgFdPartEseries">#REF!</definedName>
    <definedName name="RgFdPartEsource" localSheetId="65">#REF!</definedName>
    <definedName name="RgFdPartEsource" localSheetId="67">#REF!</definedName>
    <definedName name="RgFdPartEsource" localSheetId="68">#REF!</definedName>
    <definedName name="RgFdPartEsource" localSheetId="69">#REF!</definedName>
    <definedName name="RgFdPartEsource" localSheetId="71">#REF!</definedName>
    <definedName name="RgFdPartEsource" localSheetId="73">#REF!</definedName>
    <definedName name="RgFdPartEsource">#REF!</definedName>
    <definedName name="RgFdPartUserFile">[46]EERProfile!$L$2</definedName>
    <definedName name="RgFdReptCSeries" localSheetId="65">#REF!</definedName>
    <definedName name="RgFdReptCSeries" localSheetId="67">#REF!</definedName>
    <definedName name="RgFdReptCSeries" localSheetId="68">#REF!</definedName>
    <definedName name="RgFdReptCSeries" localSheetId="69">#REF!</definedName>
    <definedName name="RgFdReptCSeries" localSheetId="71">#REF!</definedName>
    <definedName name="RgFdReptCSeries" localSheetId="73">#REF!</definedName>
    <definedName name="RgFdReptCSeries">#REF!</definedName>
    <definedName name="RgFdReptCsource" localSheetId="65">#REF!</definedName>
    <definedName name="RgFdReptCsource" localSheetId="67">#REF!</definedName>
    <definedName name="RgFdReptCsource" localSheetId="68">#REF!</definedName>
    <definedName name="RgFdReptCsource" localSheetId="69">#REF!</definedName>
    <definedName name="RgFdReptCsource" localSheetId="71">#REF!</definedName>
    <definedName name="RgFdReptCsource" localSheetId="73">#REF!</definedName>
    <definedName name="RgFdReptCsource">#REF!</definedName>
    <definedName name="RgFdReptEseries" localSheetId="65">#REF!</definedName>
    <definedName name="RgFdReptEseries" localSheetId="67">#REF!</definedName>
    <definedName name="RgFdReptEseries" localSheetId="68">#REF!</definedName>
    <definedName name="RgFdReptEseries" localSheetId="69">#REF!</definedName>
    <definedName name="RgFdReptEseries" localSheetId="71">#REF!</definedName>
    <definedName name="RgFdReptEseries" localSheetId="73">#REF!</definedName>
    <definedName name="RgFdReptEseries">#REF!</definedName>
    <definedName name="RgFdReptEsource" localSheetId="65">#REF!</definedName>
    <definedName name="RgFdReptEsource" localSheetId="68">#REF!</definedName>
    <definedName name="RgFdReptEsource" localSheetId="69">#REF!</definedName>
    <definedName name="RgFdReptEsource" localSheetId="71">#REF!</definedName>
    <definedName name="RgFdReptEsource" localSheetId="73">#REF!</definedName>
    <definedName name="RgFdReptEsource">#REF!</definedName>
    <definedName name="RgFdReptUserFile">[46]EERProfile!$G$2</definedName>
    <definedName name="RgFdSAMethod" localSheetId="65">#REF!</definedName>
    <definedName name="RgFdSAMethod" localSheetId="67">#REF!</definedName>
    <definedName name="RgFdSAMethod" localSheetId="68">#REF!</definedName>
    <definedName name="RgFdSAMethod" localSheetId="69">#REF!</definedName>
    <definedName name="RgFdSAMethod" localSheetId="71">#REF!</definedName>
    <definedName name="RgFdSAMethod" localSheetId="73">#REF!</definedName>
    <definedName name="RgFdSAMethod">#REF!</definedName>
    <definedName name="RgFdTbBper" localSheetId="65">#REF!</definedName>
    <definedName name="RgFdTbBper" localSheetId="67">#REF!</definedName>
    <definedName name="RgFdTbBper" localSheetId="68">#REF!</definedName>
    <definedName name="RgFdTbBper" localSheetId="69">#REF!</definedName>
    <definedName name="RgFdTbBper" localSheetId="71">#REF!</definedName>
    <definedName name="RgFdTbBper" localSheetId="73">#REF!</definedName>
    <definedName name="RgFdTbBper">#REF!</definedName>
    <definedName name="RgFdTbCreate" localSheetId="65">#REF!</definedName>
    <definedName name="RgFdTbCreate" localSheetId="67">#REF!</definedName>
    <definedName name="RgFdTbCreate" localSheetId="68">#REF!</definedName>
    <definedName name="RgFdTbCreate" localSheetId="69">#REF!</definedName>
    <definedName name="RgFdTbCreate" localSheetId="71">#REF!</definedName>
    <definedName name="RgFdTbCreate" localSheetId="73">#REF!</definedName>
    <definedName name="RgFdTbCreate">#REF!</definedName>
    <definedName name="RgFdTbEper" localSheetId="65">#REF!</definedName>
    <definedName name="RgFdTbEper" localSheetId="68">#REF!</definedName>
    <definedName name="RgFdTbEper" localSheetId="69">#REF!</definedName>
    <definedName name="RgFdTbEper" localSheetId="71">#REF!</definedName>
    <definedName name="RgFdTbEper" localSheetId="73">#REF!</definedName>
    <definedName name="RgFdTbEper">#REF!</definedName>
    <definedName name="RGFdTbFoot" localSheetId="65">#REF!</definedName>
    <definedName name="RGFdTbFoot" localSheetId="68">#REF!</definedName>
    <definedName name="RGFdTbFoot" localSheetId="69">#REF!</definedName>
    <definedName name="RGFdTbFoot" localSheetId="71">#REF!</definedName>
    <definedName name="RGFdTbFoot" localSheetId="73">#REF!</definedName>
    <definedName name="RGFdTbFoot">#REF!</definedName>
    <definedName name="RgFdTbFreq" localSheetId="65">#REF!</definedName>
    <definedName name="RgFdTbFreq" localSheetId="68">#REF!</definedName>
    <definedName name="RgFdTbFreq" localSheetId="69">#REF!</definedName>
    <definedName name="RgFdTbFreq" localSheetId="71">#REF!</definedName>
    <definedName name="RgFdTbFreq" localSheetId="73">#REF!</definedName>
    <definedName name="RgFdTbFreq">#REF!</definedName>
    <definedName name="RgFdTbFreqVal" localSheetId="65">#REF!</definedName>
    <definedName name="RgFdTbFreqVal" localSheetId="68">#REF!</definedName>
    <definedName name="RgFdTbFreqVal" localSheetId="69">#REF!</definedName>
    <definedName name="RgFdTbFreqVal" localSheetId="71">#REF!</definedName>
    <definedName name="RgFdTbFreqVal" localSheetId="73">#REF!</definedName>
    <definedName name="RgFdTbFreqVal">#REF!</definedName>
    <definedName name="RgFdTbSendto" localSheetId="65">#REF!</definedName>
    <definedName name="RgFdTbSendto" localSheetId="68">#REF!</definedName>
    <definedName name="RgFdTbSendto" localSheetId="69">#REF!</definedName>
    <definedName name="RgFdTbSendto" localSheetId="71">#REF!</definedName>
    <definedName name="RgFdTbSendto" localSheetId="73">#REF!</definedName>
    <definedName name="RgFdTbSendto">#REF!</definedName>
    <definedName name="RgFdWgtMethod" localSheetId="65">#REF!</definedName>
    <definedName name="RgFdWgtMethod" localSheetId="68">#REF!</definedName>
    <definedName name="RgFdWgtMethod" localSheetId="69">#REF!</definedName>
    <definedName name="RgFdWgtMethod" localSheetId="71">#REF!</definedName>
    <definedName name="RgFdWgtMethod" localSheetId="73">#REF!</definedName>
    <definedName name="RgFdWgtMethod">#REF!</definedName>
    <definedName name="RGSPA" localSheetId="65">#REF!</definedName>
    <definedName name="RGSPA" localSheetId="68">#REF!</definedName>
    <definedName name="RGSPA" localSheetId="69">#REF!</definedName>
    <definedName name="RGSPA" localSheetId="71">#REF!</definedName>
    <definedName name="RGSPA" localSheetId="73">#REF!</definedName>
    <definedName name="RGSPA">#REF!</definedName>
    <definedName name="right" localSheetId="65">#REF!</definedName>
    <definedName name="right" localSheetId="68">#REF!</definedName>
    <definedName name="right" localSheetId="69">#REF!</definedName>
    <definedName name="right" localSheetId="71">#REF!</definedName>
    <definedName name="right" localSheetId="73">#REF!</definedName>
    <definedName name="right">#REF!</definedName>
    <definedName name="rindex" localSheetId="65">#REF!</definedName>
    <definedName name="rindex" localSheetId="68">#REF!</definedName>
    <definedName name="rindex" localSheetId="69">#REF!</definedName>
    <definedName name="rindex" localSheetId="71">#REF!</definedName>
    <definedName name="rindex" localSheetId="73">#REF!</definedName>
    <definedName name="rindex">#REF!</definedName>
    <definedName name="rn" localSheetId="67" hidden="1">{#N/A,#N/A,TRUE,"Table1USD";#N/A,#N/A,TRUE,"Table1GBP"}</definedName>
    <definedName name="rn" localSheetId="68" hidden="1">{#N/A,#N/A,TRUE,"Table1USD";#N/A,#N/A,TRUE,"Table1GBP"}</definedName>
    <definedName name="rn" localSheetId="69" hidden="1">{#N/A,#N/A,TRUE,"Table1USD";#N/A,#N/A,TRUE,"Table1GBP"}</definedName>
    <definedName name="rn" hidden="1">{#N/A,#N/A,TRUE,"Table1USD";#N/A,#N/A,TRUE,"Table1GBP"}</definedName>
    <definedName name="rng_nm" localSheetId="65">#REF!</definedName>
    <definedName name="rng_nm" localSheetId="67">#REF!</definedName>
    <definedName name="rng_nm" localSheetId="68">#REF!</definedName>
    <definedName name="rng_nm" localSheetId="69">#REF!</definedName>
    <definedName name="rng_nm" localSheetId="71">#REF!</definedName>
    <definedName name="rng_nm" localSheetId="73">#REF!</definedName>
    <definedName name="rng_nm">#REF!</definedName>
    <definedName name="rngErrorSort">[86]ErrCheck!$A$4</definedName>
    <definedName name="rngLastSave">[86]Main!$G$19</definedName>
    <definedName name="rngLastSent">[86]Main!$G$18</definedName>
    <definedName name="rngLastUpdate">[86]Links!$D$2</definedName>
    <definedName name="rngNeedsUpdate">[86]Links!$E$2</definedName>
    <definedName name="RNGNM" localSheetId="65">#REF!</definedName>
    <definedName name="RNGNM" localSheetId="67">#REF!</definedName>
    <definedName name="RNGNM" localSheetId="68">#REF!</definedName>
    <definedName name="RNGNM" localSheetId="69">#REF!</definedName>
    <definedName name="RNGNM" localSheetId="71">#REF!</definedName>
    <definedName name="RNGNM" localSheetId="73">#REF!</definedName>
    <definedName name="RNGNM">#REF!</definedName>
    <definedName name="rngQuestChecked">[86]ErrCheck!$A$3</definedName>
    <definedName name="Rows_Table" localSheetId="65">#REF!</definedName>
    <definedName name="Rows_Table" localSheetId="67">#REF!</definedName>
    <definedName name="Rows_Table" localSheetId="68">#REF!</definedName>
    <definedName name="Rows_Table" localSheetId="69">#REF!</definedName>
    <definedName name="Rows_Table" localSheetId="71">#REF!</definedName>
    <definedName name="Rows_Table" localSheetId="73">#REF!</definedName>
    <definedName name="Rows_Table">#REF!</definedName>
    <definedName name="rr" localSheetId="67" hidden="1">{"Riqfin97",#N/A,FALSE,"Tran";"Riqfinpro",#N/A,FALSE,"Tran"}</definedName>
    <definedName name="rr" localSheetId="68" hidden="1">{"Riqfin97",#N/A,FALSE,"Tran";"Riqfinpro",#N/A,FALSE,"Tran"}</definedName>
    <definedName name="rr" localSheetId="69" hidden="1">{"Riqfin97",#N/A,FALSE,"Tran";"Riqfinpro",#N/A,FALSE,"Tran"}</definedName>
    <definedName name="rr" hidden="1">{"Riqfin97",#N/A,FALSE,"Tran";"Riqfinpro",#N/A,FALSE,"Tran"}</definedName>
    <definedName name="rrr" localSheetId="65">#REF!</definedName>
    <definedName name="rrr" localSheetId="67">#REF!</definedName>
    <definedName name="rrr" localSheetId="68">#REF!</definedName>
    <definedName name="rrr" localSheetId="69">#REF!</definedName>
    <definedName name="rrr" localSheetId="71">#REF!</definedName>
    <definedName name="rrr" localSheetId="73">#REF!</definedName>
    <definedName name="rrr">#REF!</definedName>
    <definedName name="rrrrr" localSheetId="117">#REF!</definedName>
    <definedName name="rrrrr" localSheetId="118">#REF!</definedName>
    <definedName name="rrrrr" localSheetId="119">#REF!</definedName>
    <definedName name="rrrrr" localSheetId="112">#REF!</definedName>
    <definedName name="rrrrr" localSheetId="113">#REF!</definedName>
    <definedName name="rrrrr" localSheetId="114">#REF!</definedName>
    <definedName name="rrrrr" localSheetId="115">#REF!</definedName>
    <definedName name="rrrrr" localSheetId="116">#REF!</definedName>
    <definedName name="rrrrr" localSheetId="154">#REF!</definedName>
    <definedName name="rrrrr" localSheetId="65">#REF!</definedName>
    <definedName name="rrrrr" localSheetId="67">#REF!</definedName>
    <definedName name="rrrrr" localSheetId="68">#REF!</definedName>
    <definedName name="rrrrr" localSheetId="69">#REF!</definedName>
    <definedName name="rrrrr" localSheetId="71">#REF!</definedName>
    <definedName name="rrrrr" localSheetId="73">#REF!</definedName>
    <definedName name="rrrrr" localSheetId="155">#REF!</definedName>
    <definedName name="rrrrr" localSheetId="160">#REF!</definedName>
    <definedName name="rrrrr" localSheetId="174">#REF!</definedName>
    <definedName name="rrrrr" localSheetId="182">#REF!</definedName>
    <definedName name="rrrrr" localSheetId="183">#REF!</definedName>
    <definedName name="rrrrr" localSheetId="184">#REF!</definedName>
    <definedName name="rrrrr" localSheetId="175">#REF!</definedName>
    <definedName name="rrrrr" localSheetId="176">#REF!</definedName>
    <definedName name="rrrrr" localSheetId="179">#REF!</definedName>
    <definedName name="rrrrr" localSheetId="180">#REF!</definedName>
    <definedName name="rrrrr" localSheetId="181">#REF!</definedName>
    <definedName name="rrrrr">#REF!</definedName>
    <definedName name="Rs" localSheetId="67">{"BOP_TAB",#N/A,FALSE,"N";"MIDTERM_TAB",#N/A,FALSE,"O";"FUND_CRED",#N/A,FALSE,"P";"DEBT_TAB1",#N/A,FALSE,"Q";"DEBT_TAB2",#N/A,FALSE,"Q";"FORFIN_TAB1",#N/A,FALSE,"R";"FORFIN_TAB2",#N/A,FALSE,"R";"BOP_ANALY",#N/A,FALSE,"U"}</definedName>
    <definedName name="Rs" localSheetId="68">{"BOP_TAB",#N/A,FALSE,"N";"MIDTERM_TAB",#N/A,FALSE,"O";"FUND_CRED",#N/A,FALSE,"P";"DEBT_TAB1",#N/A,FALSE,"Q";"DEBT_TAB2",#N/A,FALSE,"Q";"FORFIN_TAB1",#N/A,FALSE,"R";"FORFIN_TAB2",#N/A,FALSE,"R";"BOP_ANALY",#N/A,FALSE,"U"}</definedName>
    <definedName name="Rs" localSheetId="69">{"BOP_TAB",#N/A,FALSE,"N";"MIDTERM_TAB",#N/A,FALSE,"O";"FUND_CRED",#N/A,FALSE,"P";"DEBT_TAB1",#N/A,FALSE,"Q";"DEBT_TAB2",#N/A,FALSE,"Q";"FORFIN_TAB1",#N/A,FALSE,"R";"FORFIN_TAB2",#N/A,FALSE,"R";"BOP_ANALY",#N/A,FALSE,"U"}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hidden="1">#REF!</definedName>
    <definedName name="rtre" localSheetId="67" hidden="1">{"Main Economic Indicators",#N/A,FALSE,"C"}</definedName>
    <definedName name="rtre" localSheetId="68" hidden="1">{"Main Economic Indicators",#N/A,FALSE,"C"}</definedName>
    <definedName name="rtre" localSheetId="69" hidden="1">{"Main Economic Indicators",#N/A,FALSE,"C"}</definedName>
    <definedName name="rtre" hidden="1">{"Main Economic Indicators",#N/A,FALSE,"C"}</definedName>
    <definedName name="rty" localSheetId="65">'[117]10'!#REF!</definedName>
    <definedName name="rty" localSheetId="68">'[117]10'!#REF!</definedName>
    <definedName name="rty" localSheetId="71">'[117]10'!#REF!</definedName>
    <definedName name="rty" localSheetId="73">'[117]10'!#REF!</definedName>
    <definedName name="rty">'[117]10'!#REF!</definedName>
    <definedName name="Rwvu.PLA2." localSheetId="65" hidden="1">'[32]COP FED'!#REF!</definedName>
    <definedName name="Rwvu.PLA2." localSheetId="68" hidden="1">'[32]COP FED'!#REF!</definedName>
    <definedName name="Rwvu.PLA2." localSheetId="71" hidden="1">'[32]COP FED'!#REF!</definedName>
    <definedName name="Rwvu.PLA2." localSheetId="73" hidden="1">'[32]COP FED'!#REF!</definedName>
    <definedName name="Rwvu.PLA2." hidden="1">'[32]COP FED'!#REF!</definedName>
    <definedName name="Rwvu.Print." hidden="1">#N/A</definedName>
    <definedName name="rXDR" localSheetId="69">[33]CIRRs!$C$109</definedName>
    <definedName name="rXDR">[34]CIRRs!$C$109</definedName>
    <definedName name="ryugigusb">[115]TEMP!#REF!</definedName>
    <definedName name="s" localSheetId="117">#REF!</definedName>
    <definedName name="s" localSheetId="118">#REF!</definedName>
    <definedName name="s" localSheetId="119">#REF!</definedName>
    <definedName name="s" localSheetId="113">#REF!</definedName>
    <definedName name="s" localSheetId="115">#REF!</definedName>
    <definedName name="s" localSheetId="116">#REF!</definedName>
    <definedName name="s" localSheetId="154">#REF!</definedName>
    <definedName name="s" localSheetId="65">#REF!</definedName>
    <definedName name="s" localSheetId="67">#REF!</definedName>
    <definedName name="s" localSheetId="68">#REF!</definedName>
    <definedName name="s" localSheetId="69">#REF!</definedName>
    <definedName name="s" localSheetId="71">#REF!</definedName>
    <definedName name="s" localSheetId="73">#REF!</definedName>
    <definedName name="s" localSheetId="155">#REF!</definedName>
    <definedName name="s" localSheetId="160">#REF!</definedName>
    <definedName name="s" localSheetId="174">#REF!</definedName>
    <definedName name="s" localSheetId="182">#REF!</definedName>
    <definedName name="s" localSheetId="183" hidden="1">#REF!</definedName>
    <definedName name="s" localSheetId="184">#REF!</definedName>
    <definedName name="s" localSheetId="175">#REF!</definedName>
    <definedName name="s" localSheetId="176">#REF!</definedName>
    <definedName name="s" localSheetId="177">#REF!</definedName>
    <definedName name="s" localSheetId="179">#REF!</definedName>
    <definedName name="s" localSheetId="180">#REF!</definedName>
    <definedName name="s" localSheetId="181">#REF!</definedName>
    <definedName name="s">#REF!</definedName>
    <definedName name="sa" localSheetId="117" hidden="1">#REF!</definedName>
    <definedName name="sa" localSheetId="118" hidden="1">#REF!</definedName>
    <definedName name="sa" localSheetId="119" hidden="1">#REF!</definedName>
    <definedName name="sa" localSheetId="113" hidden="1">#REF!</definedName>
    <definedName name="sa" localSheetId="115" hidden="1">#REF!</definedName>
    <definedName name="sa" localSheetId="116" hidden="1">#REF!</definedName>
    <definedName name="sa" localSheetId="154" hidden="1">#REF!</definedName>
    <definedName name="sa" localSheetId="68" hidden="1">#REF!</definedName>
    <definedName name="sa" localSheetId="71" hidden="1">#REF!</definedName>
    <definedName name="sa" localSheetId="155" hidden="1">#REF!</definedName>
    <definedName name="sa" localSheetId="158" hidden="1">#REF!</definedName>
    <definedName name="sa" localSheetId="160" hidden="1">#REF!</definedName>
    <definedName name="sa" localSheetId="162" hidden="1">#REF!</definedName>
    <definedName name="sa" localSheetId="174" hidden="1">#REF!</definedName>
    <definedName name="sa" localSheetId="182" hidden="1">#REF!</definedName>
    <definedName name="sa" localSheetId="183" hidden="1">#REF!</definedName>
    <definedName name="sa" localSheetId="184" hidden="1">#REF!</definedName>
    <definedName name="sa" localSheetId="175" hidden="1">#REF!</definedName>
    <definedName name="sa" localSheetId="176" hidden="1">#REF!</definedName>
    <definedName name="sa" localSheetId="179" hidden="1">#REF!</definedName>
    <definedName name="sa" localSheetId="180" hidden="1">#REF!</definedName>
    <definedName name="sa" localSheetId="181" hidden="1">#REF!</definedName>
    <definedName name="sa" hidden="1">#REF!</definedName>
    <definedName name="SA_Tab" localSheetId="65">#REF!</definedName>
    <definedName name="SA_Tab" localSheetId="67">#REF!</definedName>
    <definedName name="SA_Tab" localSheetId="68">#REF!</definedName>
    <definedName name="SA_Tab" localSheetId="69">#REF!</definedName>
    <definedName name="SA_Tab" localSheetId="71">#REF!</definedName>
    <definedName name="SA_Tab" localSheetId="73">#REF!</definedName>
    <definedName name="SA_Tab">#REF!</definedName>
    <definedName name="SAPBEXrevision" hidden="1">1</definedName>
    <definedName name="SAPBEXsysID" hidden="1">"BWP"</definedName>
    <definedName name="SAPBEXwbID" hidden="1">"3JWNKPJPDI66MGYD92LLP8GMR"</definedName>
    <definedName name="SAR" localSheetId="65">#REF!</definedName>
    <definedName name="SAR" localSheetId="67">#REF!</definedName>
    <definedName name="SAR" localSheetId="68">#REF!</definedName>
    <definedName name="SAR" localSheetId="69">#REF!</definedName>
    <definedName name="SAR" localSheetId="71">#REF!</definedName>
    <definedName name="SAR" localSheetId="73">#REF!</definedName>
    <definedName name="SAR">#REF!</definedName>
    <definedName name="sat" localSheetId="65">#REF!</definedName>
    <definedName name="sat" localSheetId="67">#REF!</definedName>
    <definedName name="sat" localSheetId="68">#REF!</definedName>
    <definedName name="sat" localSheetId="69">#REF!</definedName>
    <definedName name="sat" localSheetId="71">#REF!</definedName>
    <definedName name="sat" localSheetId="73">#REF!</definedName>
    <definedName name="sat">#REF!</definedName>
    <definedName name="satish" localSheetId="65">'[24]10'!#REF!</definedName>
    <definedName name="satish" localSheetId="67">'[24]10'!#REF!</definedName>
    <definedName name="satish" localSheetId="68">'[24]10'!#REF!</definedName>
    <definedName name="satish" localSheetId="69">'[24]10'!#REF!</definedName>
    <definedName name="satish" localSheetId="71">'[25]10'!#REF!</definedName>
    <definedName name="satish" localSheetId="73">'[24]10'!#REF!</definedName>
    <definedName name="satish">'[25]10'!#REF!</definedName>
    <definedName name="SAVE" localSheetId="65">#REF!</definedName>
    <definedName name="SAVE" localSheetId="67">#REF!</definedName>
    <definedName name="SAVE" localSheetId="68">#REF!</definedName>
    <definedName name="SAVE" localSheetId="69">#REF!</definedName>
    <definedName name="SAVE" localSheetId="71">#REF!</definedName>
    <definedName name="SAVE" localSheetId="73">#REF!</definedName>
    <definedName name="SAVE">#REF!</definedName>
    <definedName name="save_as_wk1" localSheetId="67">'T 6.4'!save_as_wk1</definedName>
    <definedName name="save_as_wk1" localSheetId="68">'T 6.4 ctd'!save_as_wk1</definedName>
    <definedName name="save_as_wk1" localSheetId="69">'T 6.5'!save_as_wk1</definedName>
    <definedName name="save_as_wk1">[0]!save_as_wk1</definedName>
    <definedName name="SBI" localSheetId="65">#REF!</definedName>
    <definedName name="SBI" localSheetId="67">#REF!</definedName>
    <definedName name="SBI" localSheetId="68">#REF!</definedName>
    <definedName name="SBI" localSheetId="69">#REF!</definedName>
    <definedName name="SBI" localSheetId="71">#REF!</definedName>
    <definedName name="SBI" localSheetId="73">#REF!</definedName>
    <definedName name="SBI">#REF!</definedName>
    <definedName name="SBM" localSheetId="65">#REF!</definedName>
    <definedName name="SBM" localSheetId="67">#REF!</definedName>
    <definedName name="SBM" localSheetId="68">#REF!</definedName>
    <definedName name="SBM" localSheetId="69">#REF!</definedName>
    <definedName name="SBM" localSheetId="71">#REF!</definedName>
    <definedName name="SBM" localSheetId="73">#REF!</definedName>
    <definedName name="SBM">#REF!</definedName>
    <definedName name="scale" localSheetId="65">#REF!</definedName>
    <definedName name="scale" localSheetId="67">#REF!</definedName>
    <definedName name="scale" localSheetId="68">#REF!</definedName>
    <definedName name="scale" localSheetId="69">#REF!</definedName>
    <definedName name="scale" localSheetId="71">#REF!</definedName>
    <definedName name="scale" localSheetId="73">#REF!</definedName>
    <definedName name="scale">#REF!</definedName>
    <definedName name="ScalesList" localSheetId="69">'[70]Report Form'!$A$5:$A$8</definedName>
    <definedName name="ScalesList">'[71]Report Form'!$A$5:$A$8</definedName>
    <definedName name="Sched_Pay" localSheetId="65">#REF!</definedName>
    <definedName name="Sched_Pay" localSheetId="67">#REF!</definedName>
    <definedName name="Sched_Pay" localSheetId="68">#REF!</definedName>
    <definedName name="Sched_Pay" localSheetId="69">#REF!</definedName>
    <definedName name="Sched_Pay" localSheetId="71">#REF!</definedName>
    <definedName name="Sched_Pay" localSheetId="73">#REF!</definedName>
    <definedName name="Sched_Pay">#REF!</definedName>
    <definedName name="Scheduled_Extra_Payments" localSheetId="65">#REF!</definedName>
    <definedName name="Scheduled_Extra_Payments" localSheetId="67">#REF!</definedName>
    <definedName name="Scheduled_Extra_Payments" localSheetId="68">#REF!</definedName>
    <definedName name="Scheduled_Extra_Payments" localSheetId="69">#REF!</definedName>
    <definedName name="Scheduled_Extra_Payments" localSheetId="71">#REF!</definedName>
    <definedName name="Scheduled_Extra_Payments" localSheetId="73">#REF!</definedName>
    <definedName name="Scheduled_Extra_Payments">#REF!</definedName>
    <definedName name="Scheduled_Interest_Rate" localSheetId="65">#REF!</definedName>
    <definedName name="Scheduled_Interest_Rate" localSheetId="67">#REF!</definedName>
    <definedName name="Scheduled_Interest_Rate" localSheetId="68">#REF!</definedName>
    <definedName name="Scheduled_Interest_Rate" localSheetId="69">#REF!</definedName>
    <definedName name="Scheduled_Interest_Rate" localSheetId="71">#REF!</definedName>
    <definedName name="Scheduled_Interest_Rate" localSheetId="73">#REF!</definedName>
    <definedName name="Scheduled_Interest_Rate">#REF!</definedName>
    <definedName name="Scheduled_Monthly_Payment" localSheetId="65">#REF!</definedName>
    <definedName name="Scheduled_Monthly_Payment" localSheetId="68">#REF!</definedName>
    <definedName name="Scheduled_Monthly_Payment" localSheetId="69">#REF!</definedName>
    <definedName name="Scheduled_Monthly_Payment" localSheetId="71">#REF!</definedName>
    <definedName name="Scheduled_Monthly_Payment" localSheetId="73">#REF!</definedName>
    <definedName name="Scheduled_Monthly_Payment">#REF!</definedName>
    <definedName name="sdf" localSheetId="67" hidden="1">{"Main Economic Indicators",#N/A,FALSE,"C"}</definedName>
    <definedName name="sdf" localSheetId="68" hidden="1">{"Main Economic Indicators",#N/A,FALSE,"C"}</definedName>
    <definedName name="sdf" localSheetId="69" hidden="1">{"Main Economic Indicators",#N/A,FALSE,"C"}</definedName>
    <definedName name="sdf" hidden="1">{"Main Economic Indicators",#N/A,FALSE,"C"}</definedName>
    <definedName name="sdfgzd" localSheetId="65">#REF!</definedName>
    <definedName name="sdfgzd" localSheetId="67">#REF!</definedName>
    <definedName name="sdfgzd" localSheetId="68">#REF!</definedName>
    <definedName name="sdfgzd" localSheetId="69">#REF!</definedName>
    <definedName name="sdfgzd" localSheetId="71">#REF!</definedName>
    <definedName name="sdfgzd" localSheetId="73">#REF!</definedName>
    <definedName name="sdfgzd">#REF!</definedName>
    <definedName name="sdg" localSheetId="65">'[77]Table 1'!#REF!</definedName>
    <definedName name="sdg" localSheetId="67">'[77]Table 1'!#REF!</definedName>
    <definedName name="sdg" localSheetId="68">'[77]Table 1'!#REF!</definedName>
    <definedName name="sdg" localSheetId="71">'[77]Table 1'!#REF!</definedName>
    <definedName name="sdg" localSheetId="73">'[77]Table 1'!#REF!</definedName>
    <definedName name="sdg">'[77]Table 1'!#REF!</definedName>
    <definedName name="sdgd" localSheetId="65">'[89]Table 1'!#REF!</definedName>
    <definedName name="sdgd" localSheetId="68">'[89]Table 1'!#REF!</definedName>
    <definedName name="sdgd" localSheetId="71">'[89]Table 1'!#REF!</definedName>
    <definedName name="sdgd" localSheetId="73">'[89]Table 1'!#REF!</definedName>
    <definedName name="sdgd">'[89]Table 1'!#REF!</definedName>
    <definedName name="SDR" localSheetId="69">[33]CIRRs!$C$103</definedName>
    <definedName name="SDR">[34]CIRRs!$C$103</definedName>
    <definedName name="SDRs" localSheetId="65">#REF!</definedName>
    <definedName name="SDRs" localSheetId="67">#REF!</definedName>
    <definedName name="SDRs" localSheetId="68">#REF!</definedName>
    <definedName name="SDRs" localSheetId="69">#REF!</definedName>
    <definedName name="SDRs" localSheetId="71">#REF!</definedName>
    <definedName name="SDRs" localSheetId="73">#REF!</definedName>
    <definedName name="SDRs">#REF!</definedName>
    <definedName name="sds_gdp_exp_lari" localSheetId="65">#REF!</definedName>
    <definedName name="sds_gdp_exp_lari" localSheetId="67">#REF!</definedName>
    <definedName name="sds_gdp_exp_lari" localSheetId="68">#REF!</definedName>
    <definedName name="sds_gdp_exp_lari" localSheetId="69">#REF!</definedName>
    <definedName name="sds_gdp_exp_lari" localSheetId="71">#REF!</definedName>
    <definedName name="sds_gdp_exp_lari" localSheetId="73">#REF!</definedName>
    <definedName name="sds_gdp_exp_lari">#REF!</definedName>
    <definedName name="sds_gdp_origin" localSheetId="65">#REF!</definedName>
    <definedName name="sds_gdp_origin" localSheetId="67">#REF!</definedName>
    <definedName name="sds_gdp_origin" localSheetId="68">#REF!</definedName>
    <definedName name="sds_gdp_origin" localSheetId="69">#REF!</definedName>
    <definedName name="sds_gdp_origin" localSheetId="71">#REF!</definedName>
    <definedName name="sds_gdp_origin" localSheetId="73">#REF!</definedName>
    <definedName name="sds_gdp_origin">#REF!</definedName>
    <definedName name="sds_gpd_exp_gdp" localSheetId="65">#REF!</definedName>
    <definedName name="sds_gpd_exp_gdp" localSheetId="68">#REF!</definedName>
    <definedName name="sds_gpd_exp_gdp" localSheetId="69">#REF!</definedName>
    <definedName name="sds_gpd_exp_gdp" localSheetId="71">#REF!</definedName>
    <definedName name="sds_gpd_exp_gdp" localSheetId="73">#REF!</definedName>
    <definedName name="sds_gpd_exp_gdp">#REF!</definedName>
    <definedName name="se" localSheetId="65">#REF!</definedName>
    <definedName name="se" localSheetId="68">#REF!</definedName>
    <definedName name="se" localSheetId="69">#REF!</definedName>
    <definedName name="se" localSheetId="71">#REF!</definedName>
    <definedName name="se" localSheetId="73">#REF!</definedName>
    <definedName name="se" localSheetId="159">#REF!</definedName>
    <definedName name="se">#REF!</definedName>
    <definedName name="SE.ADT.ILIT.ZS" localSheetId="65">#REF!</definedName>
    <definedName name="SE.ADT.ILIT.ZS" localSheetId="68">#REF!</definedName>
    <definedName name="SE.ADT.ILIT.ZS" localSheetId="69">#REF!</definedName>
    <definedName name="SE.ADT.ILIT.ZS" localSheetId="71">#REF!</definedName>
    <definedName name="SE.ADT.ILIT.ZS" localSheetId="73">#REF!</definedName>
    <definedName name="SE.ADT.ILIT.ZS">#REF!</definedName>
    <definedName name="SE.PRM.ENRR" localSheetId="65">#REF!</definedName>
    <definedName name="SE.PRM.ENRR" localSheetId="68">#REF!</definedName>
    <definedName name="SE.PRM.ENRR" localSheetId="69">#REF!</definedName>
    <definedName name="SE.PRM.ENRR" localSheetId="71">#REF!</definedName>
    <definedName name="SE.PRM.ENRR" localSheetId="73">#REF!</definedName>
    <definedName name="SE.PRM.ENRR">#REF!</definedName>
    <definedName name="SE.PRM.ENRR.FE" localSheetId="65">#REF!</definedName>
    <definedName name="SE.PRM.ENRR.FE" localSheetId="68">#REF!</definedName>
    <definedName name="SE.PRM.ENRR.FE" localSheetId="69">#REF!</definedName>
    <definedName name="SE.PRM.ENRR.FE" localSheetId="71">#REF!</definedName>
    <definedName name="SE.PRM.ENRR.FE" localSheetId="73">#REF!</definedName>
    <definedName name="SE.PRM.ENRR.FE">#REF!</definedName>
    <definedName name="SE.PRM.ENRR.MA" localSheetId="65">#REF!</definedName>
    <definedName name="SE.PRM.ENRR.MA" localSheetId="68">#REF!</definedName>
    <definedName name="SE.PRM.ENRR.MA" localSheetId="69">#REF!</definedName>
    <definedName name="SE.PRM.ENRR.MA" localSheetId="71">#REF!</definedName>
    <definedName name="SE.PRM.ENRR.MA" localSheetId="73">#REF!</definedName>
    <definedName name="SE.PRM.ENRR.MA">#REF!</definedName>
    <definedName name="SEAB" localSheetId="65">#REF!</definedName>
    <definedName name="SEAB" localSheetId="68">#REF!</definedName>
    <definedName name="SEAB" localSheetId="69">#REF!</definedName>
    <definedName name="SEAB" localSheetId="71">#REF!</definedName>
    <definedName name="SEAB" localSheetId="73">#REF!</definedName>
    <definedName name="SEAB">#REF!</definedName>
    <definedName name="SECIND" localSheetId="65">#REF!</definedName>
    <definedName name="SECIND" localSheetId="68">#REF!</definedName>
    <definedName name="SECIND" localSheetId="69">#REF!</definedName>
    <definedName name="SECIND" localSheetId="71">#REF!</definedName>
    <definedName name="SECIND" localSheetId="73">#REF!</definedName>
    <definedName name="SECIND">#REF!</definedName>
    <definedName name="sector">'[112]8SDM'!$A$11:$B$153</definedName>
    <definedName name="SEFI" localSheetId="65">#REF!</definedName>
    <definedName name="SEFI" localSheetId="67">#REF!</definedName>
    <definedName name="SEFI" localSheetId="68">#REF!</definedName>
    <definedName name="SEFI" localSheetId="69">#REF!</definedName>
    <definedName name="SEFI" localSheetId="71">#REF!</definedName>
    <definedName name="SEFI" localSheetId="73">#REF!</definedName>
    <definedName name="SEFI">#REF!</definedName>
    <definedName name="SEI2E" localSheetId="65">#REF!</definedName>
    <definedName name="SEI2E" localSheetId="67">#REF!</definedName>
    <definedName name="SEI2E" localSheetId="68">#REF!</definedName>
    <definedName name="SEI2E" localSheetId="69">#REF!</definedName>
    <definedName name="SEI2E" localSheetId="71">#REF!</definedName>
    <definedName name="SEI2E" localSheetId="73">#REF!</definedName>
    <definedName name="SEI2E">#REF!</definedName>
    <definedName name="SEIE" localSheetId="65">#REF!</definedName>
    <definedName name="SEIE" localSheetId="67">#REF!</definedName>
    <definedName name="SEIE" localSheetId="68">#REF!</definedName>
    <definedName name="SEIE" localSheetId="69">#REF!</definedName>
    <definedName name="SEIE" localSheetId="71">#REF!</definedName>
    <definedName name="SEIE" localSheetId="73">#REF!</definedName>
    <definedName name="SEIE">#REF!</definedName>
    <definedName name="SEIF" localSheetId="65">#REF!</definedName>
    <definedName name="SEIF" localSheetId="68">#REF!</definedName>
    <definedName name="SEIF" localSheetId="69">#REF!</definedName>
    <definedName name="SEIF" localSheetId="71">#REF!</definedName>
    <definedName name="SEIF" localSheetId="73">#REF!</definedName>
    <definedName name="SEIF">#REF!</definedName>
    <definedName name="SEK" localSheetId="65">#REF!</definedName>
    <definedName name="SEK" localSheetId="68">#REF!</definedName>
    <definedName name="SEK" localSheetId="69">#REF!</definedName>
    <definedName name="SEK" localSheetId="71">#REF!</definedName>
    <definedName name="SEK" localSheetId="73">#REF!</definedName>
    <definedName name="SEK">#REF!</definedName>
    <definedName name="select" localSheetId="65">#REF!</definedName>
    <definedName name="select" localSheetId="68">#REF!</definedName>
    <definedName name="select" localSheetId="69">#REF!</definedName>
    <definedName name="select" localSheetId="71">#REF!</definedName>
    <definedName name="select" localSheetId="73">#REF!</definedName>
    <definedName name="select">#REF!</definedName>
    <definedName name="sencount" hidden="1">2</definedName>
    <definedName name="SENSITIVITY" localSheetId="65">#REF!</definedName>
    <definedName name="SENSITIVITY" localSheetId="67">#REF!</definedName>
    <definedName name="SENSITIVITY" localSheetId="68">#REF!</definedName>
    <definedName name="SENSITIVITY" localSheetId="69">#REF!</definedName>
    <definedName name="SENSITIVITY" localSheetId="71">#REF!</definedName>
    <definedName name="SENSITIVITY" localSheetId="73">#REF!</definedName>
    <definedName name="SENSITIVITY">#REF!</definedName>
    <definedName name="Sep_50" localSheetId="65">#REF!</definedName>
    <definedName name="Sep_50" localSheetId="67">#REF!</definedName>
    <definedName name="Sep_50" localSheetId="68">#REF!</definedName>
    <definedName name="Sep_50" localSheetId="69">#REF!</definedName>
    <definedName name="Sep_50" localSheetId="71">#REF!</definedName>
    <definedName name="Sep_50" localSheetId="73">#REF!</definedName>
    <definedName name="Sep_50">#REF!</definedName>
    <definedName name="Sep_51" localSheetId="65">#REF!</definedName>
    <definedName name="Sep_51" localSheetId="67">#REF!</definedName>
    <definedName name="Sep_51" localSheetId="68">#REF!</definedName>
    <definedName name="Sep_51" localSheetId="69">#REF!</definedName>
    <definedName name="Sep_51" localSheetId="71">#REF!</definedName>
    <definedName name="Sep_51" localSheetId="73">#REF!</definedName>
    <definedName name="Sep_51">#REF!</definedName>
    <definedName name="Sep_52" localSheetId="65">#REF!</definedName>
    <definedName name="Sep_52" localSheetId="68">#REF!</definedName>
    <definedName name="Sep_52" localSheetId="69">#REF!</definedName>
    <definedName name="Sep_52" localSheetId="71">#REF!</definedName>
    <definedName name="Sep_52" localSheetId="73">#REF!</definedName>
    <definedName name="Sep_52">#REF!</definedName>
    <definedName name="Sep_53" localSheetId="65">#REF!</definedName>
    <definedName name="Sep_53" localSheetId="68">#REF!</definedName>
    <definedName name="Sep_53" localSheetId="69">#REF!</definedName>
    <definedName name="Sep_53" localSheetId="71">#REF!</definedName>
    <definedName name="Sep_53" localSheetId="73">#REF!</definedName>
    <definedName name="Sep_53">#REF!</definedName>
    <definedName name="Sep_54" localSheetId="65">#REF!</definedName>
    <definedName name="Sep_54" localSheetId="68">#REF!</definedName>
    <definedName name="Sep_54" localSheetId="69">#REF!</definedName>
    <definedName name="Sep_54" localSheetId="71">#REF!</definedName>
    <definedName name="Sep_54" localSheetId="73">#REF!</definedName>
    <definedName name="Sep_54">#REF!</definedName>
    <definedName name="Sep_55" localSheetId="65">#REF!</definedName>
    <definedName name="Sep_55" localSheetId="68">#REF!</definedName>
    <definedName name="Sep_55" localSheetId="69">#REF!</definedName>
    <definedName name="Sep_55" localSheetId="71">#REF!</definedName>
    <definedName name="Sep_55" localSheetId="73">#REF!</definedName>
    <definedName name="Sep_55">#REF!</definedName>
    <definedName name="Sep_56" localSheetId="65">#REF!</definedName>
    <definedName name="Sep_56" localSheetId="68">#REF!</definedName>
    <definedName name="Sep_56" localSheetId="69">#REF!</definedName>
    <definedName name="Sep_56" localSheetId="71">#REF!</definedName>
    <definedName name="Sep_56" localSheetId="73">#REF!</definedName>
    <definedName name="Sep_56">#REF!</definedName>
    <definedName name="Sep_57" localSheetId="65">#REF!</definedName>
    <definedName name="Sep_57" localSheetId="68">#REF!</definedName>
    <definedName name="Sep_57" localSheetId="69">#REF!</definedName>
    <definedName name="Sep_57" localSheetId="71">#REF!</definedName>
    <definedName name="Sep_57" localSheetId="73">#REF!</definedName>
    <definedName name="Sep_57">#REF!</definedName>
    <definedName name="Sep_58" localSheetId="65">#REF!</definedName>
    <definedName name="Sep_58" localSheetId="68">#REF!</definedName>
    <definedName name="Sep_58" localSheetId="69">#REF!</definedName>
    <definedName name="Sep_58" localSheetId="71">#REF!</definedName>
    <definedName name="Sep_58" localSheetId="73">#REF!</definedName>
    <definedName name="Sep_58">#REF!</definedName>
    <definedName name="Sep_59" localSheetId="65">#REF!</definedName>
    <definedName name="Sep_59" localSheetId="68">#REF!</definedName>
    <definedName name="Sep_59" localSheetId="69">#REF!</definedName>
    <definedName name="Sep_59" localSheetId="71">#REF!</definedName>
    <definedName name="Sep_59" localSheetId="73">#REF!</definedName>
    <definedName name="Sep_59">#REF!</definedName>
    <definedName name="Sep_60" localSheetId="65">#REF!</definedName>
    <definedName name="Sep_60" localSheetId="68">#REF!</definedName>
    <definedName name="Sep_60" localSheetId="69">#REF!</definedName>
    <definedName name="Sep_60" localSheetId="71">#REF!</definedName>
    <definedName name="Sep_60" localSheetId="73">#REF!</definedName>
    <definedName name="Sep_60">#REF!</definedName>
    <definedName name="Sep_61" localSheetId="65">#REF!</definedName>
    <definedName name="Sep_61" localSheetId="68">#REF!</definedName>
    <definedName name="Sep_61" localSheetId="69">#REF!</definedName>
    <definedName name="Sep_61" localSheetId="71">#REF!</definedName>
    <definedName name="Sep_61" localSheetId="73">#REF!</definedName>
    <definedName name="Sep_61">#REF!</definedName>
    <definedName name="Sep_62" localSheetId="65">#REF!</definedName>
    <definedName name="Sep_62" localSheetId="68">#REF!</definedName>
    <definedName name="Sep_62" localSheetId="69">#REF!</definedName>
    <definedName name="Sep_62" localSheetId="71">#REF!</definedName>
    <definedName name="Sep_62" localSheetId="73">#REF!</definedName>
    <definedName name="Sep_62">#REF!</definedName>
    <definedName name="Sep_63" localSheetId="65">#REF!</definedName>
    <definedName name="Sep_63" localSheetId="68">#REF!</definedName>
    <definedName name="Sep_63" localSheetId="69">#REF!</definedName>
    <definedName name="Sep_63" localSheetId="71">#REF!</definedName>
    <definedName name="Sep_63" localSheetId="73">#REF!</definedName>
    <definedName name="Sep_63">#REF!</definedName>
    <definedName name="Sep_64" localSheetId="65">#REF!</definedName>
    <definedName name="Sep_64" localSheetId="68">#REF!</definedName>
    <definedName name="Sep_64" localSheetId="69">#REF!</definedName>
    <definedName name="Sep_64" localSheetId="71">#REF!</definedName>
    <definedName name="Sep_64" localSheetId="73">#REF!</definedName>
    <definedName name="Sep_64">#REF!</definedName>
    <definedName name="Sep_65" localSheetId="65">#REF!</definedName>
    <definedName name="Sep_65" localSheetId="68">#REF!</definedName>
    <definedName name="Sep_65" localSheetId="69">#REF!</definedName>
    <definedName name="Sep_65" localSheetId="71">#REF!</definedName>
    <definedName name="Sep_65" localSheetId="73">#REF!</definedName>
    <definedName name="Sep_65">#REF!</definedName>
    <definedName name="Sep_66" localSheetId="65">#REF!</definedName>
    <definedName name="Sep_66" localSheetId="68">#REF!</definedName>
    <definedName name="Sep_66" localSheetId="69">#REF!</definedName>
    <definedName name="Sep_66" localSheetId="71">#REF!</definedName>
    <definedName name="Sep_66" localSheetId="73">#REF!</definedName>
    <definedName name="Sep_66">#REF!</definedName>
    <definedName name="Sep_67" localSheetId="65">#REF!</definedName>
    <definedName name="Sep_67" localSheetId="68">#REF!</definedName>
    <definedName name="Sep_67" localSheetId="69">#REF!</definedName>
    <definedName name="Sep_67" localSheetId="71">#REF!</definedName>
    <definedName name="Sep_67" localSheetId="73">#REF!</definedName>
    <definedName name="Sep_67">#REF!</definedName>
    <definedName name="Sep_68" localSheetId="65">#REF!</definedName>
    <definedName name="Sep_68" localSheetId="68">#REF!</definedName>
    <definedName name="Sep_68" localSheetId="69">#REF!</definedName>
    <definedName name="Sep_68" localSheetId="71">#REF!</definedName>
    <definedName name="Sep_68" localSheetId="73">#REF!</definedName>
    <definedName name="Sep_68">#REF!</definedName>
    <definedName name="Sep_69" localSheetId="65">#REF!</definedName>
    <definedName name="Sep_69" localSheetId="68">#REF!</definedName>
    <definedName name="Sep_69" localSheetId="69">#REF!</definedName>
    <definedName name="Sep_69" localSheetId="71">#REF!</definedName>
    <definedName name="Sep_69" localSheetId="73">#REF!</definedName>
    <definedName name="Sep_69">#REF!</definedName>
    <definedName name="Sep_70" localSheetId="65">#REF!</definedName>
    <definedName name="Sep_70" localSheetId="68">#REF!</definedName>
    <definedName name="Sep_70" localSheetId="69">#REF!</definedName>
    <definedName name="Sep_70" localSheetId="71">#REF!</definedName>
    <definedName name="Sep_70" localSheetId="73">#REF!</definedName>
    <definedName name="Sep_70">#REF!</definedName>
    <definedName name="Sep_71" localSheetId="65">#REF!</definedName>
    <definedName name="Sep_71" localSheetId="68">#REF!</definedName>
    <definedName name="Sep_71" localSheetId="69">#REF!</definedName>
    <definedName name="Sep_71" localSheetId="71">#REF!</definedName>
    <definedName name="Sep_71" localSheetId="73">#REF!</definedName>
    <definedName name="Sep_71">#REF!</definedName>
    <definedName name="Sep_72" localSheetId="65">#REF!</definedName>
    <definedName name="Sep_72" localSheetId="68">#REF!</definedName>
    <definedName name="Sep_72" localSheetId="69">#REF!</definedName>
    <definedName name="Sep_72" localSheetId="71">#REF!</definedName>
    <definedName name="Sep_72" localSheetId="73">#REF!</definedName>
    <definedName name="Sep_72">#REF!</definedName>
    <definedName name="Sep_73" localSheetId="65">#REF!</definedName>
    <definedName name="Sep_73" localSheetId="68">#REF!</definedName>
    <definedName name="Sep_73" localSheetId="69">#REF!</definedName>
    <definedName name="Sep_73" localSheetId="71">#REF!</definedName>
    <definedName name="Sep_73" localSheetId="73">#REF!</definedName>
    <definedName name="Sep_73">#REF!</definedName>
    <definedName name="Sep_74" localSheetId="65">#REF!</definedName>
    <definedName name="Sep_74" localSheetId="68">#REF!</definedName>
    <definedName name="Sep_74" localSheetId="69">#REF!</definedName>
    <definedName name="Sep_74" localSheetId="71">#REF!</definedName>
    <definedName name="Sep_74" localSheetId="73">#REF!</definedName>
    <definedName name="Sep_74">#REF!</definedName>
    <definedName name="Sep_75" localSheetId="65">#REF!</definedName>
    <definedName name="Sep_75" localSheetId="68">#REF!</definedName>
    <definedName name="Sep_75" localSheetId="69">#REF!</definedName>
    <definedName name="Sep_75" localSheetId="71">#REF!</definedName>
    <definedName name="Sep_75" localSheetId="73">#REF!</definedName>
    <definedName name="Sep_75">#REF!</definedName>
    <definedName name="Sep_76" localSheetId="65">#REF!</definedName>
    <definedName name="Sep_76" localSheetId="68">#REF!</definedName>
    <definedName name="Sep_76" localSheetId="69">#REF!</definedName>
    <definedName name="Sep_76" localSheetId="71">#REF!</definedName>
    <definedName name="Sep_76" localSheetId="73">#REF!</definedName>
    <definedName name="Sep_76">#REF!</definedName>
    <definedName name="Sep_77" localSheetId="65">#REF!</definedName>
    <definedName name="Sep_77" localSheetId="68">#REF!</definedName>
    <definedName name="Sep_77" localSheetId="69">#REF!</definedName>
    <definedName name="Sep_77" localSheetId="71">#REF!</definedName>
    <definedName name="Sep_77" localSheetId="73">#REF!</definedName>
    <definedName name="Sep_77">#REF!</definedName>
    <definedName name="Sep_78" localSheetId="65">#REF!</definedName>
    <definedName name="Sep_78" localSheetId="68">#REF!</definedName>
    <definedName name="Sep_78" localSheetId="69">#REF!</definedName>
    <definedName name="Sep_78" localSheetId="71">#REF!</definedName>
    <definedName name="Sep_78" localSheetId="73">#REF!</definedName>
    <definedName name="Sep_78">#REF!</definedName>
    <definedName name="Sep_79" localSheetId="65">#REF!</definedName>
    <definedName name="Sep_79" localSheetId="68">#REF!</definedName>
    <definedName name="Sep_79" localSheetId="69">#REF!</definedName>
    <definedName name="Sep_79" localSheetId="71">#REF!</definedName>
    <definedName name="Sep_79" localSheetId="73">#REF!</definedName>
    <definedName name="Sep_79">#REF!</definedName>
    <definedName name="Sep_80" localSheetId="65">#REF!</definedName>
    <definedName name="Sep_80" localSheetId="68">#REF!</definedName>
    <definedName name="Sep_80" localSheetId="69">#REF!</definedName>
    <definedName name="Sep_80" localSheetId="71">#REF!</definedName>
    <definedName name="Sep_80" localSheetId="73">#REF!</definedName>
    <definedName name="Sep_80">#REF!</definedName>
    <definedName name="Sep_81" localSheetId="65">#REF!</definedName>
    <definedName name="Sep_81" localSheetId="68">#REF!</definedName>
    <definedName name="Sep_81" localSheetId="69">#REF!</definedName>
    <definedName name="Sep_81" localSheetId="71">#REF!</definedName>
    <definedName name="Sep_81" localSheetId="73">#REF!</definedName>
    <definedName name="Sep_81">#REF!</definedName>
    <definedName name="Sep_82" localSheetId="65">#REF!</definedName>
    <definedName name="Sep_82" localSheetId="68">#REF!</definedName>
    <definedName name="Sep_82" localSheetId="69">#REF!</definedName>
    <definedName name="Sep_82" localSheetId="71">#REF!</definedName>
    <definedName name="Sep_82" localSheetId="73">#REF!</definedName>
    <definedName name="Sep_82">#REF!</definedName>
    <definedName name="Sep_83" localSheetId="65">#REF!</definedName>
    <definedName name="Sep_83" localSheetId="68">#REF!</definedName>
    <definedName name="Sep_83" localSheetId="69">#REF!</definedName>
    <definedName name="Sep_83" localSheetId="71">#REF!</definedName>
    <definedName name="Sep_83" localSheetId="73">#REF!</definedName>
    <definedName name="Sep_83">#REF!</definedName>
    <definedName name="Sep_84" localSheetId="65">#REF!</definedName>
    <definedName name="Sep_84" localSheetId="68">#REF!</definedName>
    <definedName name="Sep_84" localSheetId="69">#REF!</definedName>
    <definedName name="Sep_84" localSheetId="71">#REF!</definedName>
    <definedName name="Sep_84" localSheetId="73">#REF!</definedName>
    <definedName name="Sep_84">#REF!</definedName>
    <definedName name="Sep_85" localSheetId="65">#REF!</definedName>
    <definedName name="Sep_85" localSheetId="68">#REF!</definedName>
    <definedName name="Sep_85" localSheetId="69">#REF!</definedName>
    <definedName name="Sep_85" localSheetId="71">#REF!</definedName>
    <definedName name="Sep_85" localSheetId="73">#REF!</definedName>
    <definedName name="Sep_85">#REF!</definedName>
    <definedName name="Sep_86" localSheetId="65">#REF!</definedName>
    <definedName name="Sep_86" localSheetId="68">#REF!</definedName>
    <definedName name="Sep_86" localSheetId="69">#REF!</definedName>
    <definedName name="Sep_86" localSheetId="71">#REF!</definedName>
    <definedName name="Sep_86" localSheetId="73">#REF!</definedName>
    <definedName name="Sep_86">#REF!</definedName>
    <definedName name="Sep_87" localSheetId="65">#REF!</definedName>
    <definedName name="Sep_87" localSheetId="68">#REF!</definedName>
    <definedName name="Sep_87" localSheetId="69">#REF!</definedName>
    <definedName name="Sep_87" localSheetId="71">#REF!</definedName>
    <definedName name="Sep_87" localSheetId="73">#REF!</definedName>
    <definedName name="Sep_87">#REF!</definedName>
    <definedName name="Sep_88" localSheetId="65">#REF!</definedName>
    <definedName name="Sep_88" localSheetId="68">#REF!</definedName>
    <definedName name="Sep_88" localSheetId="69">#REF!</definedName>
    <definedName name="Sep_88" localSheetId="71">#REF!</definedName>
    <definedName name="Sep_88" localSheetId="73">#REF!</definedName>
    <definedName name="Sep_88">#REF!</definedName>
    <definedName name="Sep_89" localSheetId="65">#REF!</definedName>
    <definedName name="Sep_89" localSheetId="68">#REF!</definedName>
    <definedName name="Sep_89" localSheetId="69">#REF!</definedName>
    <definedName name="Sep_89" localSheetId="71">#REF!</definedName>
    <definedName name="Sep_89" localSheetId="73">#REF!</definedName>
    <definedName name="Sep_89">#REF!</definedName>
    <definedName name="Sep_90" localSheetId="65">#REF!</definedName>
    <definedName name="Sep_90" localSheetId="68">#REF!</definedName>
    <definedName name="Sep_90" localSheetId="69">#REF!</definedName>
    <definedName name="Sep_90" localSheetId="71">#REF!</definedName>
    <definedName name="Sep_90" localSheetId="73">#REF!</definedName>
    <definedName name="Sep_90">#REF!</definedName>
    <definedName name="Sep_91" localSheetId="65">#REF!</definedName>
    <definedName name="Sep_91" localSheetId="68">#REF!</definedName>
    <definedName name="Sep_91" localSheetId="69">#REF!</definedName>
    <definedName name="Sep_91" localSheetId="71">#REF!</definedName>
    <definedName name="Sep_91" localSheetId="73">#REF!</definedName>
    <definedName name="Sep_91">#REF!</definedName>
    <definedName name="Sep_92" localSheetId="65">#REF!</definedName>
    <definedName name="Sep_92" localSheetId="68">#REF!</definedName>
    <definedName name="Sep_92" localSheetId="69">#REF!</definedName>
    <definedName name="Sep_92" localSheetId="71">#REF!</definedName>
    <definedName name="Sep_92" localSheetId="73">#REF!</definedName>
    <definedName name="Sep_92">#REF!</definedName>
    <definedName name="Sep_93" localSheetId="65">#REF!</definedName>
    <definedName name="Sep_93" localSheetId="68">#REF!</definedName>
    <definedName name="Sep_93" localSheetId="69">#REF!</definedName>
    <definedName name="Sep_93" localSheetId="71">#REF!</definedName>
    <definedName name="Sep_93" localSheetId="73">#REF!</definedName>
    <definedName name="Sep_93">#REF!</definedName>
    <definedName name="Sep_94" localSheetId="65">#REF!</definedName>
    <definedName name="Sep_94" localSheetId="68">#REF!</definedName>
    <definedName name="Sep_94" localSheetId="69">#REF!</definedName>
    <definedName name="Sep_94" localSheetId="71">#REF!</definedName>
    <definedName name="Sep_94" localSheetId="73">#REF!</definedName>
    <definedName name="Sep_94">#REF!</definedName>
    <definedName name="Sep_95" localSheetId="65">#REF!</definedName>
    <definedName name="Sep_95" localSheetId="68">#REF!</definedName>
    <definedName name="Sep_95" localSheetId="69">#REF!</definedName>
    <definedName name="Sep_95" localSheetId="71">#REF!</definedName>
    <definedName name="Sep_95" localSheetId="73">#REF!</definedName>
    <definedName name="Sep_95">#REF!</definedName>
    <definedName name="Sep_96" localSheetId="65">#REF!</definedName>
    <definedName name="Sep_96" localSheetId="68">#REF!</definedName>
    <definedName name="Sep_96" localSheetId="69">#REF!</definedName>
    <definedName name="Sep_96" localSheetId="71">#REF!</definedName>
    <definedName name="Sep_96" localSheetId="73">#REF!</definedName>
    <definedName name="Sep_96">#REF!</definedName>
    <definedName name="Sep_97" localSheetId="65">#REF!</definedName>
    <definedName name="Sep_97" localSheetId="68">#REF!</definedName>
    <definedName name="Sep_97" localSheetId="69">#REF!</definedName>
    <definedName name="Sep_97" localSheetId="71">#REF!</definedName>
    <definedName name="Sep_97" localSheetId="73">#REF!</definedName>
    <definedName name="Sep_97">#REF!</definedName>
    <definedName name="Sep_98" localSheetId="65">#REF!</definedName>
    <definedName name="Sep_98" localSheetId="68">#REF!</definedName>
    <definedName name="Sep_98" localSheetId="69">#REF!</definedName>
    <definedName name="Sep_98" localSheetId="71">#REF!</definedName>
    <definedName name="Sep_98" localSheetId="73">#REF!</definedName>
    <definedName name="Sep_98">#REF!</definedName>
    <definedName name="Sep_99" localSheetId="65">#REF!</definedName>
    <definedName name="Sep_99" localSheetId="68">#REF!</definedName>
    <definedName name="Sep_99" localSheetId="69">#REF!</definedName>
    <definedName name="Sep_99" localSheetId="71">#REF!</definedName>
    <definedName name="Sep_99" localSheetId="73">#REF!</definedName>
    <definedName name="Sep_99">#REF!</definedName>
    <definedName name="SERIES1" localSheetId="65">'T 6.2 '!SERIES1s:'T 6.2 '!SERIES1e</definedName>
    <definedName name="SERIES1" localSheetId="67">'T 6.4'!SERIES1s:'T 6.4'!SERIES1e</definedName>
    <definedName name="SERIES1" localSheetId="68">'T 6.4 ctd'!SERIES1s:'T 6.4 ctd'!SERIES1e</definedName>
    <definedName name="SERIES1" localSheetId="69">'T 6.5'!SERIES1s:'T 6.5'!SERIES1e</definedName>
    <definedName name="SERIES1" localSheetId="71">'T 6.6 Ctd'!SERIES1s:'T 6.6 Ctd'!SERIES1e</definedName>
    <definedName name="SERIES1" localSheetId="73">'T 6.9 _6.10'!SERIES1s:'T 6.9 _6.10'!SERIES1e</definedName>
    <definedName name="SERIES1">SERIES1s:SERIES1e</definedName>
    <definedName name="SERIES1col" localSheetId="65">#REF!</definedName>
    <definedName name="SERIES1col" localSheetId="67">#REF!</definedName>
    <definedName name="SERIES1col" localSheetId="68">#REF!</definedName>
    <definedName name="SERIES1col" localSheetId="69">#REF!</definedName>
    <definedName name="SERIES1col" localSheetId="71">#REF!</definedName>
    <definedName name="SERIES1col" localSheetId="73">#REF!</definedName>
    <definedName name="SERIES1col">#REF!</definedName>
    <definedName name="SERIES1e" localSheetId="65">'T 6.2 '!ChEnd 'T 6.2 '!SERIES1col</definedName>
    <definedName name="SERIES1e" localSheetId="67">ChEnd 'T 6.4'!SERIES1col</definedName>
    <definedName name="SERIES1e" localSheetId="68">'T 6.4 ctd'!ChEnd 'T 6.4 ctd'!SERIES1col</definedName>
    <definedName name="SERIES1e" localSheetId="69">'T 6.5'!ChEnd 'T 6.5'!SERIES1col</definedName>
    <definedName name="SERIES1e" localSheetId="71">'T 6.6 Ctd'!ChEnd 'T 6.6 Ctd'!SERIES1col</definedName>
    <definedName name="SERIES1e" localSheetId="73">'T 6.9 _6.10'!ChEnd 'T 6.9 _6.10'!SERIES1col</definedName>
    <definedName name="SERIES1e">ChEnd SERIES1col</definedName>
    <definedName name="SERIES1s" localSheetId="65">'T 6.2 '!ChStart 'T 6.2 '!SERIES1col</definedName>
    <definedName name="SERIES1s" localSheetId="67">ChStart 'T 6.4'!SERIES1col</definedName>
    <definedName name="SERIES1s" localSheetId="68">'T 6.4 ctd'!ChStart 'T 6.4 ctd'!SERIES1col</definedName>
    <definedName name="SERIES1s" localSheetId="69">'T 6.5'!ChStart 'T 6.5'!SERIES1col</definedName>
    <definedName name="SERIES1s" localSheetId="71">'T 6.6 Ctd'!ChStart 'T 6.6 Ctd'!SERIES1col</definedName>
    <definedName name="SERIES1s" localSheetId="73">'T 6.9 _6.10'!ChStart 'T 6.9 _6.10'!SERIES1col</definedName>
    <definedName name="SERIES1s">ChStart SERIES1col</definedName>
    <definedName name="SettingsKeyDate1" localSheetId="65">#REF!</definedName>
    <definedName name="SettingsKeyDate1" localSheetId="67">#REF!</definedName>
    <definedName name="SettingsKeyDate1" localSheetId="68">#REF!</definedName>
    <definedName name="SettingsKeyDate1" localSheetId="69">#REF!</definedName>
    <definedName name="SettingsKeyDate1" localSheetId="71">#REF!</definedName>
    <definedName name="SettingsKeyDate1" localSheetId="73">#REF!</definedName>
    <definedName name="SettingsKeyDate1">#REF!</definedName>
    <definedName name="SettingsKeyDate2" localSheetId="65">#REF!</definedName>
    <definedName name="SettingsKeyDate2" localSheetId="67">#REF!</definedName>
    <definedName name="SettingsKeyDate2" localSheetId="68">#REF!</definedName>
    <definedName name="SettingsKeyDate2" localSheetId="69">#REF!</definedName>
    <definedName name="SettingsKeyDate2" localSheetId="71">#REF!</definedName>
    <definedName name="SettingsKeyDate2" localSheetId="73">#REF!</definedName>
    <definedName name="SettingsKeyDate2">#REF!</definedName>
    <definedName name="SettingsKeyDate3" localSheetId="65">#REF!</definedName>
    <definedName name="SettingsKeyDate3" localSheetId="67">#REF!</definedName>
    <definedName name="SettingsKeyDate3" localSheetId="68">#REF!</definedName>
    <definedName name="SettingsKeyDate3" localSheetId="69">#REF!</definedName>
    <definedName name="SettingsKeyDate3" localSheetId="71">#REF!</definedName>
    <definedName name="SettingsKeyDate3" localSheetId="73">#REF!</definedName>
    <definedName name="SettingsKeyDate3">#REF!</definedName>
    <definedName name="SettingsKeyDate4" localSheetId="65">#REF!</definedName>
    <definedName name="SettingsKeyDate4" localSheetId="68">#REF!</definedName>
    <definedName name="SettingsKeyDate4" localSheetId="69">#REF!</definedName>
    <definedName name="SettingsKeyDate4" localSheetId="71">#REF!</definedName>
    <definedName name="SettingsKeyDate4" localSheetId="73">#REF!</definedName>
    <definedName name="SettingsKeyDate4">#REF!</definedName>
    <definedName name="SettingsKeyDate5" localSheetId="65">#REF!</definedName>
    <definedName name="SettingsKeyDate5" localSheetId="68">#REF!</definedName>
    <definedName name="SettingsKeyDate5" localSheetId="69">#REF!</definedName>
    <definedName name="SettingsKeyDate5" localSheetId="71">#REF!</definedName>
    <definedName name="SettingsKeyDate5" localSheetId="73">#REF!</definedName>
    <definedName name="SettingsKeyDate5">#REF!</definedName>
    <definedName name="sf" localSheetId="65">'[99]Table 1'!#REF!</definedName>
    <definedName name="sf" localSheetId="67">'[99]Table 1'!#REF!</definedName>
    <definedName name="sf" localSheetId="68">'[99]Table 1'!#REF!</definedName>
    <definedName name="sf" localSheetId="71">'[99]Table 1'!#REF!</definedName>
    <definedName name="sf" localSheetId="73">'[99]Table 1'!#REF!</definedName>
    <definedName name="sf">'[99]Table 1'!#REF!</definedName>
    <definedName name="sgd" localSheetId="65">'[89]Table 1'!#REF!</definedName>
    <definedName name="sgd" localSheetId="67">'[89]Table 1'!#REF!</definedName>
    <definedName name="sgd" localSheetId="68">'[89]Table 1'!#REF!</definedName>
    <definedName name="sgd" localSheetId="69">'[89]Table 1'!#REF!</definedName>
    <definedName name="sgd" localSheetId="71">'[89]Table 1'!#REF!</definedName>
    <definedName name="sgd" localSheetId="73">'[89]Table 1'!#REF!</definedName>
    <definedName name="sgd">'[89]Table 1'!#REF!</definedName>
    <definedName name="sgdg" localSheetId="65">'[89]Table 1'!#REF!</definedName>
    <definedName name="sgdg" localSheetId="67">'[89]Table 1'!#REF!</definedName>
    <definedName name="sgdg" localSheetId="68">'[89]Table 1'!#REF!</definedName>
    <definedName name="sgdg" localSheetId="69">'[89]Table 1'!#REF!</definedName>
    <definedName name="sgdg" localSheetId="71">'[89]Table 1'!#REF!</definedName>
    <definedName name="sgdg" localSheetId="73">'[89]Table 1'!#REF!</definedName>
    <definedName name="sgdg">'[89]Table 1'!#REF!</definedName>
    <definedName name="sheet2" localSheetId="65">#REF!</definedName>
    <definedName name="sheet2" localSheetId="67">#REF!</definedName>
    <definedName name="sheet2" localSheetId="68">#REF!</definedName>
    <definedName name="sheet2" localSheetId="69">#REF!</definedName>
    <definedName name="sheet2" localSheetId="71">#REF!</definedName>
    <definedName name="sheet2" localSheetId="73">#REF!</definedName>
    <definedName name="sheet2">#REF!</definedName>
    <definedName name="SIBE" localSheetId="65">#REF!</definedName>
    <definedName name="SIBE" localSheetId="67">#REF!</definedName>
    <definedName name="SIBE" localSheetId="68">#REF!</definedName>
    <definedName name="SIBE" localSheetId="69">#REF!</definedName>
    <definedName name="SIBE" localSheetId="71">#REF!</definedName>
    <definedName name="SIBE" localSheetId="73">#REF!</definedName>
    <definedName name="SIBE">#REF!</definedName>
    <definedName name="Since_last_MPC">'[143]Sovereign spread'!$A$725</definedName>
    <definedName name="Since_last_SAN">'[143]Sovereign spread'!$A$692</definedName>
    <definedName name="SL.AGR.TOTL.IN" localSheetId="65">#REF!</definedName>
    <definedName name="SL.AGR.TOTL.IN" localSheetId="67">#REF!</definedName>
    <definedName name="SL.AGR.TOTL.IN" localSheetId="68">#REF!</definedName>
    <definedName name="SL.AGR.TOTL.IN" localSheetId="69">#REF!</definedName>
    <definedName name="SL.AGR.TOTL.IN" localSheetId="71">#REF!</definedName>
    <definedName name="SL.AGR.TOTL.IN" localSheetId="73">#REF!</definedName>
    <definedName name="SL.AGR.TOTL.IN">#REF!</definedName>
    <definedName name="SL.IND.TOTL.IN" localSheetId="65">#REF!</definedName>
    <definedName name="SL.IND.TOTL.IN" localSheetId="67">#REF!</definedName>
    <definedName name="SL.IND.TOTL.IN" localSheetId="68">#REF!</definedName>
    <definedName name="SL.IND.TOTL.IN" localSheetId="69">#REF!</definedName>
    <definedName name="SL.IND.TOTL.IN" localSheetId="71">#REF!</definedName>
    <definedName name="SL.IND.TOTL.IN" localSheetId="73">#REF!</definedName>
    <definedName name="SL.IND.TOTL.IN">#REF!</definedName>
    <definedName name="SL.SRV.TOTL.IN" localSheetId="65">#REF!</definedName>
    <definedName name="SL.SRV.TOTL.IN" localSheetId="67">#REF!</definedName>
    <definedName name="SL.SRV.TOTL.IN" localSheetId="68">#REF!</definedName>
    <definedName name="SL.SRV.TOTL.IN" localSheetId="69">#REF!</definedName>
    <definedName name="SL.SRV.TOTL.IN" localSheetId="71">#REF!</definedName>
    <definedName name="SL.SRV.TOTL.IN" localSheetId="73">#REF!</definedName>
    <definedName name="SL.SRV.TOTL.IN">#REF!</definedName>
    <definedName name="SL.TLF.TOTL.IN" localSheetId="65">#REF!</definedName>
    <definedName name="SL.TLF.TOTL.IN" localSheetId="68">#REF!</definedName>
    <definedName name="SL.TLF.TOTL.IN" localSheetId="69">#REF!</definedName>
    <definedName name="SL.TLF.TOTL.IN" localSheetId="71">#REF!</definedName>
    <definedName name="SL.TLF.TOTL.IN" localSheetId="73">#REF!</definedName>
    <definedName name="SL.TLF.TOTL.IN">#REF!</definedName>
    <definedName name="SOCE" localSheetId="65">#REF!</definedName>
    <definedName name="SOCE" localSheetId="68">#REF!</definedName>
    <definedName name="SOCE" localSheetId="69">#REF!</definedName>
    <definedName name="SOCE" localSheetId="71">#REF!</definedName>
    <definedName name="SOCE" localSheetId="73">#REF!</definedName>
    <definedName name="SOCE">#REF!</definedName>
    <definedName name="SOCF" localSheetId="65">#REF!</definedName>
    <definedName name="SOCF" localSheetId="68">#REF!</definedName>
    <definedName name="SOCF" localSheetId="69">#REF!</definedName>
    <definedName name="SOCF" localSheetId="71">#REF!</definedName>
    <definedName name="SOCF" localSheetId="73">#REF!</definedName>
    <definedName name="SOCF">#REF!</definedName>
    <definedName name="SODDATE">'[81]Scheduled Repayment'!$F$8</definedName>
    <definedName name="Source" localSheetId="65">#REF!</definedName>
    <definedName name="Source" localSheetId="67">#REF!</definedName>
    <definedName name="Source" localSheetId="68">#REF!</definedName>
    <definedName name="Source" localSheetId="69">#REF!</definedName>
    <definedName name="Source" localSheetId="71">#REF!</definedName>
    <definedName name="Source" localSheetId="73">#REF!</definedName>
    <definedName name="Source">#REF!</definedName>
    <definedName name="SP.DYN.CBRT.IN" localSheetId="65">#REF!</definedName>
    <definedName name="SP.DYN.CBRT.IN" localSheetId="67">#REF!</definedName>
    <definedName name="SP.DYN.CBRT.IN" localSheetId="68">#REF!</definedName>
    <definedName name="SP.DYN.CBRT.IN" localSheetId="69">#REF!</definedName>
    <definedName name="SP.DYN.CBRT.IN" localSheetId="71">#REF!</definedName>
    <definedName name="SP.DYN.CBRT.IN" localSheetId="73">#REF!</definedName>
    <definedName name="SP.DYN.CBRT.IN">#REF!</definedName>
    <definedName name="SP.DYN.CDRT.IN" localSheetId="65">#REF!</definedName>
    <definedName name="SP.DYN.CDRT.IN" localSheetId="67">#REF!</definedName>
    <definedName name="SP.DYN.CDRT.IN" localSheetId="68">#REF!</definedName>
    <definedName name="SP.DYN.CDRT.IN" localSheetId="69">#REF!</definedName>
    <definedName name="SP.DYN.CDRT.IN" localSheetId="71">#REF!</definedName>
    <definedName name="SP.DYN.CDRT.IN" localSheetId="73">#REF!</definedName>
    <definedName name="SP.DYN.CDRT.IN">#REF!</definedName>
    <definedName name="SP.DYN.IMRT.IN" localSheetId="65">#REF!</definedName>
    <definedName name="SP.DYN.IMRT.IN" localSheetId="68">#REF!</definedName>
    <definedName name="SP.DYN.IMRT.IN" localSheetId="69">#REF!</definedName>
    <definedName name="SP.DYN.IMRT.IN" localSheetId="71">#REF!</definedName>
    <definedName name="SP.DYN.IMRT.IN" localSheetId="73">#REF!</definedName>
    <definedName name="SP.DYN.IMRT.IN">#REF!</definedName>
    <definedName name="SP.DYN.LE00.IN" localSheetId="65">#REF!</definedName>
    <definedName name="SP.DYN.LE00.IN" localSheetId="68">#REF!</definedName>
    <definedName name="SP.DYN.LE00.IN" localSheetId="69">#REF!</definedName>
    <definedName name="SP.DYN.LE00.IN" localSheetId="71">#REF!</definedName>
    <definedName name="SP.DYN.LE00.IN" localSheetId="73">#REF!</definedName>
    <definedName name="SP.DYN.LE00.IN">#REF!</definedName>
    <definedName name="SP.POP.GROW" localSheetId="65">#REF!</definedName>
    <definedName name="SP.POP.GROW" localSheetId="68">#REF!</definedName>
    <definedName name="SP.POP.GROW" localSheetId="69">#REF!</definedName>
    <definedName name="SP.POP.GROW" localSheetId="71">#REF!</definedName>
    <definedName name="SP.POP.GROW" localSheetId="73">#REF!</definedName>
    <definedName name="SP.POP.GROW">#REF!</definedName>
    <definedName name="SP.POP.TOTL" localSheetId="65">#REF!</definedName>
    <definedName name="SP.POP.TOTL" localSheetId="68">#REF!</definedName>
    <definedName name="SP.POP.TOTL" localSheetId="69">#REF!</definedName>
    <definedName name="SP.POP.TOTL" localSheetId="71">#REF!</definedName>
    <definedName name="SP.POP.TOTL" localSheetId="73">#REF!</definedName>
    <definedName name="SP.POP.TOTL">#REF!</definedName>
    <definedName name="SP.URB.TOTL.IN.ZS" localSheetId="65">#REF!</definedName>
    <definedName name="SP.URB.TOTL.IN.ZS" localSheetId="68">#REF!</definedName>
    <definedName name="SP.URB.TOTL.IN.ZS" localSheetId="69">#REF!</definedName>
    <definedName name="SP.URB.TOTL.IN.ZS" localSheetId="71">#REF!</definedName>
    <definedName name="SP.URB.TOTL.IN.ZS" localSheetId="73">#REF!</definedName>
    <definedName name="SP.URB.TOTL.IN.ZS">#REF!</definedName>
    <definedName name="spanners_level1">'[62]99TC17FY'!$A$96</definedName>
    <definedName name="spanners_level2" localSheetId="65">'[62]99TC17FY'!#REF!</definedName>
    <definedName name="spanners_level2" localSheetId="68">'[62]99TC17FY'!#REF!</definedName>
    <definedName name="spanners_level2" localSheetId="71">'[62]99TC17FY'!#REF!</definedName>
    <definedName name="spanners_level2" localSheetId="73">'[62]99TC17FY'!#REF!</definedName>
    <definedName name="spanners_level2">'[62]99TC17FY'!#REF!</definedName>
    <definedName name="spanners_level3" localSheetId="65">'[62]99TC17FY'!#REF!</definedName>
    <definedName name="spanners_level3" localSheetId="68">'[62]99TC17FY'!#REF!</definedName>
    <definedName name="spanners_level3" localSheetId="71">'[62]99TC17FY'!#REF!</definedName>
    <definedName name="spanners_level3" localSheetId="73">'[62]99TC17FY'!#REF!</definedName>
    <definedName name="spanners_level3">'[62]99TC17FY'!#REF!</definedName>
    <definedName name="spanners_level4" localSheetId="65">'[62]99TC17FY'!#REF!</definedName>
    <definedName name="spanners_level4" localSheetId="68">'[62]99TC17FY'!#REF!</definedName>
    <definedName name="spanners_level4" localSheetId="71">'[62]99TC17FY'!#REF!</definedName>
    <definedName name="spanners_level4" localSheetId="73">'[62]99TC17FY'!#REF!</definedName>
    <definedName name="spanners_level4">'[62]99TC17FY'!#REF!</definedName>
    <definedName name="spanners_level5" localSheetId="65">'[62]99TC17FY'!#REF!</definedName>
    <definedName name="spanners_level5" localSheetId="68">'[62]99TC17FY'!#REF!</definedName>
    <definedName name="spanners_level5" localSheetId="71">'[62]99TC17FY'!#REF!</definedName>
    <definedName name="spanners_level5" localSheetId="73">'[62]99TC17FY'!#REF!</definedName>
    <definedName name="spanners_level5">'[62]99TC17FY'!#REF!</definedName>
    <definedName name="SR.BOPSUS" localSheetId="65">#REF!</definedName>
    <definedName name="SR.BOPSUS" localSheetId="67">#REF!</definedName>
    <definedName name="SR.BOPSUS" localSheetId="68">#REF!</definedName>
    <definedName name="SR.BOPSUS" localSheetId="69">#REF!</definedName>
    <definedName name="SR.BOPSUS" localSheetId="71">#REF!</definedName>
    <definedName name="SR.BOPSUS" localSheetId="73">#REF!</definedName>
    <definedName name="SR.BOPSUS">#REF!</definedName>
    <definedName name="SR.LTBOPS" localSheetId="65">#REF!</definedName>
    <definedName name="SR.LTBOPS" localSheetId="67">#REF!</definedName>
    <definedName name="SR.LTBOPS" localSheetId="68">#REF!</definedName>
    <definedName name="SR.LTBOPS" localSheetId="69">#REF!</definedName>
    <definedName name="SR.LTBOPS" localSheetId="71">#REF!</definedName>
    <definedName name="SR.LTBOPS" localSheetId="73">#REF!</definedName>
    <definedName name="SR.LTBOPS">#REF!</definedName>
    <definedName name="SR.TAB12" localSheetId="65">#REF!</definedName>
    <definedName name="SR.TAB12" localSheetId="67">#REF!</definedName>
    <definedName name="SR.TAB12" localSheetId="68">#REF!</definedName>
    <definedName name="SR.TAB12" localSheetId="69">#REF!</definedName>
    <definedName name="SR.TAB12" localSheetId="71">#REF!</definedName>
    <definedName name="SR.TAB12" localSheetId="73">#REF!</definedName>
    <definedName name="SR.TAB12">#REF!</definedName>
    <definedName name="SR.TAB9" localSheetId="65">#REF!</definedName>
    <definedName name="SR.TAB9" localSheetId="68">#REF!</definedName>
    <definedName name="SR.TAB9" localSheetId="69">#REF!</definedName>
    <definedName name="SR.TAB9" localSheetId="71">#REF!</definedName>
    <definedName name="SR.TAB9" localSheetId="73">#REF!</definedName>
    <definedName name="SR.TAB9">#REF!</definedName>
    <definedName name="SRTOFE" localSheetId="65">#REF!</definedName>
    <definedName name="SRTOFE" localSheetId="68">#REF!</definedName>
    <definedName name="SRTOFE" localSheetId="69">#REF!</definedName>
    <definedName name="SRTOFE" localSheetId="71">#REF!</definedName>
    <definedName name="SRTOFE" localSheetId="73">#REF!</definedName>
    <definedName name="SRTOFE">#REF!</definedName>
    <definedName name="ss" localSheetId="117">'[87]Table 1'!#REF!</definedName>
    <definedName name="ss" localSheetId="118">'[87]Table 1'!#REF!</definedName>
    <definedName name="ss" localSheetId="119">'[87]Table 1'!#REF!</definedName>
    <definedName name="ss" localSheetId="113">'[87]Table 1'!#REF!</definedName>
    <definedName name="ss" localSheetId="115">'[87]Table 1'!#REF!</definedName>
    <definedName name="ss" localSheetId="116">'[87]Table 1'!#REF!</definedName>
    <definedName name="ss" localSheetId="138">'[87]Table 1'!#REF!</definedName>
    <definedName name="ss" localSheetId="147">'[87]Table 1'!#REF!</definedName>
    <definedName name="ss" localSheetId="154">'[88]Table 1'!#REF!</definedName>
    <definedName name="ss" localSheetId="65">'[144]Table 1'!#REF!</definedName>
    <definedName name="ss" localSheetId="68">'[89]Table 1'!#REF!</definedName>
    <definedName name="ss" localSheetId="69">'[144]Table 1'!#REF!</definedName>
    <definedName name="ss" localSheetId="71">'[89]Table 1'!#REF!</definedName>
    <definedName name="ss" localSheetId="73">'[144]Table 1'!#REF!</definedName>
    <definedName name="ss" localSheetId="104">'[87]Table 1'!#REF!</definedName>
    <definedName name="ss" localSheetId="106">'[87]Table 1'!#REF!</definedName>
    <definedName name="ss" localSheetId="155">'[88]Table 1'!#REF!</definedName>
    <definedName name="ss" localSheetId="159">'[90]Table 1'!#REF!</definedName>
    <definedName name="ss" localSheetId="160">'[87]Table 1'!#REF!</definedName>
    <definedName name="ss" localSheetId="162">'[87]Table 1'!#REF!</definedName>
    <definedName name="ss" localSheetId="174">'[87]Table 1'!#REF!</definedName>
    <definedName name="ss" localSheetId="182">'[87]Table 1'!#REF!</definedName>
    <definedName name="ss" localSheetId="183">'[87]Table 1'!#REF!</definedName>
    <definedName name="ss" localSheetId="184">'[87]Table 1'!#REF!</definedName>
    <definedName name="ss" localSheetId="175">'[87]Table 1'!#REF!</definedName>
    <definedName name="ss" localSheetId="176">'[87]Table 1'!#REF!</definedName>
    <definedName name="ss" localSheetId="179">'[87]Table 1'!#REF!</definedName>
    <definedName name="ss" localSheetId="180">'[87]Table 1'!#REF!</definedName>
    <definedName name="ss" localSheetId="181">'[87]Table 1'!#REF!</definedName>
    <definedName name="ss">'[87]Table 1'!#REF!</definedName>
    <definedName name="sss" localSheetId="65">#REF!</definedName>
    <definedName name="sss" localSheetId="67">#REF!</definedName>
    <definedName name="sss" localSheetId="68">#REF!</definedName>
    <definedName name="sss" localSheetId="69">#REF!</definedName>
    <definedName name="sss" localSheetId="71">#REF!</definedName>
    <definedName name="sss" localSheetId="73">#REF!</definedName>
    <definedName name="sss">#REF!</definedName>
    <definedName name="sssss" localSheetId="117">#REF!</definedName>
    <definedName name="sssss" localSheetId="118">#REF!</definedName>
    <definedName name="sssss" localSheetId="119">#REF!</definedName>
    <definedName name="sssss" localSheetId="112">#REF!</definedName>
    <definedName name="sssss" localSheetId="113">#REF!</definedName>
    <definedName name="sssss" localSheetId="114">#REF!</definedName>
    <definedName name="sssss" localSheetId="115">#REF!</definedName>
    <definedName name="sssss" localSheetId="116">#REF!</definedName>
    <definedName name="sssss" localSheetId="154">#REF!</definedName>
    <definedName name="SSSSS" localSheetId="65">'[24]10'!#REF!</definedName>
    <definedName name="SSSSS" localSheetId="67">'[24]10'!#REF!</definedName>
    <definedName name="SSSSS" localSheetId="68">'[24]10'!#REF!</definedName>
    <definedName name="SSSSS" localSheetId="71">'[24]10'!#REF!</definedName>
    <definedName name="SSSSS" localSheetId="73">'[24]10'!#REF!</definedName>
    <definedName name="sssss" localSheetId="155">#REF!</definedName>
    <definedName name="sssss" localSheetId="160">#REF!</definedName>
    <definedName name="sssss" localSheetId="162">#REF!</definedName>
    <definedName name="sssss" localSheetId="174" hidden="1">#REF!</definedName>
    <definedName name="sssss" localSheetId="182" hidden="1">#REF!</definedName>
    <definedName name="sssss" localSheetId="183" hidden="1">#REF!</definedName>
    <definedName name="sssss" localSheetId="184" hidden="1">#REF!</definedName>
    <definedName name="sssss" localSheetId="175" hidden="1">#REF!</definedName>
    <definedName name="sssss" localSheetId="176" hidden="1">#REF!</definedName>
    <definedName name="sssss" localSheetId="177" hidden="1">#REF!</definedName>
    <definedName name="sssss" localSheetId="178" hidden="1">#REF!</definedName>
    <definedName name="sssss" localSheetId="179" hidden="1">#REF!</definedName>
    <definedName name="sssss" localSheetId="180" hidden="1">#REF!</definedName>
    <definedName name="sssss" localSheetId="181" hidden="1">#REF!</definedName>
    <definedName name="sssss">#REF!</definedName>
    <definedName name="SSSSSSS">[26]TEMP!#REF!</definedName>
    <definedName name="sssssssssssssssssssssssssssssssssssssssssssssssssssssssssssssssssssssssssssssssssssssssssssssssssssssssssssss" localSheetId="117">#REF!</definedName>
    <definedName name="sssssssssssssssssssssssssssssssssssssssssssssssssssssssssssssssssssssssssssssssssssssssssssssssssssssssssssss" localSheetId="118">#REF!</definedName>
    <definedName name="sssssssssssssssssssssssssssssssssssssssssssssssssssssssssssssssssssssssssssssssssssssssssssssssssssssssssssss" localSheetId="119">#REF!</definedName>
    <definedName name="sssssssssssssssssssssssssssssssssssssssssssssssssssssssssssssssssssssssssssssssssssssssssssssssssssssssssssss" localSheetId="112">#REF!</definedName>
    <definedName name="sssssssssssssssssssssssssssssssssssssssssssssssssssssssssssssssssssssssssssssssssssssssssssssssssssssssssssss" localSheetId="113">#REF!</definedName>
    <definedName name="sssssssssssssssssssssssssssssssssssssssssssssssssssssssssssssssssssssssssssssssssssssssssssssssssssssssssssss" localSheetId="114">#REF!</definedName>
    <definedName name="sssssssssssssssssssssssssssssssssssssssssssssssssssssssssssssssssssssssssssssssssssssssssssssssssssssssssssss" localSheetId="115">#REF!</definedName>
    <definedName name="sssssssssssssssssssssssssssssssssssssssssssssssssssssssssssssssssssssssssssssssssssssssssssssssssssssssssssss" localSheetId="116">#REF!</definedName>
    <definedName name="sssssssssssssssssssssssssssssssssssssssssssssssssssssssssssssssssssssssssssssssssssssssssssssssssssssssssssss" localSheetId="154">#REF!</definedName>
    <definedName name="sssssssssssssssssssssssssssssssssssssssssssssssssssssssssssssssssssssssssssssssssssssssssssssssssssssssssssss" localSheetId="65">#REF!</definedName>
    <definedName name="sssssssssssssssssssssssssssssssssssssssssssssssssssssssssssssssssssssssssssssssssssssssssssssssssssssssssssss" localSheetId="67">#REF!</definedName>
    <definedName name="sssssssssssssssssssssssssssssssssssssssssssssssssssssssssssssssssssssssssssssssssssssssssssssssssssssssssssss" localSheetId="68">#REF!</definedName>
    <definedName name="sssssssssssssssssssssssssssssssssssssssssssssssssssssssssssssssssssssssssssssssssssssssssssssssssssssssssssss" localSheetId="69">#REF!</definedName>
    <definedName name="sssssssssssssssssssssssssssssssssssssssssssssssssssssssssssssssssssssssssssssssssssssssssssssssssssssssssssss" localSheetId="71">#REF!</definedName>
    <definedName name="sssssssssssssssssssssssssssssssssssssssssssssssssssssssssssssssssssssssssssssssssssssssssssssssssssssssssssss" localSheetId="73">#REF!</definedName>
    <definedName name="sssssssssssssssssssssssssssssssssssssssssssssssssssssssssssssssssssssssssssssssssssssssssssssssssssssssssssss" localSheetId="155">#REF!</definedName>
    <definedName name="sssssssssssssssssssssssssssssssssssssssssssssssssssssssssssssssssssssssssssssssssssssssssssssssssssssssssssss" localSheetId="160">#REF!</definedName>
    <definedName name="sssssssssssssssssssssssssssssssssssssssssssssssssssssssssssssssssssssssssssssssssssssssssssssssssssssssssssss" localSheetId="174">#REF!</definedName>
    <definedName name="sssssssssssssssssssssssssssssssssssssssssssssssssssssssssssssssssssssssssssssssssssssssssssssssssssssssssssss" localSheetId="182">#REF!</definedName>
    <definedName name="sssssssssssssssssssssssssssssssssssssssssssssssssssssssssssssssssssssssssssssssssssssssssssssssssssssssssssss" localSheetId="183">#REF!</definedName>
    <definedName name="sssssssssssssssssssssssssssssssssssssssssssssssssssssssssssssssssssssssssssssssssssssssssssssssssssssssssssss" localSheetId="184">#REF!</definedName>
    <definedName name="sssssssssssssssssssssssssssssssssssssssssssssssssssssssssssssssssssssssssssssssssssssssssssssssssssssssssssss" localSheetId="175">#REF!</definedName>
    <definedName name="sssssssssssssssssssssssssssssssssssssssssssssssssssssssssssssssssssssssssssssssssssssssssssssssssssssssssssss" localSheetId="176">#REF!</definedName>
    <definedName name="sssssssssssssssssssssssssssssssssssssssssssssssssssssssssssssssssssssssssssssssssssssssssssssssssssssssssssss" localSheetId="179">#REF!</definedName>
    <definedName name="sssssssssssssssssssssssssssssssssssssssssssssssssssssssssssssssssssssssssssssssssssssssssssssssssssssssssssss" localSheetId="180">#REF!</definedName>
    <definedName name="sssssssssssssssssssssssssssssssssssssssssssssssssssssssssssssssssssssssssssssssssssssssssssssssssssssssssssss" localSheetId="181">#REF!</definedName>
    <definedName name="sssssssssssssssssssssssssssssssssssssssssssssssssssssssssssssssssssssssssssssssssssssssssssssssssssssssssssss">#REF!</definedName>
    <definedName name="Staff_Rpt" localSheetId="65">#REF!</definedName>
    <definedName name="Staff_Rpt" localSheetId="67">#REF!</definedName>
    <definedName name="Staff_Rpt" localSheetId="68">#REF!</definedName>
    <definedName name="Staff_Rpt" localSheetId="69">#REF!</definedName>
    <definedName name="Staff_Rpt" localSheetId="71">#REF!</definedName>
    <definedName name="Staff_Rpt" localSheetId="73">#REF!</definedName>
    <definedName name="Staff_Rpt">#REF!</definedName>
    <definedName name="StaffReportTable" localSheetId="65">#REF!</definedName>
    <definedName name="StaffReportTable" localSheetId="67">#REF!</definedName>
    <definedName name="StaffReportTable" localSheetId="68">#REF!</definedName>
    <definedName name="StaffReportTable" localSheetId="69">#REF!</definedName>
    <definedName name="StaffReportTable" localSheetId="71">#REF!</definedName>
    <definedName name="StaffReportTable" localSheetId="73">#REF!</definedName>
    <definedName name="StaffReportTable">#REF!</definedName>
    <definedName name="START" localSheetId="65">#REF!</definedName>
    <definedName name="START" localSheetId="68">#REF!</definedName>
    <definedName name="START" localSheetId="69">#REF!</definedName>
    <definedName name="START" localSheetId="71">#REF!</definedName>
    <definedName name="START" localSheetId="73">#REF!</definedName>
    <definedName name="START">#REF!</definedName>
    <definedName name="statistics" localSheetId="117" hidden="1">#REF!</definedName>
    <definedName name="statistics" localSheetId="118" hidden="1">#REF!</definedName>
    <definedName name="statistics" localSheetId="119" hidden="1">#REF!</definedName>
    <definedName name="statistics" localSheetId="113" hidden="1">#REF!</definedName>
    <definedName name="statistics" localSheetId="115" hidden="1">#REF!</definedName>
    <definedName name="statistics" localSheetId="116" hidden="1">#REF!</definedName>
    <definedName name="statistics" localSheetId="154" hidden="1">#REF!</definedName>
    <definedName name="statistics" localSheetId="65" hidden="1">#REF!</definedName>
    <definedName name="statistics" localSheetId="68" hidden="1">#REF!</definedName>
    <definedName name="statistics" localSheetId="69" hidden="1">#REF!</definedName>
    <definedName name="statistics" localSheetId="71" hidden="1">#REF!</definedName>
    <definedName name="statistics" localSheetId="73" hidden="1">#REF!</definedName>
    <definedName name="statistics" localSheetId="155" hidden="1">#REF!</definedName>
    <definedName name="statistics" localSheetId="158" hidden="1">#REF!</definedName>
    <definedName name="statistics" localSheetId="159" hidden="1">#REF!</definedName>
    <definedName name="statistics" localSheetId="161" hidden="1">#REF!</definedName>
    <definedName name="statistics" localSheetId="160" hidden="1">#REF!</definedName>
    <definedName name="statistics" localSheetId="162" hidden="1">#REF!</definedName>
    <definedName name="statistics" localSheetId="174" hidden="1">#REF!</definedName>
    <definedName name="statistics" localSheetId="182" hidden="1">#REF!</definedName>
    <definedName name="statistics" localSheetId="183" hidden="1">#REF!</definedName>
    <definedName name="statistics" localSheetId="184" hidden="1">#REF!</definedName>
    <definedName name="statistics" localSheetId="175" hidden="1">#REF!</definedName>
    <definedName name="statistics" localSheetId="176" hidden="1">#REF!</definedName>
    <definedName name="statistics" localSheetId="179" hidden="1">#REF!</definedName>
    <definedName name="statistics" localSheetId="180" hidden="1">#REF!</definedName>
    <definedName name="statistics" localSheetId="181" hidden="1">#REF!</definedName>
    <definedName name="statistics" hidden="1">#REF!</definedName>
    <definedName name="Statistics1" localSheetId="117" hidden="1">#REF!</definedName>
    <definedName name="Statistics1" localSheetId="118" hidden="1">#REF!</definedName>
    <definedName name="Statistics1" localSheetId="119" hidden="1">#REF!</definedName>
    <definedName name="Statistics1" localSheetId="113" hidden="1">#REF!</definedName>
    <definedName name="Statistics1" localSheetId="115" hidden="1">#REF!</definedName>
    <definedName name="Statistics1" localSheetId="116" hidden="1">#REF!</definedName>
    <definedName name="Statistics1" localSheetId="154" hidden="1">#REF!</definedName>
    <definedName name="Statistics1" localSheetId="65" hidden="1">#REF!</definedName>
    <definedName name="Statistics1" localSheetId="68" hidden="1">#REF!</definedName>
    <definedName name="Statistics1" localSheetId="69" hidden="1">#REF!</definedName>
    <definedName name="Statistics1" localSheetId="71" hidden="1">#REF!</definedName>
    <definedName name="Statistics1" localSheetId="73" hidden="1">#REF!</definedName>
    <definedName name="Statistics1" localSheetId="155" hidden="1">#REF!</definedName>
    <definedName name="Statistics1" localSheetId="158" hidden="1">#REF!</definedName>
    <definedName name="Statistics1" localSheetId="159" hidden="1">#REF!</definedName>
    <definedName name="Statistics1" localSheetId="161" hidden="1">#REF!</definedName>
    <definedName name="Statistics1" localSheetId="160" hidden="1">#REF!</definedName>
    <definedName name="Statistics1" localSheetId="162" hidden="1">#REF!</definedName>
    <definedName name="Statistics1" localSheetId="174" hidden="1">#REF!</definedName>
    <definedName name="Statistics1" localSheetId="182" hidden="1">#REF!</definedName>
    <definedName name="Statistics1" localSheetId="183" hidden="1">#REF!</definedName>
    <definedName name="Statistics1" localSheetId="184" hidden="1">#REF!</definedName>
    <definedName name="Statistics1" localSheetId="175" hidden="1">#REF!</definedName>
    <definedName name="Statistics1" localSheetId="176" hidden="1">#REF!</definedName>
    <definedName name="Statistics1" localSheetId="179" hidden="1">#REF!</definedName>
    <definedName name="Statistics1" localSheetId="180" hidden="1">#REF!</definedName>
    <definedName name="Statistics1" localSheetId="181" hidden="1">#REF!</definedName>
    <definedName name="Statistics1" hidden="1">#REF!</definedName>
    <definedName name="statistics2" localSheetId="117" hidden="1">#REF!</definedName>
    <definedName name="statistics2" localSheetId="118" hidden="1">#REF!</definedName>
    <definedName name="statistics2" localSheetId="119" hidden="1">#REF!</definedName>
    <definedName name="statistics2" localSheetId="113" hidden="1">#REF!</definedName>
    <definedName name="statistics2" localSheetId="115" hidden="1">#REF!</definedName>
    <definedName name="statistics2" localSheetId="116" hidden="1">#REF!</definedName>
    <definedName name="statistics2" localSheetId="154" hidden="1">#REF!</definedName>
    <definedName name="statistics2" localSheetId="65" hidden="1">#REF!</definedName>
    <definedName name="statistics2" localSheetId="68" hidden="1">#REF!</definedName>
    <definedName name="statistics2" localSheetId="69" hidden="1">#REF!</definedName>
    <definedName name="statistics2" localSheetId="71" hidden="1">#REF!</definedName>
    <definedName name="statistics2" localSheetId="73" hidden="1">#REF!</definedName>
    <definedName name="statistics2" localSheetId="155" hidden="1">#REF!</definedName>
    <definedName name="statistics2" localSheetId="158" hidden="1">#REF!</definedName>
    <definedName name="statistics2" localSheetId="159" hidden="1">#REF!</definedName>
    <definedName name="statistics2" localSheetId="161" hidden="1">#REF!</definedName>
    <definedName name="statistics2" localSheetId="160" hidden="1">#REF!</definedName>
    <definedName name="statistics2" localSheetId="162" hidden="1">#REF!</definedName>
    <definedName name="statistics2" localSheetId="174" hidden="1">#REF!</definedName>
    <definedName name="statistics2" localSheetId="182" hidden="1">#REF!</definedName>
    <definedName name="statistics2" localSheetId="183" hidden="1">#REF!</definedName>
    <definedName name="statistics2" localSheetId="184" hidden="1">#REF!</definedName>
    <definedName name="statistics2" localSheetId="175" hidden="1">#REF!</definedName>
    <definedName name="statistics2" localSheetId="176" hidden="1">#REF!</definedName>
    <definedName name="statistics2" localSheetId="179" hidden="1">#REF!</definedName>
    <definedName name="statistics2" localSheetId="180" hidden="1">#REF!</definedName>
    <definedName name="statistics2" localSheetId="181" hidden="1">#REF!</definedName>
    <definedName name="statistics2" hidden="1">#REF!</definedName>
    <definedName name="STDBANK" localSheetId="65">#REF!</definedName>
    <definedName name="STDBANK" localSheetId="68">#REF!</definedName>
    <definedName name="STDBANK" localSheetId="69">#REF!</definedName>
    <definedName name="STDBANK" localSheetId="71">#REF!</definedName>
    <definedName name="STDBANK" localSheetId="73">#REF!</definedName>
    <definedName name="STDBANK">#REF!</definedName>
    <definedName name="STDCHAR" localSheetId="65">#REF!</definedName>
    <definedName name="STDCHAR" localSheetId="68">#REF!</definedName>
    <definedName name="STDCHAR" localSheetId="69">#REF!</definedName>
    <definedName name="STDCHAR" localSheetId="71">#REF!</definedName>
    <definedName name="STDCHAR" localSheetId="73">#REF!</definedName>
    <definedName name="STDCHAR">#REF!</definedName>
    <definedName name="STFQTAB" localSheetId="65">#REF!</definedName>
    <definedName name="STFQTAB" localSheetId="68">#REF!</definedName>
    <definedName name="STFQTAB" localSheetId="69">#REF!</definedName>
    <definedName name="STFQTAB" localSheetId="71">#REF!</definedName>
    <definedName name="STFQTAB" localSheetId="73">#REF!</definedName>
    <definedName name="STFQTAB">#REF!</definedName>
    <definedName name="STOCK" localSheetId="69">[134]STOCK!$D$4:$K$69</definedName>
    <definedName name="STOCK">[135]STOCK!$D$4:$K$69</definedName>
    <definedName name="Stocks" localSheetId="65">#REF!</definedName>
    <definedName name="Stocks" localSheetId="67">#REF!</definedName>
    <definedName name="Stocks" localSheetId="68">#REF!</definedName>
    <definedName name="Stocks" localSheetId="69">#REF!</definedName>
    <definedName name="Stocks" localSheetId="71">#REF!</definedName>
    <definedName name="Stocks" localSheetId="73">#REF!</definedName>
    <definedName name="Stocks">#REF!</definedName>
    <definedName name="STOP" localSheetId="65">#REF!</definedName>
    <definedName name="STOP" localSheetId="67">#REF!</definedName>
    <definedName name="STOP" localSheetId="68">#REF!</definedName>
    <definedName name="STOP" localSheetId="69">#REF!</definedName>
    <definedName name="STOP" localSheetId="71">#REF!</definedName>
    <definedName name="STOP" localSheetId="73">#REF!</definedName>
    <definedName name="STOP">#REF!</definedName>
    <definedName name="strip">[69]pvtReport!$I$1</definedName>
    <definedName name="stub_lines">'[62]99TC17FY'!$A$11:$A$40</definedName>
    <definedName name="sul" localSheetId="117" hidden="1">#REF!</definedName>
    <definedName name="sul" localSheetId="118" hidden="1">#REF!</definedName>
    <definedName name="sul" localSheetId="119" hidden="1">#REF!</definedName>
    <definedName name="sul" localSheetId="113" hidden="1">#REF!</definedName>
    <definedName name="sul" localSheetId="115" hidden="1">#REF!</definedName>
    <definedName name="sul" localSheetId="116" hidden="1">#REF!</definedName>
    <definedName name="sul" localSheetId="154" hidden="1">#REF!</definedName>
    <definedName name="sul" localSheetId="68" hidden="1">#REF!</definedName>
    <definedName name="sul" localSheetId="71" hidden="1">#REF!</definedName>
    <definedName name="sul" localSheetId="155" hidden="1">#REF!</definedName>
    <definedName name="sul" localSheetId="163" hidden="1">#REF!</definedName>
    <definedName name="sul" localSheetId="164" hidden="1">#REF!</definedName>
    <definedName name="sul" localSheetId="165" hidden="1">#REF!</definedName>
    <definedName name="sul" localSheetId="166" hidden="1">#REF!</definedName>
    <definedName name="sul" localSheetId="158" hidden="1">#REF!</definedName>
    <definedName name="sul" localSheetId="160" hidden="1">#REF!</definedName>
    <definedName name="sul" localSheetId="162" hidden="1">#REF!</definedName>
    <definedName name="sul" localSheetId="174" hidden="1">#REF!</definedName>
    <definedName name="sul" localSheetId="182" hidden="1">#REF!</definedName>
    <definedName name="sul" localSheetId="183" hidden="1">#REF!</definedName>
    <definedName name="sul" localSheetId="184" hidden="1">#REF!</definedName>
    <definedName name="sul" localSheetId="175">#REF!</definedName>
    <definedName name="sul" localSheetId="176">#REF!</definedName>
    <definedName name="sul" localSheetId="177">#REF!</definedName>
    <definedName name="sul" localSheetId="178" hidden="1">#REF!</definedName>
    <definedName name="sul" localSheetId="179" hidden="1">#REF!</definedName>
    <definedName name="sul" localSheetId="180" hidden="1">#REF!</definedName>
    <definedName name="sul" localSheetId="181" hidden="1">#REF!</definedName>
    <definedName name="sul" hidden="1">#REF!</definedName>
    <definedName name="sum" localSheetId="117">#REF!</definedName>
    <definedName name="sum" localSheetId="118">#REF!</definedName>
    <definedName name="sum" localSheetId="119">#REF!</definedName>
    <definedName name="sum" localSheetId="113">#REF!</definedName>
    <definedName name="sum" localSheetId="115">#REF!</definedName>
    <definedName name="sum" localSheetId="116">#REF!</definedName>
    <definedName name="sum" localSheetId="154">#REF!</definedName>
    <definedName name="sum" localSheetId="65">#REF!</definedName>
    <definedName name="sum" localSheetId="67">#REF!</definedName>
    <definedName name="sum" localSheetId="68">#REF!</definedName>
    <definedName name="sum" localSheetId="69">#REF!</definedName>
    <definedName name="sum" localSheetId="71">#REF!</definedName>
    <definedName name="sum" localSheetId="73">#REF!</definedName>
    <definedName name="sum" localSheetId="104">#REF!</definedName>
    <definedName name="sum" localSheetId="106">#REF!</definedName>
    <definedName name="sum" localSheetId="155">#REF!</definedName>
    <definedName name="sum" localSheetId="159">#REF!</definedName>
    <definedName name="sum" localSheetId="160">#REF!</definedName>
    <definedName name="sum" localSheetId="174">#REF!</definedName>
    <definedName name="sum" localSheetId="182">#REF!</definedName>
    <definedName name="sum" localSheetId="183">#REF!</definedName>
    <definedName name="sum" localSheetId="184">#REF!</definedName>
    <definedName name="sum" localSheetId="175">#REF!</definedName>
    <definedName name="sum" localSheetId="176">#REF!</definedName>
    <definedName name="sum" localSheetId="179">#REF!</definedName>
    <definedName name="sum" localSheetId="180">#REF!</definedName>
    <definedName name="sum" localSheetId="181">#REF!</definedName>
    <definedName name="sum">#REF!</definedName>
    <definedName name="SUM1F" localSheetId="65">#REF!</definedName>
    <definedName name="SUM1F" localSheetId="67">#REF!</definedName>
    <definedName name="SUM1F" localSheetId="68">#REF!</definedName>
    <definedName name="SUM1F" localSheetId="69">#REF!</definedName>
    <definedName name="SUM1F" localSheetId="71">#REF!</definedName>
    <definedName name="SUM1F" localSheetId="73">#REF!</definedName>
    <definedName name="SUM1F">#REF!</definedName>
    <definedName name="sumdem">'[22]Committed Debt Outflows'!$L$488</definedName>
    <definedName name="SumEuro">'[22]Committed Debt Outflows'!$L$409</definedName>
    <definedName name="sumff">'[22]Committed Debt Outflows'!$L$501</definedName>
    <definedName name="sumgbp">'[22]Committed Debt Outflows'!$L$514</definedName>
    <definedName name="SumGC05">'[22]Committed Debt Outflows'!$L$161</definedName>
    <definedName name="SumGC07">'[22]Committed Debt Outflows'!$L$207</definedName>
    <definedName name="Sumgc10">'[22]Committed Debt Outflows'!$L$262</definedName>
    <definedName name="SumGC15">'[22]Committed Debt Outflows'!$L$306</definedName>
    <definedName name="Sumgc25">'[22]Committed Debt Outflows'!$L$325</definedName>
    <definedName name="sumkd">'[22]Committed Debt Outflows'!$L$531</definedName>
    <definedName name="SUMMARY">[13]Output!$B$1:$N$35</definedName>
    <definedName name="SumRand">'[22]Committed Debt Outflows'!$L$355</definedName>
    <definedName name="sumsdr">'[22]Committed Debt Outflows'!$L$527</definedName>
    <definedName name="sumsf">'[22]Committed Debt Outflows'!$L$463</definedName>
    <definedName name="SumT182">'[22]Committed Debt Outflows'!$L$63</definedName>
    <definedName name="SumT364">'[22]Committed Debt Outflows'!$L$102</definedName>
    <definedName name="SumT91">'[22]Committed Debt Outflows'!$L$30</definedName>
    <definedName name="sumtab">[13]Output!$B$1:$M$38</definedName>
    <definedName name="SumUS">'[22]Committed Debt Outflows'!$L$383</definedName>
    <definedName name="SumYen">'[22]Committed Debt Outflows'!$L$437</definedName>
    <definedName name="sumyuan">'[22]Committed Debt Outflows'!$L$450</definedName>
    <definedName name="SUPP" localSheetId="65">#REF!</definedName>
    <definedName name="SUPP" localSheetId="67">#REF!</definedName>
    <definedName name="SUPP" localSheetId="68">#REF!</definedName>
    <definedName name="SUPP" localSheetId="69">#REF!</definedName>
    <definedName name="SUPP" localSheetId="71">#REF!</definedName>
    <definedName name="SUPP" localSheetId="73">#REF!</definedName>
    <definedName name="SUPP">#REF!</definedName>
    <definedName name="SUS" localSheetId="65">#REF!</definedName>
    <definedName name="SUS" localSheetId="67">#REF!</definedName>
    <definedName name="SUS" localSheetId="68">#REF!</definedName>
    <definedName name="SUS" localSheetId="69">#REF!</definedName>
    <definedName name="SUS" localSheetId="71">#REF!</definedName>
    <definedName name="SUS" localSheetId="73">#REF!</definedName>
    <definedName name="SUS">#REF!</definedName>
    <definedName name="suyahs" localSheetId="65">#REF!</definedName>
    <definedName name="suyahs" localSheetId="67">#REF!</definedName>
    <definedName name="suyahs" localSheetId="68">#REF!</definedName>
    <definedName name="suyahs" localSheetId="69">#REF!</definedName>
    <definedName name="suyahs" localSheetId="71">#REF!</definedName>
    <definedName name="suyahs" localSheetId="73">#REF!</definedName>
    <definedName name="suyahs">#REF!</definedName>
    <definedName name="SwitchColor" localSheetId="65">#REF!</definedName>
    <definedName name="SwitchColor" localSheetId="68">#REF!</definedName>
    <definedName name="SwitchColor" localSheetId="69">#REF!</definedName>
    <definedName name="SwitchColor" localSheetId="71">#REF!</definedName>
    <definedName name="SwitchColor" localSheetId="73">#REF!</definedName>
    <definedName name="SwitchColor">#REF!</definedName>
    <definedName name="Swvu.PLA1." localSheetId="65" hidden="1">'[32]COP FED'!#REF!</definedName>
    <definedName name="Swvu.PLA1." localSheetId="68" hidden="1">'[32]COP FED'!#REF!</definedName>
    <definedName name="Swvu.PLA1." localSheetId="71" hidden="1">'[32]COP FED'!#REF!</definedName>
    <definedName name="Swvu.PLA1." localSheetId="73" hidden="1">'[32]COP FED'!#REF!</definedName>
    <definedName name="Swvu.PLA1." hidden="1">'[32]COP FED'!#REF!</definedName>
    <definedName name="Swvu.PLA2." hidden="1">'[32]COP FED'!$A$1:$N$49</definedName>
    <definedName name="sx" localSheetId="65">#REF!</definedName>
    <definedName name="sx" localSheetId="67">#REF!</definedName>
    <definedName name="sx" localSheetId="68">#REF!</definedName>
    <definedName name="sx" localSheetId="69">#REF!</definedName>
    <definedName name="sx" localSheetId="71">#REF!</definedName>
    <definedName name="sx" localSheetId="73">#REF!</definedName>
    <definedName name="sx">#REF!</definedName>
    <definedName name="t" localSheetId="117">'[27]Table 1'!#REF!</definedName>
    <definedName name="t" localSheetId="118">'[27]Table 1'!#REF!</definedName>
    <definedName name="t" localSheetId="119">'[27]Table 1'!#REF!</definedName>
    <definedName name="t" localSheetId="113">'[27]Table 1'!#REF!</definedName>
    <definedName name="t" localSheetId="115">'[27]Table 1'!#REF!</definedName>
    <definedName name="t" localSheetId="116">'[27]Table 1'!#REF!</definedName>
    <definedName name="t" localSheetId="138">'[27]Table 1'!#REF!</definedName>
    <definedName name="t" localSheetId="147">'[27]Table 1'!#REF!</definedName>
    <definedName name="t" localSheetId="154">'[28]Table 1'!#REF!</definedName>
    <definedName name="T" localSheetId="65">#REF!</definedName>
    <definedName name="T" localSheetId="67">#REF!</definedName>
    <definedName name="T" localSheetId="68">#REF!</definedName>
    <definedName name="T" localSheetId="69">#REF!</definedName>
    <definedName name="T" localSheetId="71">#REF!</definedName>
    <definedName name="T" localSheetId="73">#REF!</definedName>
    <definedName name="t" localSheetId="155">'[28]Table 1'!#REF!</definedName>
    <definedName name="t" localSheetId="159">[26]TEMP!#REF!</definedName>
    <definedName name="t" localSheetId="160">'[27]Table 1'!#REF!</definedName>
    <definedName name="t" localSheetId="162">'[27]Table 1'!#REF!</definedName>
    <definedName name="t" localSheetId="174">'[27]Table 1'!#REF!</definedName>
    <definedName name="t" localSheetId="182">'[27]Table 1'!#REF!</definedName>
    <definedName name="t" localSheetId="183">'[27]Table 1'!#REF!</definedName>
    <definedName name="t" localSheetId="184">'[27]Table 1'!#REF!</definedName>
    <definedName name="t" localSheetId="175">'[27]Table 1'!#REF!</definedName>
    <definedName name="t" localSheetId="176">'[27]Table 1'!#REF!</definedName>
    <definedName name="t" localSheetId="179">'[27]Table 1'!#REF!</definedName>
    <definedName name="t" localSheetId="180">'[27]Table 1'!#REF!</definedName>
    <definedName name="t" localSheetId="181">'[27]Table 1'!#REF!</definedName>
    <definedName name="t">'[27]Table 1'!#REF!</definedName>
    <definedName name="T0" localSheetId="67" hidden="1">{"Main Economic Indicators",#N/A,FALSE,"C"}</definedName>
    <definedName name="T0" localSheetId="68" hidden="1">{"Main Economic Indicators",#N/A,FALSE,"C"}</definedName>
    <definedName name="T0" localSheetId="69" hidden="1">{"Main Economic Indicators",#N/A,FALSE,"C"}</definedName>
    <definedName name="T0" hidden="1">{"Main Economic Indicators",#N/A,FALSE,"C"}</definedName>
    <definedName name="T96_97A" localSheetId="65">#REF!</definedName>
    <definedName name="T96_97A" localSheetId="67">#REF!</definedName>
    <definedName name="T96_97A" localSheetId="68">#REF!</definedName>
    <definedName name="T96_97A" localSheetId="69">#REF!</definedName>
    <definedName name="T96_97A" localSheetId="71">#REF!</definedName>
    <definedName name="T96_97A" localSheetId="73">#REF!</definedName>
    <definedName name="T96_97A">#REF!</definedName>
    <definedName name="T96_97B" localSheetId="65">#REF!</definedName>
    <definedName name="T96_97B" localSheetId="67">#REF!</definedName>
    <definedName name="T96_97B" localSheetId="68">#REF!</definedName>
    <definedName name="T96_97B" localSheetId="69">#REF!</definedName>
    <definedName name="T96_97B" localSheetId="71">#REF!</definedName>
    <definedName name="T96_97B" localSheetId="73">#REF!</definedName>
    <definedName name="T96_97B">#REF!</definedName>
    <definedName name="TAB1A" localSheetId="65">#REF!</definedName>
    <definedName name="TAB1A" localSheetId="67">#REF!</definedName>
    <definedName name="TAB1A" localSheetId="68">#REF!</definedName>
    <definedName name="TAB1A" localSheetId="69">#REF!</definedName>
    <definedName name="TAB1A" localSheetId="71">#REF!</definedName>
    <definedName name="TAB1A" localSheetId="73">#REF!</definedName>
    <definedName name="TAB1A">#REF!</definedName>
    <definedName name="TAB1CK" localSheetId="65">#REF!</definedName>
    <definedName name="TAB1CK" localSheetId="68">#REF!</definedName>
    <definedName name="TAB1CK" localSheetId="69">#REF!</definedName>
    <definedName name="TAB1CK" localSheetId="71">#REF!</definedName>
    <definedName name="TAB1CK" localSheetId="73">#REF!</definedName>
    <definedName name="TAB1CK">#REF!</definedName>
    <definedName name="Tab25a" localSheetId="65">#REF!</definedName>
    <definedName name="Tab25a" localSheetId="68">#REF!</definedName>
    <definedName name="Tab25a" localSheetId="69">#REF!</definedName>
    <definedName name="Tab25a" localSheetId="71">#REF!</definedName>
    <definedName name="Tab25a" localSheetId="73">#REF!</definedName>
    <definedName name="Tab25a">#REF!</definedName>
    <definedName name="Tab25b" localSheetId="65">#REF!</definedName>
    <definedName name="Tab25b" localSheetId="68">#REF!</definedName>
    <definedName name="Tab25b" localSheetId="69">#REF!</definedName>
    <definedName name="Tab25b" localSheetId="71">#REF!</definedName>
    <definedName name="Tab25b" localSheetId="73">#REF!</definedName>
    <definedName name="Tab25b">#REF!</definedName>
    <definedName name="TAB2A" localSheetId="65">#REF!</definedName>
    <definedName name="TAB2A" localSheetId="68">#REF!</definedName>
    <definedName name="TAB2A" localSheetId="69">#REF!</definedName>
    <definedName name="TAB2A" localSheetId="71">#REF!</definedName>
    <definedName name="TAB2A" localSheetId="73">#REF!</definedName>
    <definedName name="TAB2A">#REF!</definedName>
    <definedName name="TAB2B" localSheetId="65">#REF!</definedName>
    <definedName name="TAB2B" localSheetId="68">#REF!</definedName>
    <definedName name="TAB2B" localSheetId="69">#REF!</definedName>
    <definedName name="TAB2B" localSheetId="71">#REF!</definedName>
    <definedName name="TAB2B" localSheetId="73">#REF!</definedName>
    <definedName name="TAB2B">#REF!</definedName>
    <definedName name="TAB30_33" localSheetId="65">#REF!</definedName>
    <definedName name="TAB30_33" localSheetId="68">#REF!</definedName>
    <definedName name="TAB30_33" localSheetId="69">#REF!</definedName>
    <definedName name="TAB30_33" localSheetId="71">#REF!</definedName>
    <definedName name="TAB30_33" localSheetId="73">#REF!</definedName>
    <definedName name="TAB30_33">#REF!</definedName>
    <definedName name="TAB4APPX">'[130]Table 5'!$A$2:$I$55</definedName>
    <definedName name="TAB5A" localSheetId="65">#REF!</definedName>
    <definedName name="TAB5A" localSheetId="67">#REF!</definedName>
    <definedName name="TAB5A" localSheetId="68">#REF!</definedName>
    <definedName name="TAB5A" localSheetId="69">#REF!</definedName>
    <definedName name="TAB5A" localSheetId="71">#REF!</definedName>
    <definedName name="TAB5A" localSheetId="73">#REF!</definedName>
    <definedName name="TAB5A">#REF!</definedName>
    <definedName name="TAB6A" localSheetId="65">'[19]Annual Tables'!#REF!</definedName>
    <definedName name="TAB6A" localSheetId="67">'[19]Annual Tables'!#REF!</definedName>
    <definedName name="TAB6A" localSheetId="68">'[19]Annual Tables'!#REF!</definedName>
    <definedName name="TAB6A" localSheetId="71">'[19]Annual Tables'!#REF!</definedName>
    <definedName name="TAB6A" localSheetId="73">'[19]Annual Tables'!#REF!</definedName>
    <definedName name="TAB6A">'[19]Annual Tables'!#REF!</definedName>
    <definedName name="TAB6B" localSheetId="65">'[19]Annual Tables'!#REF!</definedName>
    <definedName name="TAB6B" localSheetId="68">'[19]Annual Tables'!#REF!</definedName>
    <definedName name="TAB6B" localSheetId="71">'[19]Annual Tables'!#REF!</definedName>
    <definedName name="TAB6B" localSheetId="73">'[19]Annual Tables'!#REF!</definedName>
    <definedName name="TAB6B">'[19]Annual Tables'!#REF!</definedName>
    <definedName name="TAB6C" localSheetId="65">#REF!</definedName>
    <definedName name="TAB6C" localSheetId="67">#REF!</definedName>
    <definedName name="TAB6C" localSheetId="68">#REF!</definedName>
    <definedName name="TAB6C" localSheetId="69">#REF!</definedName>
    <definedName name="TAB6C" localSheetId="71">#REF!</definedName>
    <definedName name="TAB6C" localSheetId="73">#REF!</definedName>
    <definedName name="TAB6C">#REF!</definedName>
    <definedName name="TAB7A" localSheetId="65">#REF!</definedName>
    <definedName name="TAB7A" localSheetId="67">#REF!</definedName>
    <definedName name="TAB7A" localSheetId="68">#REF!</definedName>
    <definedName name="TAB7A" localSheetId="69">#REF!</definedName>
    <definedName name="TAB7A" localSheetId="71">#REF!</definedName>
    <definedName name="TAB7A" localSheetId="73">#REF!</definedName>
    <definedName name="TAB7A">#REF!</definedName>
    <definedName name="TABCASH" localSheetId="65">#REF!</definedName>
    <definedName name="TABCASH" localSheetId="67">#REF!</definedName>
    <definedName name="TABCASH" localSheetId="68">#REF!</definedName>
    <definedName name="TABCASH" localSheetId="69">#REF!</definedName>
    <definedName name="TABCASH" localSheetId="71">#REF!</definedName>
    <definedName name="TABCASH" localSheetId="73">#REF!</definedName>
    <definedName name="TABCASH">#REF!</definedName>
    <definedName name="TABEXCEPTFIN" localSheetId="65">#REF!</definedName>
    <definedName name="TABEXCEPTFIN" localSheetId="68">#REF!</definedName>
    <definedName name="TABEXCEPTFIN" localSheetId="69">#REF!</definedName>
    <definedName name="TABEXCEPTFIN" localSheetId="71">#REF!</definedName>
    <definedName name="TABEXCEPTFIN" localSheetId="73">#REF!</definedName>
    <definedName name="TABEXCEPTFIN">#REF!</definedName>
    <definedName name="TABEXTERNAL" localSheetId="65">#REF!</definedName>
    <definedName name="TABEXTERNAL" localSheetId="68">#REF!</definedName>
    <definedName name="TABEXTERNAL" localSheetId="69">#REF!</definedName>
    <definedName name="TABEXTERNAL" localSheetId="71">#REF!</definedName>
    <definedName name="TABEXTERNAL" localSheetId="73">#REF!</definedName>
    <definedName name="TABEXTERNAL">#REF!</definedName>
    <definedName name="table" localSheetId="65">#REF!</definedName>
    <definedName name="table" localSheetId="68">#REF!</definedName>
    <definedName name="table" localSheetId="69">#REF!</definedName>
    <definedName name="table" localSheetId="71">#REF!</definedName>
    <definedName name="table" localSheetId="73">#REF!</definedName>
    <definedName name="Table" localSheetId="159">'[31]Vol 1'!#REF!</definedName>
    <definedName name="table">#REF!</definedName>
    <definedName name="Table__47">[145]RED47!$A$1:$I$53</definedName>
    <definedName name="TABLE_1" localSheetId="65">#REF!</definedName>
    <definedName name="TABLE_1" localSheetId="67">#REF!</definedName>
    <definedName name="TABLE_1" localSheetId="68">#REF!</definedName>
    <definedName name="TABLE_1" localSheetId="69">#REF!</definedName>
    <definedName name="TABLE_1" localSheetId="71">#REF!</definedName>
    <definedName name="TABLE_1" localSheetId="73">#REF!</definedName>
    <definedName name="TABLE_1">#REF!</definedName>
    <definedName name="Table_1._Nigeria__Debt_Sustainability_Analysis__Adjustment_Scenario__2001_2012_1" localSheetId="65">#REF!</definedName>
    <definedName name="Table_1._Nigeria__Debt_Sustainability_Analysis__Adjustment_Scenario__2001_2012_1" localSheetId="67">#REF!</definedName>
    <definedName name="Table_1._Nigeria__Debt_Sustainability_Analysis__Adjustment_Scenario__2001_2012_1" localSheetId="68">#REF!</definedName>
    <definedName name="Table_1._Nigeria__Debt_Sustainability_Analysis__Adjustment_Scenario__2001_2012_1" localSheetId="69">#REF!</definedName>
    <definedName name="Table_1._Nigeria__Debt_Sustainability_Analysis__Adjustment_Scenario__2001_2012_1" localSheetId="71">#REF!</definedName>
    <definedName name="Table_1._Nigeria__Debt_Sustainability_Analysis__Adjustment_Scenario__2001_2012_1" localSheetId="73">#REF!</definedName>
    <definedName name="Table_1._Nigeria__Debt_Sustainability_Analysis__Adjustment_Scenario__2001_2012_1">#REF!</definedName>
    <definedName name="table_2" localSheetId="65">#REF!</definedName>
    <definedName name="table_2" localSheetId="67">#REF!</definedName>
    <definedName name="table_2" localSheetId="68">#REF!</definedName>
    <definedName name="table_2" localSheetId="69">#REF!</definedName>
    <definedName name="table_2" localSheetId="71">#REF!</definedName>
    <definedName name="table_2" localSheetId="73">#REF!</definedName>
    <definedName name="table_2">#REF!</definedName>
    <definedName name="Table_2._Country_X___Public_Sector_Financing_1" localSheetId="65">#REF!</definedName>
    <definedName name="Table_2._Country_X___Public_Sector_Financing_1" localSheetId="68">#REF!</definedName>
    <definedName name="Table_2._Country_X___Public_Sector_Financing_1" localSheetId="69">#REF!</definedName>
    <definedName name="Table_2._Country_X___Public_Sector_Financing_1" localSheetId="71">#REF!</definedName>
    <definedName name="Table_2._Country_X___Public_Sector_Financing_1" localSheetId="73">#REF!</definedName>
    <definedName name="Table_2._Country_X___Public_Sector_Financing_1">#REF!</definedName>
    <definedName name="Table_2___Average__wage___earnings_per_hour__of_selected_occupations_by_industrial_group" localSheetId="117">#REF!</definedName>
    <definedName name="Table_2___Average__wage___earnings_per_hour__of_selected_occupations_by_industrial_group" localSheetId="118">#REF!</definedName>
    <definedName name="Table_2___Average__wage___earnings_per_hour__of_selected_occupations_by_industrial_group" localSheetId="119">#REF!</definedName>
    <definedName name="Table_2___Average__wage___earnings_per_hour__of_selected_occupations_by_industrial_group" localSheetId="112">#REF!</definedName>
    <definedName name="Table_2___Average__wage___earnings_per_hour__of_selected_occupations_by_industrial_group" localSheetId="113">#REF!</definedName>
    <definedName name="Table_2___Average__wage___earnings_per_hour__of_selected_occupations_by_industrial_group" localSheetId="114">#REF!</definedName>
    <definedName name="Table_2___Average__wage___earnings_per_hour__of_selected_occupations_by_industrial_group" localSheetId="115">#REF!</definedName>
    <definedName name="Table_2___Average__wage___earnings_per_hour__of_selected_occupations_by_industrial_group" localSheetId="116">#REF!</definedName>
    <definedName name="Table_2___Average__wage___earnings_per_hour__of_selected_occupations_by_industrial_group" localSheetId="154">#REF!</definedName>
    <definedName name="Table_2___Average__wage___earnings_per_hour__of_selected_occupations_by_industrial_group" localSheetId="65">#REF!</definedName>
    <definedName name="Table_2___Average__wage___earnings_per_hour__of_selected_occupations_by_industrial_group" localSheetId="68">#REF!</definedName>
    <definedName name="Table_2___Average__wage___earnings_per_hour__of_selected_occupations_by_industrial_group" localSheetId="69">#REF!</definedName>
    <definedName name="Table_2___Average__wage___earnings_per_hour__of_selected_occupations_by_industrial_group" localSheetId="71">#REF!</definedName>
    <definedName name="Table_2___Average__wage___earnings_per_hour__of_selected_occupations_by_industrial_group" localSheetId="73">#REF!</definedName>
    <definedName name="Table_2___Average__wage___earnings_per_hour__of_selected_occupations_by_industrial_group" localSheetId="155">#REF!</definedName>
    <definedName name="Table_2___Average__wage___earnings_per_hour__of_selected_occupations_by_industrial_group" localSheetId="160">#REF!</definedName>
    <definedName name="Table_2___Average__wage___earnings_per_hour__of_selected_occupations_by_industrial_group" localSheetId="162">#REF!</definedName>
    <definedName name="Table_2___Average__wage___earnings_per_hour__of_selected_occupations_by_industrial_group" localSheetId="174">#REF!</definedName>
    <definedName name="Table_2___Average__wage___earnings_per_hour__of_selected_occupations_by_industrial_group" localSheetId="182">#REF!</definedName>
    <definedName name="Table_2___Average__wage___earnings_per_hour__of_selected_occupations_by_industrial_group" localSheetId="183">#REF!</definedName>
    <definedName name="Table_2___Average__wage___earnings_per_hour__of_selected_occupations_by_industrial_group" localSheetId="184">#REF!</definedName>
    <definedName name="Table_2___Average__wage___earnings_per_hour__of_selected_occupations_by_industrial_group" localSheetId="175">#REF!</definedName>
    <definedName name="Table_2___Average__wage___earnings_per_hour__of_selected_occupations_by_industrial_group" localSheetId="176">#REF!</definedName>
    <definedName name="Table_2___Average__wage___earnings_per_hour__of_selected_occupations_by_industrial_group" localSheetId="179">#REF!</definedName>
    <definedName name="Table_2___Average__wage___earnings_per_hour__of_selected_occupations_by_industrial_group" localSheetId="180">#REF!</definedName>
    <definedName name="Table_2___Average__wage___earnings_per_hour__of_selected_occupations_by_industrial_group" localSheetId="181">#REF!</definedName>
    <definedName name="Table_2___Average__wage___earnings_per_hour__of_selected_occupations_by_industrial_group">#REF!</definedName>
    <definedName name="table_2a" localSheetId="65">#REF!</definedName>
    <definedName name="table_2a" localSheetId="68">#REF!</definedName>
    <definedName name="table_2a" localSheetId="69">#REF!</definedName>
    <definedName name="table_2a" localSheetId="71">#REF!</definedName>
    <definedName name="table_2a" localSheetId="73">#REF!</definedName>
    <definedName name="table_2a">#REF!</definedName>
    <definedName name="table_2b" localSheetId="65">#REF!</definedName>
    <definedName name="table_2b" localSheetId="68">#REF!</definedName>
    <definedName name="table_2b" localSheetId="69">#REF!</definedName>
    <definedName name="table_2b" localSheetId="71">#REF!</definedName>
    <definedName name="table_2b" localSheetId="73">#REF!</definedName>
    <definedName name="table_2b">#REF!</definedName>
    <definedName name="Table_3._Nigeria__Debt_Sustainability_Analysis__Debt_Service_Indicators__2000_2010" localSheetId="65">#REF!</definedName>
    <definedName name="Table_3._Nigeria__Debt_Sustainability_Analysis__Debt_Service_Indicators__2000_2010" localSheetId="68">#REF!</definedName>
    <definedName name="Table_3._Nigeria__Debt_Sustainability_Analysis__Debt_Service_Indicators__2000_2010" localSheetId="69">#REF!</definedName>
    <definedName name="Table_3._Nigeria__Debt_Sustainability_Analysis__Debt_Service_Indicators__2000_2010" localSheetId="71">#REF!</definedName>
    <definedName name="Table_3._Nigeria__Debt_Sustainability_Analysis__Debt_Service_Indicators__2000_2010" localSheetId="73">#REF!</definedName>
    <definedName name="Table_3._Nigeria__Debt_Sustainability_Analysis__Debt_Service_Indicators__2000_2010">#REF!</definedName>
    <definedName name="Table_4._Nigeria__Debt_Sustainability_Analysis__Sensitivity_to_Oil_Price_Developments__2000_2010_1" localSheetId="65">#REF!</definedName>
    <definedName name="Table_4._Nigeria__Debt_Sustainability_Analysis__Sensitivity_to_Oil_Price_Developments__2000_2010_1" localSheetId="68">#REF!</definedName>
    <definedName name="Table_4._Nigeria__Debt_Sustainability_Analysis__Sensitivity_to_Oil_Price_Developments__2000_2010_1" localSheetId="69">#REF!</definedName>
    <definedName name="Table_4._Nigeria__Debt_Sustainability_Analysis__Sensitivity_to_Oil_Price_Developments__2000_2010_1" localSheetId="71">#REF!</definedName>
    <definedName name="Table_4._Nigeria__Debt_Sustainability_Analysis__Sensitivity_to_Oil_Price_Developments__2000_2010_1" localSheetId="73">#REF!</definedName>
    <definedName name="Table_4._Nigeria__Debt_Sustainability_Analysis__Sensitivity_to_Oil_Price_Developments__2000_2010_1">#REF!</definedName>
    <definedName name="Table_4SR" localSheetId="65">#REF!</definedName>
    <definedName name="Table_4SR" localSheetId="68">#REF!</definedName>
    <definedName name="Table_4SR" localSheetId="69">#REF!</definedName>
    <definedName name="Table_4SR" localSheetId="71">#REF!</definedName>
    <definedName name="Table_4SR" localSheetId="73">#REF!</definedName>
    <definedName name="Table_4SR">#REF!</definedName>
    <definedName name="Table_5a" localSheetId="65">[41]E!#REF!</definedName>
    <definedName name="Table_5a" localSheetId="68">[41]E!#REF!</definedName>
    <definedName name="Table_5a" localSheetId="69">[42]E!#REF!</definedName>
    <definedName name="Table_5a" localSheetId="71">[41]E!#REF!</definedName>
    <definedName name="Table_5a" localSheetId="73">[41]E!#REF!</definedName>
    <definedName name="Table_5a">[41]E!#REF!</definedName>
    <definedName name="Table_debt">[146]Table!$A$3:$AB$73</definedName>
    <definedName name="table_for_SR_brief" localSheetId="65">#REF!</definedName>
    <definedName name="table_for_SR_brief" localSheetId="67">#REF!</definedName>
    <definedName name="table_for_SR_brief" localSheetId="68">#REF!</definedName>
    <definedName name="table_for_SR_brief" localSheetId="69">#REF!</definedName>
    <definedName name="table_for_SR_brief" localSheetId="71">#REF!</definedName>
    <definedName name="table_for_SR_brief" localSheetId="73">#REF!</definedName>
    <definedName name="table_for_SR_brief">#REF!</definedName>
    <definedName name="table_sr_brief_financing" localSheetId="65">#REF!</definedName>
    <definedName name="table_sr_brief_financing" localSheetId="67">#REF!</definedName>
    <definedName name="table_sr_brief_financing" localSheetId="68">#REF!</definedName>
    <definedName name="table_sr_brief_financing" localSheetId="69">#REF!</definedName>
    <definedName name="table_sr_brief_financing" localSheetId="71">#REF!</definedName>
    <definedName name="table_sr_brief_financing" localSheetId="73">#REF!</definedName>
    <definedName name="table_sr_brief_financing">#REF!</definedName>
    <definedName name="Table_Template" localSheetId="65">#REF!</definedName>
    <definedName name="Table_Template" localSheetId="67">#REF!</definedName>
    <definedName name="Table_Template" localSheetId="68">#REF!</definedName>
    <definedName name="Table_Template" localSheetId="69">#REF!</definedName>
    <definedName name="Table_Template" localSheetId="71">#REF!</definedName>
    <definedName name="Table_Template" localSheetId="73">#REF!</definedName>
    <definedName name="Table_Template">#REF!</definedName>
    <definedName name="Table10" localSheetId="65">#REF!</definedName>
    <definedName name="Table10" localSheetId="68">#REF!</definedName>
    <definedName name="Table10" localSheetId="69">#REF!</definedName>
    <definedName name="Table10" localSheetId="71">#REF!</definedName>
    <definedName name="Table10" localSheetId="73">#REF!</definedName>
    <definedName name="Table10">#REF!</definedName>
    <definedName name="Table11" localSheetId="65">#REF!</definedName>
    <definedName name="Table11" localSheetId="68">#REF!</definedName>
    <definedName name="Table11" localSheetId="69">#REF!</definedName>
    <definedName name="Table11" localSheetId="71">#REF!</definedName>
    <definedName name="Table11" localSheetId="73">#REF!</definedName>
    <definedName name="Table11">#REF!</definedName>
    <definedName name="table15" localSheetId="65">#REF!</definedName>
    <definedName name="table15" localSheetId="68">#REF!</definedName>
    <definedName name="table15" localSheetId="69">#REF!</definedName>
    <definedName name="table15" localSheetId="71">#REF!</definedName>
    <definedName name="table15" localSheetId="73">#REF!</definedName>
    <definedName name="table15">#REF!</definedName>
    <definedName name="TABLE1A" localSheetId="65">#REF!</definedName>
    <definedName name="TABLE1A" localSheetId="68">#REF!</definedName>
    <definedName name="TABLE1A" localSheetId="69">#REF!</definedName>
    <definedName name="TABLE1A" localSheetId="71">#REF!</definedName>
    <definedName name="TABLE1A" localSheetId="73">#REF!</definedName>
    <definedName name="TABLE1A">#REF!</definedName>
    <definedName name="Table2" localSheetId="65">#REF!</definedName>
    <definedName name="Table2" localSheetId="68">#REF!</definedName>
    <definedName name="Table2" localSheetId="69">#REF!</definedName>
    <definedName name="Table2" localSheetId="71">#REF!</definedName>
    <definedName name="Table2" localSheetId="73">#REF!</definedName>
    <definedName name="Table2">#REF!</definedName>
    <definedName name="Table2.11" localSheetId="65">#REF!</definedName>
    <definedName name="Table2.11" localSheetId="68">#REF!</definedName>
    <definedName name="Table2.11" localSheetId="69">#REF!</definedName>
    <definedName name="Table2.11" localSheetId="71">#REF!</definedName>
    <definedName name="Table2.11" localSheetId="73">#REF!</definedName>
    <definedName name="Table2.11">#REF!</definedName>
    <definedName name="Table2.17a" localSheetId="65">#REF!</definedName>
    <definedName name="Table2.17a" localSheetId="68">#REF!</definedName>
    <definedName name="Table2.17a" localSheetId="69">#REF!</definedName>
    <definedName name="Table2.17a" localSheetId="71">#REF!</definedName>
    <definedName name="Table2.17a" localSheetId="73">#REF!</definedName>
    <definedName name="Table2.17a">#REF!</definedName>
    <definedName name="table2.17b" localSheetId="65">#REF!</definedName>
    <definedName name="table2.17b" localSheetId="68">#REF!</definedName>
    <definedName name="table2.17b" localSheetId="69">#REF!</definedName>
    <definedName name="table2.17b" localSheetId="71">#REF!</definedName>
    <definedName name="table2.17b" localSheetId="73">#REF!</definedName>
    <definedName name="table2.17b">#REF!</definedName>
    <definedName name="TABLE2A" localSheetId="65">#REF!</definedName>
    <definedName name="TABLE2A" localSheetId="68">#REF!</definedName>
    <definedName name="TABLE2A" localSheetId="69">#REF!</definedName>
    <definedName name="TABLE2A" localSheetId="71">#REF!</definedName>
    <definedName name="TABLE2A" localSheetId="73">#REF!</definedName>
    <definedName name="TABLE2A">#REF!</definedName>
    <definedName name="Table2new" localSheetId="65">#REF!</definedName>
    <definedName name="Table2new" localSheetId="68">#REF!</definedName>
    <definedName name="Table2new" localSheetId="69">#REF!</definedName>
    <definedName name="Table2new" localSheetId="71">#REF!</definedName>
    <definedName name="Table2new" localSheetId="73">#REF!</definedName>
    <definedName name="Table2new">#REF!</definedName>
    <definedName name="TABLE34" localSheetId="65">[147]DSA!#REF!</definedName>
    <definedName name="TABLE34" localSheetId="68">[147]DSA!#REF!</definedName>
    <definedName name="TABLE34" localSheetId="69">[148]DSA!#REF!</definedName>
    <definedName name="TABLE34" localSheetId="71">[147]DSA!#REF!</definedName>
    <definedName name="TABLE34" localSheetId="73">[147]DSA!#REF!</definedName>
    <definedName name="TABLE34">[147]DSA!#REF!</definedName>
    <definedName name="TABLE3A" localSheetId="65">#REF!</definedName>
    <definedName name="TABLE3A" localSheetId="67">#REF!</definedName>
    <definedName name="TABLE3A" localSheetId="68">#REF!</definedName>
    <definedName name="TABLE3A" localSheetId="69">#REF!</definedName>
    <definedName name="TABLE3A" localSheetId="71">#REF!</definedName>
    <definedName name="TABLE3A" localSheetId="73">#REF!</definedName>
    <definedName name="TABLE3A">#REF!</definedName>
    <definedName name="TABLE4A">[149]Work2:Report2!$B$45:$O$55</definedName>
    <definedName name="Table5" localSheetId="65">#REF!</definedName>
    <definedName name="Table5" localSheetId="67">#REF!</definedName>
    <definedName name="Table5" localSheetId="68">#REF!</definedName>
    <definedName name="Table5" localSheetId="69">#REF!</definedName>
    <definedName name="Table5" localSheetId="71">#REF!</definedName>
    <definedName name="Table5" localSheetId="73">#REF!</definedName>
    <definedName name="Table5">#REF!</definedName>
    <definedName name="Table6" localSheetId="65">#REF!</definedName>
    <definedName name="Table6" localSheetId="67">#REF!</definedName>
    <definedName name="Table6" localSheetId="68">#REF!</definedName>
    <definedName name="Table6" localSheetId="69">#REF!</definedName>
    <definedName name="Table6" localSheetId="71">#REF!</definedName>
    <definedName name="Table6" localSheetId="73">#REF!</definedName>
    <definedName name="Table6">#REF!</definedName>
    <definedName name="Table7">'[12]Table 5 Mon Survey'!$A$1:$E$58</definedName>
    <definedName name="Table8">'[12]Table 6 BoZ'!$A$1:$E$42</definedName>
    <definedName name="Table9" localSheetId="65">#REF!</definedName>
    <definedName name="Table9" localSheetId="67">#REF!</definedName>
    <definedName name="Table9" localSheetId="68">#REF!</definedName>
    <definedName name="Table9" localSheetId="69">#REF!</definedName>
    <definedName name="Table9" localSheetId="71">#REF!</definedName>
    <definedName name="Table9" localSheetId="73">#REF!</definedName>
    <definedName name="Table9">#REF!</definedName>
    <definedName name="TableA" localSheetId="65">#REF!</definedName>
    <definedName name="TableA" localSheetId="67">#REF!</definedName>
    <definedName name="TableA" localSheetId="68">#REF!</definedName>
    <definedName name="TableA" localSheetId="69">#REF!</definedName>
    <definedName name="TableA" localSheetId="71">#REF!</definedName>
    <definedName name="TableA" localSheetId="73">#REF!</definedName>
    <definedName name="TableA">#REF!</definedName>
    <definedName name="TableB1" localSheetId="65">#REF!</definedName>
    <definedName name="TableB1" localSheetId="67">#REF!</definedName>
    <definedName name="TableB1" localSheetId="68">#REF!</definedName>
    <definedName name="TableB1" localSheetId="69">#REF!</definedName>
    <definedName name="TableB1" localSheetId="71">#REF!</definedName>
    <definedName name="TableB1" localSheetId="73">#REF!</definedName>
    <definedName name="TableB1">#REF!</definedName>
    <definedName name="TableB2" localSheetId="65">#REF!</definedName>
    <definedName name="TableB2" localSheetId="68">#REF!</definedName>
    <definedName name="TableB2" localSheetId="69">#REF!</definedName>
    <definedName name="TableB2" localSheetId="71">#REF!</definedName>
    <definedName name="TableB2" localSheetId="73">#REF!</definedName>
    <definedName name="TableB2">#REF!</definedName>
    <definedName name="TableB3" localSheetId="65">#REF!</definedName>
    <definedName name="TableB3" localSheetId="68">#REF!</definedName>
    <definedName name="TableB3" localSheetId="69">#REF!</definedName>
    <definedName name="TableB3" localSheetId="71">#REF!</definedName>
    <definedName name="TableB3" localSheetId="73">#REF!</definedName>
    <definedName name="TableB3">#REF!</definedName>
    <definedName name="TableC1" localSheetId="65">#REF!</definedName>
    <definedName name="TableC1" localSheetId="68">#REF!</definedName>
    <definedName name="TableC1" localSheetId="69">#REF!</definedName>
    <definedName name="TableC1" localSheetId="71">#REF!</definedName>
    <definedName name="TableC1" localSheetId="73">#REF!</definedName>
    <definedName name="TableC1">#REF!</definedName>
    <definedName name="TableC2" localSheetId="65">#REF!</definedName>
    <definedName name="TableC2" localSheetId="68">#REF!</definedName>
    <definedName name="TableC2" localSheetId="69">#REF!</definedName>
    <definedName name="TableC2" localSheetId="71">#REF!</definedName>
    <definedName name="TableC2" localSheetId="73">#REF!</definedName>
    <definedName name="TableC2">#REF!</definedName>
    <definedName name="TableC3" localSheetId="65">#REF!</definedName>
    <definedName name="TableC3" localSheetId="68">#REF!</definedName>
    <definedName name="TableC3" localSheetId="69">#REF!</definedName>
    <definedName name="TableC3" localSheetId="71">#REF!</definedName>
    <definedName name="TableC3" localSheetId="73">#REF!</definedName>
    <definedName name="TableC3">#REF!</definedName>
    <definedName name="TABMEMO" localSheetId="65">#REF!</definedName>
    <definedName name="TABMEMO" localSheetId="68">#REF!</definedName>
    <definedName name="TABMEMO" localSheetId="69">#REF!</definedName>
    <definedName name="TABMEMO" localSheetId="71">#REF!</definedName>
    <definedName name="TABMEMO" localSheetId="73">#REF!</definedName>
    <definedName name="TABMEMO">#REF!</definedName>
    <definedName name="tabw.out2013" localSheetId="117" hidden="1">#REF!</definedName>
    <definedName name="tabw.out2013" localSheetId="118" hidden="1">#REF!</definedName>
    <definedName name="tabw.out2013" localSheetId="119" hidden="1">#REF!</definedName>
    <definedName name="tabw.out2013" localSheetId="113" hidden="1">#REF!</definedName>
    <definedName name="tabw.out2013" localSheetId="115" hidden="1">#REF!</definedName>
    <definedName name="tabw.out2013" localSheetId="116" hidden="1">#REF!</definedName>
    <definedName name="tabw.out2013" localSheetId="154" hidden="1">#REF!</definedName>
    <definedName name="tabw.out2013" localSheetId="68" hidden="1">#REF!</definedName>
    <definedName name="tabw.out2013" localSheetId="71" hidden="1">#REF!</definedName>
    <definedName name="tabw.out2013" localSheetId="155" hidden="1">#REF!</definedName>
    <definedName name="tabw.out2013" localSheetId="158" hidden="1">#REF!</definedName>
    <definedName name="tabw.out2013" localSheetId="159" hidden="1">#REF!</definedName>
    <definedName name="tabw.out2013" localSheetId="160" hidden="1">#REF!</definedName>
    <definedName name="tabw.out2013" localSheetId="162" hidden="1">#REF!</definedName>
    <definedName name="tabw.out2013" localSheetId="174" hidden="1">#REF!</definedName>
    <definedName name="tabw.out2013" localSheetId="182" hidden="1">#REF!</definedName>
    <definedName name="tabw.out2013" localSheetId="183" hidden="1">#REF!</definedName>
    <definedName name="tabw.out2013" localSheetId="184" hidden="1">#REF!</definedName>
    <definedName name="tabw.out2013" localSheetId="175" hidden="1">#REF!</definedName>
    <definedName name="tabw.out2013" localSheetId="176" hidden="1">#REF!</definedName>
    <definedName name="tabw.out2013" localSheetId="179" hidden="1">#REF!</definedName>
    <definedName name="tabw.out2013" localSheetId="180" hidden="1">#REF!</definedName>
    <definedName name="tabw.out2013" localSheetId="181" hidden="1">#REF!</definedName>
    <definedName name="tabw.out2013" hidden="1">#REF!</definedName>
    <definedName name="TAME" localSheetId="65">#REF!</definedName>
    <definedName name="TAME" localSheetId="68">#REF!</definedName>
    <definedName name="TAME" localSheetId="69">#REF!</definedName>
    <definedName name="TAME" localSheetId="71">#REF!</definedName>
    <definedName name="TAME" localSheetId="73">#REF!</definedName>
    <definedName name="TAME">#REF!</definedName>
    <definedName name="TB" localSheetId="65">#REF!</definedName>
    <definedName name="TB" localSheetId="68">#REF!</definedName>
    <definedName name="TB" localSheetId="69">#REF!</definedName>
    <definedName name="TB" localSheetId="71">#REF!</definedName>
    <definedName name="TB" localSheetId="73">#REF!</definedName>
    <definedName name="TB">#REF!</definedName>
    <definedName name="Tbill_IRS" localSheetId="65">#REF!</definedName>
    <definedName name="Tbill_IRS" localSheetId="68">#REF!</definedName>
    <definedName name="Tbill_IRS" localSheetId="69">#REF!</definedName>
    <definedName name="Tbill_IRS" localSheetId="71">#REF!</definedName>
    <definedName name="Tbill_IRS" localSheetId="73">#REF!</definedName>
    <definedName name="Tbill_IRS">#REF!</definedName>
    <definedName name="TBILLS" localSheetId="65">#REF!</definedName>
    <definedName name="TBILLS" localSheetId="68">#REF!</definedName>
    <definedName name="TBILLS" localSheetId="69">#REF!</definedName>
    <definedName name="TBILLS" localSheetId="71">#REF!</definedName>
    <definedName name="TBILLS" localSheetId="73">#REF!</definedName>
    <definedName name="TBILLS">#REF!</definedName>
    <definedName name="TBILLS2" localSheetId="65">#REF!</definedName>
    <definedName name="TBILLS2" localSheetId="68">#REF!</definedName>
    <definedName name="TBILLS2" localSheetId="69">#REF!</definedName>
    <definedName name="TBILLS2" localSheetId="71">#REF!</definedName>
    <definedName name="TBILLS2" localSheetId="73">#REF!</definedName>
    <definedName name="TBILLS2">#REF!</definedName>
    <definedName name="Tbl_GFN">[146]Table_GEF!$B$2:$T$53</definedName>
    <definedName name="tbl3p1" localSheetId="65">#REF!</definedName>
    <definedName name="tbl3p1" localSheetId="67">#REF!</definedName>
    <definedName name="tbl3p1" localSheetId="68">#REF!</definedName>
    <definedName name="tbl3p1" localSheetId="69">#REF!</definedName>
    <definedName name="tbl3p1" localSheetId="71">#REF!</definedName>
    <definedName name="tbl3p1" localSheetId="73">#REF!</definedName>
    <definedName name="tbl3p1">#REF!</definedName>
    <definedName name="tbl3p2" localSheetId="65">#REF!</definedName>
    <definedName name="tbl3p2" localSheetId="67">#REF!</definedName>
    <definedName name="tbl3p2" localSheetId="68">#REF!</definedName>
    <definedName name="tbl3p2" localSheetId="69">#REF!</definedName>
    <definedName name="tbl3p2" localSheetId="71">#REF!</definedName>
    <definedName name="tbl3p2" localSheetId="73">#REF!</definedName>
    <definedName name="tbl3p2">#REF!</definedName>
    <definedName name="tblChecks">[86]ErrCheck!$A$3:$E$5</definedName>
    <definedName name="tblLinks">[86]Links!$A$4:$F$33</definedName>
    <definedName name="Tbtender" localSheetId="65">#REF!</definedName>
    <definedName name="Tbtender" localSheetId="67">#REF!</definedName>
    <definedName name="Tbtender" localSheetId="68">#REF!</definedName>
    <definedName name="Tbtender" localSheetId="69">#REF!</definedName>
    <definedName name="Tbtender" localSheetId="71">#REF!</definedName>
    <definedName name="Tbtender" localSheetId="73">#REF!</definedName>
    <definedName name="Tbtender">#REF!</definedName>
    <definedName name="TDATE" localSheetId="65">'[111]WETA-WEO'!#REF!</definedName>
    <definedName name="TDATE" localSheetId="67">'[111]WETA-WEO'!#REF!</definedName>
    <definedName name="TDATE" localSheetId="68">'[111]WETA-WEO'!#REF!</definedName>
    <definedName name="TDATE" localSheetId="71">'[111]WETA-WEO'!#REF!</definedName>
    <definedName name="TDATE" localSheetId="73">'[111]WETA-WEO'!#REF!</definedName>
    <definedName name="TDATE">'[111]WETA-WEO'!#REF!</definedName>
    <definedName name="Template_Table" localSheetId="65">#REF!</definedName>
    <definedName name="Template_Table" localSheetId="67">#REF!</definedName>
    <definedName name="Template_Table" localSheetId="68">#REF!</definedName>
    <definedName name="Template_Table" localSheetId="69">#REF!</definedName>
    <definedName name="Template_Table" localSheetId="71">#REF!</definedName>
    <definedName name="Template_Table" localSheetId="73">#REF!</definedName>
    <definedName name="Template_Table">#REF!</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17" hidden="1">#REF!</definedName>
    <definedName name="test" localSheetId="118" hidden="1">#REF!</definedName>
    <definedName name="test" localSheetId="119" hidden="1">#REF!</definedName>
    <definedName name="test" localSheetId="113" hidden="1">#REF!</definedName>
    <definedName name="test" localSheetId="115" hidden="1">#REF!</definedName>
    <definedName name="test" localSheetId="116" hidden="1">#REF!</definedName>
    <definedName name="test" localSheetId="154" hidden="1">#REF!</definedName>
    <definedName name="test" localSheetId="68" hidden="1">#REF!</definedName>
    <definedName name="test" localSheetId="71" hidden="1">#REF!</definedName>
    <definedName name="test" localSheetId="155" hidden="1">#REF!</definedName>
    <definedName name="test" localSheetId="160" hidden="1">#REF!</definedName>
    <definedName name="test" localSheetId="174" hidden="1">#REF!</definedName>
    <definedName name="test" localSheetId="182" hidden="1">#REF!</definedName>
    <definedName name="test" localSheetId="183" hidden="1">#REF!</definedName>
    <definedName name="test" localSheetId="184" hidden="1">#REF!</definedName>
    <definedName name="test" localSheetId="175" hidden="1">#REF!</definedName>
    <definedName name="test" localSheetId="176" hidden="1">#REF!</definedName>
    <definedName name="test" localSheetId="179" hidden="1">#REF!</definedName>
    <definedName name="test" localSheetId="180" hidden="1">#REF!</definedName>
    <definedName name="test" localSheetId="181" hidden="1">#REF!</definedName>
    <definedName name="test" hidden="1">#REF!</definedName>
    <definedName name="Text_tbl" localSheetId="65">#REF!</definedName>
    <definedName name="Text_tbl" localSheetId="67">#REF!</definedName>
    <definedName name="Text_tbl" localSheetId="68">#REF!</definedName>
    <definedName name="Text_tbl" localSheetId="69">#REF!</definedName>
    <definedName name="Text_tbl" localSheetId="71">#REF!</definedName>
    <definedName name="Text_tbl" localSheetId="73">#REF!</definedName>
    <definedName name="Text_tbl">#REF!</definedName>
    <definedName name="Text_tbl5" localSheetId="65">#REF!</definedName>
    <definedName name="Text_tbl5" localSheetId="67">#REF!</definedName>
    <definedName name="Text_tbl5" localSheetId="68">#REF!</definedName>
    <definedName name="Text_tbl5" localSheetId="69">#REF!</definedName>
    <definedName name="Text_tbl5" localSheetId="71">#REF!</definedName>
    <definedName name="Text_tbl5" localSheetId="73">#REF!</definedName>
    <definedName name="Text_tbl5">#REF!</definedName>
    <definedName name="TITLES" localSheetId="65">#REF!</definedName>
    <definedName name="TITLES" localSheetId="67">#REF!</definedName>
    <definedName name="TITLES" localSheetId="68">#REF!</definedName>
    <definedName name="TITLES" localSheetId="69">#REF!</definedName>
    <definedName name="TITLES" localSheetId="71">#REF!</definedName>
    <definedName name="TITLES" localSheetId="73">#REF!</definedName>
    <definedName name="TITLES">#REF!</definedName>
    <definedName name="TM" localSheetId="65">#REF!</definedName>
    <definedName name="TM" localSheetId="68">#REF!</definedName>
    <definedName name="TM" localSheetId="69">#REF!</definedName>
    <definedName name="TM" localSheetId="71">#REF!</definedName>
    <definedName name="TM" localSheetId="73">#REF!</definedName>
    <definedName name="TM">#REF!</definedName>
    <definedName name="TM.PRI.NFSV.XU" localSheetId="65">#REF!</definedName>
    <definedName name="TM.PRI.NFSV.XU" localSheetId="68">#REF!</definedName>
    <definedName name="TM.PRI.NFSV.XU" localSheetId="69">#REF!</definedName>
    <definedName name="TM.PRI.NFSV.XU" localSheetId="71">#REF!</definedName>
    <definedName name="TM.PRI.NFSV.XU" localSheetId="73">#REF!</definedName>
    <definedName name="TM.PRI.NFSV.XU">#REF!</definedName>
    <definedName name="TM.VAL.ENGY.CD.WB" localSheetId="65">#REF!</definedName>
    <definedName name="TM.VAL.ENGY.CD.WB" localSheetId="68">#REF!</definedName>
    <definedName name="TM.VAL.ENGY.CD.WB" localSheetId="69">#REF!</definedName>
    <definedName name="TM.VAL.ENGY.CD.WB" localSheetId="71">#REF!</definedName>
    <definedName name="TM.VAL.ENGY.CD.WB" localSheetId="73">#REF!</definedName>
    <definedName name="TM.VAL.ENGY.CD.WB">#REF!</definedName>
    <definedName name="TM.VAL.ENGY.KD.WB" localSheetId="65">#REF!</definedName>
    <definedName name="TM.VAL.ENGY.KD.WB" localSheetId="68">#REF!</definedName>
    <definedName name="TM.VAL.ENGY.KD.WB" localSheetId="69">#REF!</definedName>
    <definedName name="TM.VAL.ENGY.KD.WB" localSheetId="71">#REF!</definedName>
    <definedName name="TM.VAL.ENGY.KD.WB" localSheetId="73">#REF!</definedName>
    <definedName name="TM.VAL.ENGY.KD.WB">#REF!</definedName>
    <definedName name="TM.VAL.FOOD.CD.WB" localSheetId="65">#REF!</definedName>
    <definedName name="TM.VAL.FOOD.CD.WB" localSheetId="68">#REF!</definedName>
    <definedName name="TM.VAL.FOOD.CD.WB" localSheetId="69">#REF!</definedName>
    <definedName name="TM.VAL.FOOD.CD.WB" localSheetId="71">#REF!</definedName>
    <definedName name="TM.VAL.FOOD.CD.WB" localSheetId="73">#REF!</definedName>
    <definedName name="TM.VAL.FOOD.CD.WB">#REF!</definedName>
    <definedName name="TM.VAL.FOOD.KD.WB" localSheetId="65">#REF!</definedName>
    <definedName name="TM.VAL.FOOD.KD.WB" localSheetId="68">#REF!</definedName>
    <definedName name="TM.VAL.FOOD.KD.WB" localSheetId="69">#REF!</definedName>
    <definedName name="TM.VAL.FOOD.KD.WB" localSheetId="71">#REF!</definedName>
    <definedName name="TM.VAL.FOOD.KD.WB" localSheetId="73">#REF!</definedName>
    <definedName name="TM.VAL.FOOD.KD.WB">#REF!</definedName>
    <definedName name="TM.VAL.KGDS.CD.WB" localSheetId="65">#REF!</definedName>
    <definedName name="TM.VAL.KGDS.CD.WB" localSheetId="68">#REF!</definedName>
    <definedName name="TM.VAL.KGDS.CD.WB" localSheetId="69">#REF!</definedName>
    <definedName name="TM.VAL.KGDS.CD.WB" localSheetId="71">#REF!</definedName>
    <definedName name="TM.VAL.KGDS.CD.WB" localSheetId="73">#REF!</definedName>
    <definedName name="TM.VAL.KGDS.CD.WB">#REF!</definedName>
    <definedName name="TM.VAL.KGDS.KD.WB" localSheetId="65">#REF!</definedName>
    <definedName name="TM.VAL.KGDS.KD.WB" localSheetId="68">#REF!</definedName>
    <definedName name="TM.VAL.KGDS.KD.WB" localSheetId="69">#REF!</definedName>
    <definedName name="TM.VAL.KGDS.KD.WB" localSheetId="71">#REF!</definedName>
    <definedName name="TM.VAL.KGDS.KD.WB" localSheetId="73">#REF!</definedName>
    <definedName name="TM.VAL.KGDS.KD.WB">#REF!</definedName>
    <definedName name="TM.VAL.MRCH.CD.WB" localSheetId="65">#REF!</definedName>
    <definedName name="TM.VAL.MRCH.CD.WB" localSheetId="68">#REF!</definedName>
    <definedName name="TM.VAL.MRCH.CD.WB" localSheetId="69">#REF!</definedName>
    <definedName name="TM.VAL.MRCH.CD.WB" localSheetId="71">#REF!</definedName>
    <definedName name="TM.VAL.MRCH.CD.WB" localSheetId="73">#REF!</definedName>
    <definedName name="TM.VAL.MRCH.CD.WB">#REF!</definedName>
    <definedName name="TM.VAL.MRCH.KD.WB" localSheetId="65">#REF!</definedName>
    <definedName name="TM.VAL.MRCH.KD.WB" localSheetId="68">#REF!</definedName>
    <definedName name="TM.VAL.MRCH.KD.WB" localSheetId="69">#REF!</definedName>
    <definedName name="TM.VAL.MRCH.KD.WB" localSheetId="71">#REF!</definedName>
    <definedName name="TM.VAL.MRCH.KD.WB" localSheetId="73">#REF!</definedName>
    <definedName name="TM.VAL.MRCH.KD.WB">#REF!</definedName>
    <definedName name="TM.VAL.NFCG.CD.WB" localSheetId="65">#REF!</definedName>
    <definedName name="TM.VAL.NFCG.CD.WB" localSheetId="68">#REF!</definedName>
    <definedName name="TM.VAL.NFCG.CD.WB" localSheetId="69">#REF!</definedName>
    <definedName name="TM.VAL.NFCG.CD.WB" localSheetId="71">#REF!</definedName>
    <definedName name="TM.VAL.NFCG.CD.WB" localSheetId="73">#REF!</definedName>
    <definedName name="TM.VAL.NFCG.CD.WB">#REF!</definedName>
    <definedName name="TM.VAL.NFCG.KD.WB" localSheetId="65">#REF!</definedName>
    <definedName name="TM.VAL.NFCG.KD.WB" localSheetId="68">#REF!</definedName>
    <definedName name="TM.VAL.NFCG.KD.WB" localSheetId="69">#REF!</definedName>
    <definedName name="TM.VAL.NFCG.KD.WB" localSheetId="71">#REF!</definedName>
    <definedName name="TM.VAL.NFCG.KD.WB" localSheetId="73">#REF!</definedName>
    <definedName name="TM.VAL.NFCG.KD.WB">#REF!</definedName>
    <definedName name="TM.VAL.RAWM.CD.WB" localSheetId="65">#REF!</definedName>
    <definedName name="TM.VAL.RAWM.CD.WB" localSheetId="68">#REF!</definedName>
    <definedName name="TM.VAL.RAWM.CD.WB" localSheetId="69">#REF!</definedName>
    <definedName name="TM.VAL.RAWM.CD.WB" localSheetId="71">#REF!</definedName>
    <definedName name="TM.VAL.RAWM.CD.WB" localSheetId="73">#REF!</definedName>
    <definedName name="TM.VAL.RAWM.CD.WB">#REF!</definedName>
    <definedName name="TM.VAL.RAWM.KD.WB" localSheetId="65">#REF!</definedName>
    <definedName name="TM.VAL.RAWM.KD.WB" localSheetId="68">#REF!</definedName>
    <definedName name="TM.VAL.RAWM.KD.WB" localSheetId="69">#REF!</definedName>
    <definedName name="TM.VAL.RAWM.KD.WB" localSheetId="71">#REF!</definedName>
    <definedName name="TM.VAL.RAWM.KD.WB" localSheetId="73">#REF!</definedName>
    <definedName name="TM.VAL.RAWM.KD.WB">#REF!</definedName>
    <definedName name="TM.VAL.RAWP.CD.WB" localSheetId="65">#REF!</definedName>
    <definedName name="TM.VAL.RAWP.CD.WB" localSheetId="68">#REF!</definedName>
    <definedName name="TM.VAL.RAWP.CD.WB" localSheetId="69">#REF!</definedName>
    <definedName name="TM.VAL.RAWP.CD.WB" localSheetId="71">#REF!</definedName>
    <definedName name="TM.VAL.RAWP.CD.WB" localSheetId="73">#REF!</definedName>
    <definedName name="TM.VAL.RAWP.CD.WB">#REF!</definedName>
    <definedName name="TM.VAL.RAWP.KD.WB" localSheetId="65">#REF!</definedName>
    <definedName name="TM.VAL.RAWP.KD.WB" localSheetId="68">#REF!</definedName>
    <definedName name="TM.VAL.RAWP.KD.WB" localSheetId="69">#REF!</definedName>
    <definedName name="TM.VAL.RAWP.KD.WB" localSheetId="71">#REF!</definedName>
    <definedName name="TM.VAL.RAWP.KD.WB" localSheetId="73">#REF!</definedName>
    <definedName name="TM.VAL.RAWP.KD.WB">#REF!</definedName>
    <definedName name="TM.VAL.RAWT.CD.WB" localSheetId="65">#REF!</definedName>
    <definedName name="TM.VAL.RAWT.CD.WB" localSheetId="68">#REF!</definedName>
    <definedName name="TM.VAL.RAWT.CD.WB" localSheetId="69">#REF!</definedName>
    <definedName name="TM.VAL.RAWT.CD.WB" localSheetId="71">#REF!</definedName>
    <definedName name="TM.VAL.RAWT.CD.WB" localSheetId="73">#REF!</definedName>
    <definedName name="TM.VAL.RAWT.CD.WB">#REF!</definedName>
    <definedName name="TM.VAL.RAWT.KD.WB" localSheetId="65">#REF!</definedName>
    <definedName name="TM.VAL.RAWT.KD.WB" localSheetId="68">#REF!</definedName>
    <definedName name="TM.VAL.RAWT.KD.WB" localSheetId="69">#REF!</definedName>
    <definedName name="TM.VAL.RAWT.KD.WB" localSheetId="71">#REF!</definedName>
    <definedName name="TM.VAL.RAWT.KD.WB" localSheetId="73">#REF!</definedName>
    <definedName name="TM.VAL.RAWT.KD.WB">#REF!</definedName>
    <definedName name="TM.VOL.NFSV.XD" localSheetId="65">#REF!</definedName>
    <definedName name="TM.VOL.NFSV.XD" localSheetId="68">#REF!</definedName>
    <definedName name="TM.VOL.NFSV.XD" localSheetId="69">#REF!</definedName>
    <definedName name="TM.VOL.NFSV.XD" localSheetId="71">#REF!</definedName>
    <definedName name="TM.VOL.NFSV.XD" localSheetId="73">#REF!</definedName>
    <definedName name="TM.VOL.NFSV.XD">#REF!</definedName>
    <definedName name="TM_D" localSheetId="65">#REF!</definedName>
    <definedName name="TM_D" localSheetId="68">#REF!</definedName>
    <definedName name="TM_D" localSheetId="69">#REF!</definedName>
    <definedName name="TM_D" localSheetId="71">#REF!</definedName>
    <definedName name="TM_D" localSheetId="73">#REF!</definedName>
    <definedName name="TM_D">#REF!</definedName>
    <definedName name="TM_DPCH" localSheetId="65">#REF!</definedName>
    <definedName name="TM_DPCH" localSheetId="68">#REF!</definedName>
    <definedName name="TM_DPCH" localSheetId="69">#REF!</definedName>
    <definedName name="TM_DPCH" localSheetId="71">#REF!</definedName>
    <definedName name="TM_DPCH" localSheetId="73">#REF!</definedName>
    <definedName name="TM_DPCH">#REF!</definedName>
    <definedName name="TM_R" localSheetId="65">#REF!</definedName>
    <definedName name="TM_R" localSheetId="68">#REF!</definedName>
    <definedName name="TM_R" localSheetId="69">#REF!</definedName>
    <definedName name="TM_R" localSheetId="71">#REF!</definedName>
    <definedName name="TM_R" localSheetId="73">#REF!</definedName>
    <definedName name="TM_R">#REF!</definedName>
    <definedName name="TM_RPCH" localSheetId="65">#REF!</definedName>
    <definedName name="TM_RPCH" localSheetId="68">#REF!</definedName>
    <definedName name="TM_RPCH" localSheetId="69">#REF!</definedName>
    <definedName name="TM_RPCH" localSheetId="71">#REF!</definedName>
    <definedName name="TM_RPCH" localSheetId="73">#REF!</definedName>
    <definedName name="TM_RPCH">#REF!</definedName>
    <definedName name="TMG" localSheetId="65">#REF!</definedName>
    <definedName name="TMG" localSheetId="68">#REF!</definedName>
    <definedName name="TMG" localSheetId="69">#REF!</definedName>
    <definedName name="TMG" localSheetId="71">#REF!</definedName>
    <definedName name="TMG" localSheetId="73">#REF!</definedName>
    <definedName name="TMG">#REF!</definedName>
    <definedName name="TMG_D">[53]Q5!$E$23:$AH$23</definedName>
    <definedName name="TMG_DPCH" localSheetId="65">#REF!</definedName>
    <definedName name="TMG_DPCH" localSheetId="67">#REF!</definedName>
    <definedName name="TMG_DPCH" localSheetId="68">#REF!</definedName>
    <definedName name="TMG_DPCH" localSheetId="69">#REF!</definedName>
    <definedName name="TMG_DPCH" localSheetId="71">#REF!</definedName>
    <definedName name="TMG_DPCH" localSheetId="73">#REF!</definedName>
    <definedName name="TMG_DPCH">#REF!</definedName>
    <definedName name="TMG_R" localSheetId="65">#REF!</definedName>
    <definedName name="TMG_R" localSheetId="67">#REF!</definedName>
    <definedName name="TMG_R" localSheetId="68">#REF!</definedName>
    <definedName name="TMG_R" localSheetId="69">#REF!</definedName>
    <definedName name="TMG_R" localSheetId="71">#REF!</definedName>
    <definedName name="TMG_R" localSheetId="73">#REF!</definedName>
    <definedName name="TMG_R">#REF!</definedName>
    <definedName name="TMG_RPCH" localSheetId="65">#REF!</definedName>
    <definedName name="TMG_RPCH" localSheetId="67">#REF!</definedName>
    <definedName name="TMG_RPCH" localSheetId="68">#REF!</definedName>
    <definedName name="TMG_RPCH" localSheetId="69">#REF!</definedName>
    <definedName name="TMG_RPCH" localSheetId="71">#REF!</definedName>
    <definedName name="TMG_RPCH" localSheetId="73">#REF!</definedName>
    <definedName name="TMG_RPCH">#REF!</definedName>
    <definedName name="TMGO">#N/A</definedName>
    <definedName name="TMGO_D" localSheetId="65">#REF!</definedName>
    <definedName name="TMGO_D" localSheetId="67">#REF!</definedName>
    <definedName name="TMGO_D" localSheetId="68">#REF!</definedName>
    <definedName name="TMGO_D" localSheetId="69">#REF!</definedName>
    <definedName name="TMGO_D" localSheetId="71">#REF!</definedName>
    <definedName name="TMGO_D" localSheetId="73">#REF!</definedName>
    <definedName name="TMGO_D">#REF!</definedName>
    <definedName name="TMGO_DPCH" localSheetId="65">#REF!</definedName>
    <definedName name="TMGO_DPCH" localSheetId="67">#REF!</definedName>
    <definedName name="TMGO_DPCH" localSheetId="68">#REF!</definedName>
    <definedName name="TMGO_DPCH" localSheetId="69">#REF!</definedName>
    <definedName name="TMGO_DPCH" localSheetId="71">#REF!</definedName>
    <definedName name="TMGO_DPCH" localSheetId="73">#REF!</definedName>
    <definedName name="TMGO_DPCH">#REF!</definedName>
    <definedName name="TMGO_R" localSheetId="65">#REF!</definedName>
    <definedName name="TMGO_R" localSheetId="67">#REF!</definedName>
    <definedName name="TMGO_R" localSheetId="68">#REF!</definedName>
    <definedName name="TMGO_R" localSheetId="69">#REF!</definedName>
    <definedName name="TMGO_R" localSheetId="71">#REF!</definedName>
    <definedName name="TMGO_R" localSheetId="73">#REF!</definedName>
    <definedName name="TMGO_R">#REF!</definedName>
    <definedName name="TMGO_RPCH" localSheetId="65">#REF!</definedName>
    <definedName name="TMGO_RPCH" localSheetId="68">#REF!</definedName>
    <definedName name="TMGO_RPCH" localSheetId="69">#REF!</definedName>
    <definedName name="TMGO_RPCH" localSheetId="71">#REF!</definedName>
    <definedName name="TMGO_RPCH" localSheetId="73">#REF!</definedName>
    <definedName name="TMGO_RPCH">#REF!</definedName>
    <definedName name="TMGXO" localSheetId="65">#REF!</definedName>
    <definedName name="TMGXO" localSheetId="68">#REF!</definedName>
    <definedName name="TMGXO" localSheetId="69">#REF!</definedName>
    <definedName name="TMGXO" localSheetId="71">#REF!</definedName>
    <definedName name="TMGXO" localSheetId="73">#REF!</definedName>
    <definedName name="TMGXO">#REF!</definedName>
    <definedName name="TMGXO_D" localSheetId="65">#REF!</definedName>
    <definedName name="TMGXO_D" localSheetId="68">#REF!</definedName>
    <definedName name="TMGXO_D" localSheetId="69">#REF!</definedName>
    <definedName name="TMGXO_D" localSheetId="71">#REF!</definedName>
    <definedName name="TMGXO_D" localSheetId="73">#REF!</definedName>
    <definedName name="TMGXO_D">#REF!</definedName>
    <definedName name="TMGXO_DPCH" localSheetId="65">#REF!</definedName>
    <definedName name="TMGXO_DPCH" localSheetId="68">#REF!</definedName>
    <definedName name="TMGXO_DPCH" localSheetId="69">#REF!</definedName>
    <definedName name="TMGXO_DPCH" localSheetId="71">#REF!</definedName>
    <definedName name="TMGXO_DPCH" localSheetId="73">#REF!</definedName>
    <definedName name="TMGXO_DPCH">#REF!</definedName>
    <definedName name="TMGXO_R" localSheetId="65">#REF!</definedName>
    <definedName name="TMGXO_R" localSheetId="68">#REF!</definedName>
    <definedName name="TMGXO_R" localSheetId="69">#REF!</definedName>
    <definedName name="TMGXO_R" localSheetId="71">#REF!</definedName>
    <definedName name="TMGXO_R" localSheetId="73">#REF!</definedName>
    <definedName name="TMGXO_R">#REF!</definedName>
    <definedName name="TMGXO_RPCH" localSheetId="65">#REF!</definedName>
    <definedName name="TMGXO_RPCH" localSheetId="68">#REF!</definedName>
    <definedName name="TMGXO_RPCH" localSheetId="69">#REF!</definedName>
    <definedName name="TMGXO_RPCH" localSheetId="71">#REF!</definedName>
    <definedName name="TMGXO_RPCH" localSheetId="73">#REF!</definedName>
    <definedName name="TMGXO_RPCH">#REF!</definedName>
    <definedName name="TMS" localSheetId="65">#REF!</definedName>
    <definedName name="TMS" localSheetId="68">#REF!</definedName>
    <definedName name="TMS" localSheetId="69">#REF!</definedName>
    <definedName name="TMS" localSheetId="71">#REF!</definedName>
    <definedName name="TMS" localSheetId="73">#REF!</definedName>
    <definedName name="TMS">#REF!</definedName>
    <definedName name="TNAME" localSheetId="65">'[111]WETA-WEO'!#REF!</definedName>
    <definedName name="TNAME" localSheetId="68">'[111]WETA-WEO'!#REF!</definedName>
    <definedName name="TNAME" localSheetId="71">'[111]WETA-WEO'!#REF!</definedName>
    <definedName name="TNAME" localSheetId="73">'[111]WETA-WEO'!#REF!</definedName>
    <definedName name="TNAME">'[111]WETA-WEO'!#REF!</definedName>
    <definedName name="TNOV.96" localSheetId="65">#REF!</definedName>
    <definedName name="TNOV.96" localSheetId="67">#REF!</definedName>
    <definedName name="TNOV.96" localSheetId="68">#REF!</definedName>
    <definedName name="TNOV.96" localSheetId="69">#REF!</definedName>
    <definedName name="TNOV.96" localSheetId="71">#REF!</definedName>
    <definedName name="TNOV.96" localSheetId="73">#REF!</definedName>
    <definedName name="TNOV.96">#REF!</definedName>
    <definedName name="TOC" localSheetId="65">#REF!</definedName>
    <definedName name="TOC" localSheetId="67">#REF!</definedName>
    <definedName name="TOC" localSheetId="68">#REF!</definedName>
    <definedName name="TOC" localSheetId="69">#REF!</definedName>
    <definedName name="TOC" localSheetId="71">#REF!</definedName>
    <definedName name="TOC" localSheetId="73">#REF!</definedName>
    <definedName name="TOC">#REF!</definedName>
    <definedName name="today">'[143]Sovereign spread'!$A$730</definedName>
    <definedName name="TodaysDate" localSheetId="65">#REF!</definedName>
    <definedName name="TodaysDate" localSheetId="67">#REF!</definedName>
    <definedName name="TodaysDate" localSheetId="68">#REF!</definedName>
    <definedName name="TodaysDate" localSheetId="69">#REF!</definedName>
    <definedName name="TodaysDate" localSheetId="71">#REF!</definedName>
    <definedName name="TodaysDate" localSheetId="73">#REF!</definedName>
    <definedName name="TodaysDate">#REF!</definedName>
    <definedName name="TOFEA1" localSheetId="65">#REF!</definedName>
    <definedName name="TOFEA1" localSheetId="67">#REF!</definedName>
    <definedName name="TOFEA1" localSheetId="68">#REF!</definedName>
    <definedName name="TOFEA1" localSheetId="69">#REF!</definedName>
    <definedName name="TOFEA1" localSheetId="71">#REF!</definedName>
    <definedName name="TOFEA1" localSheetId="73">#REF!</definedName>
    <definedName name="TOFEA1">#REF!</definedName>
    <definedName name="TOFEA2" localSheetId="65">#REF!</definedName>
    <definedName name="TOFEA2" localSheetId="67">#REF!</definedName>
    <definedName name="TOFEA2" localSheetId="68">#REF!</definedName>
    <definedName name="TOFEA2" localSheetId="69">#REF!</definedName>
    <definedName name="TOFEA2" localSheetId="71">#REF!</definedName>
    <definedName name="TOFEA2" localSheetId="73">#REF!</definedName>
    <definedName name="TOFEA2">#REF!</definedName>
    <definedName name="TOFEQ97" localSheetId="65">#REF!</definedName>
    <definedName name="TOFEQ97" localSheetId="68">#REF!</definedName>
    <definedName name="TOFEQ97" localSheetId="69">#REF!</definedName>
    <definedName name="TOFEQ97" localSheetId="71">#REF!</definedName>
    <definedName name="TOFEQ97" localSheetId="73">#REF!</definedName>
    <definedName name="TOFEQ97">#REF!</definedName>
    <definedName name="TOTAL" localSheetId="65">#REF!</definedName>
    <definedName name="TOTAL" localSheetId="68">#REF!</definedName>
    <definedName name="TOTAL" localSheetId="69">#REF!</definedName>
    <definedName name="TOTAL" localSheetId="71">#REF!</definedName>
    <definedName name="TOTAL" localSheetId="73">#REF!</definedName>
    <definedName name="TOTAL">#REF!</definedName>
    <definedName name="TOTAL_DS" localSheetId="65">#REF!</definedName>
    <definedName name="TOTAL_DS" localSheetId="68">#REF!</definedName>
    <definedName name="TOTAL_DS" localSheetId="69">#REF!</definedName>
    <definedName name="TOTAL_DS" localSheetId="71">#REF!</definedName>
    <definedName name="TOTAL_DS" localSheetId="73">#REF!</definedName>
    <definedName name="TOTAL_DS">#REF!</definedName>
    <definedName name="Total_income" localSheetId="65">#REF!</definedName>
    <definedName name="Total_income" localSheetId="68">#REF!</definedName>
    <definedName name="Total_income" localSheetId="69">#REF!</definedName>
    <definedName name="Total_income" localSheetId="71">#REF!</definedName>
    <definedName name="Total_income" localSheetId="73">#REF!</definedName>
    <definedName name="Total_income">#REF!</definedName>
    <definedName name="Total_Interest" localSheetId="65">#REF!</definedName>
    <definedName name="Total_Interest" localSheetId="68">#REF!</definedName>
    <definedName name="Total_Interest" localSheetId="69">#REF!</definedName>
    <definedName name="Total_Interest" localSheetId="71">#REF!</definedName>
    <definedName name="Total_Interest" localSheetId="73">#REF!</definedName>
    <definedName name="Total_Interest">#REF!</definedName>
    <definedName name="Total_Pay" localSheetId="65">#REF!</definedName>
    <definedName name="Total_Pay" localSheetId="68">#REF!</definedName>
    <definedName name="Total_Pay" localSheetId="69">#REF!</definedName>
    <definedName name="Total_Pay" localSheetId="71">#REF!</definedName>
    <definedName name="Total_Pay" localSheetId="73">#REF!</definedName>
    <definedName name="Total_Pay">#REF!</definedName>
    <definedName name="Total_Payment" localSheetId="65">Scheduled_Payment+Extra_Payment</definedName>
    <definedName name="Total_Payment" localSheetId="67">Scheduled_Payment+Extra_Payment</definedName>
    <definedName name="Total_Payment" localSheetId="68">Scheduled_Payment+Extra_Payment</definedName>
    <definedName name="Total_Payment" localSheetId="69">Scheduled_Payment+Extra_Payment</definedName>
    <definedName name="Total_Payment" localSheetId="71">Scheduled_Payment+Extra_Payment</definedName>
    <definedName name="Total_Payment" localSheetId="73">Scheduled_Payment+Extra_Payment</definedName>
    <definedName name="Total_Payment">Scheduled_Payment+Extra_Payment</definedName>
    <definedName name="totals">'[62]99TC17FY'!$A$12:$IV$12,'[62]99TC17FY'!$A$17:$IV$17,'[62]99TC17FY'!$A$22:$IV$22,'[62]99TC17FY'!$A$27:$IV$27,'[62]99TC17FY'!$A$32:$IV$32,'[62]99TC17FY'!$A$37:$IV$37</definedName>
    <definedName name="TOTOLDTABLE" localSheetId="65">#REF!</definedName>
    <definedName name="TOTOLDTABLE" localSheetId="67">#REF!</definedName>
    <definedName name="TOTOLDTABLE" localSheetId="68">#REF!</definedName>
    <definedName name="TOTOLDTABLE" localSheetId="69">#REF!</definedName>
    <definedName name="TOTOLDTABLE" localSheetId="71">#REF!</definedName>
    <definedName name="TOTOLDTABLE" localSheetId="73">#REF!</definedName>
    <definedName name="TOTOLDTABLE">#REF!</definedName>
    <definedName name="TOWEO" localSheetId="65">#REF!</definedName>
    <definedName name="TOWEO" localSheetId="67">#REF!</definedName>
    <definedName name="TOWEO" localSheetId="68">#REF!</definedName>
    <definedName name="TOWEO" localSheetId="69">#REF!</definedName>
    <definedName name="TOWEO" localSheetId="71">#REF!</definedName>
    <definedName name="TOWEO" localSheetId="73">#REF!</definedName>
    <definedName name="TOWEO">#REF!</definedName>
    <definedName name="tr" localSheetId="65">#REF!</definedName>
    <definedName name="tr" localSheetId="67">#REF!</definedName>
    <definedName name="tr" localSheetId="68">#REF!</definedName>
    <definedName name="tr" localSheetId="69">#REF!</definedName>
    <definedName name="tr" localSheetId="71">#REF!</definedName>
    <definedName name="tr" localSheetId="73">#REF!</definedName>
    <definedName name="tr">#REF!</definedName>
    <definedName name="Trade" localSheetId="65">#REF!</definedName>
    <definedName name="Trade" localSheetId="68">#REF!</definedName>
    <definedName name="Trade" localSheetId="69">#REF!</definedName>
    <definedName name="Trade" localSheetId="71">#REF!</definedName>
    <definedName name="Trade" localSheetId="73">#REF!</definedName>
    <definedName name="Trade">#REF!</definedName>
    <definedName name="TRADE3" localSheetId="65">[14]Trade!#REF!</definedName>
    <definedName name="TRADE3" localSheetId="68">[14]Trade!#REF!</definedName>
    <definedName name="TRADE3" localSheetId="71">[14]Trade!#REF!</definedName>
    <definedName name="TRADE3" localSheetId="73">[14]Trade!#REF!</definedName>
    <definedName name="TRADE3">[14]Trade!#REF!</definedName>
    <definedName name="trans" localSheetId="65">#REF!</definedName>
    <definedName name="trans" localSheetId="67">#REF!</definedName>
    <definedName name="trans" localSheetId="68">#REF!</definedName>
    <definedName name="trans" localSheetId="69">#REF!</definedName>
    <definedName name="trans" localSheetId="71">#REF!</definedName>
    <definedName name="trans" localSheetId="73">#REF!</definedName>
    <definedName name="trans">#REF!</definedName>
    <definedName name="Transfer_check" localSheetId="65">#REF!</definedName>
    <definedName name="Transfer_check" localSheetId="67">#REF!</definedName>
    <definedName name="Transfer_check" localSheetId="68">#REF!</definedName>
    <definedName name="Transfer_check" localSheetId="69">#REF!</definedName>
    <definedName name="Transfer_check" localSheetId="71">#REF!</definedName>
    <definedName name="Transfer_check" localSheetId="73">#REF!</definedName>
    <definedName name="Transfer_check">#REF!</definedName>
    <definedName name="TRANSFERTEST">[150]Gin:Din!$C$2:$O$2</definedName>
    <definedName name="TRANSNAVE" localSheetId="65">#REF!</definedName>
    <definedName name="TRANSNAVE" localSheetId="67">#REF!</definedName>
    <definedName name="TRANSNAVE" localSheetId="68">#REF!</definedName>
    <definedName name="TRANSNAVE" localSheetId="69">#REF!</definedName>
    <definedName name="TRANSNAVE" localSheetId="71">#REF!</definedName>
    <definedName name="TRANSNAVE" localSheetId="73">#REF!</definedName>
    <definedName name="TRANSNAVE">#REF!</definedName>
    <definedName name="TT" localSheetId="117">#REF!</definedName>
    <definedName name="TT" localSheetId="118">#REF!</definedName>
    <definedName name="TT" localSheetId="119">#REF!</definedName>
    <definedName name="TT" localSheetId="113">#REF!</definedName>
    <definedName name="TT" localSheetId="115">#REF!</definedName>
    <definedName name="TT" localSheetId="116">#REF!</definedName>
    <definedName name="TT" localSheetId="154">#REF!</definedName>
    <definedName name="tt" localSheetId="65">#REF!</definedName>
    <definedName name="tt" localSheetId="67">#REF!</definedName>
    <definedName name="tt" localSheetId="68">#REF!</definedName>
    <definedName name="tt" localSheetId="69">#REF!</definedName>
    <definedName name="tt" localSheetId="71">#REF!</definedName>
    <definedName name="tt" localSheetId="73">#REF!</definedName>
    <definedName name="TT" localSheetId="104">#REF!</definedName>
    <definedName name="TT" localSheetId="155">#REF!</definedName>
    <definedName name="TT" localSheetId="160">#REF!</definedName>
    <definedName name="TT" localSheetId="174">#REF!</definedName>
    <definedName name="TT" localSheetId="182">#REF!</definedName>
    <definedName name="TT" localSheetId="183">#REF!</definedName>
    <definedName name="TT" localSheetId="184">#REF!</definedName>
    <definedName name="TT" localSheetId="175">#REF!</definedName>
    <definedName name="TT" localSheetId="176">#REF!</definedName>
    <definedName name="TT" localSheetId="179">#REF!</definedName>
    <definedName name="TT" localSheetId="180">#REF!</definedName>
    <definedName name="TT" localSheetId="181">#REF!</definedName>
    <definedName name="TT">#REF!</definedName>
    <definedName name="ttt" localSheetId="67" hidden="1">{"PRI",#N/A,FALSE,"Data";"QUA",#N/A,FALSE,"Data";"STR",#N/A,FALSE,"Data";"VAL",#N/A,FALSE,"Data";"WEO",#N/A,FALSE,"Data";"WGT",#N/A,FALSE,"Data"}</definedName>
    <definedName name="ttt" localSheetId="68" hidden="1">{"PRI",#N/A,FALSE,"Data";"QUA",#N/A,FALSE,"Data";"STR",#N/A,FALSE,"Data";"VAL",#N/A,FALSE,"Data";"WEO",#N/A,FALSE,"Data";"WGT",#N/A,FALSE,"Data"}</definedName>
    <definedName name="ttt" localSheetId="69" hidden="1">{"PRI",#N/A,FALSE,"Data";"QUA",#N/A,FALSE,"Data";"STR",#N/A,FALSE,"Data";"VAL",#N/A,FALSE,"Data";"WEO",#N/A,FALSE,"Data";"WGT",#N/A,FALSE,"Data"}</definedName>
    <definedName name="ttt" hidden="1">{"PRI",#N/A,FALSE,"Data";"QUA",#N/A,FALSE,"Data";"STR",#N/A,FALSE,"Data";"VAL",#N/A,FALSE,"Data";"WEO",#N/A,FALSE,"Data";"WGT",#N/A,FALSE,"Data"}</definedName>
    <definedName name="tttt" localSheetId="65">'[47]10'!#REF!</definedName>
    <definedName name="tttt" localSheetId="68">'[47]10'!#REF!</definedName>
    <definedName name="tttt" localSheetId="71">'[47]10'!#REF!</definedName>
    <definedName name="tttt" localSheetId="73">'[47]10'!#REF!</definedName>
    <definedName name="tttt">'[47]10'!#REF!</definedName>
    <definedName name="ttttt" localSheetId="65" hidden="1">[116]M!#REF!</definedName>
    <definedName name="ttttt" localSheetId="68" hidden="1">[116]M!#REF!</definedName>
    <definedName name="ttttt" localSheetId="71" hidden="1">[116]M!#REF!</definedName>
    <definedName name="ttttt" localSheetId="73" hidden="1">[116]M!#REF!</definedName>
    <definedName name="ttttt" hidden="1">[116]M!#REF!</definedName>
    <definedName name="TTTTTTTTTT">[26]TEMP!#REF!</definedName>
    <definedName name="tuiuoo" localSheetId="117" hidden="1">#REF!</definedName>
    <definedName name="tuiuoo" localSheetId="118" hidden="1">#REF!</definedName>
    <definedName name="tuiuoo" localSheetId="119" hidden="1">#REF!</definedName>
    <definedName name="tuiuoo" localSheetId="113" hidden="1">#REF!</definedName>
    <definedName name="tuiuoo" localSheetId="115" hidden="1">#REF!</definedName>
    <definedName name="tuiuoo" localSheetId="116" hidden="1">#REF!</definedName>
    <definedName name="tuiuoo" localSheetId="154" hidden="1">#REF!</definedName>
    <definedName name="tuiuoo" localSheetId="65" hidden="1">#REF!</definedName>
    <definedName name="tuiuoo" localSheetId="67" hidden="1">#REF!</definedName>
    <definedName name="tuiuoo" localSheetId="68" hidden="1">#REF!</definedName>
    <definedName name="tuiuoo" localSheetId="69" hidden="1">#REF!</definedName>
    <definedName name="tuiuoo" localSheetId="71" hidden="1">#REF!</definedName>
    <definedName name="tuiuoo" localSheetId="73" hidden="1">#REF!</definedName>
    <definedName name="tuiuoo" localSheetId="155" hidden="1">#REF!</definedName>
    <definedName name="tuiuoo" localSheetId="158" hidden="1">#REF!</definedName>
    <definedName name="tuiuoo" localSheetId="159" hidden="1">#REF!</definedName>
    <definedName name="tuiuoo" localSheetId="161" hidden="1">#REF!</definedName>
    <definedName name="tuiuoo" localSheetId="160" hidden="1">#REF!</definedName>
    <definedName name="tuiuoo" localSheetId="162" hidden="1">#REF!</definedName>
    <definedName name="tuiuoo" localSheetId="174" hidden="1">#REF!</definedName>
    <definedName name="tuiuoo" localSheetId="182" hidden="1">#REF!</definedName>
    <definedName name="tuiuoo" localSheetId="183" hidden="1">#REF!</definedName>
    <definedName name="tuiuoo" localSheetId="184" hidden="1">#REF!</definedName>
    <definedName name="tuiuoo" localSheetId="175" hidden="1">#REF!</definedName>
    <definedName name="tuiuoo" localSheetId="176" hidden="1">#REF!</definedName>
    <definedName name="tuiuoo" localSheetId="179" hidden="1">#REF!</definedName>
    <definedName name="tuiuoo" localSheetId="180" hidden="1">#REF!</definedName>
    <definedName name="tuiuoo" localSheetId="181" hidden="1">#REF!</definedName>
    <definedName name="tuiuoo" hidden="1">#REF!</definedName>
    <definedName name="TX" localSheetId="65">#REF!</definedName>
    <definedName name="TX" localSheetId="67">#REF!</definedName>
    <definedName name="TX" localSheetId="68">#REF!</definedName>
    <definedName name="TX" localSheetId="69">#REF!</definedName>
    <definedName name="TX" localSheetId="71">#REF!</definedName>
    <definedName name="TX" localSheetId="73">#REF!</definedName>
    <definedName name="TX">#REF!</definedName>
    <definedName name="TX.PRI.NFSV.XU" localSheetId="65">#REF!</definedName>
    <definedName name="TX.PRI.NFSV.XU" localSheetId="67">#REF!</definedName>
    <definedName name="TX.PRI.NFSV.XU" localSheetId="68">#REF!</definedName>
    <definedName name="TX.PRI.NFSV.XU" localSheetId="69">#REF!</definedName>
    <definedName name="TX.PRI.NFSV.XU" localSheetId="71">#REF!</definedName>
    <definedName name="TX.PRI.NFSV.XU" localSheetId="73">#REF!</definedName>
    <definedName name="TX.PRI.NFSV.XU">#REF!</definedName>
    <definedName name="TX.QTY.COM1.XD.WB" localSheetId="65">#REF!</definedName>
    <definedName name="TX.QTY.COM1.XD.WB" localSheetId="68">#REF!</definedName>
    <definedName name="TX.QTY.COM1.XD.WB" localSheetId="69">#REF!</definedName>
    <definedName name="TX.QTY.COM1.XD.WB" localSheetId="71">#REF!</definedName>
    <definedName name="TX.QTY.COM1.XD.WB" localSheetId="73">#REF!</definedName>
    <definedName name="TX.QTY.COM1.XD.WB">#REF!</definedName>
    <definedName name="TX.QTY.COM2.XD.WB" localSheetId="65">#REF!</definedName>
    <definedName name="TX.QTY.COM2.XD.WB" localSheetId="68">#REF!</definedName>
    <definedName name="TX.QTY.COM2.XD.WB" localSheetId="69">#REF!</definedName>
    <definedName name="TX.QTY.COM2.XD.WB" localSheetId="71">#REF!</definedName>
    <definedName name="TX.QTY.COM2.XD.WB" localSheetId="73">#REF!</definedName>
    <definedName name="TX.QTY.COM2.XD.WB">#REF!</definedName>
    <definedName name="TX.QTY.COM3.XD.WB" localSheetId="65">#REF!</definedName>
    <definedName name="TX.QTY.COM3.XD.WB" localSheetId="68">#REF!</definedName>
    <definedName name="TX.QTY.COM3.XD.WB" localSheetId="69">#REF!</definedName>
    <definedName name="TX.QTY.COM3.XD.WB" localSheetId="71">#REF!</definedName>
    <definedName name="TX.QTY.COM3.XD.WB" localSheetId="73">#REF!</definedName>
    <definedName name="TX.QTY.COM3.XD.WB">#REF!</definedName>
    <definedName name="TX.QTY.COM4.XD.WB" localSheetId="65">#REF!</definedName>
    <definedName name="TX.QTY.COM4.XD.WB" localSheetId="68">#REF!</definedName>
    <definedName name="TX.QTY.COM4.XD.WB" localSheetId="69">#REF!</definedName>
    <definedName name="TX.QTY.COM4.XD.WB" localSheetId="71">#REF!</definedName>
    <definedName name="TX.QTY.COM4.XD.WB" localSheetId="73">#REF!</definedName>
    <definedName name="TX.QTY.COM4.XD.WB">#REF!</definedName>
    <definedName name="TX.QTY.MANF.XD.WB" localSheetId="65">#REF!</definedName>
    <definedName name="TX.QTY.MANF.XD.WB" localSheetId="68">#REF!</definedName>
    <definedName name="TX.QTY.MANF.XD.WB" localSheetId="69">#REF!</definedName>
    <definedName name="TX.QTY.MANF.XD.WB" localSheetId="71">#REF!</definedName>
    <definedName name="TX.QTY.MANF.XD.WB" localSheetId="73">#REF!</definedName>
    <definedName name="TX.QTY.MANF.XD.WB">#REF!</definedName>
    <definedName name="TX.QTY.MRCH.XD.WB" localSheetId="65">#REF!</definedName>
    <definedName name="TX.QTY.MRCH.XD.WB" localSheetId="68">#REF!</definedName>
    <definedName name="TX.QTY.MRCH.XD.WB" localSheetId="69">#REF!</definedName>
    <definedName name="TX.QTY.MRCH.XD.WB" localSheetId="71">#REF!</definedName>
    <definedName name="TX.QTY.MRCH.XD.WB" localSheetId="73">#REF!</definedName>
    <definedName name="TX.QTY.MRCH.XD.WB">#REF!</definedName>
    <definedName name="TX.QTY.OCOM.XD.WB" localSheetId="65">#REF!</definedName>
    <definedName name="TX.QTY.OCOM.XD.WB" localSheetId="68">#REF!</definedName>
    <definedName name="TX.QTY.OCOM.XD.WB" localSheetId="69">#REF!</definedName>
    <definedName name="TX.QTY.OCOM.XD.WB" localSheetId="71">#REF!</definedName>
    <definedName name="TX.QTY.OCOM.XD.WB" localSheetId="73">#REF!</definedName>
    <definedName name="TX.QTY.OCOM.XD.WB">#REF!</definedName>
    <definedName name="TX.QTY.TCOM.XD.WB" localSheetId="65">#REF!</definedName>
    <definedName name="TX.QTY.TCOM.XD.WB" localSheetId="68">#REF!</definedName>
    <definedName name="TX.QTY.TCOM.XD.WB" localSheetId="69">#REF!</definedName>
    <definedName name="TX.QTY.TCOM.XD.WB" localSheetId="71">#REF!</definedName>
    <definedName name="TX.QTY.TCOM.XD.WB" localSheetId="73">#REF!</definedName>
    <definedName name="TX.QTY.TCOM.XD.WB">#REF!</definedName>
    <definedName name="TX.VAL.COM1.CD.WB" localSheetId="65">#REF!</definedName>
    <definedName name="TX.VAL.COM1.CD.WB" localSheetId="68">#REF!</definedName>
    <definedName name="TX.VAL.COM1.CD.WB" localSheetId="69">#REF!</definedName>
    <definedName name="TX.VAL.COM1.CD.WB" localSheetId="71">#REF!</definedName>
    <definedName name="TX.VAL.COM1.CD.WB" localSheetId="73">#REF!</definedName>
    <definedName name="TX.VAL.COM1.CD.WB">#REF!</definedName>
    <definedName name="TX.VAL.COM1.KD.WB" localSheetId="65">#REF!</definedName>
    <definedName name="TX.VAL.COM1.KD.WB" localSheetId="68">#REF!</definedName>
    <definedName name="TX.VAL.COM1.KD.WB" localSheetId="69">#REF!</definedName>
    <definedName name="TX.VAL.COM1.KD.WB" localSheetId="71">#REF!</definedName>
    <definedName name="TX.VAL.COM1.KD.WB" localSheetId="73">#REF!</definedName>
    <definedName name="TX.VAL.COM1.KD.WB">#REF!</definedName>
    <definedName name="TX.VAL.COM2.CD.WB" localSheetId="65">#REF!</definedName>
    <definedName name="TX.VAL.COM2.CD.WB" localSheetId="68">#REF!</definedName>
    <definedName name="TX.VAL.COM2.CD.WB" localSheetId="69">#REF!</definedName>
    <definedName name="TX.VAL.COM2.CD.WB" localSheetId="71">#REF!</definedName>
    <definedName name="TX.VAL.COM2.CD.WB" localSheetId="73">#REF!</definedName>
    <definedName name="TX.VAL.COM2.CD.WB">#REF!</definedName>
    <definedName name="TX.VAL.COM2.KD.WB" localSheetId="65">#REF!</definedName>
    <definedName name="TX.VAL.COM2.KD.WB" localSheetId="68">#REF!</definedName>
    <definedName name="TX.VAL.COM2.KD.WB" localSheetId="69">#REF!</definedName>
    <definedName name="TX.VAL.COM2.KD.WB" localSheetId="71">#REF!</definedName>
    <definedName name="TX.VAL.COM2.KD.WB" localSheetId="73">#REF!</definedName>
    <definedName name="TX.VAL.COM2.KD.WB">#REF!</definedName>
    <definedName name="TX.VAL.COM3.CD.WB" localSheetId="65">#REF!</definedName>
    <definedName name="TX.VAL.COM3.CD.WB" localSheetId="68">#REF!</definedName>
    <definedName name="TX.VAL.COM3.CD.WB" localSheetId="69">#REF!</definedName>
    <definedName name="TX.VAL.COM3.CD.WB" localSheetId="71">#REF!</definedName>
    <definedName name="TX.VAL.COM3.CD.WB" localSheetId="73">#REF!</definedName>
    <definedName name="TX.VAL.COM3.CD.WB">#REF!</definedName>
    <definedName name="TX.VAL.COM3.KD.WB" localSheetId="65">#REF!</definedName>
    <definedName name="TX.VAL.COM3.KD.WB" localSheetId="68">#REF!</definedName>
    <definedName name="TX.VAL.COM3.KD.WB" localSheetId="69">#REF!</definedName>
    <definedName name="TX.VAL.COM3.KD.WB" localSheetId="71">#REF!</definedName>
    <definedName name="TX.VAL.COM3.KD.WB" localSheetId="73">#REF!</definedName>
    <definedName name="TX.VAL.COM3.KD.WB">#REF!</definedName>
    <definedName name="TX.VAL.COM4.CD.WB" localSheetId="65">#REF!</definedName>
    <definedName name="TX.VAL.COM4.CD.WB" localSheetId="68">#REF!</definedName>
    <definedName name="TX.VAL.COM4.CD.WB" localSheetId="69">#REF!</definedName>
    <definedName name="TX.VAL.COM4.CD.WB" localSheetId="71">#REF!</definedName>
    <definedName name="TX.VAL.COM4.CD.WB" localSheetId="73">#REF!</definedName>
    <definedName name="TX.VAL.COM4.CD.WB">#REF!</definedName>
    <definedName name="TX.VAL.COM4.KD.WB" localSheetId="65">#REF!</definedName>
    <definedName name="TX.VAL.COM4.KD.WB" localSheetId="68">#REF!</definedName>
    <definedName name="TX.VAL.COM4.KD.WB" localSheetId="69">#REF!</definedName>
    <definedName name="TX.VAL.COM4.KD.WB" localSheetId="71">#REF!</definedName>
    <definedName name="TX.VAL.COM4.KD.WB" localSheetId="73">#REF!</definedName>
    <definedName name="TX.VAL.COM4.KD.WB">#REF!</definedName>
    <definedName name="TX.VAL.MANF.CD.WB" localSheetId="65">#REF!</definedName>
    <definedName name="TX.VAL.MANF.CD.WB" localSheetId="68">#REF!</definedName>
    <definedName name="TX.VAL.MANF.CD.WB" localSheetId="69">#REF!</definedName>
    <definedName name="TX.VAL.MANF.CD.WB" localSheetId="71">#REF!</definedName>
    <definedName name="TX.VAL.MANF.CD.WB" localSheetId="73">#REF!</definedName>
    <definedName name="TX.VAL.MANF.CD.WB">#REF!</definedName>
    <definedName name="TX.VAL.MANF.KD.WB" localSheetId="65">#REF!</definedName>
    <definedName name="TX.VAL.MANF.KD.WB" localSheetId="68">#REF!</definedName>
    <definedName name="TX.VAL.MANF.KD.WB" localSheetId="69">#REF!</definedName>
    <definedName name="TX.VAL.MANF.KD.WB" localSheetId="71">#REF!</definedName>
    <definedName name="TX.VAL.MANF.KD.WB" localSheetId="73">#REF!</definedName>
    <definedName name="TX.VAL.MANF.KD.WB">#REF!</definedName>
    <definedName name="TX.VAL.MRCH.CD.WB" localSheetId="65">#REF!</definedName>
    <definedName name="TX.VAL.MRCH.CD.WB" localSheetId="68">#REF!</definedName>
    <definedName name="TX.VAL.MRCH.CD.WB" localSheetId="69">#REF!</definedName>
    <definedName name="TX.VAL.MRCH.CD.WB" localSheetId="71">#REF!</definedName>
    <definedName name="TX.VAL.MRCH.CD.WB" localSheetId="73">#REF!</definedName>
    <definedName name="TX.VAL.MRCH.CD.WB">#REF!</definedName>
    <definedName name="TX.VAL.MRCH.KD.WB" localSheetId="65">#REF!</definedName>
    <definedName name="TX.VAL.MRCH.KD.WB" localSheetId="68">#REF!</definedName>
    <definedName name="TX.VAL.MRCH.KD.WB" localSheetId="69">#REF!</definedName>
    <definedName name="TX.VAL.MRCH.KD.WB" localSheetId="71">#REF!</definedName>
    <definedName name="TX.VAL.MRCH.KD.WB" localSheetId="73">#REF!</definedName>
    <definedName name="TX.VAL.MRCH.KD.WB">#REF!</definedName>
    <definedName name="TX.VAL.OCOM.CD.WB" localSheetId="65">#REF!</definedName>
    <definedName name="TX.VAL.OCOM.CD.WB" localSheetId="68">#REF!</definedName>
    <definedName name="TX.VAL.OCOM.CD.WB" localSheetId="69">#REF!</definedName>
    <definedName name="TX.VAL.OCOM.CD.WB" localSheetId="71">#REF!</definedName>
    <definedName name="TX.VAL.OCOM.CD.WB" localSheetId="73">#REF!</definedName>
    <definedName name="TX.VAL.OCOM.CD.WB">#REF!</definedName>
    <definedName name="TX.VAL.OCOM.KD.WB" localSheetId="65">#REF!</definedName>
    <definedName name="TX.VAL.OCOM.KD.WB" localSheetId="68">#REF!</definedName>
    <definedName name="TX.VAL.OCOM.KD.WB" localSheetId="69">#REF!</definedName>
    <definedName name="TX.VAL.OCOM.KD.WB" localSheetId="71">#REF!</definedName>
    <definedName name="TX.VAL.OCOM.KD.WB" localSheetId="73">#REF!</definedName>
    <definedName name="TX.VAL.OCOM.KD.WB">#REF!</definedName>
    <definedName name="TX.VAL.TCOM.CD.WB" localSheetId="65">#REF!</definedName>
    <definedName name="TX.VAL.TCOM.CD.WB" localSheetId="68">#REF!</definedName>
    <definedName name="TX.VAL.TCOM.CD.WB" localSheetId="69">#REF!</definedName>
    <definedName name="TX.VAL.TCOM.CD.WB" localSheetId="71">#REF!</definedName>
    <definedName name="TX.VAL.TCOM.CD.WB" localSheetId="73">#REF!</definedName>
    <definedName name="TX.VAL.TCOM.CD.WB">#REF!</definedName>
    <definedName name="TX.VAL.TCOM.KD.WB" localSheetId="65">#REF!</definedName>
    <definedName name="TX.VAL.TCOM.KD.WB" localSheetId="68">#REF!</definedName>
    <definedName name="TX.VAL.TCOM.KD.WB" localSheetId="69">#REF!</definedName>
    <definedName name="TX.VAL.TCOM.KD.WB" localSheetId="71">#REF!</definedName>
    <definedName name="TX.VAL.TCOM.KD.WB" localSheetId="73">#REF!</definedName>
    <definedName name="TX.VAL.TCOM.KD.WB">#REF!</definedName>
    <definedName name="TX.VOL.NFSV.XD" localSheetId="65">#REF!</definedName>
    <definedName name="TX.VOL.NFSV.XD" localSheetId="68">#REF!</definedName>
    <definedName name="TX.VOL.NFSV.XD" localSheetId="69">#REF!</definedName>
    <definedName name="TX.VOL.NFSV.XD" localSheetId="71">#REF!</definedName>
    <definedName name="TX.VOL.NFSV.XD" localSheetId="73">#REF!</definedName>
    <definedName name="TX.VOL.NFSV.XD">#REF!</definedName>
    <definedName name="TX_D" localSheetId="65">#REF!</definedName>
    <definedName name="TX_D" localSheetId="68">#REF!</definedName>
    <definedName name="TX_D" localSheetId="69">#REF!</definedName>
    <definedName name="TX_D" localSheetId="71">#REF!</definedName>
    <definedName name="TX_D" localSheetId="73">#REF!</definedName>
    <definedName name="TX_D">#REF!</definedName>
    <definedName name="TX_DPCH" localSheetId="65">#REF!</definedName>
    <definedName name="TX_DPCH" localSheetId="68">#REF!</definedName>
    <definedName name="TX_DPCH" localSheetId="69">#REF!</definedName>
    <definedName name="TX_DPCH" localSheetId="71">#REF!</definedName>
    <definedName name="TX_DPCH" localSheetId="73">#REF!</definedName>
    <definedName name="TX_DPCH">#REF!</definedName>
    <definedName name="TX_R" localSheetId="65">#REF!</definedName>
    <definedName name="TX_R" localSheetId="68">#REF!</definedName>
    <definedName name="TX_R" localSheetId="69">#REF!</definedName>
    <definedName name="TX_R" localSheetId="71">#REF!</definedName>
    <definedName name="TX_R" localSheetId="73">#REF!</definedName>
    <definedName name="TX_R">#REF!</definedName>
    <definedName name="TX_RPCH" localSheetId="65">#REF!</definedName>
    <definedName name="TX_RPCH" localSheetId="68">#REF!</definedName>
    <definedName name="TX_RPCH" localSheetId="69">#REF!</definedName>
    <definedName name="TX_RPCH" localSheetId="71">#REF!</definedName>
    <definedName name="TX_RPCH" localSheetId="73">#REF!</definedName>
    <definedName name="TX_RPCH">#REF!</definedName>
    <definedName name="TXG" localSheetId="65">#REF!</definedName>
    <definedName name="TXG" localSheetId="68">#REF!</definedName>
    <definedName name="TXG" localSheetId="69">#REF!</definedName>
    <definedName name="TXG" localSheetId="71">#REF!</definedName>
    <definedName name="TXG" localSheetId="73">#REF!</definedName>
    <definedName name="TXG">#REF!</definedName>
    <definedName name="TXG_D">#N/A</definedName>
    <definedName name="TXG_DPCH" localSheetId="65">#REF!</definedName>
    <definedName name="TXG_DPCH" localSheetId="67">#REF!</definedName>
    <definedName name="TXG_DPCH" localSheetId="68">#REF!</definedName>
    <definedName name="TXG_DPCH" localSheetId="69">#REF!</definedName>
    <definedName name="TXG_DPCH" localSheetId="71">#REF!</definedName>
    <definedName name="TXG_DPCH" localSheetId="73">#REF!</definedName>
    <definedName name="TXG_DPCH">#REF!</definedName>
    <definedName name="TXG_R" localSheetId="65">#REF!</definedName>
    <definedName name="TXG_R" localSheetId="67">#REF!</definedName>
    <definedName name="TXG_R" localSheetId="68">#REF!</definedName>
    <definedName name="TXG_R" localSheetId="69">#REF!</definedName>
    <definedName name="TXG_R" localSheetId="71">#REF!</definedName>
    <definedName name="TXG_R" localSheetId="73">#REF!</definedName>
    <definedName name="TXG_R">#REF!</definedName>
    <definedName name="TXG_RPCH" localSheetId="65">#REF!</definedName>
    <definedName name="TXG_RPCH" localSheetId="67">#REF!</definedName>
    <definedName name="TXG_RPCH" localSheetId="68">#REF!</definedName>
    <definedName name="TXG_RPCH" localSheetId="69">#REF!</definedName>
    <definedName name="TXG_RPCH" localSheetId="71">#REF!</definedName>
    <definedName name="TXG_RPCH" localSheetId="73">#REF!</definedName>
    <definedName name="TXG_RPCH">#REF!</definedName>
    <definedName name="TXGO">#N/A</definedName>
    <definedName name="TXGO_D" localSheetId="65">#REF!</definedName>
    <definedName name="TXGO_D" localSheetId="67">#REF!</definedName>
    <definedName name="TXGO_D" localSheetId="68">#REF!</definedName>
    <definedName name="TXGO_D" localSheetId="69">#REF!</definedName>
    <definedName name="TXGO_D" localSheetId="71">#REF!</definedName>
    <definedName name="TXGO_D" localSheetId="73">#REF!</definedName>
    <definedName name="TXGO_D">#REF!</definedName>
    <definedName name="TXGO_DPCH" localSheetId="65">#REF!</definedName>
    <definedName name="TXGO_DPCH" localSheetId="67">#REF!</definedName>
    <definedName name="TXGO_DPCH" localSheetId="68">#REF!</definedName>
    <definedName name="TXGO_DPCH" localSheetId="69">#REF!</definedName>
    <definedName name="TXGO_DPCH" localSheetId="71">#REF!</definedName>
    <definedName name="TXGO_DPCH" localSheetId="73">#REF!</definedName>
    <definedName name="TXGO_DPCH">#REF!</definedName>
    <definedName name="TXGO_R" localSheetId="65">#REF!</definedName>
    <definedName name="TXGO_R" localSheetId="67">#REF!</definedName>
    <definedName name="TXGO_R" localSheetId="68">#REF!</definedName>
    <definedName name="TXGO_R" localSheetId="69">#REF!</definedName>
    <definedName name="TXGO_R" localSheetId="71">#REF!</definedName>
    <definedName name="TXGO_R" localSheetId="73">#REF!</definedName>
    <definedName name="TXGO_R">#REF!</definedName>
    <definedName name="TXGO_RPCH" localSheetId="65">#REF!</definedName>
    <definedName name="TXGO_RPCH" localSheetId="68">#REF!</definedName>
    <definedName name="TXGO_RPCH" localSheetId="69">#REF!</definedName>
    <definedName name="TXGO_RPCH" localSheetId="71">#REF!</definedName>
    <definedName name="TXGO_RPCH" localSheetId="73">#REF!</definedName>
    <definedName name="TXGO_RPCH">#REF!</definedName>
    <definedName name="TXGXO" localSheetId="65">#REF!</definedName>
    <definedName name="TXGXO" localSheetId="68">#REF!</definedName>
    <definedName name="TXGXO" localSheetId="69">#REF!</definedName>
    <definedName name="TXGXO" localSheetId="71">#REF!</definedName>
    <definedName name="TXGXO" localSheetId="73">#REF!</definedName>
    <definedName name="TXGXO">#REF!</definedName>
    <definedName name="TXGXO_D" localSheetId="65">#REF!</definedName>
    <definedName name="TXGXO_D" localSheetId="68">#REF!</definedName>
    <definedName name="TXGXO_D" localSheetId="69">#REF!</definedName>
    <definedName name="TXGXO_D" localSheetId="71">#REF!</definedName>
    <definedName name="TXGXO_D" localSheetId="73">#REF!</definedName>
    <definedName name="TXGXO_D">#REF!</definedName>
    <definedName name="TXGXO_DPCH" localSheetId="65">#REF!</definedName>
    <definedName name="TXGXO_DPCH" localSheetId="68">#REF!</definedName>
    <definedName name="TXGXO_DPCH" localSheetId="69">#REF!</definedName>
    <definedName name="TXGXO_DPCH" localSheetId="71">#REF!</definedName>
    <definedName name="TXGXO_DPCH" localSheetId="73">#REF!</definedName>
    <definedName name="TXGXO_DPCH">#REF!</definedName>
    <definedName name="TXGXO_R" localSheetId="65">#REF!</definedName>
    <definedName name="TXGXO_R" localSheetId="68">#REF!</definedName>
    <definedName name="TXGXO_R" localSheetId="69">#REF!</definedName>
    <definedName name="TXGXO_R" localSheetId="71">#REF!</definedName>
    <definedName name="TXGXO_R" localSheetId="73">#REF!</definedName>
    <definedName name="TXGXO_R">#REF!</definedName>
    <definedName name="TXGXO_RPCH" localSheetId="65">#REF!</definedName>
    <definedName name="TXGXO_RPCH" localSheetId="68">#REF!</definedName>
    <definedName name="TXGXO_RPCH" localSheetId="69">#REF!</definedName>
    <definedName name="TXGXO_RPCH" localSheetId="71">#REF!</definedName>
    <definedName name="TXGXO_RPCH" localSheetId="73">#REF!</definedName>
    <definedName name="TXGXO_RPCH">#REF!</definedName>
    <definedName name="TXS" localSheetId="65">#REF!</definedName>
    <definedName name="TXS" localSheetId="68">#REF!</definedName>
    <definedName name="TXS" localSheetId="69">#REF!</definedName>
    <definedName name="TXS" localSheetId="71">#REF!</definedName>
    <definedName name="TXS" localSheetId="73">#REF!</definedName>
    <definedName name="TXS">#REF!</definedName>
    <definedName name="txtab4" localSheetId="65">'[93]27'!#REF!</definedName>
    <definedName name="txtab4" localSheetId="68">'[93]27'!#REF!</definedName>
    <definedName name="txtab4" localSheetId="71">'[93]27'!#REF!</definedName>
    <definedName name="txtab4" localSheetId="73">'[93]27'!#REF!</definedName>
    <definedName name="txtab4">'[93]27'!#REF!</definedName>
    <definedName name="tyi" localSheetId="65">'[117]10'!#REF!</definedName>
    <definedName name="tyi" localSheetId="68">'[117]10'!#REF!</definedName>
    <definedName name="tyi" localSheetId="71">'[117]10'!#REF!</definedName>
    <definedName name="tyi" localSheetId="73">'[117]10'!#REF!</definedName>
    <definedName name="tyi">'[117]10'!#REF!</definedName>
    <definedName name="Type_5" localSheetId="117">'[65]t2.34 Topic 2.6.1'!#REF!</definedName>
    <definedName name="Type_5" localSheetId="118">'[65]t2.34 Topic 2.6.1'!#REF!</definedName>
    <definedName name="Type_5" localSheetId="119">'[65]t2.34 Topic 2.6.1'!#REF!</definedName>
    <definedName name="Type_5" localSheetId="113">'[65]t2.34 Topic 2.6.1'!#REF!</definedName>
    <definedName name="Type_5" localSheetId="115">'[65]t2.34 Topic 2.6.1'!#REF!</definedName>
    <definedName name="Type_5" localSheetId="116">'[65]t2.34 Topic 2.6.1'!#REF!</definedName>
    <definedName name="Type_5" localSheetId="68">'[65]t2.34 Topic 2.6.1'!#REF!</definedName>
    <definedName name="Type_5" localSheetId="71">'[65]t2.34 Topic 2.6.1'!#REF!</definedName>
    <definedName name="Type_5" localSheetId="155">'[65]t2.34 Topic 2.6.1'!#REF!</definedName>
    <definedName name="Type_5" localSheetId="160">'[65]t2.34 Topic 2.6.1'!#REF!</definedName>
    <definedName name="Type_5">'[65]t2.34 Topic 2.6.1'!#REF!</definedName>
    <definedName name="tyu" localSheetId="65">'[117]10'!#REF!</definedName>
    <definedName name="tyu" localSheetId="68">'[117]10'!#REF!</definedName>
    <definedName name="tyu" localSheetId="71">'[117]10'!#REF!</definedName>
    <definedName name="tyu" localSheetId="73">'[117]10'!#REF!</definedName>
    <definedName name="tyu">'[117]10'!#REF!</definedName>
    <definedName name="UCC" localSheetId="65">#REF!</definedName>
    <definedName name="UCC" localSheetId="67">#REF!</definedName>
    <definedName name="UCC" localSheetId="68">#REF!</definedName>
    <definedName name="UCC" localSheetId="69">#REF!</definedName>
    <definedName name="UCC" localSheetId="71">#REF!</definedName>
    <definedName name="UCC" localSheetId="73">#REF!</definedName>
    <definedName name="UCC">#REF!</definedName>
    <definedName name="UFC" localSheetId="65">#REF!</definedName>
    <definedName name="UFC" localSheetId="67">#REF!</definedName>
    <definedName name="UFC" localSheetId="68">#REF!</definedName>
    <definedName name="UFC" localSheetId="69">#REF!</definedName>
    <definedName name="UFC" localSheetId="71">#REF!</definedName>
    <definedName name="UFC" localSheetId="73">#REF!</definedName>
    <definedName name="UFC">#REF!</definedName>
    <definedName name="ufgywgfewgfyew" localSheetId="117" hidden="1">#REF!</definedName>
    <definedName name="ufgywgfewgfyew" localSheetId="118" hidden="1">#REF!</definedName>
    <definedName name="ufgywgfewgfyew" localSheetId="119" hidden="1">#REF!</definedName>
    <definedName name="ufgywgfewgfyew" localSheetId="113" hidden="1">#REF!</definedName>
    <definedName name="ufgywgfewgfyew" localSheetId="115" hidden="1">#REF!</definedName>
    <definedName name="ufgywgfewgfyew" localSheetId="116" hidden="1">#REF!</definedName>
    <definedName name="ufgywgfewgfyew" localSheetId="154" hidden="1">#REF!</definedName>
    <definedName name="ufgywgfewgfyew" localSheetId="68" hidden="1">#REF!</definedName>
    <definedName name="ufgywgfewgfyew" localSheetId="71" hidden="1">#REF!</definedName>
    <definedName name="ufgywgfewgfyew" localSheetId="155" hidden="1">#REF!</definedName>
    <definedName name="ufgywgfewgfyew" localSheetId="158" hidden="1">#REF!</definedName>
    <definedName name="ufgywgfewgfyew" localSheetId="159" hidden="1">#REF!</definedName>
    <definedName name="ufgywgfewgfyew" localSheetId="161" hidden="1">#REF!</definedName>
    <definedName name="ufgywgfewgfyew" localSheetId="160" hidden="1">#REF!</definedName>
    <definedName name="ufgywgfewgfyew" localSheetId="162" hidden="1">#REF!</definedName>
    <definedName name="ufgywgfewgfyew" localSheetId="174" hidden="1">#REF!</definedName>
    <definedName name="ufgywgfewgfyew" localSheetId="182" hidden="1">#REF!</definedName>
    <definedName name="ufgywgfewgfyew" localSheetId="183" hidden="1">#REF!</definedName>
    <definedName name="ufgywgfewgfyew" localSheetId="184" hidden="1">#REF!</definedName>
    <definedName name="ufgywgfewgfyew" localSheetId="175" hidden="1">#REF!</definedName>
    <definedName name="ufgywgfewgfyew" localSheetId="176" hidden="1">#REF!</definedName>
    <definedName name="ufgywgfewgfyew" localSheetId="179" hidden="1">#REF!</definedName>
    <definedName name="ufgywgfewgfyew" localSheetId="180" hidden="1">#REF!</definedName>
    <definedName name="ufgywgfewgfyew" localSheetId="181" hidden="1">#REF!</definedName>
    <definedName name="ufgywgfewgfyew" hidden="1">#REF!</definedName>
    <definedName name="UK">[96]cirr_series!$W$102:$W$107</definedName>
    <definedName name="Unadjusted_usable_resources" localSheetId="65">#REF!</definedName>
    <definedName name="Unadjusted_usable_resources" localSheetId="67">#REF!</definedName>
    <definedName name="Unadjusted_usable_resources" localSheetId="68">#REF!</definedName>
    <definedName name="Unadjusted_usable_resources" localSheetId="69">#REF!</definedName>
    <definedName name="Unadjusted_usable_resources" localSheetId="71">#REF!</definedName>
    <definedName name="Unadjusted_usable_resources" localSheetId="73">#REF!</definedName>
    <definedName name="Unadjusted_usable_resources">#REF!</definedName>
    <definedName name="Uncommitted_usable_resources" localSheetId="65">#REF!</definedName>
    <definedName name="Uncommitted_usable_resources" localSheetId="67">#REF!</definedName>
    <definedName name="Uncommitted_usable_resources" localSheetId="68">#REF!</definedName>
    <definedName name="Uncommitted_usable_resources" localSheetId="69">#REF!</definedName>
    <definedName name="Uncommitted_usable_resources" localSheetId="71">#REF!</definedName>
    <definedName name="Uncommitted_usable_resources" localSheetId="73">#REF!</definedName>
    <definedName name="Uncommitted_usable_resources">#REF!</definedName>
    <definedName name="unemp_96Q3" localSheetId="65">#REF!</definedName>
    <definedName name="unemp_96Q3" localSheetId="67">#REF!</definedName>
    <definedName name="unemp_96Q3" localSheetId="68">#REF!</definedName>
    <definedName name="unemp_96Q3" localSheetId="69">#REF!</definedName>
    <definedName name="unemp_96Q3" localSheetId="71">#REF!</definedName>
    <definedName name="unemp_96Q3" localSheetId="73">#REF!</definedName>
    <definedName name="unemp_96Q3">#REF!</definedName>
    <definedName name="unemp_96Q4" localSheetId="65">#REF!</definedName>
    <definedName name="unemp_96Q4" localSheetId="68">#REF!</definedName>
    <definedName name="unemp_96Q4" localSheetId="69">#REF!</definedName>
    <definedName name="unemp_96Q4" localSheetId="71">#REF!</definedName>
    <definedName name="unemp_96Q4" localSheetId="73">#REF!</definedName>
    <definedName name="unemp_96Q4">#REF!</definedName>
    <definedName name="unemp_97Q1" localSheetId="65">#REF!</definedName>
    <definedName name="unemp_97Q1" localSheetId="68">#REF!</definedName>
    <definedName name="unemp_97Q1" localSheetId="69">#REF!</definedName>
    <definedName name="unemp_97Q1" localSheetId="71">#REF!</definedName>
    <definedName name="unemp_97Q1" localSheetId="73">#REF!</definedName>
    <definedName name="unemp_97Q1">#REF!</definedName>
    <definedName name="unemp_97Q2" localSheetId="65">#REF!</definedName>
    <definedName name="unemp_97Q2" localSheetId="68">#REF!</definedName>
    <definedName name="unemp_97Q2" localSheetId="69">#REF!</definedName>
    <definedName name="unemp_97Q2" localSheetId="71">#REF!</definedName>
    <definedName name="unemp_97Q2" localSheetId="73">#REF!</definedName>
    <definedName name="unemp_97Q2">#REF!</definedName>
    <definedName name="unemp_nat" localSheetId="65">#REF!</definedName>
    <definedName name="unemp_nat" localSheetId="68">#REF!</definedName>
    <definedName name="unemp_nat" localSheetId="69">#REF!</definedName>
    <definedName name="unemp_nat" localSheetId="71">#REF!</definedName>
    <definedName name="unemp_nat" localSheetId="73">#REF!</definedName>
    <definedName name="unemp_nat">#REF!</definedName>
    <definedName name="unemp_urbrural" localSheetId="65">#REF!</definedName>
    <definedName name="unemp_urbrural" localSheetId="68">#REF!</definedName>
    <definedName name="unemp_urbrural" localSheetId="69">#REF!</definedName>
    <definedName name="unemp_urbrural" localSheetId="71">#REF!</definedName>
    <definedName name="unemp_urbrural" localSheetId="73">#REF!</definedName>
    <definedName name="unemp_urbrural">#REF!</definedName>
    <definedName name="UniqueRange_0" localSheetId="65">#REF!</definedName>
    <definedName name="UniqueRange_0" localSheetId="68">#REF!</definedName>
    <definedName name="UniqueRange_0" localSheetId="69">#REF!</definedName>
    <definedName name="UniqueRange_0" localSheetId="71">#REF!</definedName>
    <definedName name="UniqueRange_0" localSheetId="73">#REF!</definedName>
    <definedName name="UniqueRange_0">#REF!</definedName>
    <definedName name="UniqueRange_1" localSheetId="65">#REF!</definedName>
    <definedName name="UniqueRange_1" localSheetId="68">#REF!</definedName>
    <definedName name="UniqueRange_1" localSheetId="69">#REF!</definedName>
    <definedName name="UniqueRange_1" localSheetId="71">#REF!</definedName>
    <definedName name="UniqueRange_1" localSheetId="73">#REF!</definedName>
    <definedName name="UniqueRange_1">#REF!</definedName>
    <definedName name="UniqueRange_10">'[151]Risk reversal data'!$N$2:$N$419</definedName>
    <definedName name="UniqueRange_11">'[151]3M implied vols'!$B$382:$B$642</definedName>
    <definedName name="UniqueRange_119">[152]Data!$F$2:$F$904</definedName>
    <definedName name="UniqueRange_12">'[151]3M implied vols'!$A$2:$A$448</definedName>
    <definedName name="UniqueRange_13">'[151]3M implied vols'!$C$382:$C$642</definedName>
    <definedName name="UniqueRange_14">'[151]3M implied vols'!$F$2:$F$445</definedName>
    <definedName name="UniqueRange_15">'[151]3M implied vols'!$E$382:$E$642</definedName>
    <definedName name="UniqueRange_16">'[151]3M implied vols'!$D$382:$D$642</definedName>
    <definedName name="UniqueRange_17">'[151]Risk reversal data'!$A$361:$A$621</definedName>
    <definedName name="UniqueRange_18">'[151]Risk reversal data'!$F$361:$F$621</definedName>
    <definedName name="UniqueRange_19">'[151]Risk reversal data'!$B$361:$B$621</definedName>
    <definedName name="UniqueRange_2">'[151]Risk reversal data'!$F$2:$F$680</definedName>
    <definedName name="UniqueRange_20">'[151]3M implied vols'!$B$2:$B$445</definedName>
    <definedName name="UniqueRange_21">'[151]3M implied vols'!$C$2:$C$445</definedName>
    <definedName name="UniqueRange_22">'[151]3M implied vols'!$E$2:$E$445</definedName>
    <definedName name="UniqueRange_23">[153]Chart!$A$1:$A$169</definedName>
    <definedName name="UniqueRange_24">'[151]Risk reversal data'!$C$361:$C$621</definedName>
    <definedName name="UniqueRange_25">'[151]3M implied vols'!$O$1:$O$1</definedName>
    <definedName name="UniqueRange_26">'[151]3M implied vols'!$O$1:$O$1</definedName>
    <definedName name="UniqueRange_27">'[151]3M implied vols'!$K$1:$K$1</definedName>
    <definedName name="UniqueRange_28">'[151]Risk reversal data'!$E$361:$E$621</definedName>
    <definedName name="UniqueRange_29">'[151]Risk reversal data'!$D$361:$D$621</definedName>
    <definedName name="UniqueRange_3">'[151]3M implied vols'!$F$382:$F$642</definedName>
    <definedName name="UniqueRange_30">'[151]3M implied vols'!$J$2:$J$588</definedName>
    <definedName name="UniqueRange_31">'[151]3M implied vols'!$O$1:$O$588</definedName>
    <definedName name="UniqueRange_32">'[151]3M implied vols'!$K$1:$K$588</definedName>
    <definedName name="UniqueRange_33" localSheetId="65">'[151]3M implied vols'!#REF!</definedName>
    <definedName name="UniqueRange_33" localSheetId="68">'[151]3M implied vols'!#REF!</definedName>
    <definedName name="UniqueRange_33" localSheetId="71">'[151]3M implied vols'!#REF!</definedName>
    <definedName name="UniqueRange_33" localSheetId="73">'[151]3M implied vols'!#REF!</definedName>
    <definedName name="UniqueRange_33">'[151]3M implied vols'!#REF!</definedName>
    <definedName name="UniqueRange_34" localSheetId="65">'[151]3M implied vols'!#REF!</definedName>
    <definedName name="UniqueRange_34" localSheetId="68">'[151]3M implied vols'!#REF!</definedName>
    <definedName name="UniqueRange_34" localSheetId="71">'[151]3M implied vols'!#REF!</definedName>
    <definedName name="UniqueRange_34" localSheetId="73">'[151]3M implied vols'!#REF!</definedName>
    <definedName name="UniqueRange_34">'[151]3M implied vols'!#REF!</definedName>
    <definedName name="UniqueRange_35" localSheetId="65">'[151]3M implied vols'!#REF!</definedName>
    <definedName name="UniqueRange_35" localSheetId="68">'[151]3M implied vols'!#REF!</definedName>
    <definedName name="UniqueRange_35" localSheetId="71">'[151]3M implied vols'!#REF!</definedName>
    <definedName name="UniqueRange_35" localSheetId="73">'[151]3M implied vols'!#REF!</definedName>
    <definedName name="UniqueRange_35">'[151]3M implied vols'!#REF!</definedName>
    <definedName name="UniqueRange_36">'[151]3M implied vols'!$M$1:$M$588</definedName>
    <definedName name="UniqueRange_37" localSheetId="65">'[151]3M implied vols'!#REF!</definedName>
    <definedName name="UniqueRange_37" localSheetId="68">'[151]3M implied vols'!#REF!</definedName>
    <definedName name="UniqueRange_37" localSheetId="71">'[151]3M implied vols'!#REF!</definedName>
    <definedName name="UniqueRange_37" localSheetId="73">'[151]3M implied vols'!#REF!</definedName>
    <definedName name="UniqueRange_37">'[151]3M implied vols'!#REF!</definedName>
    <definedName name="UniqueRange_38">'[151]3M implied vols'!$L$1:$L$588</definedName>
    <definedName name="UniqueRange_39">'[151]3M implied vols'!$P$1:$P$588</definedName>
    <definedName name="UniqueRange_4">'[151]Risk reversal data'!$A$2:$A$419</definedName>
    <definedName name="UniqueRange_40" localSheetId="65">'[151]3M implied vols'!#REF!</definedName>
    <definedName name="UniqueRange_40" localSheetId="68">'[151]3M implied vols'!#REF!</definedName>
    <definedName name="UniqueRange_40" localSheetId="71">'[151]3M implied vols'!#REF!</definedName>
    <definedName name="UniqueRange_40" localSheetId="73">'[151]3M implied vols'!#REF!</definedName>
    <definedName name="UniqueRange_40">'[151]3M implied vols'!#REF!</definedName>
    <definedName name="UniqueRange_41">'[151]3M implied vols'!$R$2:$R$588</definedName>
    <definedName name="UniqueRange_42">'[151]3M implied vols'!$Q$2:$Q$784</definedName>
    <definedName name="UniqueRange_43">'[151]3M implied vols'!$R$2</definedName>
    <definedName name="UniqueRange_44">'[151]3M implied vols'!$S$2</definedName>
    <definedName name="UniqueRange_45">'[151]3M implied vols'!$R$2</definedName>
    <definedName name="UniqueRange_46">'[151]3M implied vols'!$S$2</definedName>
    <definedName name="UniqueRange_5">'[151]Risk reversal data'!$F$2:$F$419</definedName>
    <definedName name="UniqueRange_6">'[151]Risk reversal data'!$B$2:$B$419</definedName>
    <definedName name="UniqueRange_7">'[151]Risk reversal data'!$C$2:$C$419</definedName>
    <definedName name="UniqueRange_8">'[151]Risk reversal data'!$E$2:$E$419</definedName>
    <definedName name="UniqueRange_9">'[151]Risk reversal data'!$D$2:$D$419</definedName>
    <definedName name="Unit" localSheetId="117">#REF!</definedName>
    <definedName name="Unit" localSheetId="118">#REF!</definedName>
    <definedName name="Unit" localSheetId="119">#REF!</definedName>
    <definedName name="Unit" localSheetId="113">#REF!</definedName>
    <definedName name="Unit" localSheetId="115">#REF!</definedName>
    <definedName name="Unit" localSheetId="116">#REF!</definedName>
    <definedName name="Unit" localSheetId="154">#REF!</definedName>
    <definedName name="Unit" localSheetId="68">#REF!</definedName>
    <definedName name="Unit" localSheetId="71">#REF!</definedName>
    <definedName name="Unit" localSheetId="155">#REF!</definedName>
    <definedName name="Unit" localSheetId="160">#REF!</definedName>
    <definedName name="Unit" localSheetId="174">#REF!</definedName>
    <definedName name="Unit" localSheetId="182">#REF!</definedName>
    <definedName name="Unit" localSheetId="183">#REF!</definedName>
    <definedName name="Unit" localSheetId="184">#REF!</definedName>
    <definedName name="Unit" localSheetId="175">#REF!</definedName>
    <definedName name="Unit" localSheetId="176">#REF!</definedName>
    <definedName name="Unit" localSheetId="177">#REF!</definedName>
    <definedName name="Unit" localSheetId="179">#REF!</definedName>
    <definedName name="Unit" localSheetId="180">#REF!</definedName>
    <definedName name="Unit" localSheetId="181">#REF!</definedName>
    <definedName name="Unit">#REF!</definedName>
    <definedName name="Universities" localSheetId="65">#REF!</definedName>
    <definedName name="Universities" localSheetId="67">#REF!</definedName>
    <definedName name="Universities" localSheetId="68">#REF!</definedName>
    <definedName name="Universities" localSheetId="69">#REF!</definedName>
    <definedName name="Universities" localSheetId="71">#REF!</definedName>
    <definedName name="Universities" localSheetId="73">#REF!</definedName>
    <definedName name="Universities">#REF!</definedName>
    <definedName name="URL" localSheetId="65">#REF!</definedName>
    <definedName name="URL" localSheetId="67">#REF!</definedName>
    <definedName name="URL" localSheetId="68">#REF!</definedName>
    <definedName name="URL" localSheetId="69">#REF!</definedName>
    <definedName name="URL" localSheetId="71">#REF!</definedName>
    <definedName name="URL" localSheetId="73">#REF!</definedName>
    <definedName name="URL">#REF!</definedName>
    <definedName name="Uruguay" localSheetId="65">#REF!</definedName>
    <definedName name="Uruguay" localSheetId="67">#REF!</definedName>
    <definedName name="Uruguay" localSheetId="68">#REF!</definedName>
    <definedName name="Uruguay" localSheetId="69">#REF!</definedName>
    <definedName name="Uruguay" localSheetId="71">#REF!</definedName>
    <definedName name="Uruguay" localSheetId="73">#REF!</definedName>
    <definedName name="Uruguay">#REF!</definedName>
    <definedName name="US">[96]cirr_series!$AA$102:$AA$107</definedName>
    <definedName name="US_CASHFLOW" localSheetId="65">#REF!</definedName>
    <definedName name="US_CASHFLOW" localSheetId="67">#REF!</definedName>
    <definedName name="US_CASHFLOW" localSheetId="68">#REF!</definedName>
    <definedName name="US_CASHFLOW" localSheetId="69">#REF!</definedName>
    <definedName name="US_CASHFLOW" localSheetId="71">#REF!</definedName>
    <definedName name="US_CASHFLOW" localSheetId="73">#REF!</definedName>
    <definedName name="US_CASHFLOW">#REF!</definedName>
    <definedName name="USD">[112]Static!$B$8</definedName>
    <definedName name="USDSR" localSheetId="65">#REF!</definedName>
    <definedName name="USDSR" localSheetId="67">#REF!</definedName>
    <definedName name="USDSR" localSheetId="68">#REF!</definedName>
    <definedName name="USDSR" localSheetId="69">#REF!</definedName>
    <definedName name="USDSR" localSheetId="71">#REF!</definedName>
    <definedName name="USDSR" localSheetId="73">#REF!</definedName>
    <definedName name="USDSR">#REF!</definedName>
    <definedName name="uu" localSheetId="67" hidden="1">{"Riqfin97",#N/A,FALSE,"Tran";"Riqfinpro",#N/A,FALSE,"Tran"}</definedName>
    <definedName name="uu" localSheetId="68" hidden="1">{"Riqfin97",#N/A,FALSE,"Tran";"Riqfinpro",#N/A,FALSE,"Tran"}</definedName>
    <definedName name="uu" localSheetId="69" hidden="1">{"Riqfin97",#N/A,FALSE,"Tran";"Riqfinpro",#N/A,FALSE,"Tran"}</definedName>
    <definedName name="uu" hidden="1">{"Riqfin97",#N/A,FALSE,"Tran";"Riqfinpro",#N/A,FALSE,"Tran"}</definedName>
    <definedName name="uuu" localSheetId="67" hidden="1">{"WEO",#N/A,FALSE,"Data";"PRI",#N/A,FALSE,"Data";"QUA",#N/A,FALSE,"Data"}</definedName>
    <definedName name="uuu" localSheetId="68" hidden="1">{"WEO",#N/A,FALSE,"Data";"PRI",#N/A,FALSE,"Data";"QUA",#N/A,FALSE,"Data"}</definedName>
    <definedName name="uuu" localSheetId="69" hidden="1">{"WEO",#N/A,FALSE,"Data";"PRI",#N/A,FALSE,"Data";"QUA",#N/A,FALSE,"Data"}</definedName>
    <definedName name="uuu" hidden="1">{"WEO",#N/A,FALSE,"Data";"PRI",#N/A,FALSE,"Data";"QUA",#N/A,FALSE,"Data"}</definedName>
    <definedName name="uyrr">[26]TEMP!#REF!</definedName>
    <definedName name="v" localSheetId="117" hidden="1">#REF!</definedName>
    <definedName name="v" localSheetId="118" hidden="1">#REF!</definedName>
    <definedName name="v" localSheetId="119" hidden="1">#REF!</definedName>
    <definedName name="v" localSheetId="113" hidden="1">#REF!</definedName>
    <definedName name="v" localSheetId="115" hidden="1">#REF!</definedName>
    <definedName name="v" localSheetId="116" hidden="1">#REF!</definedName>
    <definedName name="v" localSheetId="154" hidden="1">#REF!</definedName>
    <definedName name="V" localSheetId="65">#REF!</definedName>
    <definedName name="V" localSheetId="67">#REF!</definedName>
    <definedName name="V" localSheetId="68">#REF!</definedName>
    <definedName name="V" localSheetId="69">#REF!</definedName>
    <definedName name="V" localSheetId="71">'[25]10'!#REF!</definedName>
    <definedName name="V" localSheetId="73">#REF!</definedName>
    <definedName name="v" localSheetId="155" hidden="1">#REF!</definedName>
    <definedName name="v" localSheetId="158" hidden="1">#REF!</definedName>
    <definedName name="v" localSheetId="160" hidden="1">#REF!</definedName>
    <definedName name="v" localSheetId="162" hidden="1">#REF!</definedName>
    <definedName name="v" localSheetId="174" hidden="1">#REF!</definedName>
    <definedName name="v" localSheetId="182" hidden="1">#REF!</definedName>
    <definedName name="v" localSheetId="183" hidden="1">#REF!</definedName>
    <definedName name="v" localSheetId="184" hidden="1">#REF!</definedName>
    <definedName name="v" localSheetId="175" hidden="1">#REF!</definedName>
    <definedName name="v" localSheetId="176" hidden="1">#REF!</definedName>
    <definedName name="v" localSheetId="179" hidden="1">#REF!</definedName>
    <definedName name="v" localSheetId="180" hidden="1">#REF!</definedName>
    <definedName name="v" localSheetId="181" hidden="1">#REF!</definedName>
    <definedName name="v" hidden="1">#REF!</definedName>
    <definedName name="Valuation" localSheetId="65">#REF!</definedName>
    <definedName name="Valuation" localSheetId="67">#REF!</definedName>
    <definedName name="Valuation" localSheetId="68">#REF!</definedName>
    <definedName name="Valuation" localSheetId="69">#REF!</definedName>
    <definedName name="Valuation" localSheetId="71">#REF!</definedName>
    <definedName name="Valuation" localSheetId="73">#REF!</definedName>
    <definedName name="Valuation">#REF!</definedName>
    <definedName name="Values_Entered" localSheetId="65">IF('T 6.2 '!Loan_Amount*'T 6.2 '!Interest_Rate*'T 6.2 '!Loan_Years*'T 6.2 '!Loan_Start&gt;0,1,0)</definedName>
    <definedName name="Values_Entered" localSheetId="67">IF('T 6.4'!Loan_Amount*'T 6.4'!Interest_Rate*'T 6.4'!Loan_Years*'T 6.4'!Loan_Start&gt;0,1,0)</definedName>
    <definedName name="Values_Entered" localSheetId="68">IF('T 6.4 ctd'!Loan_Amount*'T 6.4 ctd'!Interest_Rate*'T 6.4 ctd'!Loan_Years*'T 6.4 ctd'!Loan_Start&gt;0,1,0)</definedName>
    <definedName name="Values_Entered" localSheetId="69">IF('T 6.5'!Loan_Amount*'T 6.5'!Interest_Rate*'T 6.5'!Loan_Years*'T 6.5'!Loan_Start&gt;0,1,0)</definedName>
    <definedName name="Values_Entered" localSheetId="71">IF('T 6.6 Ctd'!Loan_Amount*'T 6.6 Ctd'!Interest_Rate*'T 6.6 Ctd'!Loan_Years*'T 6.6 Ctd'!Loan_Start&gt;0,1,0)</definedName>
    <definedName name="Values_Entered" localSheetId="73">IF('T 6.9 _6.10'!Loan_Amount*'T 6.9 _6.10'!Interest_Rate*'T 6.9 _6.10'!Loan_Years*'T 6.9 _6.10'!Loan_Start&gt;0,1,0)</definedName>
    <definedName name="Values_Entered">IF(Loan_Amount*Interest_Rate*Loan_Years*Loan_Start&gt;0,1,0)</definedName>
    <definedName name="valuevx">42.314159</definedName>
    <definedName name="vany" localSheetId="117" hidden="1">#REF!</definedName>
    <definedName name="vany" localSheetId="118" hidden="1">#REF!</definedName>
    <definedName name="vany" localSheetId="119" hidden="1">#REF!</definedName>
    <definedName name="vany" localSheetId="113" hidden="1">#REF!</definedName>
    <definedName name="vany" localSheetId="115" hidden="1">#REF!</definedName>
    <definedName name="vany" localSheetId="116" hidden="1">#REF!</definedName>
    <definedName name="vany" localSheetId="154" hidden="1">#REF!</definedName>
    <definedName name="vany" localSheetId="68" hidden="1">#REF!</definedName>
    <definedName name="vany" localSheetId="71" hidden="1">#REF!</definedName>
    <definedName name="vany" localSheetId="155" hidden="1">#REF!</definedName>
    <definedName name="vany" localSheetId="158" hidden="1">#REF!</definedName>
    <definedName name="vany" localSheetId="160" hidden="1">#REF!</definedName>
    <definedName name="vany" localSheetId="162" hidden="1">#REF!</definedName>
    <definedName name="vany" localSheetId="174" hidden="1">#REF!</definedName>
    <definedName name="vany" localSheetId="182" hidden="1">#REF!</definedName>
    <definedName name="vany" localSheetId="183" hidden="1">#REF!</definedName>
    <definedName name="vany" localSheetId="184" hidden="1">#REF!</definedName>
    <definedName name="vany" localSheetId="175" hidden="1">#REF!</definedName>
    <definedName name="vany" localSheetId="176" hidden="1">#REF!</definedName>
    <definedName name="vany" localSheetId="179" hidden="1">#REF!</definedName>
    <definedName name="vany" localSheetId="180" hidden="1">#REF!</definedName>
    <definedName name="vany" localSheetId="181" hidden="1">#REF!</definedName>
    <definedName name="vany" hidden="1">#REF!</definedName>
    <definedName name="VarsID_5" localSheetId="117">'[65]t2.34 Topic 2.6.1'!#REF!</definedName>
    <definedName name="VarsID_5" localSheetId="118">'[65]t2.34 Topic 2.6.1'!#REF!</definedName>
    <definedName name="VarsID_5" localSheetId="119">'[65]t2.34 Topic 2.6.1'!#REF!</definedName>
    <definedName name="VarsID_5" localSheetId="113">'[65]t2.34 Topic 2.6.1'!#REF!</definedName>
    <definedName name="VarsID_5" localSheetId="115">'[65]t2.34 Topic 2.6.1'!#REF!</definedName>
    <definedName name="VarsID_5" localSheetId="116">'[65]t2.34 Topic 2.6.1'!#REF!</definedName>
    <definedName name="VarsID_5" localSheetId="68">'[65]t2.34 Topic 2.6.1'!#REF!</definedName>
    <definedName name="VarsID_5" localSheetId="71">'[65]t2.34 Topic 2.6.1'!#REF!</definedName>
    <definedName name="VarsID_5" localSheetId="155">'[65]t2.34 Topic 2.6.1'!#REF!</definedName>
    <definedName name="VarsID_5" localSheetId="160">'[65]t2.34 Topic 2.6.1'!#REF!</definedName>
    <definedName name="VarsID_5">'[65]t2.34 Topic 2.6.1'!#REF!</definedName>
    <definedName name="Venezuela" localSheetId="65">#REF!</definedName>
    <definedName name="Venezuela" localSheetId="67">#REF!</definedName>
    <definedName name="Venezuela" localSheetId="68">#REF!</definedName>
    <definedName name="Venezuela" localSheetId="69">#REF!</definedName>
    <definedName name="Venezuela" localSheetId="71">#REF!</definedName>
    <definedName name="Venezuela" localSheetId="73">#REF!</definedName>
    <definedName name="Venezuela">#REF!</definedName>
    <definedName name="Version" localSheetId="65">#REF!</definedName>
    <definedName name="Version" localSheetId="67">#REF!</definedName>
    <definedName name="Version" localSheetId="68">#REF!</definedName>
    <definedName name="Version" localSheetId="69">#REF!</definedName>
    <definedName name="Version" localSheetId="71">#REF!</definedName>
    <definedName name="Version" localSheetId="73">#REF!</definedName>
    <definedName name="Version">#REF!</definedName>
    <definedName name="vf" localSheetId="65">#REF!</definedName>
    <definedName name="vf" localSheetId="67">#REF!</definedName>
    <definedName name="vf" localSheetId="68">#REF!</definedName>
    <definedName name="vf" localSheetId="69">#REF!</definedName>
    <definedName name="vf" localSheetId="71">#REF!</definedName>
    <definedName name="vf" localSheetId="73">#REF!</definedName>
    <definedName name="vf">#REF!</definedName>
    <definedName name="vfbgb" localSheetId="65">#REF!</definedName>
    <definedName name="vfbgb" localSheetId="68">#REF!</definedName>
    <definedName name="vfbgb" localSheetId="69">#REF!</definedName>
    <definedName name="vfbgb" localSheetId="71">#REF!</definedName>
    <definedName name="vfbgb" localSheetId="73">#REF!</definedName>
    <definedName name="vfbgb">#REF!</definedName>
    <definedName name="VI" localSheetId="65">#REF!</definedName>
    <definedName name="VI" localSheetId="68">'[25]10'!#REF!</definedName>
    <definedName name="VI" localSheetId="69">#REF!</definedName>
    <definedName name="VI" localSheetId="71">'[25]10'!#REF!</definedName>
    <definedName name="VI" localSheetId="73">#REF!</definedName>
    <definedName name="VI">'[25]10'!#REF!</definedName>
    <definedName name="VII" localSheetId="65">#REF!</definedName>
    <definedName name="VII" localSheetId="68">'[25]10'!#REF!</definedName>
    <definedName name="VII" localSheetId="69">#REF!</definedName>
    <definedName name="VII" localSheetId="71">'[25]10'!#REF!</definedName>
    <definedName name="VII" localSheetId="73">#REF!</definedName>
    <definedName name="VII">'[25]10'!#REF!</definedName>
    <definedName name="VIII" localSheetId="65">#REF!</definedName>
    <definedName name="VIII" localSheetId="68">#REF!</definedName>
    <definedName name="VIII" localSheetId="69">#REF!</definedName>
    <definedName name="VIII" localSheetId="71">#REF!</definedName>
    <definedName name="VIII" localSheetId="73">#REF!</definedName>
    <definedName name="VIII">#REF!</definedName>
    <definedName name="viiii1" localSheetId="65">#REF!</definedName>
    <definedName name="viiii1" localSheetId="68">#REF!</definedName>
    <definedName name="viiii1" localSheetId="69">#REF!</definedName>
    <definedName name="viiii1" localSheetId="71">#REF!</definedName>
    <definedName name="viiii1" localSheetId="73">#REF!</definedName>
    <definedName name="viiii1">#REF!</definedName>
    <definedName name="volume_trade" localSheetId="65">#REF!</definedName>
    <definedName name="volume_trade" localSheetId="68">#REF!</definedName>
    <definedName name="volume_trade" localSheetId="69">#REF!</definedName>
    <definedName name="volume_trade" localSheetId="71">#REF!</definedName>
    <definedName name="volume_trade" localSheetId="73">#REF!</definedName>
    <definedName name="volume_trade">#REF!</definedName>
    <definedName name="VTITLES" localSheetId="65">#REF!</definedName>
    <definedName name="VTITLES" localSheetId="68">#REF!</definedName>
    <definedName name="VTITLES" localSheetId="69">#REF!</definedName>
    <definedName name="VTITLES" localSheetId="71">#REF!</definedName>
    <definedName name="VTITLES" localSheetId="73">#REF!</definedName>
    <definedName name="VTITLES">#REF!</definedName>
    <definedName name="VV" localSheetId="117">#REF!</definedName>
    <definedName name="VV" localSheetId="118">#REF!</definedName>
    <definedName name="VV" localSheetId="119">#REF!</definedName>
    <definedName name="VV" localSheetId="112">#REF!</definedName>
    <definedName name="VV" localSheetId="113">#REF!</definedName>
    <definedName name="VV" localSheetId="114">#REF!</definedName>
    <definedName name="VV" localSheetId="115">#REF!</definedName>
    <definedName name="VV" localSheetId="116">#REF!</definedName>
    <definedName name="VV" localSheetId="154">#REF!</definedName>
    <definedName name="vv" localSheetId="65">#REF!</definedName>
    <definedName name="vv" localSheetId="68">#REF!</definedName>
    <definedName name="vv" localSheetId="69">#REF!</definedName>
    <definedName name="vv" localSheetId="71">#REF!</definedName>
    <definedName name="vv" localSheetId="73">#REF!</definedName>
    <definedName name="VV" localSheetId="155">#REF!</definedName>
    <definedName name="VV" localSheetId="160">#REF!</definedName>
    <definedName name="VV" localSheetId="162">#REF!</definedName>
    <definedName name="VV" localSheetId="174">#REF!</definedName>
    <definedName name="VV" localSheetId="182">#REF!</definedName>
    <definedName name="VV" localSheetId="183">#REF!</definedName>
    <definedName name="VV" localSheetId="184">#REF!</definedName>
    <definedName name="VV" localSheetId="175">#REF!</definedName>
    <definedName name="VV" localSheetId="176">#REF!</definedName>
    <definedName name="VV" localSheetId="179">#REF!</definedName>
    <definedName name="VV" localSheetId="180">#REF!</definedName>
    <definedName name="VV" localSheetId="181">#REF!</definedName>
    <definedName name="VV">#REF!</definedName>
    <definedName name="vvv" localSheetId="65">'[47]10'!#REF!</definedName>
    <definedName name="vvv" localSheetId="67">'[47]10'!#REF!</definedName>
    <definedName name="vvv" localSheetId="68">'[47]10'!#REF!</definedName>
    <definedName name="vvv" localSheetId="69">'[47]10'!#REF!</definedName>
    <definedName name="vvv" localSheetId="71">'[48]10'!#REF!</definedName>
    <definedName name="vvv" localSheetId="73">'[47]10'!#REF!</definedName>
    <definedName name="vvv">'[48]10'!#REF!</definedName>
    <definedName name="vvvvvvvvvv" localSheetId="117">#REF!</definedName>
    <definedName name="vvvvvvvvvv" localSheetId="118">#REF!</definedName>
    <definedName name="vvvvvvvvvv" localSheetId="119">#REF!</definedName>
    <definedName name="vvvvvvvvvv" localSheetId="113">#REF!</definedName>
    <definedName name="vvvvvvvvvv" localSheetId="115">#REF!</definedName>
    <definedName name="vvvvvvvvvv" localSheetId="116">#REF!</definedName>
    <definedName name="vvvvvvvvvv" localSheetId="154">#REF!</definedName>
    <definedName name="vvvvvvvvvv" localSheetId="68">#REF!</definedName>
    <definedName name="vvvvvvvvvv" localSheetId="71">#REF!</definedName>
    <definedName name="vvvvvvvvvv" localSheetId="155">#REF!</definedName>
    <definedName name="vvvvvvvvvv" localSheetId="160">#REF!</definedName>
    <definedName name="vvvvvvvvvv" localSheetId="174">#REF!</definedName>
    <definedName name="vvvvvvvvvv" localSheetId="182">#REF!</definedName>
    <definedName name="vvvvvvvvvv" localSheetId="183">#REF!</definedName>
    <definedName name="vvvvvvvvvv" localSheetId="184">#REF!</definedName>
    <definedName name="vvvvvvvvvv" localSheetId="175">#REF!</definedName>
    <definedName name="vvvvvvvvvv" localSheetId="176">#REF!</definedName>
    <definedName name="vvvvvvvvvv" localSheetId="179">#REF!</definedName>
    <definedName name="vvvvvvvvvv" localSheetId="180">#REF!</definedName>
    <definedName name="vvvvvvvvvv" localSheetId="181">#REF!</definedName>
    <definedName name="vvvvvvvvvv">#REF!</definedName>
    <definedName name="vvvvvvvvvvvv" localSheetId="117">#REF!</definedName>
    <definedName name="vvvvvvvvvvvv" localSheetId="118">#REF!</definedName>
    <definedName name="vvvvvvvvvvvv" localSheetId="119">#REF!</definedName>
    <definedName name="vvvvvvvvvvvv" localSheetId="113">#REF!</definedName>
    <definedName name="vvvvvvvvvvvv" localSheetId="115">#REF!</definedName>
    <definedName name="vvvvvvvvvvvv" localSheetId="116">#REF!</definedName>
    <definedName name="vvvvvvvvvvvv" localSheetId="154">#REF!</definedName>
    <definedName name="vvvvvvvvvvvv" localSheetId="68">#REF!</definedName>
    <definedName name="vvvvvvvvvvvv" localSheetId="71">#REF!</definedName>
    <definedName name="vvvvvvvvvvvv" localSheetId="155">#REF!</definedName>
    <definedName name="vvvvvvvvvvvv" localSheetId="160">#REF!</definedName>
    <definedName name="vvvvvvvvvvvv" localSheetId="174">#REF!</definedName>
    <definedName name="vvvvvvvvvvvv" localSheetId="182">#REF!</definedName>
    <definedName name="vvvvvvvvvvvv" localSheetId="183">#REF!</definedName>
    <definedName name="vvvvvvvvvvvv" localSheetId="184">#REF!</definedName>
    <definedName name="vvvvvvvvvvvv" localSheetId="175">#REF!</definedName>
    <definedName name="vvvvvvvvvvvv" localSheetId="176">#REF!</definedName>
    <definedName name="vvvvvvvvvvvv" localSheetId="179">#REF!</definedName>
    <definedName name="vvvvvvvvvvvv" localSheetId="180">#REF!</definedName>
    <definedName name="vvvvvvvvvvvv" localSheetId="181">#REF!</definedName>
    <definedName name="vvvvvvvvvvvv">#REF!</definedName>
    <definedName name="vvvvvvvvvvvvvvvvvvvvvvvvvvvvvvvvvvvvvvvvvvvvvvvvvv" localSheetId="117">#REF!</definedName>
    <definedName name="vvvvvvvvvvvvvvvvvvvvvvvvvvvvvvvvvvvvvvvvvvvvvvvvvv" localSheetId="118">#REF!</definedName>
    <definedName name="vvvvvvvvvvvvvvvvvvvvvvvvvvvvvvvvvvvvvvvvvvvvvvvvvv" localSheetId="119">#REF!</definedName>
    <definedName name="vvvvvvvvvvvvvvvvvvvvvvvvvvvvvvvvvvvvvvvvvvvvvvvvvv" localSheetId="112">#REF!</definedName>
    <definedName name="vvvvvvvvvvvvvvvvvvvvvvvvvvvvvvvvvvvvvvvvvvvvvvvvvv" localSheetId="113">#REF!</definedName>
    <definedName name="vvvvvvvvvvvvvvvvvvvvvvvvvvvvvvvvvvvvvvvvvvvvvvvvvv" localSheetId="114">#REF!</definedName>
    <definedName name="vvvvvvvvvvvvvvvvvvvvvvvvvvvvvvvvvvvvvvvvvvvvvvvvvv" localSheetId="115">#REF!</definedName>
    <definedName name="vvvvvvvvvvvvvvvvvvvvvvvvvvvvvvvvvvvvvvvvvvvvvvvvvv" localSheetId="116">#REF!</definedName>
    <definedName name="vvvvvvvvvvvvvvvvvvvvvvvvvvvvvvvvvvvvvvvvvvvvvvvvvv" localSheetId="154">#REF!</definedName>
    <definedName name="vvvvvvvvvvvvvvvvvvvvvvvvvvvvvvvvvvvvvvvvvvvvvvvvvv" localSheetId="65">#REF!</definedName>
    <definedName name="vvvvvvvvvvvvvvvvvvvvvvvvvvvvvvvvvvvvvvvvvvvvvvvvvv" localSheetId="67">#REF!</definedName>
    <definedName name="vvvvvvvvvvvvvvvvvvvvvvvvvvvvvvvvvvvvvvvvvvvvvvvvvv" localSheetId="68">#REF!</definedName>
    <definedName name="vvvvvvvvvvvvvvvvvvvvvvvvvvvvvvvvvvvvvvvvvvvvvvvvvv" localSheetId="69">#REF!</definedName>
    <definedName name="vvvvvvvvvvvvvvvvvvvvvvvvvvvvvvvvvvvvvvvvvvvvvvvvvv" localSheetId="71">#REF!</definedName>
    <definedName name="vvvvvvvvvvvvvvvvvvvvvvvvvvvvvvvvvvvvvvvvvvvvvvvvvv" localSheetId="73">#REF!</definedName>
    <definedName name="vvvvvvvvvvvvvvvvvvvvvvvvvvvvvvvvvvvvvvvvvvvvvvvvvv" localSheetId="155">#REF!</definedName>
    <definedName name="vvvvvvvvvvvvvvvvvvvvvvvvvvvvvvvvvvvvvvvvvvvvvvvvvv" localSheetId="160">#REF!</definedName>
    <definedName name="vvvvvvvvvvvvvvvvvvvvvvvvvvvvvvvvvvvvvvvvvvvvvvvvvv" localSheetId="174">#REF!</definedName>
    <definedName name="vvvvvvvvvvvvvvvvvvvvvvvvvvvvvvvvvvvvvvvvvvvvvvvvvv" localSheetId="182">#REF!</definedName>
    <definedName name="vvvvvvvvvvvvvvvvvvvvvvvvvvvvvvvvvvvvvvvvvvvvvvvvvv" localSheetId="183">#REF!</definedName>
    <definedName name="vvvvvvvvvvvvvvvvvvvvvvvvvvvvvvvvvvvvvvvvvvvvvvvvvv" localSheetId="184">#REF!</definedName>
    <definedName name="vvvvvvvvvvvvvvvvvvvvvvvvvvvvvvvvvvvvvvvvvvvvvvvvvv" localSheetId="175">#REF!</definedName>
    <definedName name="vvvvvvvvvvvvvvvvvvvvvvvvvvvvvvvvvvvvvvvvvvvvvvvvvv" localSheetId="176">#REF!</definedName>
    <definedName name="vvvvvvvvvvvvvvvvvvvvvvvvvvvvvvvvvvvvvvvvvvvvvvvvvv" localSheetId="179">#REF!</definedName>
    <definedName name="vvvvvvvvvvvvvvvvvvvvvvvvvvvvvvvvvvvvvvvvvvvvvvvvvv" localSheetId="180">#REF!</definedName>
    <definedName name="vvvvvvvvvvvvvvvvvvvvvvvvvvvvvvvvvvvvvvvvvvvvvvvvvv" localSheetId="181">#REF!</definedName>
    <definedName name="vvvvvvvvvvvvvvvvvvvvvvvvvvvvvvvvvvvvvvvvvvvvvvvvvv">#REF!</definedName>
    <definedName name="w" localSheetId="117">#REF!</definedName>
    <definedName name="w" localSheetId="118">#REF!</definedName>
    <definedName name="w" localSheetId="119">#REF!</definedName>
    <definedName name="w" localSheetId="113">#REF!</definedName>
    <definedName name="w" localSheetId="115">#REF!</definedName>
    <definedName name="w" localSheetId="116">#REF!</definedName>
    <definedName name="w" localSheetId="154">#REF!</definedName>
    <definedName name="W" localSheetId="65">#REF!</definedName>
    <definedName name="W" localSheetId="67">#REF!</definedName>
    <definedName name="W" localSheetId="68">#REF!</definedName>
    <definedName name="W" localSheetId="69">#REF!</definedName>
    <definedName name="W" localSheetId="71">#REF!</definedName>
    <definedName name="W" localSheetId="73">#REF!</definedName>
    <definedName name="w" localSheetId="155">#REF!</definedName>
    <definedName name="w" localSheetId="160">#REF!</definedName>
    <definedName name="w" localSheetId="174">#REF!</definedName>
    <definedName name="w" localSheetId="182">#REF!</definedName>
    <definedName name="w" localSheetId="183" hidden="1">#REF!</definedName>
    <definedName name="w" localSheetId="184">#REF!</definedName>
    <definedName name="w" localSheetId="175">#REF!</definedName>
    <definedName name="w" localSheetId="176">#REF!</definedName>
    <definedName name="w" localSheetId="177">#REF!</definedName>
    <definedName name="w" localSheetId="179">#REF!</definedName>
    <definedName name="w" localSheetId="180">#REF!</definedName>
    <definedName name="w" localSheetId="181">#REF!</definedName>
    <definedName name="w">#REF!</definedName>
    <definedName name="wadem">'[22]Committed Debt Outflows'!$I$488</definedName>
    <definedName name="WAEuro">'[22]Committed Debt Outflows'!$I$409</definedName>
    <definedName name="waff">'[22]Committed Debt Outflows'!$I$501</definedName>
    <definedName name="wagbp">'[22]Committed Debt Outflows'!$I$514</definedName>
    <definedName name="WAGC05">'[22]Committed Debt Outflows'!$I$161</definedName>
    <definedName name="WAGC07">'[22]Committed Debt Outflows'!$I$207</definedName>
    <definedName name="WAGC10">'[22]Committed Debt Outflows'!$I$262</definedName>
    <definedName name="WAGC15">'[22]Committed Debt Outflows'!$I$306</definedName>
    <definedName name="WAGC25">'[22]Committed Debt Outflows'!$I$325</definedName>
    <definedName name="wage_govt_sector" localSheetId="65">#REF!</definedName>
    <definedName name="wage_govt_sector" localSheetId="67">#REF!</definedName>
    <definedName name="wage_govt_sector" localSheetId="68">#REF!</definedName>
    <definedName name="wage_govt_sector" localSheetId="69">#REF!</definedName>
    <definedName name="wage_govt_sector" localSheetId="71">#REF!</definedName>
    <definedName name="wage_govt_sector" localSheetId="73">#REF!</definedName>
    <definedName name="wage_govt_sector">#REF!</definedName>
    <definedName name="wakd">'[22]Committed Debt Outflows'!$I$531</definedName>
    <definedName name="WARand">'[22]Committed Debt Outflows'!$I$355</definedName>
    <definedName name="wasdr">'[22]Committed Debt Outflows'!$I$527</definedName>
    <definedName name="wasf">'[22]Committed Debt Outflows'!$I$463</definedName>
    <definedName name="WAUS">'[22]Committed Debt Outflows'!$I$383</definedName>
    <definedName name="WAYen">'[22]Committed Debt Outflows'!$I$437</definedName>
    <definedName name="wayuan">'[22]Committed Debt Outflows'!$I$450</definedName>
    <definedName name="wbh" localSheetId="65">#REF!</definedName>
    <definedName name="wbh" localSheetId="67">#REF!</definedName>
    <definedName name="wbh" localSheetId="68">#REF!</definedName>
    <definedName name="wbh" localSheetId="69">#REF!</definedName>
    <definedName name="wbh" localSheetId="71">#REF!</definedName>
    <definedName name="wbh" localSheetId="73">#REF!</definedName>
    <definedName name="wbh">#REF!</definedName>
    <definedName name="we" localSheetId="117" hidden="1">#REF!</definedName>
    <definedName name="we" localSheetId="118" hidden="1">#REF!</definedName>
    <definedName name="we" localSheetId="119" hidden="1">#REF!</definedName>
    <definedName name="we" localSheetId="113" hidden="1">#REF!</definedName>
    <definedName name="we" localSheetId="115" hidden="1">#REF!</definedName>
    <definedName name="we" localSheetId="116" hidden="1">#REF!</definedName>
    <definedName name="we" localSheetId="154" hidden="1">#REF!</definedName>
    <definedName name="we" localSheetId="68" hidden="1">#REF!</definedName>
    <definedName name="we" localSheetId="71" hidden="1">#REF!</definedName>
    <definedName name="we" localSheetId="155" hidden="1">#REF!</definedName>
    <definedName name="we" localSheetId="158" hidden="1">#REF!</definedName>
    <definedName name="we" localSheetId="159">[26]TEMP!#REF!</definedName>
    <definedName name="we" localSheetId="160" hidden="1">#REF!</definedName>
    <definedName name="we" localSheetId="162" hidden="1">#REF!</definedName>
    <definedName name="we" localSheetId="174" hidden="1">#REF!</definedName>
    <definedName name="we" localSheetId="182" hidden="1">#REF!</definedName>
    <definedName name="we" localSheetId="183" hidden="1">#REF!</definedName>
    <definedName name="we" localSheetId="184" hidden="1">#REF!</definedName>
    <definedName name="we" localSheetId="175" hidden="1">#REF!</definedName>
    <definedName name="we" localSheetId="176" hidden="1">#REF!</definedName>
    <definedName name="we" localSheetId="179" hidden="1">#REF!</definedName>
    <definedName name="we" localSheetId="180" hidden="1">#REF!</definedName>
    <definedName name="we" localSheetId="181" hidden="1">#REF!</definedName>
    <definedName name="we" hidden="1">#REF!</definedName>
    <definedName name="Wed" localSheetId="65">'[123]Monetary Dev_Monthly'!#REF!</definedName>
    <definedName name="Wed" localSheetId="67">'[123]Monetary Dev_Monthly'!#REF!</definedName>
    <definedName name="Wed" localSheetId="68">'[123]Monetary Dev_Monthly'!#REF!</definedName>
    <definedName name="Wed" localSheetId="71">'[123]Monetary Dev_Monthly'!#REF!</definedName>
    <definedName name="Wed" localSheetId="73">'[123]Monetary Dev_Monthly'!#REF!</definedName>
    <definedName name="Wed">'[123]Monetary Dev_Monthly'!#REF!</definedName>
    <definedName name="weerererer" localSheetId="65">#REF!</definedName>
    <definedName name="weerererer" localSheetId="67">#REF!</definedName>
    <definedName name="weerererer" localSheetId="68">#REF!</definedName>
    <definedName name="weerererer" localSheetId="69">#REF!</definedName>
    <definedName name="weerererer" localSheetId="71">#REF!</definedName>
    <definedName name="weerererer" localSheetId="73">#REF!</definedName>
    <definedName name="weerererer">#REF!</definedName>
    <definedName name="wef" localSheetId="65">#REF!</definedName>
    <definedName name="wef" localSheetId="67">#REF!</definedName>
    <definedName name="wef" localSheetId="68">#REF!</definedName>
    <definedName name="wef" localSheetId="69">#REF!</definedName>
    <definedName name="wef" localSheetId="71">#REF!</definedName>
    <definedName name="wef" localSheetId="73">#REF!</definedName>
    <definedName name="wef">#REF!</definedName>
    <definedName name="Weight" localSheetId="65">#REF!</definedName>
    <definedName name="Weight" localSheetId="67">#REF!</definedName>
    <definedName name="Weight" localSheetId="68">#REF!</definedName>
    <definedName name="Weight" localSheetId="69">#REF!</definedName>
    <definedName name="Weight" localSheetId="71">#REF!</definedName>
    <definedName name="Weight" localSheetId="73">#REF!</definedName>
    <definedName name="Weight">#REF!</definedName>
    <definedName name="WEIGHTS" localSheetId="65">#REF!</definedName>
    <definedName name="WEIGHTS" localSheetId="68">#REF!</definedName>
    <definedName name="WEIGHTS" localSheetId="69">#REF!</definedName>
    <definedName name="WEIGHTS" localSheetId="71">#REF!</definedName>
    <definedName name="WEIGHTS" localSheetId="73">#REF!</definedName>
    <definedName name="WEIGHTS">#REF!</definedName>
    <definedName name="weo" localSheetId="65">#REF!</definedName>
    <definedName name="weo" localSheetId="68">#REF!</definedName>
    <definedName name="weo" localSheetId="69">#REF!</definedName>
    <definedName name="weo" localSheetId="71">#REF!</definedName>
    <definedName name="weo" localSheetId="73">#REF!</definedName>
    <definedName name="weo">#REF!</definedName>
    <definedName name="weo_projections" localSheetId="65">#REF!</definedName>
    <definedName name="weo_projections" localSheetId="68">#REF!</definedName>
    <definedName name="weo_projections" localSheetId="69">#REF!</definedName>
    <definedName name="weo_projections" localSheetId="71">#REF!</definedName>
    <definedName name="weo_projections" localSheetId="73">#REF!</definedName>
    <definedName name="weo_projections">#REF!</definedName>
    <definedName name="WEOD" localSheetId="65">#REF!</definedName>
    <definedName name="WEOD" localSheetId="68">#REF!</definedName>
    <definedName name="WEOD" localSheetId="69">#REF!</definedName>
    <definedName name="WEOD" localSheetId="71">#REF!</definedName>
    <definedName name="WEOD" localSheetId="73">#REF!</definedName>
    <definedName name="WEOD">#REF!</definedName>
    <definedName name="weodata" localSheetId="65">#REF!</definedName>
    <definedName name="weodata" localSheetId="68">#REF!</definedName>
    <definedName name="weodata" localSheetId="69">#REF!</definedName>
    <definedName name="weodata" localSheetId="71">#REF!</definedName>
    <definedName name="weodata" localSheetId="73">#REF!</definedName>
    <definedName name="weodata">#REF!</definedName>
    <definedName name="weogrowth" localSheetId="65">#REF!</definedName>
    <definedName name="weogrowth" localSheetId="68">#REF!</definedName>
    <definedName name="weogrowth" localSheetId="69">#REF!</definedName>
    <definedName name="weogrowth" localSheetId="71">#REF!</definedName>
    <definedName name="weogrowth" localSheetId="73">#REF!</definedName>
    <definedName name="weogrowth">#REF!</definedName>
    <definedName name="wewef" localSheetId="65">#REF!</definedName>
    <definedName name="wewef" localSheetId="68">#REF!</definedName>
    <definedName name="wewef" localSheetId="69">#REF!</definedName>
    <definedName name="wewef" localSheetId="71">#REF!</definedName>
    <definedName name="wewef" localSheetId="73">#REF!</definedName>
    <definedName name="wewef">#REF!</definedName>
    <definedName name="what" localSheetId="67" hidden="1">{"Main Economic Indicators",#N/A,FALSE,"C"}</definedName>
    <definedName name="what" localSheetId="68" hidden="1">{"Main Economic Indicators",#N/A,FALSE,"C"}</definedName>
    <definedName name="what" localSheetId="69" hidden="1">{"Main Economic Indicators",#N/A,FALSE,"C"}</definedName>
    <definedName name="what" hidden="1">{"Main Economic Indicators",#N/A,FALSE,"C"}</definedName>
    <definedName name="WHOLE" localSheetId="65">#REF!</definedName>
    <definedName name="WHOLE" localSheetId="67">#REF!</definedName>
    <definedName name="WHOLE" localSheetId="68">#REF!</definedName>
    <definedName name="WHOLE" localSheetId="69">#REF!</definedName>
    <definedName name="WHOLE" localSheetId="71">#REF!</definedName>
    <definedName name="WHOLE" localSheetId="73">#REF!</definedName>
    <definedName name="WHOLE">#REF!</definedName>
    <definedName name="WMENU" localSheetId="65">#REF!</definedName>
    <definedName name="WMENU" localSheetId="67">#REF!</definedName>
    <definedName name="WMENU" localSheetId="68">#REF!</definedName>
    <definedName name="WMENU" localSheetId="69">#REF!</definedName>
    <definedName name="WMENU" localSheetId="71">#REF!</definedName>
    <definedName name="WMENU" localSheetId="73">#REF!</definedName>
    <definedName name="WMENU">#REF!</definedName>
    <definedName name="WPCP33_D" localSheetId="65">#REF!</definedName>
    <definedName name="WPCP33_D" localSheetId="67">#REF!</definedName>
    <definedName name="WPCP33_D" localSheetId="68">#REF!</definedName>
    <definedName name="WPCP33_D" localSheetId="69">#REF!</definedName>
    <definedName name="WPCP33_D" localSheetId="71">#REF!</definedName>
    <definedName name="WPCP33_D" localSheetId="73">#REF!</definedName>
    <definedName name="WPCP33_D">#REF!</definedName>
    <definedName name="WPCP33pch" localSheetId="65">#REF!</definedName>
    <definedName name="WPCP33pch" localSheetId="68">#REF!</definedName>
    <definedName name="WPCP33pch" localSheetId="69">#REF!</definedName>
    <definedName name="WPCP33pch" localSheetId="71">#REF!</definedName>
    <definedName name="WPCP33pch" localSheetId="73">#REF!</definedName>
    <definedName name="WPCP33pch">#REF!</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67" hidden="1">{#N/A,#N/A,FALSE,"BANKS"}</definedName>
    <definedName name="wrn.BANKS." localSheetId="68" hidden="1">{#N/A,#N/A,FALSE,"BANKS"}</definedName>
    <definedName name="wrn.BANKS." localSheetId="69" hidden="1">{#N/A,#N/A,FALSE,"BANKS"}</definedName>
    <definedName name="wrn.BANKS." hidden="1">{#N/A,#N/A,FALSE,"BANKS"}</definedName>
    <definedName name="wrn.BMA." localSheetId="67" hidden="1">{"3",#N/A,FALSE,"BASE MONETARIA";"4",#N/A,FALSE,"BASE MONETARIA"}</definedName>
    <definedName name="wrn.BMA." localSheetId="68" hidden="1">{"3",#N/A,FALSE,"BASE MONETARIA";"4",#N/A,FALSE,"BASE MONETARIA"}</definedName>
    <definedName name="wrn.BMA." localSheetId="69" hidden="1">{"3",#N/A,FALSE,"BASE MONETARIA";"4",#N/A,FALSE,"BASE MONETARIA"}</definedName>
    <definedName name="wrn.BMA." hidden="1">{"3",#N/A,FALSE,"BASE MONETARIA";"4",#N/A,FALSE,"BASE MONETARIA"}</definedName>
    <definedName name="wrn.BOP." localSheetId="67" hidden="1">{#N/A,#N/A,FALSE,"BOP"}</definedName>
    <definedName name="wrn.BOP." localSheetId="68" hidden="1">{#N/A,#N/A,FALSE,"BOP"}</definedName>
    <definedName name="wrn.BOP." localSheetId="69" hidden="1">{#N/A,#N/A,FALSE,"BOP"}</definedName>
    <definedName name="wrn.BOP." hidden="1">{#N/A,#N/A,FALSE,"BOP"}</definedName>
    <definedName name="wrn.BOP_MIDTERM." localSheetId="67"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hidden="1">{"BOP_TAB",#N/A,FALSE,"N";"MIDTERM_TAB",#N/A,FALSE,"O"}</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67" hidden="1">{#N/A,#N/A,FALSE,"CREDIT"}</definedName>
    <definedName name="wrn.CREDIT." localSheetId="68" hidden="1">{#N/A,#N/A,FALSE,"CREDIT"}</definedName>
    <definedName name="wrn.CREDIT." localSheetId="69" hidden="1">{#N/A,#N/A,FALSE,"CREDIT"}</definedName>
    <definedName name="wrn.CREDIT." hidden="1">{#N/A,#N/A,FALSE,"CREDIT"}</definedName>
    <definedName name="wrn.DEBTSVC." localSheetId="67" hidden="1">{#N/A,#N/A,FALSE,"DEBTSVC"}</definedName>
    <definedName name="wrn.DEBTSVC." localSheetId="68" hidden="1">{#N/A,#N/A,FALSE,"DEBTSVC"}</definedName>
    <definedName name="wrn.DEBTSVC." localSheetId="69" hidden="1">{#N/A,#N/A,FALSE,"DEBTSVC"}</definedName>
    <definedName name="wrn.DEBTSVC." hidden="1">{#N/A,#N/A,FALSE,"DEBTSVC"}</definedName>
    <definedName name="wrn.DEPO." localSheetId="67" hidden="1">{#N/A,#N/A,FALSE,"DEPO"}</definedName>
    <definedName name="wrn.DEPO." localSheetId="68" hidden="1">{#N/A,#N/A,FALSE,"DEPO"}</definedName>
    <definedName name="wrn.DEPO." localSheetId="69" hidden="1">{#N/A,#N/A,FALSE,"DEPO"}</definedName>
    <definedName name="wrn.DEPO." hidden="1">{#N/A,#N/A,FALSE,"DEPO"}</definedName>
    <definedName name="wrn.Dept._.reporting." localSheetId="67">{#N/A,#N/A,TRUE,"Table1USD";#N/A,#N/A,TRUE,"Table1GBP"}</definedName>
    <definedName name="wrn.Dept._.reporting." localSheetId="68">{#N/A,#N/A,TRUE,"Table1USD";#N/A,#N/A,TRUE,"Table1GBP"}</definedName>
    <definedName name="wrn.Dept._.reporting." localSheetId="69">{#N/A,#N/A,TRUE,"Table1USD";#N/A,#N/A,TRUE,"Table1GBP"}</definedName>
    <definedName name="wrn.Dept._.reporting." localSheetId="88" hidden="1">{#N/A,#N/A,TRUE,"Table1USD";#N/A,#N/A,TRUE,"Table1GBP"}</definedName>
    <definedName name="wrn.Dept._.reporting." localSheetId="77" hidden="1">{#N/A,#N/A,TRUE,"Table1USD";#N/A,#N/A,TRUE,"Table1GBP"}</definedName>
    <definedName name="wrn.Dept._.reporting." localSheetId="78" hidden="1">{#N/A,#N/A,TRUE,"Table1USD";#N/A,#N/A,TRUE,"Table1GBP"}</definedName>
    <definedName name="wrn.Dept._.reporting." hidden="1">{#N/A,#N/A,TRUE,"Table1USD";#N/A,#N/A,TRUE,"Table1GBP"}</definedName>
    <definedName name="wrn.EXCISE." localSheetId="67" hidden="1">{#N/A,#N/A,FALSE,"EXCISE"}</definedName>
    <definedName name="wrn.EXCISE." localSheetId="68" hidden="1">{#N/A,#N/A,FALSE,"EXCISE"}</definedName>
    <definedName name="wrn.EXCISE." localSheetId="69" hidden="1">{#N/A,#N/A,FALSE,"EXCISE"}</definedName>
    <definedName name="wrn.EXCISE." hidden="1">{#N/A,#N/A,FALSE,"EXCISE"}</definedName>
    <definedName name="wrn.EXRATE." localSheetId="67" hidden="1">{#N/A,#N/A,FALSE,"EXRATE"}</definedName>
    <definedName name="wrn.EXRATE." localSheetId="68" hidden="1">{#N/A,#N/A,FALSE,"EXRATE"}</definedName>
    <definedName name="wrn.EXRATE." localSheetId="69" hidden="1">{#N/A,#N/A,FALSE,"EXRATE"}</definedName>
    <definedName name="wrn.EXRATE." hidden="1">{#N/A,#N/A,FALSE,"EXRATE"}</definedName>
    <definedName name="wrn.EXTDEBT." localSheetId="67" hidden="1">{#N/A,#N/A,FALSE,"EXTDEBT"}</definedName>
    <definedName name="wrn.EXTDEBT." localSheetId="68" hidden="1">{#N/A,#N/A,FALSE,"EXTDEBT"}</definedName>
    <definedName name="wrn.EXTDEBT." localSheetId="69" hidden="1">{#N/A,#N/A,FALSE,"EXTDEBT"}</definedName>
    <definedName name="wrn.EXTDEBT." hidden="1">{#N/A,#N/A,FALSE,"EXTDEBT"}</definedName>
    <definedName name="wrn.EXTRABUDGT." localSheetId="67" hidden="1">{#N/A,#N/A,FALSE,"EXTRABUDGT"}</definedName>
    <definedName name="wrn.EXTRABUDGT." localSheetId="68" hidden="1">{#N/A,#N/A,FALSE,"EXTRABUDGT"}</definedName>
    <definedName name="wrn.EXTRABUDGT." localSheetId="69" hidden="1">{#N/A,#N/A,FALSE,"EXTRABUDGT"}</definedName>
    <definedName name="wrn.EXTRABUDGT." hidden="1">{#N/A,#N/A,FALSE,"EXTRABUDGT"}</definedName>
    <definedName name="wrn.EXTRABUDGT2." localSheetId="67" hidden="1">{#N/A,#N/A,FALSE,"EXTRABUDGT2"}</definedName>
    <definedName name="wrn.EXTRABUDGT2." localSheetId="68" hidden="1">{#N/A,#N/A,FALSE,"EXTRABUDGT2"}</definedName>
    <definedName name="wrn.EXTRABUDGT2." localSheetId="69" hidden="1">{#N/A,#N/A,FALSE,"EXTRABUDGT2"}</definedName>
    <definedName name="wrn.EXTRABUDGT2." hidden="1">{#N/A,#N/A,FALSE,"EXTRABUDGT2"}</definedName>
    <definedName name="wrn.GDP." localSheetId="67" hidden="1">{#N/A,#N/A,FALSE,"GDP_ORIGIN";#N/A,#N/A,FALSE,"EMP_POP"}</definedName>
    <definedName name="wrn.GDP." localSheetId="68" hidden="1">{#N/A,#N/A,FALSE,"GDP_ORIGIN";#N/A,#N/A,FALSE,"EMP_POP"}</definedName>
    <definedName name="wrn.GDP." localSheetId="69" hidden="1">{#N/A,#N/A,FALSE,"GDP_ORIGIN";#N/A,#N/A,FALSE,"EMP_POP"}</definedName>
    <definedName name="wrn.GDP." hidden="1">{#N/A,#N/A,FALSE,"GDP_ORIGIN";#N/A,#N/A,FALSE,"EMP_POP"}</definedName>
    <definedName name="wrn.GGOVT." localSheetId="67" hidden="1">{#N/A,#N/A,FALSE,"GGOVT"}</definedName>
    <definedName name="wrn.GGOVT." localSheetId="68" hidden="1">{#N/A,#N/A,FALSE,"GGOVT"}</definedName>
    <definedName name="wrn.GGOVT." localSheetId="69" hidden="1">{#N/A,#N/A,FALSE,"GGOVT"}</definedName>
    <definedName name="wrn.GGOVT." hidden="1">{#N/A,#N/A,FALSE,"GGOVT"}</definedName>
    <definedName name="wrn.GGOVT2." localSheetId="67" hidden="1">{#N/A,#N/A,FALSE,"GGOVT2"}</definedName>
    <definedName name="wrn.GGOVT2." localSheetId="68" hidden="1">{#N/A,#N/A,FALSE,"GGOVT2"}</definedName>
    <definedName name="wrn.GGOVT2." localSheetId="69" hidden="1">{#N/A,#N/A,FALSE,"GGOVT2"}</definedName>
    <definedName name="wrn.GGOVT2." hidden="1">{#N/A,#N/A,FALSE,"GGOVT2"}</definedName>
    <definedName name="wrn.GGOVTPC." localSheetId="67" hidden="1">{#N/A,#N/A,FALSE,"GGOVT%"}</definedName>
    <definedName name="wrn.GGOVTPC." localSheetId="68" hidden="1">{#N/A,#N/A,FALSE,"GGOVT%"}</definedName>
    <definedName name="wrn.GGOVTPC." localSheetId="69" hidden="1">{#N/A,#N/A,FALSE,"GGOVT%"}</definedName>
    <definedName name="wrn.GGOVTPC." hidden="1">{#N/A,#N/A,FALSE,"GGOVT%"}</definedName>
    <definedName name="wrn.INCOMETX." localSheetId="67" hidden="1">{#N/A,#N/A,FALSE,"INCOMETX"}</definedName>
    <definedName name="wrn.INCOMETX." localSheetId="68" hidden="1">{#N/A,#N/A,FALSE,"INCOMETX"}</definedName>
    <definedName name="wrn.INCOMETX." localSheetId="69" hidden="1">{#N/A,#N/A,FALSE,"INCOMETX"}</definedName>
    <definedName name="wrn.INCOMETX." hidden="1">{#N/A,#N/A,FALSE,"INCOMETX"}</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7" hidden="1">{#N/A,#N/A,FALSE,"INTERST"}</definedName>
    <definedName name="wrn.INTERST." localSheetId="68" hidden="1">{#N/A,#N/A,FALSE,"INTERST"}</definedName>
    <definedName name="wrn.INTERST." localSheetId="69" hidden="1">{#N/A,#N/A,FALSE,"INTERST"}</definedName>
    <definedName name="wrn.INTERST." hidden="1">{#N/A,#N/A,FALSE,"INTERST"}</definedName>
    <definedName name="wrn.Main._.Economic._.Indicators." localSheetId="67" hidden="1">{"Main Economic Indicators",#N/A,FALSE,"C"}</definedName>
    <definedName name="wrn.Main._.Economic._.Indicators." localSheetId="68" hidden="1">{"Main Economic Indicators",#N/A,FALSE,"C"}</definedName>
    <definedName name="wrn.Main._.Economic._.Indicators." localSheetId="69" hidden="1">{"Main Economic Indicators",#N/A,FALSE,"C"}</definedName>
    <definedName name="wrn.Main._.Economic._.Indicators." hidden="1">{"Main Economic Indicators",#N/A,FALSE,"C"}</definedName>
    <definedName name="wrn.MBADOP." localSheetId="67" hidden="1">{"BOP_TAB",#N/A,FALSE,"N";"MIDTERM_TAB",#N/A,FALSE,"O";"FUND_CRED",#N/A,FALSE,"P";"DEBT_TAB1",#N/A,FALSE,"Q";"DEBT_TAB2",#N/A,FALSE,"Q";"FORFIN_TAB1",#N/A,FALSE,"R";"FORFIN_TAB2",#N/A,FALSE,"R";"BOP_ANALY",#N/A,FALSE,"U"}</definedName>
    <definedName name="wrn.MBADOP." localSheetId="68" hidden="1">{"BOP_TAB",#N/A,FALSE,"N";"MIDTERM_TAB",#N/A,FALSE,"O";"FUND_CRED",#N/A,FALSE,"P";"DEBT_TAB1",#N/A,FALSE,"Q";"DEBT_TAB2",#N/A,FALSE,"Q";"FORFIN_TAB1",#N/A,FALSE,"R";"FORFIN_TAB2",#N/A,FALSE,"R";"BOP_ANALY",#N/A,FALSE,"U"}</definedName>
    <definedName name="wrn.MBADOP." localSheetId="69"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7" hidden="1">{"MONA",#N/A,FALSE,"S"}</definedName>
    <definedName name="wrn.MONA." localSheetId="68" hidden="1">{"MONA",#N/A,FALSE,"S"}</definedName>
    <definedName name="wrn.MONA." localSheetId="69" hidden="1">{"MONA",#N/A,FALSE,"S"}</definedName>
    <definedName name="wrn.MONA." hidden="1">{"MONA",#N/A,FALSE,"S"}</definedName>
    <definedName name="wrn.MS." localSheetId="67" hidden="1">{#N/A,#N/A,FALSE,"MS"}</definedName>
    <definedName name="wrn.MS." localSheetId="68" hidden="1">{#N/A,#N/A,FALSE,"MS"}</definedName>
    <definedName name="wrn.MS." localSheetId="69" hidden="1">{#N/A,#N/A,FALSE,"MS"}</definedName>
    <definedName name="wrn.MS." hidden="1">{#N/A,#N/A,FALSE,"MS"}</definedName>
    <definedName name="wrn.MUS_RED_May02." localSheetId="6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67" hidden="1">{#N/A,#N/A,FALSE,"NBG"}</definedName>
    <definedName name="wrn.NBG." localSheetId="68" hidden="1">{#N/A,#N/A,FALSE,"NBG"}</definedName>
    <definedName name="wrn.NBG." localSheetId="69" hidden="1">{#N/A,#N/A,FALSE,"NBG"}</definedName>
    <definedName name="wrn.NBG." hidden="1">{#N/A,#N/A,FALSE,"NBG"}</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hidden="1">{#N/A,#N/A,FALSE,"I";#N/A,#N/A,FALSE,"J";#N/A,#N/A,FALSE,"K";#N/A,#N/A,FALSE,"L";#N/A,#N/A,FALSE,"M";#N/A,#N/A,FALSE,"N";#N/A,#N/A,FALSE,"O"}</definedName>
    <definedName name="wrn.PASMON." localSheetId="67" hidden="1">{"1",#N/A,FALSE,"Pasivos Mon";"2",#N/A,FALSE,"Pasivos Mon"}</definedName>
    <definedName name="wrn.PASMON." localSheetId="68" hidden="1">{"1",#N/A,FALSE,"Pasivos Mon";"2",#N/A,FALSE,"Pasivos Mon"}</definedName>
    <definedName name="wrn.PASMON." localSheetId="69" hidden="1">{"1",#N/A,FALSE,"Pasivos Mon";"2",#N/A,FALSE,"Pasivos Mon"}</definedName>
    <definedName name="wrn.PASMON." hidden="1">{"1",#N/A,FALSE,"Pasivos Mon";"2",#N/A,FALSE,"Pasivos Mon"}</definedName>
    <definedName name="wrn.PCPI." localSheetId="67" hidden="1">{#N/A,#N/A,FALSE,"PCPI"}</definedName>
    <definedName name="wrn.PCPI." localSheetId="68" hidden="1">{#N/A,#N/A,FALSE,"PCPI"}</definedName>
    <definedName name="wrn.PCPI." localSheetId="69" hidden="1">{#N/A,#N/A,FALSE,"PCPI"}</definedName>
    <definedName name="wrn.PCPI." hidden="1">{#N/A,#N/A,FALSE,"PCPI"}</definedName>
    <definedName name="wrn.PENSION." localSheetId="67" hidden="1">{#N/A,#N/A,FALSE,"PENSION"}</definedName>
    <definedName name="wrn.PENSION." localSheetId="68" hidden="1">{#N/A,#N/A,FALSE,"PENSION"}</definedName>
    <definedName name="wrn.PENSION." localSheetId="69" hidden="1">{#N/A,#N/A,FALSE,"PENSION"}</definedName>
    <definedName name="wrn.PENSION." hidden="1">{#N/A,#N/A,FALSE,"PENSION"}</definedName>
    <definedName name="wrn.Program." localSheetId="67" hidden="1">{"Tab1",#N/A,FALSE,"P";"Tab2",#N/A,FALSE,"P"}</definedName>
    <definedName name="wrn.Program." localSheetId="68" hidden="1">{"Tab1",#N/A,FALSE,"P";"Tab2",#N/A,FALSE,"P"}</definedName>
    <definedName name="wrn.Program." localSheetId="69" hidden="1">{"Tab1",#N/A,FALSE,"P";"Tab2",#N/A,FALSE,"P"}</definedName>
    <definedName name="wrn.Program." hidden="1">{"Tab1",#N/A,FALSE,"P";"Tab2",#N/A,FALSE,"P"}</definedName>
    <definedName name="wrn.PRUDENT." localSheetId="67" hidden="1">{#N/A,#N/A,FALSE,"PRUDENT"}</definedName>
    <definedName name="wrn.PRUDENT." localSheetId="68" hidden="1">{#N/A,#N/A,FALSE,"PRUDENT"}</definedName>
    <definedName name="wrn.PRUDENT." localSheetId="69" hidden="1">{#N/A,#N/A,FALSE,"PRUDENT"}</definedName>
    <definedName name="wrn.PRUDENT." hidden="1">{#N/A,#N/A,FALSE,"PRUDENT"}</definedName>
    <definedName name="wrn.PUBLEXP." localSheetId="67" hidden="1">{#N/A,#N/A,FALSE,"PUBLEXP"}</definedName>
    <definedName name="wrn.PUBLEXP." localSheetId="68" hidden="1">{#N/A,#N/A,FALSE,"PUBLEXP"}</definedName>
    <definedName name="wrn.PUBLEXP." localSheetId="69" hidden="1">{#N/A,#N/A,FALSE,"PUBLEXP"}</definedName>
    <definedName name="wrn.PUBLEXP." hidden="1">{#N/A,#N/A,FALSE,"PUBLEXP"}</definedName>
    <definedName name="wrn.Red_Mus_May02." localSheetId="67" hidden="1">{"RED_T21",#N/A,FALSE,"RED21";"RED_T22",#N/A,FALSE,"RED22";"RED_T23",#N/A,FALSE,"RED23";"RED_T24",#N/A,FALSE,"RED24";"RED_T25",#N/A,FALSE,"RED25";"RED_T26",#N/A,FALSE,"RED26";"RED_T27",#N/A,FALSE,"RED27";"RED_T28",#N/A,FALSE,"RED28";"RED_T29A",#N/A,FALSE,"RED29";"RED_T29B",#N/A,FALSE,"RED29"}</definedName>
    <definedName name="wrn.Red_Mus_May02." localSheetId="68" hidden="1">{"RED_T21",#N/A,FALSE,"RED21";"RED_T22",#N/A,FALSE,"RED22";"RED_T23",#N/A,FALSE,"RED23";"RED_T24",#N/A,FALSE,"RED24";"RED_T25",#N/A,FALSE,"RED25";"RED_T26",#N/A,FALSE,"RED26";"RED_T27",#N/A,FALSE,"RED27";"RED_T28",#N/A,FALSE,"RED28";"RED_T29A",#N/A,FALSE,"RED29";"RED_T29B",#N/A,FALSE,"RED29"}</definedName>
    <definedName name="wrn.Red_Mus_May02." localSheetId="69"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67" hidden="1">{"red33",#N/A,FALSE,"Sheet1"}</definedName>
    <definedName name="wrn.red97." localSheetId="68" hidden="1">{"red33",#N/A,FALSE,"Sheet1"}</definedName>
    <definedName name="wrn.red97." localSheetId="69" hidden="1">{"red33",#N/A,FALSE,"Sheet1"}</definedName>
    <definedName name="wrn.red97." hidden="1">{"red33",#N/A,FALSE,"Sheet1"}</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7" hidden="1">{#N/A,#N/A,FALSE,"REVSHARE"}</definedName>
    <definedName name="wrn.REVSHARE." localSheetId="68" hidden="1">{#N/A,#N/A,FALSE,"REVSHARE"}</definedName>
    <definedName name="wrn.REVSHARE." localSheetId="69" hidden="1">{#N/A,#N/A,FALSE,"REVSHARE"}</definedName>
    <definedName name="wrn.REVSHARE." hidden="1">{#N/A,#N/A,FALSE,"REVSHARE"}</definedName>
    <definedName name="wrn.Riqfin." localSheetId="67" hidden="1">{"Riqfin97",#N/A,FALSE,"Tran";"Riqfinpro",#N/A,FALSE,"Tran"}</definedName>
    <definedName name="wrn.Riqfin." localSheetId="68" hidden="1">{"Riqfin97",#N/A,FALSE,"Tran";"Riqfinpro",#N/A,FALSE,"Tran"}</definedName>
    <definedName name="wrn.Riqfin." localSheetId="69" hidden="1">{"Riqfin97",#N/A,FALSE,"Tran";"Riqfinpro",#N/A,FALSE,"Tran"}</definedName>
    <definedName name="wrn.Riqfin." hidden="1">{"Riqfin97",#N/A,FALSE,"Tran";"Riqfinpro",#N/A,FALSE,"Tran"}</definedName>
    <definedName name="wrn.st1." localSheetId="67" hidden="1">{"ST1",#N/A,FALSE,"SOURCE"}</definedName>
    <definedName name="wrn.st1." localSheetId="68" hidden="1">{"ST1",#N/A,FALSE,"SOURCE"}</definedName>
    <definedName name="wrn.st1." localSheetId="69" hidden="1">{"ST1",#N/A,FALSE,"SOURCE"}</definedName>
    <definedName name="wrn.st1." hidden="1">{"ST1",#N/A,FALSE,"SOURCE"}</definedName>
    <definedName name="wrn.STAFF_REPORT_TABLES." localSheetId="67" hidden="1">{"SR_tbs",#N/A,FALSE,"MGSSEI";"SR_tbs",#N/A,FALSE,"MGSBOX";"SR_tbs",#N/A,FALSE,"MGSOCIND"}</definedName>
    <definedName name="wrn.STAFF_REPORT_TABLES." localSheetId="68" hidden="1">{"SR_tbs",#N/A,FALSE,"MGSSEI";"SR_tbs",#N/A,FALSE,"MGSBOX";"SR_tbs",#N/A,FALSE,"MGSOCIND"}</definedName>
    <definedName name="wrn.STAFF_REPORT_TABLES." localSheetId="69" hidden="1">{"SR_tbs",#N/A,FALSE,"MGSSEI";"SR_tbs",#N/A,FALSE,"MGSBOX";"SR_tbs",#N/A,FALSE,"MGSOCIND"}</definedName>
    <definedName name="wrn.STAFF_REPORT_TABLES." hidden="1">{"SR_tbs",#N/A,FALSE,"MGSSEI";"SR_tbs",#N/A,FALSE,"MGSBOX";"SR_tbs",#N/A,FALSE,"MGSOCIND"}</definedName>
    <definedName name="wrn.STATE." localSheetId="67" hidden="1">{#N/A,#N/A,FALSE,"STATE"}</definedName>
    <definedName name="wrn.STATE." localSheetId="68" hidden="1">{#N/A,#N/A,FALSE,"STATE"}</definedName>
    <definedName name="wrn.STATE." localSheetId="69" hidden="1">{#N/A,#N/A,FALSE,"STATE"}</definedName>
    <definedName name="wrn.STATE." hidden="1">{#N/A,#N/A,FALSE,"STATE"}</definedName>
    <definedName name="wrn.tab2." localSheetId="67" hidden="1">{#N/A,#N/A,FALSE,"report1"}</definedName>
    <definedName name="wrn.tab2." localSheetId="68" hidden="1">{#N/A,#N/A,FALSE,"report1"}</definedName>
    <definedName name="wrn.tab2." localSheetId="69" hidden="1">{#N/A,#N/A,FALSE,"report1"}</definedName>
    <definedName name="wrn.tab2." hidden="1">{#N/A,#N/A,FALSE,"report1"}</definedName>
    <definedName name="wrn.TAXARREARS." localSheetId="67" hidden="1">{#N/A,#N/A,FALSE,"TAXARREARS"}</definedName>
    <definedName name="wrn.TAXARREARS." localSheetId="68" hidden="1">{#N/A,#N/A,FALSE,"TAXARREARS"}</definedName>
    <definedName name="wrn.TAXARREARS." localSheetId="69" hidden="1">{#N/A,#N/A,FALSE,"TAXARREARS"}</definedName>
    <definedName name="wrn.TAXARREARS." hidden="1">{#N/A,#N/A,FALSE,"TAXARREARS"}</definedName>
    <definedName name="wrn.TAXPAYRS." localSheetId="67" hidden="1">{#N/A,#N/A,FALSE,"TAXPAYRS"}</definedName>
    <definedName name="wrn.TAXPAYRS." localSheetId="68" hidden="1">{#N/A,#N/A,FALSE,"TAXPAYRS"}</definedName>
    <definedName name="wrn.TAXPAYRS." localSheetId="69" hidden="1">{#N/A,#N/A,FALSE,"TAXPAYRS"}</definedName>
    <definedName name="wrn.TAXPAYRS." hidden="1">{#N/A,#N/A,FALSE,"TAXPAYRS"}</definedName>
    <definedName name="wrn.TRADE." localSheetId="67" hidden="1">{#N/A,#N/A,FALSE,"TRADE"}</definedName>
    <definedName name="wrn.TRADE." localSheetId="68" hidden="1">{#N/A,#N/A,FALSE,"TRADE"}</definedName>
    <definedName name="wrn.TRADE." localSheetId="69" hidden="1">{#N/A,#N/A,FALSE,"TRADE"}</definedName>
    <definedName name="wrn.TRADE." hidden="1">{#N/A,#N/A,FALSE,"TRADE"}</definedName>
    <definedName name="wrn.Trade._.Output._.All." localSheetId="67" hidden="1">{"PRI",#N/A,FALSE,"Data";"QUA",#N/A,FALSE,"Data";"STR",#N/A,FALSE,"Data";"VAL",#N/A,FALSE,"Data";"WEO",#N/A,FALSE,"Data";"WGT",#N/A,FALSE,"Data"}</definedName>
    <definedName name="wrn.Trade._.Output._.All." localSheetId="68"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67" hidden="1">{"WEO",#N/A,FALSE,"Data";"PRI",#N/A,FALSE,"Data";"QUA",#N/A,FALSE,"Data"}</definedName>
    <definedName name="wrn.Trade._.Table._.Core." localSheetId="68" hidden="1">{"WEO",#N/A,FALSE,"Data";"PRI",#N/A,FALSE,"Data";"QUA",#N/A,FALSE,"Data"}</definedName>
    <definedName name="wrn.Trade._.Table._.Core." localSheetId="69" hidden="1">{"WEO",#N/A,FALSE,"Data";"PRI",#N/A,FALSE,"Data";"QUA",#N/A,FALSE,"Data"}</definedName>
    <definedName name="wrn.Trade._.Table._.Core." hidden="1">{"WEO",#N/A,FALSE,"Data";"PRI",#N/A,FALSE,"Data";"QUA",#N/A,FALSE,"Data"}</definedName>
    <definedName name="wrn.TRANSPORT." localSheetId="67" hidden="1">{#N/A,#N/A,FALSE,"TRANPORT"}</definedName>
    <definedName name="wrn.TRANSPORT." localSheetId="68" hidden="1">{#N/A,#N/A,FALSE,"TRANPORT"}</definedName>
    <definedName name="wrn.TRANSPORT." localSheetId="69" hidden="1">{#N/A,#N/A,FALSE,"TRANPORT"}</definedName>
    <definedName name="wrn.TRANSPORT." hidden="1">{#N/A,#N/A,FALSE,"TRANPORT"}</definedName>
    <definedName name="wrn.UNEMPL." localSheetId="67" hidden="1">{#N/A,#N/A,FALSE,"EMP_POP";#N/A,#N/A,FALSE,"UNEMPL"}</definedName>
    <definedName name="wrn.UNEMPL." localSheetId="68" hidden="1">{#N/A,#N/A,FALSE,"EMP_POP";#N/A,#N/A,FALSE,"UNEMPL"}</definedName>
    <definedName name="wrn.UNEMPL." localSheetId="69" hidden="1">{#N/A,#N/A,FALSE,"EMP_POP";#N/A,#N/A,FALSE,"UNEMPL"}</definedName>
    <definedName name="wrn.UNEMPL." hidden="1">{#N/A,#N/A,FALSE,"EMP_POP";#N/A,#N/A,FALSE,"UNEMPL"}</definedName>
    <definedName name="wrn.WAGES." localSheetId="67" hidden="1">{#N/A,#N/A,FALSE,"WAGES"}</definedName>
    <definedName name="wrn.WAGES." localSheetId="68" hidden="1">{#N/A,#N/A,FALSE,"WAGES"}</definedName>
    <definedName name="wrn.WAGES." localSheetId="69" hidden="1">{#N/A,#N/A,FALSE,"WAGES"}</definedName>
    <definedName name="wrn.WAGES." hidden="1">{#N/A,#N/A,FALSE,"WAGES"}</definedName>
    <definedName name="wrn.WEO." localSheetId="67" hidden="1">{"WEO",#N/A,FALSE,"T"}</definedName>
    <definedName name="wrn.WEO." localSheetId="68" hidden="1">{"WEO",#N/A,FALSE,"T"}</definedName>
    <definedName name="wrn.WEO." localSheetId="69" hidden="1">{"WEO",#N/A,FALSE,"T"}</definedName>
    <definedName name="wrn.WEO." hidden="1">{"WEO",#N/A,FALSE,"T"}</definedName>
    <definedName name="Wt_d" localSheetId="69">[33]CIRRs!$C$59</definedName>
    <definedName name="Wt_d">[34]CIRRs!$C$59</definedName>
    <definedName name="WT4A" localSheetId="65">[6]Work_sect!#REF!</definedName>
    <definedName name="WT4A" localSheetId="68">[6]Work_sect!#REF!</definedName>
    <definedName name="WT4A" localSheetId="71">[6]Work_sect!#REF!</definedName>
    <definedName name="WT4A" localSheetId="73">[6]Work_sect!#REF!</definedName>
    <definedName name="WT4A">[6]Work_sect!#REF!</definedName>
    <definedName name="wvu.a." localSheetId="6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68"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65">#REF!</definedName>
    <definedName name="ww" localSheetId="67">#REF!</definedName>
    <definedName name="ww" localSheetId="68">#REF!</definedName>
    <definedName name="ww" localSheetId="69">#REF!</definedName>
    <definedName name="ww" localSheetId="71">#REF!</definedName>
    <definedName name="ww" localSheetId="73">#REF!</definedName>
    <definedName name="ww">#REF!</definedName>
    <definedName name="www" localSheetId="65">#REF!</definedName>
    <definedName name="www" localSheetId="67">#REF!</definedName>
    <definedName name="www" localSheetId="68">#REF!</definedName>
    <definedName name="www" localSheetId="69">#REF!</definedName>
    <definedName name="www" localSheetId="71">#REF!</definedName>
    <definedName name="www" localSheetId="73">#REF!</definedName>
    <definedName name="www">#REF!</definedName>
    <definedName name="wwww" localSheetId="65">[154]ImpExp!#REF!</definedName>
    <definedName name="wwww" localSheetId="67">[154]ImpExp!#REF!</definedName>
    <definedName name="wwww" localSheetId="68">[154]ImpExp!#REF!</definedName>
    <definedName name="wwww" localSheetId="69">[154]ImpExp!#REF!</definedName>
    <definedName name="wwww" localSheetId="71">[102]ImpExp!#REF!</definedName>
    <definedName name="wwww" localSheetId="73">[154]ImpExp!#REF!</definedName>
    <definedName name="wwww">[102]ImpExp!#REF!</definedName>
    <definedName name="wwwww" localSheetId="65">#REF!</definedName>
    <definedName name="wwwww" localSheetId="67">#REF!</definedName>
    <definedName name="wwwww" localSheetId="68">#REF!</definedName>
    <definedName name="wwwww" localSheetId="69">#REF!</definedName>
    <definedName name="wwwww" localSheetId="71">#REF!</definedName>
    <definedName name="wwwww" localSheetId="73">#REF!</definedName>
    <definedName name="wwwww">#REF!</definedName>
    <definedName name="wwwwww" localSheetId="65">#REF!</definedName>
    <definedName name="wwwwww" localSheetId="67">#REF!</definedName>
    <definedName name="wwwwww" localSheetId="68">#REF!</definedName>
    <definedName name="wwwwww" localSheetId="69">#REF!</definedName>
    <definedName name="wwwwww" localSheetId="71">#REF!</definedName>
    <definedName name="wwwwww" localSheetId="73">#REF!</definedName>
    <definedName name="wwwwww">#REF!</definedName>
    <definedName name="wwwwwww" localSheetId="117" hidden="1">#REF!</definedName>
    <definedName name="wwwwwww" localSheetId="118" hidden="1">#REF!</definedName>
    <definedName name="wwwwwww" localSheetId="119" hidden="1">#REF!</definedName>
    <definedName name="wwwwwww" localSheetId="113" hidden="1">#REF!</definedName>
    <definedName name="wwwwwww" localSheetId="115" hidden="1">#REF!</definedName>
    <definedName name="wwwwwww" localSheetId="116" hidden="1">#REF!</definedName>
    <definedName name="wwwwwww" localSheetId="154" hidden="1">#REF!</definedName>
    <definedName name="wwwwwww" localSheetId="65" hidden="1">#REF!</definedName>
    <definedName name="wwwwwww" localSheetId="67" hidden="1">#REF!</definedName>
    <definedName name="wwwwwww" localSheetId="68" hidden="1">#REF!</definedName>
    <definedName name="wwwwwww" localSheetId="69" hidden="1">#REF!</definedName>
    <definedName name="wwwwwww" localSheetId="71" hidden="1">#REF!</definedName>
    <definedName name="wwwwwww" localSheetId="73" hidden="1">#REF!</definedName>
    <definedName name="wwwwwww" localSheetId="155" hidden="1">#REF!</definedName>
    <definedName name="wwwwwww" localSheetId="158" hidden="1">#REF!</definedName>
    <definedName name="wwwwwww" localSheetId="159" hidden="1">#REF!</definedName>
    <definedName name="wwwwwww" localSheetId="161" hidden="1">#REF!</definedName>
    <definedName name="wwwwwww" localSheetId="160" hidden="1">#REF!</definedName>
    <definedName name="wwwwwww" localSheetId="162" hidden="1">#REF!</definedName>
    <definedName name="wwwwwww" localSheetId="174" hidden="1">#REF!</definedName>
    <definedName name="wwwwwww" localSheetId="182" hidden="1">#REF!</definedName>
    <definedName name="wwwwwww" localSheetId="183" hidden="1">#REF!</definedName>
    <definedName name="wwwwwww" localSheetId="184" hidden="1">#REF!</definedName>
    <definedName name="wwwwwww" localSheetId="175" hidden="1">#REF!</definedName>
    <definedName name="wwwwwww" localSheetId="176" hidden="1">#REF!</definedName>
    <definedName name="wwwwwww" localSheetId="179" hidden="1">#REF!</definedName>
    <definedName name="wwwwwww" localSheetId="180" hidden="1">#REF!</definedName>
    <definedName name="wwwwwww" localSheetId="181" hidden="1">#REF!</definedName>
    <definedName name="wwwwwww" hidden="1">#REF!</definedName>
    <definedName name="X" localSheetId="65">#REF!</definedName>
    <definedName name="X" localSheetId="68">#REF!</definedName>
    <definedName name="X" localSheetId="69">#REF!</definedName>
    <definedName name="X" localSheetId="71">#REF!</definedName>
    <definedName name="X" localSheetId="73">#REF!</definedName>
    <definedName name="x" localSheetId="159">[26]TEMP!#REF!</definedName>
    <definedName name="X">#REF!</definedName>
    <definedName name="XandRev" localSheetId="69">'[108]tab 3'!$F$63:$Z$65</definedName>
    <definedName name="XandRev">'[109]tab 3'!$F$63:$Z$65</definedName>
    <definedName name="xau" localSheetId="65">#REF!</definedName>
    <definedName name="xau" localSheetId="67">#REF!</definedName>
    <definedName name="xau" localSheetId="68">#REF!</definedName>
    <definedName name="xau" localSheetId="69">#REF!</definedName>
    <definedName name="xau" localSheetId="71">#REF!</definedName>
    <definedName name="xau" localSheetId="73">#REF!</definedName>
    <definedName name="xau">#REF!</definedName>
    <definedName name="xc" localSheetId="65">#REF!</definedName>
    <definedName name="xc" localSheetId="67">#REF!</definedName>
    <definedName name="xc" localSheetId="68">#REF!</definedName>
    <definedName name="xc" localSheetId="69">#REF!</definedName>
    <definedName name="xc" localSheetId="71">#REF!</definedName>
    <definedName name="xc" localSheetId="73">#REF!</definedName>
    <definedName name="xc">#REF!</definedName>
    <definedName name="xdr" localSheetId="65">#REF!</definedName>
    <definedName name="xdr" localSheetId="67">#REF!</definedName>
    <definedName name="xdr" localSheetId="68">#REF!</definedName>
    <definedName name="xdr" localSheetId="69">#REF!</definedName>
    <definedName name="xdr" localSheetId="71">#REF!</definedName>
    <definedName name="xdr" localSheetId="73">#REF!</definedName>
    <definedName name="xdr">#REF!</definedName>
    <definedName name="XGS" localSheetId="65">#REF!</definedName>
    <definedName name="XGS" localSheetId="68">#REF!</definedName>
    <definedName name="XGS" localSheetId="69">#REF!</definedName>
    <definedName name="XGS" localSheetId="71">#REF!</definedName>
    <definedName name="XGS" localSheetId="73">#REF!</definedName>
    <definedName name="XGS">#REF!</definedName>
    <definedName name="XOF" localSheetId="65">#REF!</definedName>
    <definedName name="XOF" localSheetId="68">#REF!</definedName>
    <definedName name="XOF" localSheetId="69">#REF!</definedName>
    <definedName name="XOF" localSheetId="71">#REF!</definedName>
    <definedName name="XOF" localSheetId="73">#REF!</definedName>
    <definedName name="XOF">#REF!</definedName>
    <definedName name="xr" localSheetId="65">#REF!</definedName>
    <definedName name="xr" localSheetId="68">#REF!</definedName>
    <definedName name="xr" localSheetId="69">#REF!</definedName>
    <definedName name="xr" localSheetId="71">#REF!</definedName>
    <definedName name="xr" localSheetId="73">#REF!</definedName>
    <definedName name="xr">#REF!</definedName>
    <definedName name="XWDCQDQC" localSheetId="65">'[24]10'!#REF!</definedName>
    <definedName name="XWDCQDQC" localSheetId="68">'[24]10'!#REF!</definedName>
    <definedName name="XWDCQDQC" localSheetId="71">'[24]10'!#REF!</definedName>
    <definedName name="XWDCQDQC" localSheetId="73">'[24]10'!#REF!</definedName>
    <definedName name="XWDCQDQC">'[24]10'!#REF!</definedName>
    <definedName name="xx" localSheetId="65">#REF!</definedName>
    <definedName name="xx" localSheetId="67">#REF!</definedName>
    <definedName name="xx" localSheetId="68">#REF!</definedName>
    <definedName name="xx" localSheetId="69">#REF!</definedName>
    <definedName name="xx" localSheetId="71">#REF!</definedName>
    <definedName name="xx" localSheetId="73">#REF!</definedName>
    <definedName name="xx">#REF!</definedName>
    <definedName name="xxWRS_1" localSheetId="65">#REF!</definedName>
    <definedName name="xxWRS_1" localSheetId="67">#REF!</definedName>
    <definedName name="xxWRS_1" localSheetId="68">#REF!</definedName>
    <definedName name="xxWRS_1" localSheetId="69">#REF!</definedName>
    <definedName name="xxWRS_1" localSheetId="71">#REF!</definedName>
    <definedName name="xxWRS_1" localSheetId="73">#REF!</definedName>
    <definedName name="xxWRS_1">#REF!</definedName>
    <definedName name="xxWRS_2" localSheetId="65">#REF!</definedName>
    <definedName name="xxWRS_2" localSheetId="67">#REF!</definedName>
    <definedName name="xxWRS_2" localSheetId="68">#REF!</definedName>
    <definedName name="xxWRS_2" localSheetId="69">#REF!</definedName>
    <definedName name="xxWRS_2" localSheetId="71">#REF!</definedName>
    <definedName name="xxWRS_2" localSheetId="73">#REF!</definedName>
    <definedName name="xxWRS_2">#REF!</definedName>
    <definedName name="xxWRS_3" localSheetId="65">#REF!</definedName>
    <definedName name="xxWRS_3" localSheetId="68">#REF!</definedName>
    <definedName name="xxWRS_3" localSheetId="69">#REF!</definedName>
    <definedName name="xxWRS_3" localSheetId="71">#REF!</definedName>
    <definedName name="xxWRS_3" localSheetId="73">#REF!</definedName>
    <definedName name="xxWRS_3">#REF!</definedName>
    <definedName name="xxWRS_4">[78]Q5!$A$1:$A$104</definedName>
    <definedName name="xxWRS_5">[78]Q6!$A$1:$A$160</definedName>
    <definedName name="xxWRS_6">[78]Q7!$A$1:$A$59</definedName>
    <definedName name="xxWRS_7">[78]Q5!$A$1:$A$109</definedName>
    <definedName name="xxWRS_8">[78]Q6!$A$1:$A$162</definedName>
    <definedName name="xxWRS_9">[78]Q7!$A$1:$A$61</definedName>
    <definedName name="xxx" localSheetId="117" hidden="1">#REF!</definedName>
    <definedName name="xxx" localSheetId="118" hidden="1">#REF!</definedName>
    <definedName name="xxx" localSheetId="119" hidden="1">#REF!</definedName>
    <definedName name="xxx" localSheetId="113" hidden="1">#REF!</definedName>
    <definedName name="xxx" localSheetId="115" hidden="1">#REF!</definedName>
    <definedName name="xxx" localSheetId="116" hidden="1">#REF!</definedName>
    <definedName name="xxx" localSheetId="154" hidden="1">#REF!</definedName>
    <definedName name="xxx" localSheetId="65">#REF!</definedName>
    <definedName name="xxx" localSheetId="67">#REF!</definedName>
    <definedName name="xxx" localSheetId="68">#REF!</definedName>
    <definedName name="xxx" localSheetId="69">#REF!</definedName>
    <definedName name="xxx" localSheetId="71">#REF!</definedName>
    <definedName name="xxx" localSheetId="73">#REF!</definedName>
    <definedName name="xxx" localSheetId="155" hidden="1">#REF!</definedName>
    <definedName name="xxx" localSheetId="160" hidden="1">#REF!</definedName>
    <definedName name="xxx" localSheetId="174" hidden="1">#REF!</definedName>
    <definedName name="xxx" localSheetId="182" hidden="1">#REF!</definedName>
    <definedName name="xxx" localSheetId="183" hidden="1">#REF!</definedName>
    <definedName name="xxx" localSheetId="184" hidden="1">#REF!</definedName>
    <definedName name="xxx" localSheetId="175" hidden="1">#REF!</definedName>
    <definedName name="xxx" localSheetId="176" hidden="1">#REF!</definedName>
    <definedName name="xxx" localSheetId="177" hidden="1">#REF!</definedName>
    <definedName name="xxx" localSheetId="179" hidden="1">#REF!</definedName>
    <definedName name="xxx" localSheetId="180" hidden="1">#REF!</definedName>
    <definedName name="xxx" localSheetId="181" hidden="1">#REF!</definedName>
    <definedName name="xxx" hidden="1">#REF!</definedName>
    <definedName name="xxxx" localSheetId="67" hidden="1">{"Riqfin97",#N/A,FALSE,"Tran";"Riqfinpro",#N/A,FALSE,"Tran"}</definedName>
    <definedName name="xxxx" localSheetId="68" hidden="1">{"Riqfin97",#N/A,FALSE,"Tran";"Riqfinpro",#N/A,FALSE,"Tran"}</definedName>
    <definedName name="xxxx" localSheetId="69" hidden="1">{"Riqfin97",#N/A,FALSE,"Tran";"Riqfinpro",#N/A,FALSE,"Tran"}</definedName>
    <definedName name="xxxx" hidden="1">{"Riqfin97",#N/A,FALSE,"Tran";"Riqfinpro",#N/A,FALSE,"Tran"}</definedName>
    <definedName name="xxxxxxxxxxxxxxxxxxxx" localSheetId="117" hidden="1">#REF!</definedName>
    <definedName name="xxxxxxxxxxxxxxxxxxxx" localSheetId="118" hidden="1">#REF!</definedName>
    <definedName name="xxxxxxxxxxxxxxxxxxxx" localSheetId="119" hidden="1">#REF!</definedName>
    <definedName name="xxxxxxxxxxxxxxxxxxxx" localSheetId="113" hidden="1">#REF!</definedName>
    <definedName name="xxxxxxxxxxxxxxxxxxxx" localSheetId="115" hidden="1">#REF!</definedName>
    <definedName name="xxxxxxxxxxxxxxxxxxxx" localSheetId="116" hidden="1">#REF!</definedName>
    <definedName name="xxxxxxxxxxxxxxxxxxxx" localSheetId="154" hidden="1">#REF!</definedName>
    <definedName name="xxxxxxxxxxxxxxxxxxxx" localSheetId="68" hidden="1">#REF!</definedName>
    <definedName name="xxxxxxxxxxxxxxxxxxxx" localSheetId="71" hidden="1">#REF!</definedName>
    <definedName name="xxxxxxxxxxxxxxxxxxxx" localSheetId="155" hidden="1">#REF!</definedName>
    <definedName name="xxxxxxxxxxxxxxxxxxxx" localSheetId="160" hidden="1">#REF!</definedName>
    <definedName name="xxxxxxxxxxxxxxxxxxxx" localSheetId="174" hidden="1">#REF!</definedName>
    <definedName name="xxxxxxxxxxxxxxxxxxxx" localSheetId="182" hidden="1">#REF!</definedName>
    <definedName name="xxxxxxxxxxxxxxxxxxxx" localSheetId="183" hidden="1">#REF!</definedName>
    <definedName name="xxxxxxxxxxxxxxxxxxxx" localSheetId="184" hidden="1">#REF!</definedName>
    <definedName name="xxxxxxxxxxxxxxxxxxxx" localSheetId="175" hidden="1">#REF!</definedName>
    <definedName name="xxxxxxxxxxxxxxxxxxxx" localSheetId="176" hidden="1">#REF!</definedName>
    <definedName name="xxxxxxxxxxxxxxxxxxxx" localSheetId="179" hidden="1">#REF!</definedName>
    <definedName name="xxxxxxxxxxxxxxxxxxxx" localSheetId="180" hidden="1">#REF!</definedName>
    <definedName name="xxxxxxxxxxxxxxxxxxxx" localSheetId="181" hidden="1">#REF!</definedName>
    <definedName name="xxxxxxxxxxxxxxxxxxxx" hidden="1">#REF!</definedName>
    <definedName name="xxxxxxxxxxxxxxxxxxxxxxxx" localSheetId="117">#REF!</definedName>
    <definedName name="xxxxxxxxxxxxxxxxxxxxxxxx" localSheetId="118">#REF!</definedName>
    <definedName name="xxxxxxxxxxxxxxxxxxxxxxxx" localSheetId="119">#REF!</definedName>
    <definedName name="xxxxxxxxxxxxxxxxxxxxxxxx" localSheetId="112">#REF!</definedName>
    <definedName name="xxxxxxxxxxxxxxxxxxxxxxxx" localSheetId="113">#REF!</definedName>
    <definedName name="xxxxxxxxxxxxxxxxxxxxxxxx" localSheetId="114">#REF!</definedName>
    <definedName name="xxxxxxxxxxxxxxxxxxxxxxxx" localSheetId="115">#REF!</definedName>
    <definedName name="xxxxxxxxxxxxxxxxxxxxxxxx" localSheetId="116">#REF!</definedName>
    <definedName name="xxxxxxxxxxxxxxxxxxxxxxxx" localSheetId="154">#REF!</definedName>
    <definedName name="xxxxxxxxxxxxxxxxxxxxxxxx" localSheetId="65">#REF!</definedName>
    <definedName name="xxxxxxxxxxxxxxxxxxxxxxxx" localSheetId="67">#REF!</definedName>
    <definedName name="xxxxxxxxxxxxxxxxxxxxxxxx" localSheetId="68">#REF!</definedName>
    <definedName name="xxxxxxxxxxxxxxxxxxxxxxxx" localSheetId="69">#REF!</definedName>
    <definedName name="xxxxxxxxxxxxxxxxxxxxxxxx" localSheetId="71">#REF!</definedName>
    <definedName name="xxxxxxxxxxxxxxxxxxxxxxxx" localSheetId="73">#REF!</definedName>
    <definedName name="xxxxxxxxxxxxxxxxxxxxxxxx" localSheetId="155">#REF!</definedName>
    <definedName name="xxxxxxxxxxxxxxxxxxxxxxxx" localSheetId="160">#REF!</definedName>
    <definedName name="xxxxxxxxxxxxxxxxxxxxxxxx" localSheetId="174">#REF!</definedName>
    <definedName name="xxxxxxxxxxxxxxxxxxxxxxxx" localSheetId="182">#REF!</definedName>
    <definedName name="xxxxxxxxxxxxxxxxxxxxxxxx" localSheetId="183">#REF!</definedName>
    <definedName name="xxxxxxxxxxxxxxxxxxxxxxxx" localSheetId="184">#REF!</definedName>
    <definedName name="xxxxxxxxxxxxxxxxxxxxxxxx" localSheetId="175">#REF!</definedName>
    <definedName name="xxxxxxxxxxxxxxxxxxxxxxxx" localSheetId="176">#REF!</definedName>
    <definedName name="xxxxxxxxxxxxxxxxxxxxxxxx" localSheetId="179">#REF!</definedName>
    <definedName name="xxxxxxxxxxxxxxxxxxxxxxxx" localSheetId="180">#REF!</definedName>
    <definedName name="xxxxxxxxxxxxxxxxxxxxxxxx" localSheetId="181">#REF!</definedName>
    <definedName name="xxxxxxxxxxxxxxxxxxxxxxxx">#REF!</definedName>
    <definedName name="y" localSheetId="117" hidden="1">#REF!</definedName>
    <definedName name="y" localSheetId="118" hidden="1">#REF!</definedName>
    <definedName name="y" localSheetId="119" hidden="1">#REF!</definedName>
    <definedName name="y" localSheetId="113" hidden="1">#REF!</definedName>
    <definedName name="y" localSheetId="115" hidden="1">#REF!</definedName>
    <definedName name="y" localSheetId="116" hidden="1">#REF!</definedName>
    <definedName name="y" localSheetId="154" hidden="1">#REF!</definedName>
    <definedName name="y" localSheetId="68" hidden="1">#REF!</definedName>
    <definedName name="y" localSheetId="71" hidden="1">#REF!</definedName>
    <definedName name="y" localSheetId="155" hidden="1">#REF!</definedName>
    <definedName name="y" localSheetId="163" hidden="1">#REF!</definedName>
    <definedName name="y" localSheetId="164" hidden="1">#REF!</definedName>
    <definedName name="y" localSheetId="165" hidden="1">#REF!</definedName>
    <definedName name="y" localSheetId="166" hidden="1">#REF!</definedName>
    <definedName name="y" localSheetId="158" hidden="1">#REF!</definedName>
    <definedName name="y" localSheetId="160" hidden="1">#REF!</definedName>
    <definedName name="y" localSheetId="162" hidden="1">#REF!</definedName>
    <definedName name="y" localSheetId="174" hidden="1">#REF!</definedName>
    <definedName name="y" localSheetId="182" hidden="1">#REF!</definedName>
    <definedName name="y" localSheetId="183" hidden="1">#REF!</definedName>
    <definedName name="y" localSheetId="184" hidden="1">#REF!</definedName>
    <definedName name="y" localSheetId="175" hidden="1">#REF!</definedName>
    <definedName name="y" localSheetId="176" hidden="1">#REF!</definedName>
    <definedName name="y" localSheetId="179" hidden="1">#REF!</definedName>
    <definedName name="y" localSheetId="180" hidden="1">#REF!</definedName>
    <definedName name="y" localSheetId="181" hidden="1">#REF!</definedName>
    <definedName name="y" hidden="1">#REF!</definedName>
    <definedName name="ycirr" localSheetId="65">#REF!</definedName>
    <definedName name="ycirr" localSheetId="67">#REF!</definedName>
    <definedName name="ycirr" localSheetId="68">#REF!</definedName>
    <definedName name="ycirr" localSheetId="69">#REF!</definedName>
    <definedName name="ycirr" localSheetId="71">#REF!</definedName>
    <definedName name="ycirr" localSheetId="73">#REF!</definedName>
    <definedName name="ycirr">#REF!</definedName>
    <definedName name="Year" localSheetId="65">#REF!</definedName>
    <definedName name="Year" localSheetId="67">#REF!</definedName>
    <definedName name="Year" localSheetId="68">#REF!</definedName>
    <definedName name="Year" localSheetId="69">#REF!</definedName>
    <definedName name="Year" localSheetId="71">#REF!</definedName>
    <definedName name="Year" localSheetId="73">#REF!</definedName>
    <definedName name="Year">#REF!</definedName>
    <definedName name="Years" localSheetId="65">#REF!</definedName>
    <definedName name="Years" localSheetId="68">#REF!</definedName>
    <definedName name="Years" localSheetId="69">#REF!</definedName>
    <definedName name="Years" localSheetId="71">#REF!</definedName>
    <definedName name="Years" localSheetId="73">#REF!</definedName>
    <definedName name="Years">#REF!</definedName>
    <definedName name="yenr" localSheetId="65">#REF!</definedName>
    <definedName name="yenr" localSheetId="68">#REF!</definedName>
    <definedName name="yenr" localSheetId="69">#REF!</definedName>
    <definedName name="yenr" localSheetId="71">#REF!</definedName>
    <definedName name="yenr" localSheetId="73">#REF!</definedName>
    <definedName name="yenr">#REF!</definedName>
    <definedName name="YesterdaysDate" localSheetId="65">#REF!</definedName>
    <definedName name="YesterdaysDate" localSheetId="68">#REF!</definedName>
    <definedName name="YesterdaysDate" localSheetId="69">#REF!</definedName>
    <definedName name="YesterdaysDate" localSheetId="71">#REF!</definedName>
    <definedName name="YesterdaysDate" localSheetId="73">#REF!</definedName>
    <definedName name="YesterdaysDate">#REF!</definedName>
    <definedName name="yk" localSheetId="65">#REF!</definedName>
    <definedName name="yk" localSheetId="68">#REF!</definedName>
    <definedName name="yk" localSheetId="69">#REF!</definedName>
    <definedName name="yk" localSheetId="71">#REF!</definedName>
    <definedName name="yk" localSheetId="73">#REF!</definedName>
    <definedName name="yk">#REF!</definedName>
    <definedName name="YRB">'[4]Imp:DSA output'!$B$9:$B$464</definedName>
    <definedName name="YRHIDE">'[4]Imp:DSA output'!$C$9:$G$464</definedName>
    <definedName name="YRPOST">'[4]Imp:DSA output'!$M$9:$IH$9</definedName>
    <definedName name="YRPRE">'[4]Imp:DSA output'!$B$9:$F$464</definedName>
    <definedName name="YRTITLES">'[4]Imp:DSA output'!$A$1</definedName>
    <definedName name="YRX">'[4]Imp:DSA output'!$S$9:$IG$464</definedName>
    <definedName name="YTD">'[143]Sovereign spread'!$A$527</definedName>
    <definedName name="yuni" localSheetId="117" hidden="1">#REF!</definedName>
    <definedName name="yuni" localSheetId="118" hidden="1">#REF!</definedName>
    <definedName name="yuni" localSheetId="119" hidden="1">#REF!</definedName>
    <definedName name="yuni" localSheetId="113" hidden="1">#REF!</definedName>
    <definedName name="yuni" localSheetId="115" hidden="1">#REF!</definedName>
    <definedName name="yuni" localSheetId="116" hidden="1">#REF!</definedName>
    <definedName name="yuni" localSheetId="154" hidden="1">#REF!</definedName>
    <definedName name="yuni" localSheetId="68" hidden="1">#REF!</definedName>
    <definedName name="yuni" localSheetId="71" hidden="1">#REF!</definedName>
    <definedName name="yuni" localSheetId="155" hidden="1">#REF!</definedName>
    <definedName name="yuni" localSheetId="158" hidden="1">#REF!</definedName>
    <definedName name="yuni" localSheetId="160" hidden="1">#REF!</definedName>
    <definedName name="yuni" localSheetId="162" hidden="1">#REF!</definedName>
    <definedName name="yuni" localSheetId="174" hidden="1">#REF!</definedName>
    <definedName name="yuni" localSheetId="182" hidden="1">#REF!</definedName>
    <definedName name="yuni" localSheetId="183" hidden="1">#REF!</definedName>
    <definedName name="yuni" localSheetId="184" hidden="1">#REF!</definedName>
    <definedName name="yuni" localSheetId="175" hidden="1">#REF!</definedName>
    <definedName name="yuni" localSheetId="176" hidden="1">#REF!</definedName>
    <definedName name="yuni" localSheetId="179" hidden="1">#REF!</definedName>
    <definedName name="yuni" localSheetId="180" hidden="1">#REF!</definedName>
    <definedName name="yuni" localSheetId="181" hidden="1">#REF!</definedName>
    <definedName name="yuni" hidden="1">#REF!</definedName>
    <definedName name="yy" localSheetId="65">#REF!</definedName>
    <definedName name="yy" localSheetId="67">#REF!</definedName>
    <definedName name="yy" localSheetId="68">#REF!</definedName>
    <definedName name="yy" localSheetId="69">#REF!</definedName>
    <definedName name="yy" localSheetId="71">#REF!</definedName>
    <definedName name="yy" localSheetId="73">#REF!</definedName>
    <definedName name="yy">#REF!</definedName>
    <definedName name="yyu" localSheetId="65">#REF!</definedName>
    <definedName name="yyu" localSheetId="67">#REF!</definedName>
    <definedName name="yyu" localSheetId="68">#REF!</definedName>
    <definedName name="yyu" localSheetId="69">#REF!</definedName>
    <definedName name="yyu" localSheetId="71">#REF!</definedName>
    <definedName name="yyu" localSheetId="73">#REF!</definedName>
    <definedName name="yyu">#REF!</definedName>
    <definedName name="yyuu" localSheetId="65">#REF!</definedName>
    <definedName name="yyuu" localSheetId="67">#REF!</definedName>
    <definedName name="yyuu" localSheetId="68">#REF!</definedName>
    <definedName name="yyuu" localSheetId="69">#REF!</definedName>
    <definedName name="yyuu" localSheetId="71">#REF!</definedName>
    <definedName name="yyuu" localSheetId="73">#REF!</definedName>
    <definedName name="yyuu">#REF!</definedName>
    <definedName name="YYY" localSheetId="117">#REF!</definedName>
    <definedName name="YYY" localSheetId="118">#REF!</definedName>
    <definedName name="YYY" localSheetId="119">#REF!</definedName>
    <definedName name="YYY" localSheetId="113">#REF!</definedName>
    <definedName name="YYY" localSheetId="115">#REF!</definedName>
    <definedName name="YYY" localSheetId="116">#REF!</definedName>
    <definedName name="YYY" localSheetId="148">#REF!</definedName>
    <definedName name="YYY" localSheetId="149">#REF!</definedName>
    <definedName name="YYY" localSheetId="150">#REF!</definedName>
    <definedName name="YYY" localSheetId="151">#REF!</definedName>
    <definedName name="YYY" localSheetId="153">#REF!</definedName>
    <definedName name="YYY" localSheetId="154">#REF!</definedName>
    <definedName name="yyy" localSheetId="65">#REF!</definedName>
    <definedName name="yyy" localSheetId="68">#REF!</definedName>
    <definedName name="yyy" localSheetId="69">#REF!</definedName>
    <definedName name="yyy" localSheetId="71">#REF!</definedName>
    <definedName name="yyy" localSheetId="73">#REF!</definedName>
    <definedName name="YYY" localSheetId="155">#REF!</definedName>
    <definedName name="YYY" localSheetId="160">#REF!</definedName>
    <definedName name="YYY" localSheetId="174">#REF!</definedName>
    <definedName name="YYY" localSheetId="182">#REF!</definedName>
    <definedName name="YYY" localSheetId="183">#REF!</definedName>
    <definedName name="YYY" localSheetId="184">#REF!</definedName>
    <definedName name="YYY" localSheetId="175">#REF!</definedName>
    <definedName name="YYY" localSheetId="176">#REF!</definedName>
    <definedName name="YYY" localSheetId="179">#REF!</definedName>
    <definedName name="YYY" localSheetId="180">#REF!</definedName>
    <definedName name="YYY" localSheetId="181">#REF!</definedName>
    <definedName name="YYY">#REF!</definedName>
    <definedName name="yyyy" localSheetId="67" hidden="1">{"Riqfin97",#N/A,FALSE,"Tran";"Riqfinpro",#N/A,FALSE,"Tran"}</definedName>
    <definedName name="yyyy" localSheetId="68" hidden="1">{"Riqfin97",#N/A,FALSE,"Tran";"Riqfinpro",#N/A,FALSE,"Tran"}</definedName>
    <definedName name="yyyy" localSheetId="69" hidden="1">{"Riqfin97",#N/A,FALSE,"Tran";"Riqfinpro",#N/A,FALSE,"Tran"}</definedName>
    <definedName name="yyyy" hidden="1">{"Riqfin97",#N/A,FALSE,"Tran";"Riqfinpro",#N/A,FALSE,"Tran"}</definedName>
    <definedName name="z" localSheetId="65">'[43]10'!#REF!</definedName>
    <definedName name="z" localSheetId="68">'[43]10'!#REF!</definedName>
    <definedName name="z" localSheetId="71">'[43]10'!#REF!</definedName>
    <definedName name="z" localSheetId="73">'[43]10'!#REF!</definedName>
    <definedName name="z">'[43]10'!#REF!</definedName>
    <definedName name="Z_00C67BFA_FEDD_11D1_98B3_00C04FC96ABD_.wvu.Rows" localSheetId="65" hidden="1">[73]BOP!$A$36:$IV$36,[73]BOP!$A$44:$IV$44,[73]BOP!$A$59:$IV$59,[73]BOP!#REF!,[73]BOP!#REF!,[73]BOP!$A$81:$IV$88</definedName>
    <definedName name="Z_00C67BFA_FEDD_11D1_98B3_00C04FC96ABD_.wvu.Rows" localSheetId="67" hidden="1">[73]BOP!$A$36:$IV$36,[73]BOP!$A$44:$IV$44,[73]BOP!$A$59:$IV$59,[73]BOP!#REF!,[73]BOP!#REF!,[73]BOP!$A$81:$IV$88</definedName>
    <definedName name="Z_00C67BFA_FEDD_11D1_98B3_00C04FC96ABD_.wvu.Rows" localSheetId="68" hidden="1">[73]BOP!$A$36:$IV$36,[73]BOP!$A$44:$IV$44,[73]BOP!$A$59:$IV$59,[73]BOP!#REF!,[73]BOP!#REF!,[73]BOP!$A$81:$IV$88</definedName>
    <definedName name="Z_00C67BFA_FEDD_11D1_98B3_00C04FC96ABD_.wvu.Rows" localSheetId="71" hidden="1">[73]BOP!$A$36:$IV$36,[73]BOP!$A$44:$IV$44,[73]BOP!$A$59:$IV$59,[73]BOP!#REF!,[73]BOP!#REF!,[73]BOP!$A$81:$IV$88</definedName>
    <definedName name="Z_00C67BFA_FEDD_11D1_98B3_00C04FC96ABD_.wvu.Rows" localSheetId="73" hidden="1">[73]BOP!$A$36:$IV$36,[73]BOP!$A$44:$IV$44,[73]BOP!$A$59:$IV$59,[73]BOP!#REF!,[73]BOP!#REF!,[73]BOP!$A$81:$IV$88</definedName>
    <definedName name="Z_00C67BFA_FEDD_11D1_98B3_00C04FC96ABD_.wvu.Rows" hidden="1">[73]BOP!$A$36:$IV$36,[73]BOP!$A$44:$IV$44,[73]BOP!$A$59:$IV$59,[73]BOP!#REF!,[73]BOP!#REF!,[73]BOP!$A$81:$IV$88</definedName>
    <definedName name="Z_00C67BFB_FEDD_11D1_98B3_00C04FC96ABD_.wvu.Rows" localSheetId="65" hidden="1">[73]BOP!$A$36:$IV$36,[73]BOP!$A$44:$IV$44,[73]BOP!$A$59:$IV$59,[73]BOP!#REF!,[73]BOP!#REF!,[73]BOP!$A$81:$IV$88</definedName>
    <definedName name="Z_00C67BFB_FEDD_11D1_98B3_00C04FC96ABD_.wvu.Rows" localSheetId="67" hidden="1">[73]BOP!$A$36:$IV$36,[73]BOP!$A$44:$IV$44,[73]BOP!$A$59:$IV$59,[73]BOP!#REF!,[73]BOP!#REF!,[73]BOP!$A$81:$IV$88</definedName>
    <definedName name="Z_00C67BFB_FEDD_11D1_98B3_00C04FC96ABD_.wvu.Rows" localSheetId="68" hidden="1">[73]BOP!$A$36:$IV$36,[73]BOP!$A$44:$IV$44,[73]BOP!$A$59:$IV$59,[73]BOP!#REF!,[73]BOP!#REF!,[73]BOP!$A$81:$IV$88</definedName>
    <definedName name="Z_00C67BFB_FEDD_11D1_98B3_00C04FC96ABD_.wvu.Rows" localSheetId="71" hidden="1">[73]BOP!$A$36:$IV$36,[73]BOP!$A$44:$IV$44,[73]BOP!$A$59:$IV$59,[73]BOP!#REF!,[73]BOP!#REF!,[73]BOP!$A$81:$IV$88</definedName>
    <definedName name="Z_00C67BFB_FEDD_11D1_98B3_00C04FC96ABD_.wvu.Rows" localSheetId="73" hidden="1">[73]BOP!$A$36:$IV$36,[73]BOP!$A$44:$IV$44,[73]BOP!$A$59:$IV$59,[73]BOP!#REF!,[73]BOP!#REF!,[73]BOP!$A$81:$IV$88</definedName>
    <definedName name="Z_00C67BFB_FEDD_11D1_98B3_00C04FC96ABD_.wvu.Rows" hidden="1">[73]BOP!$A$36:$IV$36,[73]BOP!$A$44:$IV$44,[73]BOP!$A$59:$IV$59,[73]BOP!#REF!,[73]BOP!#REF!,[73]BOP!$A$81:$IV$88</definedName>
    <definedName name="Z_00C67BFC_FEDD_11D1_98B3_00C04FC96ABD_.wvu.Rows" localSheetId="65" hidden="1">[73]BOP!$A$36:$IV$36,[73]BOP!$A$44:$IV$44,[73]BOP!$A$59:$IV$59,[73]BOP!#REF!,[73]BOP!#REF!,[73]BOP!$A$81:$IV$88</definedName>
    <definedName name="Z_00C67BFC_FEDD_11D1_98B3_00C04FC96ABD_.wvu.Rows" localSheetId="67" hidden="1">[73]BOP!$A$36:$IV$36,[73]BOP!$A$44:$IV$44,[73]BOP!$A$59:$IV$59,[73]BOP!#REF!,[73]BOP!#REF!,[73]BOP!$A$81:$IV$88</definedName>
    <definedName name="Z_00C67BFC_FEDD_11D1_98B3_00C04FC96ABD_.wvu.Rows" localSheetId="68" hidden="1">[73]BOP!$A$36:$IV$36,[73]BOP!$A$44:$IV$44,[73]BOP!$A$59:$IV$59,[73]BOP!#REF!,[73]BOP!#REF!,[73]BOP!$A$81:$IV$88</definedName>
    <definedName name="Z_00C67BFC_FEDD_11D1_98B3_00C04FC96ABD_.wvu.Rows" localSheetId="71" hidden="1">[73]BOP!$A$36:$IV$36,[73]BOP!$A$44:$IV$44,[73]BOP!$A$59:$IV$59,[73]BOP!#REF!,[73]BOP!#REF!,[73]BOP!$A$81:$IV$88</definedName>
    <definedName name="Z_00C67BFC_FEDD_11D1_98B3_00C04FC96ABD_.wvu.Rows" localSheetId="73" hidden="1">[73]BOP!$A$36:$IV$36,[73]BOP!$A$44:$IV$44,[73]BOP!$A$59:$IV$59,[73]BOP!#REF!,[73]BOP!#REF!,[73]BOP!$A$81:$IV$88</definedName>
    <definedName name="Z_00C67BFC_FEDD_11D1_98B3_00C04FC96ABD_.wvu.Rows" hidden="1">[73]BOP!$A$36:$IV$36,[73]BOP!$A$44:$IV$44,[73]BOP!$A$59:$IV$59,[73]BOP!#REF!,[73]BOP!#REF!,[73]BOP!$A$81:$IV$88</definedName>
    <definedName name="Z_00C67BFD_FEDD_11D1_98B3_00C04FC96ABD_.wvu.Rows" localSheetId="65" hidden="1">[73]BOP!$A$36:$IV$36,[73]BOP!$A$44:$IV$44,[73]BOP!$A$59:$IV$59,[73]BOP!#REF!,[73]BOP!#REF!,[73]BOP!$A$81:$IV$88</definedName>
    <definedName name="Z_00C67BFD_FEDD_11D1_98B3_00C04FC96ABD_.wvu.Rows" localSheetId="67" hidden="1">[73]BOP!$A$36:$IV$36,[73]BOP!$A$44:$IV$44,[73]BOP!$A$59:$IV$59,[73]BOP!#REF!,[73]BOP!#REF!,[73]BOP!$A$81:$IV$88</definedName>
    <definedName name="Z_00C67BFD_FEDD_11D1_98B3_00C04FC96ABD_.wvu.Rows" localSheetId="68" hidden="1">[73]BOP!$A$36:$IV$36,[73]BOP!$A$44:$IV$44,[73]BOP!$A$59:$IV$59,[73]BOP!#REF!,[73]BOP!#REF!,[73]BOP!$A$81:$IV$88</definedName>
    <definedName name="Z_00C67BFD_FEDD_11D1_98B3_00C04FC96ABD_.wvu.Rows" localSheetId="71" hidden="1">[73]BOP!$A$36:$IV$36,[73]BOP!$A$44:$IV$44,[73]BOP!$A$59:$IV$59,[73]BOP!#REF!,[73]BOP!#REF!,[73]BOP!$A$81:$IV$88</definedName>
    <definedName name="Z_00C67BFD_FEDD_11D1_98B3_00C04FC96ABD_.wvu.Rows" localSheetId="73" hidden="1">[73]BOP!$A$36:$IV$36,[73]BOP!$A$44:$IV$44,[73]BOP!$A$59:$IV$59,[73]BOP!#REF!,[73]BOP!#REF!,[73]BOP!$A$81:$IV$88</definedName>
    <definedName name="Z_00C67BFD_FEDD_11D1_98B3_00C04FC96ABD_.wvu.Rows" hidden="1">[73]BOP!$A$36:$IV$36,[73]BOP!$A$44:$IV$44,[73]BOP!$A$59:$IV$59,[73]BOP!#REF!,[73]BOP!#REF!,[73]BOP!$A$81:$IV$88</definedName>
    <definedName name="Z_00C67BFE_FEDD_11D1_98B3_00C04FC96ABD_.wvu.Rows" localSheetId="65" hidden="1">[73]BOP!$A$36:$IV$36,[73]BOP!$A$44:$IV$44,[73]BOP!$A$59:$IV$59,[73]BOP!#REF!,[73]BOP!#REF!,[73]BOP!$A$79:$IV$79,[73]BOP!$A$81:$IV$88,[73]BOP!#REF!</definedName>
    <definedName name="Z_00C67BFE_FEDD_11D1_98B3_00C04FC96ABD_.wvu.Rows" localSheetId="67" hidden="1">[73]BOP!$A$36:$IV$36,[73]BOP!$A$44:$IV$44,[73]BOP!$A$59:$IV$59,[73]BOP!#REF!,[73]BOP!#REF!,[73]BOP!$A$79:$IV$79,[73]BOP!$A$81:$IV$88,[73]BOP!#REF!</definedName>
    <definedName name="Z_00C67BFE_FEDD_11D1_98B3_00C04FC96ABD_.wvu.Rows" localSheetId="68" hidden="1">[73]BOP!$A$36:$IV$36,[73]BOP!$A$44:$IV$44,[73]BOP!$A$59:$IV$59,[73]BOP!#REF!,[73]BOP!#REF!,[73]BOP!$A$79:$IV$79,[73]BOP!$A$81:$IV$88,[73]BOP!#REF!</definedName>
    <definedName name="Z_00C67BFE_FEDD_11D1_98B3_00C04FC96ABD_.wvu.Rows" localSheetId="71" hidden="1">[73]BOP!$A$36:$IV$36,[73]BOP!$A$44:$IV$44,[73]BOP!$A$59:$IV$59,[73]BOP!#REF!,[73]BOP!#REF!,[73]BOP!$A$79:$IV$79,[73]BOP!$A$81:$IV$88,[73]BOP!#REF!</definedName>
    <definedName name="Z_00C67BFE_FEDD_11D1_98B3_00C04FC96ABD_.wvu.Rows" localSheetId="73" hidden="1">[73]BOP!$A$36:$IV$36,[73]BOP!$A$44:$IV$44,[73]BOP!$A$59:$IV$59,[73]BOP!#REF!,[73]BOP!#REF!,[73]BOP!$A$79:$IV$79,[73]BOP!$A$81:$IV$88,[73]BOP!#REF!</definedName>
    <definedName name="Z_00C67BFE_FEDD_11D1_98B3_00C04FC96ABD_.wvu.Rows" hidden="1">[73]BOP!$A$36:$IV$36,[73]BOP!$A$44:$IV$44,[73]BOP!$A$59:$IV$59,[73]BOP!#REF!,[73]BOP!#REF!,[73]BOP!$A$79:$IV$79,[73]BOP!$A$81:$IV$88,[73]BOP!#REF!</definedName>
    <definedName name="Z_00C67BFF_FEDD_11D1_98B3_00C04FC96ABD_.wvu.Rows" localSheetId="65" hidden="1">[73]BOP!$A$36:$IV$36,[73]BOP!$A$44:$IV$44,[73]BOP!$A$59:$IV$59,[73]BOP!#REF!,[73]BOP!#REF!,[73]BOP!$A$79:$IV$79,[73]BOP!$A$81:$IV$88</definedName>
    <definedName name="Z_00C67BFF_FEDD_11D1_98B3_00C04FC96ABD_.wvu.Rows" localSheetId="67" hidden="1">[73]BOP!$A$36:$IV$36,[73]BOP!$A$44:$IV$44,[73]BOP!$A$59:$IV$59,[73]BOP!#REF!,[73]BOP!#REF!,[73]BOP!$A$79:$IV$79,[73]BOP!$A$81:$IV$88</definedName>
    <definedName name="Z_00C67BFF_FEDD_11D1_98B3_00C04FC96ABD_.wvu.Rows" localSheetId="68" hidden="1">[73]BOP!$A$36:$IV$36,[73]BOP!$A$44:$IV$44,[73]BOP!$A$59:$IV$59,[73]BOP!#REF!,[73]BOP!#REF!,[73]BOP!$A$79:$IV$79,[73]BOP!$A$81:$IV$88</definedName>
    <definedName name="Z_00C67BFF_FEDD_11D1_98B3_00C04FC96ABD_.wvu.Rows" localSheetId="71" hidden="1">[73]BOP!$A$36:$IV$36,[73]BOP!$A$44:$IV$44,[73]BOP!$A$59:$IV$59,[73]BOP!#REF!,[73]BOP!#REF!,[73]BOP!$A$79:$IV$79,[73]BOP!$A$81:$IV$88</definedName>
    <definedName name="Z_00C67BFF_FEDD_11D1_98B3_00C04FC96ABD_.wvu.Rows" localSheetId="73" hidden="1">[73]BOP!$A$36:$IV$36,[73]BOP!$A$44:$IV$44,[73]BOP!$A$59:$IV$59,[73]BOP!#REF!,[73]BOP!#REF!,[73]BOP!$A$79:$IV$79,[73]BOP!$A$81:$IV$88</definedName>
    <definedName name="Z_00C67BFF_FEDD_11D1_98B3_00C04FC96ABD_.wvu.Rows" hidden="1">[73]BOP!$A$36:$IV$36,[73]BOP!$A$44:$IV$44,[73]BOP!$A$59:$IV$59,[73]BOP!#REF!,[73]BOP!#REF!,[73]BOP!$A$79:$IV$79,[73]BOP!$A$81:$IV$88</definedName>
    <definedName name="Z_00C67C00_FEDD_11D1_98B3_00C04FC96ABD_.wvu.Rows" localSheetId="65" hidden="1">[73]BOP!$A$36:$IV$36,[73]BOP!$A$44:$IV$44,[73]BOP!$A$59:$IV$59,[73]BOP!#REF!,[73]BOP!#REF!,[73]BOP!$A$79:$IV$79,[73]BOP!#REF!</definedName>
    <definedName name="Z_00C67C00_FEDD_11D1_98B3_00C04FC96ABD_.wvu.Rows" localSheetId="67" hidden="1">[73]BOP!$A$36:$IV$36,[73]BOP!$A$44:$IV$44,[73]BOP!$A$59:$IV$59,[73]BOP!#REF!,[73]BOP!#REF!,[73]BOP!$A$79:$IV$79,[73]BOP!#REF!</definedName>
    <definedName name="Z_00C67C00_FEDD_11D1_98B3_00C04FC96ABD_.wvu.Rows" localSheetId="68" hidden="1">[73]BOP!$A$36:$IV$36,[73]BOP!$A$44:$IV$44,[73]BOP!$A$59:$IV$59,[73]BOP!#REF!,[73]BOP!#REF!,[73]BOP!$A$79:$IV$79,[73]BOP!#REF!</definedName>
    <definedName name="Z_00C67C00_FEDD_11D1_98B3_00C04FC96ABD_.wvu.Rows" localSheetId="71" hidden="1">[73]BOP!$A$36:$IV$36,[73]BOP!$A$44:$IV$44,[73]BOP!$A$59:$IV$59,[73]BOP!#REF!,[73]BOP!#REF!,[73]BOP!$A$79:$IV$79,[73]BOP!#REF!</definedName>
    <definedName name="Z_00C67C00_FEDD_11D1_98B3_00C04FC96ABD_.wvu.Rows" localSheetId="73" hidden="1">[73]BOP!$A$36:$IV$36,[73]BOP!$A$44:$IV$44,[73]BOP!$A$59:$IV$59,[73]BOP!#REF!,[73]BOP!#REF!,[73]BOP!$A$79:$IV$79,[73]BOP!#REF!</definedName>
    <definedName name="Z_00C67C00_FEDD_11D1_98B3_00C04FC96ABD_.wvu.Rows" hidden="1">[73]BOP!$A$36:$IV$36,[73]BOP!$A$44:$IV$44,[73]BOP!$A$59:$IV$59,[73]BOP!#REF!,[73]BOP!#REF!,[73]BOP!$A$79:$IV$79,[73]BOP!#REF!</definedName>
    <definedName name="Z_00C67C01_FEDD_11D1_98B3_00C04FC96ABD_.wvu.Rows" localSheetId="65" hidden="1">[73]BOP!$A$36:$IV$36,[73]BOP!$A$44:$IV$44,[73]BOP!$A$59:$IV$59,[73]BOP!#REF!,[73]BOP!#REF!,[73]BOP!$A$79:$IV$79,[73]BOP!$A$81:$IV$88,[73]BOP!#REF!</definedName>
    <definedName name="Z_00C67C01_FEDD_11D1_98B3_00C04FC96ABD_.wvu.Rows" localSheetId="68" hidden="1">[73]BOP!$A$36:$IV$36,[73]BOP!$A$44:$IV$44,[73]BOP!$A$59:$IV$59,[73]BOP!#REF!,[73]BOP!#REF!,[73]BOP!$A$79:$IV$79,[73]BOP!$A$81:$IV$88,[73]BOP!#REF!</definedName>
    <definedName name="Z_00C67C01_FEDD_11D1_98B3_00C04FC96ABD_.wvu.Rows" localSheetId="71" hidden="1">[73]BOP!$A$36:$IV$36,[73]BOP!$A$44:$IV$44,[73]BOP!$A$59:$IV$59,[73]BOP!#REF!,[73]BOP!#REF!,[73]BOP!$A$79:$IV$79,[73]BOP!$A$81:$IV$88,[73]BOP!#REF!</definedName>
    <definedName name="Z_00C67C01_FEDD_11D1_98B3_00C04FC96ABD_.wvu.Rows" localSheetId="73" hidden="1">[73]BOP!$A$36:$IV$36,[73]BOP!$A$44:$IV$44,[73]BOP!$A$59:$IV$59,[73]BOP!#REF!,[73]BOP!#REF!,[73]BOP!$A$79:$IV$79,[73]BOP!$A$81:$IV$88,[73]BOP!#REF!</definedName>
    <definedName name="Z_00C67C01_FEDD_11D1_98B3_00C04FC96ABD_.wvu.Rows" hidden="1">[73]BOP!$A$36:$IV$36,[73]BOP!$A$44:$IV$44,[73]BOP!$A$59:$IV$59,[73]BOP!#REF!,[73]BOP!#REF!,[73]BOP!$A$79:$IV$79,[73]BOP!$A$81:$IV$88,[73]BOP!#REF!</definedName>
    <definedName name="Z_00C67C02_FEDD_11D1_98B3_00C04FC96ABD_.wvu.Rows" localSheetId="65" hidden="1">[73]BOP!$A$36:$IV$36,[73]BOP!$A$44:$IV$44,[73]BOP!$A$59:$IV$59,[73]BOP!#REF!,[73]BOP!#REF!,[73]BOP!$A$79:$IV$79,[73]BOP!$A$81:$IV$88,[73]BOP!#REF!</definedName>
    <definedName name="Z_00C67C02_FEDD_11D1_98B3_00C04FC96ABD_.wvu.Rows" localSheetId="68" hidden="1">[73]BOP!$A$36:$IV$36,[73]BOP!$A$44:$IV$44,[73]BOP!$A$59:$IV$59,[73]BOP!#REF!,[73]BOP!#REF!,[73]BOP!$A$79:$IV$79,[73]BOP!$A$81:$IV$88,[73]BOP!#REF!</definedName>
    <definedName name="Z_00C67C02_FEDD_11D1_98B3_00C04FC96ABD_.wvu.Rows" localSheetId="71" hidden="1">[73]BOP!$A$36:$IV$36,[73]BOP!$A$44:$IV$44,[73]BOP!$A$59:$IV$59,[73]BOP!#REF!,[73]BOP!#REF!,[73]BOP!$A$79:$IV$79,[73]BOP!$A$81:$IV$88,[73]BOP!#REF!</definedName>
    <definedName name="Z_00C67C02_FEDD_11D1_98B3_00C04FC96ABD_.wvu.Rows" localSheetId="73" hidden="1">[73]BOP!$A$36:$IV$36,[73]BOP!$A$44:$IV$44,[73]BOP!$A$59:$IV$59,[73]BOP!#REF!,[73]BOP!#REF!,[73]BOP!$A$79:$IV$79,[73]BOP!$A$81:$IV$88,[73]BOP!#REF!</definedName>
    <definedName name="Z_00C67C02_FEDD_11D1_98B3_00C04FC96ABD_.wvu.Rows" hidden="1">[73]BOP!$A$36:$IV$36,[73]BOP!$A$44:$IV$44,[73]BOP!$A$59:$IV$59,[73]BOP!#REF!,[73]BOP!#REF!,[73]BOP!$A$79:$IV$79,[73]BOP!$A$81:$IV$88,[73]BOP!#REF!</definedName>
    <definedName name="Z_00C67C03_FEDD_11D1_98B3_00C04FC96ABD_.wvu.Rows" localSheetId="65" hidden="1">[73]BOP!$A$36:$IV$36,[73]BOP!$A$44:$IV$44,[73]BOP!$A$59:$IV$59,[73]BOP!#REF!,[73]BOP!#REF!,[73]BOP!$A$79:$IV$79,[73]BOP!$A$81:$IV$88,[73]BOP!#REF!</definedName>
    <definedName name="Z_00C67C03_FEDD_11D1_98B3_00C04FC96ABD_.wvu.Rows" localSheetId="68" hidden="1">[73]BOP!$A$36:$IV$36,[73]BOP!$A$44:$IV$44,[73]BOP!$A$59:$IV$59,[73]BOP!#REF!,[73]BOP!#REF!,[73]BOP!$A$79:$IV$79,[73]BOP!$A$81:$IV$88,[73]BOP!#REF!</definedName>
    <definedName name="Z_00C67C03_FEDD_11D1_98B3_00C04FC96ABD_.wvu.Rows" localSheetId="71" hidden="1">[73]BOP!$A$36:$IV$36,[73]BOP!$A$44:$IV$44,[73]BOP!$A$59:$IV$59,[73]BOP!#REF!,[73]BOP!#REF!,[73]BOP!$A$79:$IV$79,[73]BOP!$A$81:$IV$88,[73]BOP!#REF!</definedName>
    <definedName name="Z_00C67C03_FEDD_11D1_98B3_00C04FC96ABD_.wvu.Rows" localSheetId="73" hidden="1">[73]BOP!$A$36:$IV$36,[73]BOP!$A$44:$IV$44,[73]BOP!$A$59:$IV$59,[73]BOP!#REF!,[73]BOP!#REF!,[73]BOP!$A$79:$IV$79,[73]BOP!$A$81:$IV$88,[73]BOP!#REF!</definedName>
    <definedName name="Z_00C67C03_FEDD_11D1_98B3_00C04FC96ABD_.wvu.Rows" hidden="1">[73]BOP!$A$36:$IV$36,[73]BOP!$A$44:$IV$44,[73]BOP!$A$59:$IV$59,[73]BOP!#REF!,[73]BOP!#REF!,[73]BOP!$A$79:$IV$79,[73]BOP!$A$81:$IV$88,[73]BOP!#REF!</definedName>
    <definedName name="Z_00C67C05_FEDD_11D1_98B3_00C04FC96ABD_.wvu.Rows" localSheetId="65" hidden="1">[73]BOP!$A$36:$IV$36,[73]BOP!$A$44:$IV$44,[73]BOP!$A$59:$IV$59,[73]BOP!#REF!,[73]BOP!#REF!,[73]BOP!$A$79:$IV$79,[73]BOP!$A$81:$IV$88,[73]BOP!#REF!,[73]BOP!#REF!</definedName>
    <definedName name="Z_00C67C05_FEDD_11D1_98B3_00C04FC96ABD_.wvu.Rows" localSheetId="68" hidden="1">[73]BOP!$A$36:$IV$36,[73]BOP!$A$44:$IV$44,[73]BOP!$A$59:$IV$59,[73]BOP!#REF!,[73]BOP!#REF!,[73]BOP!$A$79:$IV$79,[73]BOP!$A$81:$IV$88,[73]BOP!#REF!,[73]BOP!#REF!</definedName>
    <definedName name="Z_00C67C05_FEDD_11D1_98B3_00C04FC96ABD_.wvu.Rows" localSheetId="71" hidden="1">[73]BOP!$A$36:$IV$36,[73]BOP!$A$44:$IV$44,[73]BOP!$A$59:$IV$59,[73]BOP!#REF!,[73]BOP!#REF!,[73]BOP!$A$79:$IV$79,[73]BOP!$A$81:$IV$88,[73]BOP!#REF!,[73]BOP!#REF!</definedName>
    <definedName name="Z_00C67C05_FEDD_11D1_98B3_00C04FC96ABD_.wvu.Rows" localSheetId="73" hidden="1">[73]BOP!$A$36:$IV$36,[73]BOP!$A$44:$IV$44,[73]BOP!$A$59:$IV$59,[73]BOP!#REF!,[73]BOP!#REF!,[73]BOP!$A$79:$IV$79,[73]BOP!$A$81:$IV$88,[73]BOP!#REF!,[73]BOP!#REF!</definedName>
    <definedName name="Z_00C67C05_FEDD_11D1_98B3_00C04FC96ABD_.wvu.Rows" hidden="1">[73]BOP!$A$36:$IV$36,[73]BOP!$A$44:$IV$44,[73]BOP!$A$59:$IV$59,[73]BOP!#REF!,[73]BOP!#REF!,[73]BOP!$A$79:$IV$79,[73]BOP!$A$81:$IV$88,[73]BOP!#REF!,[73]BOP!#REF!</definedName>
    <definedName name="Z_00C67C06_FEDD_11D1_98B3_00C04FC96ABD_.wvu.Rows" localSheetId="65" hidden="1">[73]BOP!$A$36:$IV$36,[73]BOP!$A$44:$IV$44,[73]BOP!$A$59:$IV$59,[73]BOP!#REF!,[73]BOP!#REF!,[73]BOP!$A$79:$IV$79,[73]BOP!$A$81:$IV$88,[73]BOP!#REF!,[73]BOP!#REF!</definedName>
    <definedName name="Z_00C67C06_FEDD_11D1_98B3_00C04FC96ABD_.wvu.Rows" localSheetId="68" hidden="1">[73]BOP!$A$36:$IV$36,[73]BOP!$A$44:$IV$44,[73]BOP!$A$59:$IV$59,[73]BOP!#REF!,[73]BOP!#REF!,[73]BOP!$A$79:$IV$79,[73]BOP!$A$81:$IV$88,[73]BOP!#REF!,[73]BOP!#REF!</definedName>
    <definedName name="Z_00C67C06_FEDD_11D1_98B3_00C04FC96ABD_.wvu.Rows" localSheetId="71" hidden="1">[73]BOP!$A$36:$IV$36,[73]BOP!$A$44:$IV$44,[73]BOP!$A$59:$IV$59,[73]BOP!#REF!,[73]BOP!#REF!,[73]BOP!$A$79:$IV$79,[73]BOP!$A$81:$IV$88,[73]BOP!#REF!,[73]BOP!#REF!</definedName>
    <definedName name="Z_00C67C06_FEDD_11D1_98B3_00C04FC96ABD_.wvu.Rows" localSheetId="73" hidden="1">[73]BOP!$A$36:$IV$36,[73]BOP!$A$44:$IV$44,[73]BOP!$A$59:$IV$59,[73]BOP!#REF!,[73]BOP!#REF!,[73]BOP!$A$79:$IV$79,[73]BOP!$A$81:$IV$88,[73]BOP!#REF!,[73]BOP!#REF!</definedName>
    <definedName name="Z_00C67C06_FEDD_11D1_98B3_00C04FC96ABD_.wvu.Rows" hidden="1">[73]BOP!$A$36:$IV$36,[73]BOP!$A$44:$IV$44,[73]BOP!$A$59:$IV$59,[73]BOP!#REF!,[73]BOP!#REF!,[73]BOP!$A$79:$IV$79,[73]BOP!$A$81:$IV$88,[73]BOP!#REF!,[73]BOP!#REF!</definedName>
    <definedName name="Z_00C67C07_FEDD_11D1_98B3_00C04FC96ABD_.wvu.Rows" localSheetId="65" hidden="1">[73]BOP!$A$36:$IV$36,[73]BOP!$A$44:$IV$44,[73]BOP!$A$59:$IV$59,[73]BOP!#REF!,[73]BOP!#REF!,[73]BOP!$A$79:$IV$79</definedName>
    <definedName name="Z_00C67C07_FEDD_11D1_98B3_00C04FC96ABD_.wvu.Rows" localSheetId="68" hidden="1">[73]BOP!$A$36:$IV$36,[73]BOP!$A$44:$IV$44,[73]BOP!$A$59:$IV$59,[73]BOP!#REF!,[73]BOP!#REF!,[73]BOP!$A$79:$IV$79</definedName>
    <definedName name="Z_00C67C07_FEDD_11D1_98B3_00C04FC96ABD_.wvu.Rows" localSheetId="71" hidden="1">[73]BOP!$A$36:$IV$36,[73]BOP!$A$44:$IV$44,[73]BOP!$A$59:$IV$59,[73]BOP!#REF!,[73]BOP!#REF!,[73]BOP!$A$79:$IV$79</definedName>
    <definedName name="Z_00C67C07_FEDD_11D1_98B3_00C04FC96ABD_.wvu.Rows" localSheetId="73" hidden="1">[73]BOP!$A$36:$IV$36,[73]BOP!$A$44:$IV$44,[73]BOP!$A$59:$IV$59,[73]BOP!#REF!,[73]BOP!#REF!,[73]BOP!$A$79:$IV$79</definedName>
    <definedName name="Z_00C67C07_FEDD_11D1_98B3_00C04FC96ABD_.wvu.Rows" hidden="1">[73]BOP!$A$36:$IV$36,[73]BOP!$A$44:$IV$44,[73]BOP!$A$59:$IV$59,[73]BOP!#REF!,[73]BOP!#REF!,[73]BOP!$A$79:$IV$79</definedName>
    <definedName name="Z_112039D0_FF0B_11D1_98B3_00C04FC96ABD_.wvu.Rows" localSheetId="65" hidden="1">[73]BOP!$A$36:$IV$36,[73]BOP!$A$44:$IV$44,[73]BOP!$A$59:$IV$59,[73]BOP!#REF!,[73]BOP!#REF!,[73]BOP!$A$81:$IV$88</definedName>
    <definedName name="Z_112039D0_FF0B_11D1_98B3_00C04FC96ABD_.wvu.Rows" localSheetId="68" hidden="1">[73]BOP!$A$36:$IV$36,[73]BOP!$A$44:$IV$44,[73]BOP!$A$59:$IV$59,[73]BOP!#REF!,[73]BOP!#REF!,[73]BOP!$A$81:$IV$88</definedName>
    <definedName name="Z_112039D0_FF0B_11D1_98B3_00C04FC96ABD_.wvu.Rows" localSheetId="71" hidden="1">[73]BOP!$A$36:$IV$36,[73]BOP!$A$44:$IV$44,[73]BOP!$A$59:$IV$59,[73]BOP!#REF!,[73]BOP!#REF!,[73]BOP!$A$81:$IV$88</definedName>
    <definedName name="Z_112039D0_FF0B_11D1_98B3_00C04FC96ABD_.wvu.Rows" localSheetId="73" hidden="1">[73]BOP!$A$36:$IV$36,[73]BOP!$A$44:$IV$44,[73]BOP!$A$59:$IV$59,[73]BOP!#REF!,[73]BOP!#REF!,[73]BOP!$A$81:$IV$88</definedName>
    <definedName name="Z_112039D0_FF0B_11D1_98B3_00C04FC96ABD_.wvu.Rows" hidden="1">[73]BOP!$A$36:$IV$36,[73]BOP!$A$44:$IV$44,[73]BOP!$A$59:$IV$59,[73]BOP!#REF!,[73]BOP!#REF!,[73]BOP!$A$81:$IV$88</definedName>
    <definedName name="Z_112039D1_FF0B_11D1_98B3_00C04FC96ABD_.wvu.Rows" localSheetId="65" hidden="1">[73]BOP!$A$36:$IV$36,[73]BOP!$A$44:$IV$44,[73]BOP!$A$59:$IV$59,[73]BOP!#REF!,[73]BOP!#REF!,[73]BOP!$A$81:$IV$88</definedName>
    <definedName name="Z_112039D1_FF0B_11D1_98B3_00C04FC96ABD_.wvu.Rows" localSheetId="68" hidden="1">[73]BOP!$A$36:$IV$36,[73]BOP!$A$44:$IV$44,[73]BOP!$A$59:$IV$59,[73]BOP!#REF!,[73]BOP!#REF!,[73]BOP!$A$81:$IV$88</definedName>
    <definedName name="Z_112039D1_FF0B_11D1_98B3_00C04FC96ABD_.wvu.Rows" localSheetId="71" hidden="1">[73]BOP!$A$36:$IV$36,[73]BOP!$A$44:$IV$44,[73]BOP!$A$59:$IV$59,[73]BOP!#REF!,[73]BOP!#REF!,[73]BOP!$A$81:$IV$88</definedName>
    <definedName name="Z_112039D1_FF0B_11D1_98B3_00C04FC96ABD_.wvu.Rows" localSheetId="73" hidden="1">[73]BOP!$A$36:$IV$36,[73]BOP!$A$44:$IV$44,[73]BOP!$A$59:$IV$59,[73]BOP!#REF!,[73]BOP!#REF!,[73]BOP!$A$81:$IV$88</definedName>
    <definedName name="Z_112039D1_FF0B_11D1_98B3_00C04FC96ABD_.wvu.Rows" hidden="1">[73]BOP!$A$36:$IV$36,[73]BOP!$A$44:$IV$44,[73]BOP!$A$59:$IV$59,[73]BOP!#REF!,[73]BOP!#REF!,[73]BOP!$A$81:$IV$88</definedName>
    <definedName name="Z_112039D2_FF0B_11D1_98B3_00C04FC96ABD_.wvu.Rows" localSheetId="65" hidden="1">[73]BOP!$A$36:$IV$36,[73]BOP!$A$44:$IV$44,[73]BOP!$A$59:$IV$59,[73]BOP!#REF!,[73]BOP!#REF!,[73]BOP!$A$81:$IV$88</definedName>
    <definedName name="Z_112039D2_FF0B_11D1_98B3_00C04FC96ABD_.wvu.Rows" localSheetId="68" hidden="1">[73]BOP!$A$36:$IV$36,[73]BOP!$A$44:$IV$44,[73]BOP!$A$59:$IV$59,[73]BOP!#REF!,[73]BOP!#REF!,[73]BOP!$A$81:$IV$88</definedName>
    <definedName name="Z_112039D2_FF0B_11D1_98B3_00C04FC96ABD_.wvu.Rows" localSheetId="71" hidden="1">[73]BOP!$A$36:$IV$36,[73]BOP!$A$44:$IV$44,[73]BOP!$A$59:$IV$59,[73]BOP!#REF!,[73]BOP!#REF!,[73]BOP!$A$81:$IV$88</definedName>
    <definedName name="Z_112039D2_FF0B_11D1_98B3_00C04FC96ABD_.wvu.Rows" localSheetId="73" hidden="1">[73]BOP!$A$36:$IV$36,[73]BOP!$A$44:$IV$44,[73]BOP!$A$59:$IV$59,[73]BOP!#REF!,[73]BOP!#REF!,[73]BOP!$A$81:$IV$88</definedName>
    <definedName name="Z_112039D2_FF0B_11D1_98B3_00C04FC96ABD_.wvu.Rows" hidden="1">[73]BOP!$A$36:$IV$36,[73]BOP!$A$44:$IV$44,[73]BOP!$A$59:$IV$59,[73]BOP!#REF!,[73]BOP!#REF!,[73]BOP!$A$81:$IV$88</definedName>
    <definedName name="Z_112039D3_FF0B_11D1_98B3_00C04FC96ABD_.wvu.Rows" localSheetId="65" hidden="1">[73]BOP!$A$36:$IV$36,[73]BOP!$A$44:$IV$44,[73]BOP!$A$59:$IV$59,[73]BOP!#REF!,[73]BOP!#REF!,[73]BOP!$A$81:$IV$88</definedName>
    <definedName name="Z_112039D3_FF0B_11D1_98B3_00C04FC96ABD_.wvu.Rows" localSheetId="68" hidden="1">[73]BOP!$A$36:$IV$36,[73]BOP!$A$44:$IV$44,[73]BOP!$A$59:$IV$59,[73]BOP!#REF!,[73]BOP!#REF!,[73]BOP!$A$81:$IV$88</definedName>
    <definedName name="Z_112039D3_FF0B_11D1_98B3_00C04FC96ABD_.wvu.Rows" localSheetId="71" hidden="1">[73]BOP!$A$36:$IV$36,[73]BOP!$A$44:$IV$44,[73]BOP!$A$59:$IV$59,[73]BOP!#REF!,[73]BOP!#REF!,[73]BOP!$A$81:$IV$88</definedName>
    <definedName name="Z_112039D3_FF0B_11D1_98B3_00C04FC96ABD_.wvu.Rows" localSheetId="73" hidden="1">[73]BOP!$A$36:$IV$36,[73]BOP!$A$44:$IV$44,[73]BOP!$A$59:$IV$59,[73]BOP!#REF!,[73]BOP!#REF!,[73]BOP!$A$81:$IV$88</definedName>
    <definedName name="Z_112039D3_FF0B_11D1_98B3_00C04FC96ABD_.wvu.Rows" hidden="1">[73]BOP!$A$36:$IV$36,[73]BOP!$A$44:$IV$44,[73]BOP!$A$59:$IV$59,[73]BOP!#REF!,[73]BOP!#REF!,[73]BOP!$A$81:$IV$88</definedName>
    <definedName name="Z_112039D4_FF0B_11D1_98B3_00C04FC96ABD_.wvu.Rows" localSheetId="65" hidden="1">[73]BOP!$A$36:$IV$36,[73]BOP!$A$44:$IV$44,[73]BOP!$A$59:$IV$59,[73]BOP!#REF!,[73]BOP!#REF!,[73]BOP!$A$79:$IV$79,[73]BOP!$A$81:$IV$88,[73]BOP!#REF!</definedName>
    <definedName name="Z_112039D4_FF0B_11D1_98B3_00C04FC96ABD_.wvu.Rows" localSheetId="68" hidden="1">[73]BOP!$A$36:$IV$36,[73]BOP!$A$44:$IV$44,[73]BOP!$A$59:$IV$59,[73]BOP!#REF!,[73]BOP!#REF!,[73]BOP!$A$79:$IV$79,[73]BOP!$A$81:$IV$88,[73]BOP!#REF!</definedName>
    <definedName name="Z_112039D4_FF0B_11D1_98B3_00C04FC96ABD_.wvu.Rows" localSheetId="71" hidden="1">[73]BOP!$A$36:$IV$36,[73]BOP!$A$44:$IV$44,[73]BOP!$A$59:$IV$59,[73]BOP!#REF!,[73]BOP!#REF!,[73]BOP!$A$79:$IV$79,[73]BOP!$A$81:$IV$88,[73]BOP!#REF!</definedName>
    <definedName name="Z_112039D4_FF0B_11D1_98B3_00C04FC96ABD_.wvu.Rows" localSheetId="73" hidden="1">[73]BOP!$A$36:$IV$36,[73]BOP!$A$44:$IV$44,[73]BOP!$A$59:$IV$59,[73]BOP!#REF!,[73]BOP!#REF!,[73]BOP!$A$79:$IV$79,[73]BOP!$A$81:$IV$88,[73]BOP!#REF!</definedName>
    <definedName name="Z_112039D4_FF0B_11D1_98B3_00C04FC96ABD_.wvu.Rows" hidden="1">[73]BOP!$A$36:$IV$36,[73]BOP!$A$44:$IV$44,[73]BOP!$A$59:$IV$59,[73]BOP!#REF!,[73]BOP!#REF!,[73]BOP!$A$79:$IV$79,[73]BOP!$A$81:$IV$88,[73]BOP!#REF!</definedName>
    <definedName name="Z_112039D5_FF0B_11D1_98B3_00C04FC96ABD_.wvu.Rows" localSheetId="65" hidden="1">[73]BOP!$A$36:$IV$36,[73]BOP!$A$44:$IV$44,[73]BOP!$A$59:$IV$59,[73]BOP!#REF!,[73]BOP!#REF!,[73]BOP!$A$79:$IV$79,[73]BOP!$A$81:$IV$88</definedName>
    <definedName name="Z_112039D5_FF0B_11D1_98B3_00C04FC96ABD_.wvu.Rows" localSheetId="68" hidden="1">[73]BOP!$A$36:$IV$36,[73]BOP!$A$44:$IV$44,[73]BOP!$A$59:$IV$59,[73]BOP!#REF!,[73]BOP!#REF!,[73]BOP!$A$79:$IV$79,[73]BOP!$A$81:$IV$88</definedName>
    <definedName name="Z_112039D5_FF0B_11D1_98B3_00C04FC96ABD_.wvu.Rows" localSheetId="71" hidden="1">[73]BOP!$A$36:$IV$36,[73]BOP!$A$44:$IV$44,[73]BOP!$A$59:$IV$59,[73]BOP!#REF!,[73]BOP!#REF!,[73]BOP!$A$79:$IV$79,[73]BOP!$A$81:$IV$88</definedName>
    <definedName name="Z_112039D5_FF0B_11D1_98B3_00C04FC96ABD_.wvu.Rows" localSheetId="73" hidden="1">[73]BOP!$A$36:$IV$36,[73]BOP!$A$44:$IV$44,[73]BOP!$A$59:$IV$59,[73]BOP!#REF!,[73]BOP!#REF!,[73]BOP!$A$79:$IV$79,[73]BOP!$A$81:$IV$88</definedName>
    <definedName name="Z_112039D5_FF0B_11D1_98B3_00C04FC96ABD_.wvu.Rows" hidden="1">[73]BOP!$A$36:$IV$36,[73]BOP!$A$44:$IV$44,[73]BOP!$A$59:$IV$59,[73]BOP!#REF!,[73]BOP!#REF!,[73]BOP!$A$79:$IV$79,[73]BOP!$A$81:$IV$88</definedName>
    <definedName name="Z_112039D6_FF0B_11D1_98B3_00C04FC96ABD_.wvu.Rows" localSheetId="65" hidden="1">[73]BOP!$A$36:$IV$36,[73]BOP!$A$44:$IV$44,[73]BOP!$A$59:$IV$59,[73]BOP!#REF!,[73]BOP!#REF!,[73]BOP!$A$79:$IV$79,[73]BOP!#REF!</definedName>
    <definedName name="Z_112039D6_FF0B_11D1_98B3_00C04FC96ABD_.wvu.Rows" localSheetId="67" hidden="1">[73]BOP!$A$36:$IV$36,[73]BOP!$A$44:$IV$44,[73]BOP!$A$59:$IV$59,[73]BOP!#REF!,[73]BOP!#REF!,[73]BOP!$A$79:$IV$79,[73]BOP!#REF!</definedName>
    <definedName name="Z_112039D6_FF0B_11D1_98B3_00C04FC96ABD_.wvu.Rows" localSheetId="68" hidden="1">[73]BOP!$A$36:$IV$36,[73]BOP!$A$44:$IV$44,[73]BOP!$A$59:$IV$59,[73]BOP!#REF!,[73]BOP!#REF!,[73]BOP!$A$79:$IV$79,[73]BOP!#REF!</definedName>
    <definedName name="Z_112039D6_FF0B_11D1_98B3_00C04FC96ABD_.wvu.Rows" localSheetId="71" hidden="1">[73]BOP!$A$36:$IV$36,[73]BOP!$A$44:$IV$44,[73]BOP!$A$59:$IV$59,[73]BOP!#REF!,[73]BOP!#REF!,[73]BOP!$A$79:$IV$79,[73]BOP!#REF!</definedName>
    <definedName name="Z_112039D6_FF0B_11D1_98B3_00C04FC96ABD_.wvu.Rows" localSheetId="73" hidden="1">[73]BOP!$A$36:$IV$36,[73]BOP!$A$44:$IV$44,[73]BOP!$A$59:$IV$59,[73]BOP!#REF!,[73]BOP!#REF!,[73]BOP!$A$79:$IV$79,[73]BOP!#REF!</definedName>
    <definedName name="Z_112039D6_FF0B_11D1_98B3_00C04FC96ABD_.wvu.Rows" hidden="1">[73]BOP!$A$36:$IV$36,[73]BOP!$A$44:$IV$44,[73]BOP!$A$59:$IV$59,[73]BOP!#REF!,[73]BOP!#REF!,[73]BOP!$A$79:$IV$79,[73]BOP!#REF!</definedName>
    <definedName name="Z_112039D7_FF0B_11D1_98B3_00C04FC96ABD_.wvu.Rows" localSheetId="65" hidden="1">[73]BOP!$A$36:$IV$36,[73]BOP!$A$44:$IV$44,[73]BOP!$A$59:$IV$59,[73]BOP!#REF!,[73]BOP!#REF!,[73]BOP!$A$79:$IV$79,[73]BOP!$A$81:$IV$88,[73]BOP!#REF!</definedName>
    <definedName name="Z_112039D7_FF0B_11D1_98B3_00C04FC96ABD_.wvu.Rows" localSheetId="68" hidden="1">[73]BOP!$A$36:$IV$36,[73]BOP!$A$44:$IV$44,[73]BOP!$A$59:$IV$59,[73]BOP!#REF!,[73]BOP!#REF!,[73]BOP!$A$79:$IV$79,[73]BOP!$A$81:$IV$88,[73]BOP!#REF!</definedName>
    <definedName name="Z_112039D7_FF0B_11D1_98B3_00C04FC96ABD_.wvu.Rows" localSheetId="71" hidden="1">[73]BOP!$A$36:$IV$36,[73]BOP!$A$44:$IV$44,[73]BOP!$A$59:$IV$59,[73]BOP!#REF!,[73]BOP!#REF!,[73]BOP!$A$79:$IV$79,[73]BOP!$A$81:$IV$88,[73]BOP!#REF!</definedName>
    <definedName name="Z_112039D7_FF0B_11D1_98B3_00C04FC96ABD_.wvu.Rows" localSheetId="73" hidden="1">[73]BOP!$A$36:$IV$36,[73]BOP!$A$44:$IV$44,[73]BOP!$A$59:$IV$59,[73]BOP!#REF!,[73]BOP!#REF!,[73]BOP!$A$79:$IV$79,[73]BOP!$A$81:$IV$88,[73]BOP!#REF!</definedName>
    <definedName name="Z_112039D7_FF0B_11D1_98B3_00C04FC96ABD_.wvu.Rows" hidden="1">[73]BOP!$A$36:$IV$36,[73]BOP!$A$44:$IV$44,[73]BOP!$A$59:$IV$59,[73]BOP!#REF!,[73]BOP!#REF!,[73]BOP!$A$79:$IV$79,[73]BOP!$A$81:$IV$88,[73]BOP!#REF!</definedName>
    <definedName name="Z_112039D8_FF0B_11D1_98B3_00C04FC96ABD_.wvu.Rows" localSheetId="65" hidden="1">[73]BOP!$A$36:$IV$36,[73]BOP!$A$44:$IV$44,[73]BOP!$A$59:$IV$59,[73]BOP!#REF!,[73]BOP!#REF!,[73]BOP!$A$79:$IV$79,[73]BOP!$A$81:$IV$88,[73]BOP!#REF!</definedName>
    <definedName name="Z_112039D8_FF0B_11D1_98B3_00C04FC96ABD_.wvu.Rows" localSheetId="68" hidden="1">[73]BOP!$A$36:$IV$36,[73]BOP!$A$44:$IV$44,[73]BOP!$A$59:$IV$59,[73]BOP!#REF!,[73]BOP!#REF!,[73]BOP!$A$79:$IV$79,[73]BOP!$A$81:$IV$88,[73]BOP!#REF!</definedName>
    <definedName name="Z_112039D8_FF0B_11D1_98B3_00C04FC96ABD_.wvu.Rows" localSheetId="71" hidden="1">[73]BOP!$A$36:$IV$36,[73]BOP!$A$44:$IV$44,[73]BOP!$A$59:$IV$59,[73]BOP!#REF!,[73]BOP!#REF!,[73]BOP!$A$79:$IV$79,[73]BOP!$A$81:$IV$88,[73]BOP!#REF!</definedName>
    <definedName name="Z_112039D8_FF0B_11D1_98B3_00C04FC96ABD_.wvu.Rows" localSheetId="73" hidden="1">[73]BOP!$A$36:$IV$36,[73]BOP!$A$44:$IV$44,[73]BOP!$A$59:$IV$59,[73]BOP!#REF!,[73]BOP!#REF!,[73]BOP!$A$79:$IV$79,[73]BOP!$A$81:$IV$88,[73]BOP!#REF!</definedName>
    <definedName name="Z_112039D8_FF0B_11D1_98B3_00C04FC96ABD_.wvu.Rows" hidden="1">[73]BOP!$A$36:$IV$36,[73]BOP!$A$44:$IV$44,[73]BOP!$A$59:$IV$59,[73]BOP!#REF!,[73]BOP!#REF!,[73]BOP!$A$79:$IV$79,[73]BOP!$A$81:$IV$88,[73]BOP!#REF!</definedName>
    <definedName name="Z_112039D9_FF0B_11D1_98B3_00C04FC96ABD_.wvu.Rows" localSheetId="65" hidden="1">[73]BOP!$A$36:$IV$36,[73]BOP!$A$44:$IV$44,[73]BOP!$A$59:$IV$59,[73]BOP!#REF!,[73]BOP!#REF!,[73]BOP!$A$79:$IV$79,[73]BOP!$A$81:$IV$88,[73]BOP!#REF!</definedName>
    <definedName name="Z_112039D9_FF0B_11D1_98B3_00C04FC96ABD_.wvu.Rows" localSheetId="68" hidden="1">[73]BOP!$A$36:$IV$36,[73]BOP!$A$44:$IV$44,[73]BOP!$A$59:$IV$59,[73]BOP!#REF!,[73]BOP!#REF!,[73]BOP!$A$79:$IV$79,[73]BOP!$A$81:$IV$88,[73]BOP!#REF!</definedName>
    <definedName name="Z_112039D9_FF0B_11D1_98B3_00C04FC96ABD_.wvu.Rows" localSheetId="71" hidden="1">[73]BOP!$A$36:$IV$36,[73]BOP!$A$44:$IV$44,[73]BOP!$A$59:$IV$59,[73]BOP!#REF!,[73]BOP!#REF!,[73]BOP!$A$79:$IV$79,[73]BOP!$A$81:$IV$88,[73]BOP!#REF!</definedName>
    <definedName name="Z_112039D9_FF0B_11D1_98B3_00C04FC96ABD_.wvu.Rows" localSheetId="73" hidden="1">[73]BOP!$A$36:$IV$36,[73]BOP!$A$44:$IV$44,[73]BOP!$A$59:$IV$59,[73]BOP!#REF!,[73]BOP!#REF!,[73]BOP!$A$79:$IV$79,[73]BOP!$A$81:$IV$88,[73]BOP!#REF!</definedName>
    <definedName name="Z_112039D9_FF0B_11D1_98B3_00C04FC96ABD_.wvu.Rows" hidden="1">[73]BOP!$A$36:$IV$36,[73]BOP!$A$44:$IV$44,[73]BOP!$A$59:$IV$59,[73]BOP!#REF!,[73]BOP!#REF!,[73]BOP!$A$79:$IV$79,[73]BOP!$A$81:$IV$88,[73]BOP!#REF!</definedName>
    <definedName name="Z_112039DB_FF0B_11D1_98B3_00C04FC96ABD_.wvu.Rows" localSheetId="65" hidden="1">[73]BOP!$A$36:$IV$36,[73]BOP!$A$44:$IV$44,[73]BOP!$A$59:$IV$59,[73]BOP!#REF!,[73]BOP!#REF!,[73]BOP!$A$79:$IV$79,[73]BOP!$A$81:$IV$88,[73]BOP!#REF!,[73]BOP!#REF!</definedName>
    <definedName name="Z_112039DB_FF0B_11D1_98B3_00C04FC96ABD_.wvu.Rows" localSheetId="68" hidden="1">[73]BOP!$A$36:$IV$36,[73]BOP!$A$44:$IV$44,[73]BOP!$A$59:$IV$59,[73]BOP!#REF!,[73]BOP!#REF!,[73]BOP!$A$79:$IV$79,[73]BOP!$A$81:$IV$88,[73]BOP!#REF!,[73]BOP!#REF!</definedName>
    <definedName name="Z_112039DB_FF0B_11D1_98B3_00C04FC96ABD_.wvu.Rows" localSheetId="71" hidden="1">[73]BOP!$A$36:$IV$36,[73]BOP!$A$44:$IV$44,[73]BOP!$A$59:$IV$59,[73]BOP!#REF!,[73]BOP!#REF!,[73]BOP!$A$79:$IV$79,[73]BOP!$A$81:$IV$88,[73]BOP!#REF!,[73]BOP!#REF!</definedName>
    <definedName name="Z_112039DB_FF0B_11D1_98B3_00C04FC96ABD_.wvu.Rows" localSheetId="73" hidden="1">[73]BOP!$A$36:$IV$36,[73]BOP!$A$44:$IV$44,[73]BOP!$A$59:$IV$59,[73]BOP!#REF!,[73]BOP!#REF!,[73]BOP!$A$79:$IV$79,[73]BOP!$A$81:$IV$88,[73]BOP!#REF!,[73]BOP!#REF!</definedName>
    <definedName name="Z_112039DB_FF0B_11D1_98B3_00C04FC96ABD_.wvu.Rows" hidden="1">[73]BOP!$A$36:$IV$36,[73]BOP!$A$44:$IV$44,[73]BOP!$A$59:$IV$59,[73]BOP!#REF!,[73]BOP!#REF!,[73]BOP!$A$79:$IV$79,[73]BOP!$A$81:$IV$88,[73]BOP!#REF!,[73]BOP!#REF!</definedName>
    <definedName name="Z_112039DC_FF0B_11D1_98B3_00C04FC96ABD_.wvu.Rows" localSheetId="65" hidden="1">[73]BOP!$A$36:$IV$36,[73]BOP!$A$44:$IV$44,[73]BOP!$A$59:$IV$59,[73]BOP!#REF!,[73]BOP!#REF!,[73]BOP!$A$79:$IV$79,[73]BOP!$A$81:$IV$88,[73]BOP!#REF!,[73]BOP!#REF!</definedName>
    <definedName name="Z_112039DC_FF0B_11D1_98B3_00C04FC96ABD_.wvu.Rows" localSheetId="68" hidden="1">[73]BOP!$A$36:$IV$36,[73]BOP!$A$44:$IV$44,[73]BOP!$A$59:$IV$59,[73]BOP!#REF!,[73]BOP!#REF!,[73]BOP!$A$79:$IV$79,[73]BOP!$A$81:$IV$88,[73]BOP!#REF!,[73]BOP!#REF!</definedName>
    <definedName name="Z_112039DC_FF0B_11D1_98B3_00C04FC96ABD_.wvu.Rows" localSheetId="71" hidden="1">[73]BOP!$A$36:$IV$36,[73]BOP!$A$44:$IV$44,[73]BOP!$A$59:$IV$59,[73]BOP!#REF!,[73]BOP!#REF!,[73]BOP!$A$79:$IV$79,[73]BOP!$A$81:$IV$88,[73]BOP!#REF!,[73]BOP!#REF!</definedName>
    <definedName name="Z_112039DC_FF0B_11D1_98B3_00C04FC96ABD_.wvu.Rows" localSheetId="73" hidden="1">[73]BOP!$A$36:$IV$36,[73]BOP!$A$44:$IV$44,[73]BOP!$A$59:$IV$59,[73]BOP!#REF!,[73]BOP!#REF!,[73]BOP!$A$79:$IV$79,[73]BOP!$A$81:$IV$88,[73]BOP!#REF!,[73]BOP!#REF!</definedName>
    <definedName name="Z_112039DC_FF0B_11D1_98B3_00C04FC96ABD_.wvu.Rows" hidden="1">[73]BOP!$A$36:$IV$36,[73]BOP!$A$44:$IV$44,[73]BOP!$A$59:$IV$59,[73]BOP!#REF!,[73]BOP!#REF!,[73]BOP!$A$79:$IV$79,[73]BOP!$A$81:$IV$88,[73]BOP!#REF!,[73]BOP!#REF!</definedName>
    <definedName name="Z_112039DD_FF0B_11D1_98B3_00C04FC96ABD_.wvu.Rows" localSheetId="65" hidden="1">[73]BOP!$A$36:$IV$36,[73]BOP!$A$44:$IV$44,[73]BOP!$A$59:$IV$59,[73]BOP!#REF!,[73]BOP!#REF!,[73]BOP!$A$79:$IV$79</definedName>
    <definedName name="Z_112039DD_FF0B_11D1_98B3_00C04FC96ABD_.wvu.Rows" localSheetId="68" hidden="1">[73]BOP!$A$36:$IV$36,[73]BOP!$A$44:$IV$44,[73]BOP!$A$59:$IV$59,[73]BOP!#REF!,[73]BOP!#REF!,[73]BOP!$A$79:$IV$79</definedName>
    <definedName name="Z_112039DD_FF0B_11D1_98B3_00C04FC96ABD_.wvu.Rows" localSheetId="71" hidden="1">[73]BOP!$A$36:$IV$36,[73]BOP!$A$44:$IV$44,[73]BOP!$A$59:$IV$59,[73]BOP!#REF!,[73]BOP!#REF!,[73]BOP!$A$79:$IV$79</definedName>
    <definedName name="Z_112039DD_FF0B_11D1_98B3_00C04FC96ABD_.wvu.Rows" localSheetId="73" hidden="1">[73]BOP!$A$36:$IV$36,[73]BOP!$A$44:$IV$44,[73]BOP!$A$59:$IV$59,[73]BOP!#REF!,[73]BOP!#REF!,[73]BOP!$A$79:$IV$79</definedName>
    <definedName name="Z_112039DD_FF0B_11D1_98B3_00C04FC96ABD_.wvu.Rows" hidden="1">[73]BOP!$A$36:$IV$36,[73]BOP!$A$44:$IV$44,[73]BOP!$A$59:$IV$59,[73]BOP!#REF!,[73]BOP!#REF!,[73]BOP!$A$79:$IV$79</definedName>
    <definedName name="Z_12ACD694_158D_4E46_8AB0_EA387935938F_.wvu.PrintArea" localSheetId="136" hidden="1">'T 12.15'!$A$2:$I$32</definedName>
    <definedName name="Z_13458FAB_2050_4CBE_9277_F9F0B9DACD47_.wvu.Cols" localSheetId="64" hidden="1">'T 6.1'!#REF!</definedName>
    <definedName name="Z_13458FAB_2050_4CBE_9277_F9F0B9DACD47_.wvu.PrintArea" localSheetId="64" hidden="1">'T 6.1'!$A$2:$F$45</definedName>
    <definedName name="Z_13458FAB_2050_4CBE_9277_F9F0B9DACD47_.wvu.PrintArea" localSheetId="74" hidden="1">'T 6.11'!$A$2:$B$35</definedName>
    <definedName name="Z_13458FAB_2050_4CBE_9277_F9F0B9DACD47_.wvu.Rows" localSheetId="64" hidden="1">'T 6.1'!#REF!</definedName>
    <definedName name="Z_13458FAB_2050_4CBE_9277_F9F0B9DACD47_.wvu.Rows" localSheetId="73" hidden="1">'T 6.9 _6.10'!$4:$4,'T 6.9 _6.10'!#REF!</definedName>
    <definedName name="Z_1A87067C_7102_4E77_BC8D_D9D9112AA17F_.wvu.Cols" localSheetId="65" hidden="1">#REF!</definedName>
    <definedName name="Z_1A87067C_7102_4E77_BC8D_D9D9112AA17F_.wvu.Cols" localSheetId="67" hidden="1">#REF!</definedName>
    <definedName name="Z_1A87067C_7102_4E77_BC8D_D9D9112AA17F_.wvu.Cols" localSheetId="68" hidden="1">#REF!</definedName>
    <definedName name="Z_1A87067C_7102_4E77_BC8D_D9D9112AA17F_.wvu.Cols" localSheetId="69" hidden="1">#REF!</definedName>
    <definedName name="Z_1A87067C_7102_4E77_BC8D_D9D9112AA17F_.wvu.Cols" localSheetId="71" hidden="1">#REF!</definedName>
    <definedName name="Z_1A87067C_7102_4E77_BC8D_D9D9112AA17F_.wvu.Cols" localSheetId="73" hidden="1">#REF!</definedName>
    <definedName name="Z_1A87067C_7102_4E77_BC8D_D9D9112AA17F_.wvu.Cols" hidden="1">#REF!</definedName>
    <definedName name="Z_1A87067C_7102_4E77_BC8D_D9D9112AA17F_.wvu.PrintArea" localSheetId="65" hidden="1">#REF!</definedName>
    <definedName name="Z_1A87067C_7102_4E77_BC8D_D9D9112AA17F_.wvu.PrintArea" localSheetId="67" hidden="1">#REF!</definedName>
    <definedName name="Z_1A87067C_7102_4E77_BC8D_D9D9112AA17F_.wvu.PrintArea" localSheetId="68" hidden="1">#REF!</definedName>
    <definedName name="Z_1A87067C_7102_4E77_BC8D_D9D9112AA17F_.wvu.PrintArea" localSheetId="69" hidden="1">#REF!</definedName>
    <definedName name="Z_1A87067C_7102_4E77_BC8D_D9D9112AA17F_.wvu.PrintArea" localSheetId="71" hidden="1">#REF!</definedName>
    <definedName name="Z_1A87067C_7102_4E77_BC8D_D9D9112AA17F_.wvu.PrintArea" localSheetId="73" hidden="1">#REF!</definedName>
    <definedName name="Z_1A87067C_7102_4E77_BC8D_D9D9112AA17F_.wvu.PrintArea" hidden="1">#REF!</definedName>
    <definedName name="Z_1A87067C_7102_4E77_BC8D_D9D9112AA17F_.wvu.PrintTitles" localSheetId="65" hidden="1">#REF!</definedName>
    <definedName name="Z_1A87067C_7102_4E77_BC8D_D9D9112AA17F_.wvu.PrintTitles" localSheetId="67" hidden="1">#REF!</definedName>
    <definedName name="Z_1A87067C_7102_4E77_BC8D_D9D9112AA17F_.wvu.PrintTitles" localSheetId="68" hidden="1">#REF!</definedName>
    <definedName name="Z_1A87067C_7102_4E77_BC8D_D9D9112AA17F_.wvu.PrintTitles" localSheetId="69" hidden="1">#REF!</definedName>
    <definedName name="Z_1A87067C_7102_4E77_BC8D_D9D9112AA17F_.wvu.PrintTitles" localSheetId="71" hidden="1">#REF!</definedName>
    <definedName name="Z_1A87067C_7102_4E77_BC8D_D9D9112AA17F_.wvu.PrintTitles" localSheetId="73" hidden="1">#REF!</definedName>
    <definedName name="Z_1A87067C_7102_4E77_BC8D_D9D9112AA17F_.wvu.PrintTitles" hidden="1">#REF!</definedName>
    <definedName name="Z_1A87067C_7102_4E77_BC8D_D9D9112AA17F_.wvu.Rows" localSheetId="65" hidden="1">#REF!</definedName>
    <definedName name="Z_1A87067C_7102_4E77_BC8D_D9D9112AA17F_.wvu.Rows" localSheetId="68" hidden="1">#REF!</definedName>
    <definedName name="Z_1A87067C_7102_4E77_BC8D_D9D9112AA17F_.wvu.Rows" localSheetId="69" hidden="1">#REF!</definedName>
    <definedName name="Z_1A87067C_7102_4E77_BC8D_D9D9112AA17F_.wvu.Rows" localSheetId="71" hidden="1">#REF!</definedName>
    <definedName name="Z_1A87067C_7102_4E77_BC8D_D9D9112AA17F_.wvu.Rows" localSheetId="73" hidden="1">#REF!</definedName>
    <definedName name="Z_1A87067C_7102_4E77_BC8D_D9D9112AA17F_.wvu.Rows" hidden="1">#REF!</definedName>
    <definedName name="Z_1A8C061B_2301_11D3_BFD1_000039E37209_.wvu.Cols" localSheetId="65" hidden="1">#REF!,#REF!,#REF!</definedName>
    <definedName name="Z_1A8C061B_2301_11D3_BFD1_000039E37209_.wvu.Cols" localSheetId="67" hidden="1">#REF!,#REF!,#REF!</definedName>
    <definedName name="Z_1A8C061B_2301_11D3_BFD1_000039E37209_.wvu.Cols" localSheetId="68" hidden="1">#REF!,#REF!,#REF!</definedName>
    <definedName name="Z_1A8C061B_2301_11D3_BFD1_000039E37209_.wvu.Cols" localSheetId="69" hidden="1">#REF!,#REF!,#REF!</definedName>
    <definedName name="Z_1A8C061B_2301_11D3_BFD1_000039E37209_.wvu.Cols" localSheetId="71" hidden="1">#REF!,#REF!,#REF!</definedName>
    <definedName name="Z_1A8C061B_2301_11D3_BFD1_000039E37209_.wvu.Cols" localSheetId="73" hidden="1">#REF!,#REF!,#REF!</definedName>
    <definedName name="Z_1A8C061B_2301_11D3_BFD1_000039E37209_.wvu.Cols" hidden="1">#REF!,#REF!,#REF!</definedName>
    <definedName name="Z_1A8C061B_2301_11D3_BFD1_000039E37209_.wvu.Rows" localSheetId="65" hidden="1">#REF!,#REF!,#REF!</definedName>
    <definedName name="Z_1A8C061B_2301_11D3_BFD1_000039E37209_.wvu.Rows" localSheetId="67" hidden="1">#REF!,#REF!,#REF!</definedName>
    <definedName name="Z_1A8C061B_2301_11D3_BFD1_000039E37209_.wvu.Rows" localSheetId="68" hidden="1">#REF!,#REF!,#REF!</definedName>
    <definedName name="Z_1A8C061B_2301_11D3_BFD1_000039E37209_.wvu.Rows" localSheetId="69" hidden="1">#REF!,#REF!,#REF!</definedName>
    <definedName name="Z_1A8C061B_2301_11D3_BFD1_000039E37209_.wvu.Rows" localSheetId="71" hidden="1">#REF!,#REF!,#REF!</definedName>
    <definedName name="Z_1A8C061B_2301_11D3_BFD1_000039E37209_.wvu.Rows" localSheetId="73" hidden="1">#REF!,#REF!,#REF!</definedName>
    <definedName name="Z_1A8C061B_2301_11D3_BFD1_000039E37209_.wvu.Rows" hidden="1">#REF!,#REF!,#REF!</definedName>
    <definedName name="Z_1A8C061C_2301_11D3_BFD1_000039E37209_.wvu.Cols" localSheetId="65" hidden="1">#REF!,#REF!,#REF!</definedName>
    <definedName name="Z_1A8C061C_2301_11D3_BFD1_000039E37209_.wvu.Cols" localSheetId="67" hidden="1">#REF!,#REF!,#REF!</definedName>
    <definedName name="Z_1A8C061C_2301_11D3_BFD1_000039E37209_.wvu.Cols" localSheetId="68" hidden="1">#REF!,#REF!,#REF!</definedName>
    <definedName name="Z_1A8C061C_2301_11D3_BFD1_000039E37209_.wvu.Cols" localSheetId="69" hidden="1">#REF!,#REF!,#REF!</definedName>
    <definedName name="Z_1A8C061C_2301_11D3_BFD1_000039E37209_.wvu.Cols" localSheetId="71" hidden="1">#REF!,#REF!,#REF!</definedName>
    <definedName name="Z_1A8C061C_2301_11D3_BFD1_000039E37209_.wvu.Cols" localSheetId="73" hidden="1">#REF!,#REF!,#REF!</definedName>
    <definedName name="Z_1A8C061C_2301_11D3_BFD1_000039E37209_.wvu.Cols" hidden="1">#REF!,#REF!,#REF!</definedName>
    <definedName name="Z_1A8C061C_2301_11D3_BFD1_000039E37209_.wvu.Rows" localSheetId="65" hidden="1">#REF!,#REF!,#REF!</definedName>
    <definedName name="Z_1A8C061C_2301_11D3_BFD1_000039E37209_.wvu.Rows" localSheetId="68" hidden="1">#REF!,#REF!,#REF!</definedName>
    <definedName name="Z_1A8C061C_2301_11D3_BFD1_000039E37209_.wvu.Rows" localSheetId="69" hidden="1">#REF!,#REF!,#REF!</definedName>
    <definedName name="Z_1A8C061C_2301_11D3_BFD1_000039E37209_.wvu.Rows" localSheetId="71" hidden="1">#REF!,#REF!,#REF!</definedName>
    <definedName name="Z_1A8C061C_2301_11D3_BFD1_000039E37209_.wvu.Rows" localSheetId="73" hidden="1">#REF!,#REF!,#REF!</definedName>
    <definedName name="Z_1A8C061C_2301_11D3_BFD1_000039E37209_.wvu.Rows" hidden="1">#REF!,#REF!,#REF!</definedName>
    <definedName name="Z_1A8C061E_2301_11D3_BFD1_000039E37209_.wvu.Cols" localSheetId="65" hidden="1">#REF!,#REF!,#REF!</definedName>
    <definedName name="Z_1A8C061E_2301_11D3_BFD1_000039E37209_.wvu.Cols" localSheetId="68" hidden="1">#REF!,#REF!,#REF!</definedName>
    <definedName name="Z_1A8C061E_2301_11D3_BFD1_000039E37209_.wvu.Cols" localSheetId="69" hidden="1">#REF!,#REF!,#REF!</definedName>
    <definedName name="Z_1A8C061E_2301_11D3_BFD1_000039E37209_.wvu.Cols" localSheetId="71" hidden="1">#REF!,#REF!,#REF!</definedName>
    <definedName name="Z_1A8C061E_2301_11D3_BFD1_000039E37209_.wvu.Cols" localSheetId="73" hidden="1">#REF!,#REF!,#REF!</definedName>
    <definedName name="Z_1A8C061E_2301_11D3_BFD1_000039E37209_.wvu.Cols" hidden="1">#REF!,#REF!,#REF!</definedName>
    <definedName name="Z_1A8C061E_2301_11D3_BFD1_000039E37209_.wvu.Rows" localSheetId="65" hidden="1">#REF!,#REF!,#REF!</definedName>
    <definedName name="Z_1A8C061E_2301_11D3_BFD1_000039E37209_.wvu.Rows" localSheetId="68" hidden="1">#REF!,#REF!,#REF!</definedName>
    <definedName name="Z_1A8C061E_2301_11D3_BFD1_000039E37209_.wvu.Rows" localSheetId="69" hidden="1">#REF!,#REF!,#REF!</definedName>
    <definedName name="Z_1A8C061E_2301_11D3_BFD1_000039E37209_.wvu.Rows" localSheetId="71" hidden="1">#REF!,#REF!,#REF!</definedName>
    <definedName name="Z_1A8C061E_2301_11D3_BFD1_000039E37209_.wvu.Rows" localSheetId="73" hidden="1">#REF!,#REF!,#REF!</definedName>
    <definedName name="Z_1A8C061E_2301_11D3_BFD1_000039E37209_.wvu.Rows" hidden="1">#REF!,#REF!,#REF!</definedName>
    <definedName name="Z_1A8C061F_2301_11D3_BFD1_000039E37209_.wvu.Cols" localSheetId="65" hidden="1">#REF!,#REF!,#REF!</definedName>
    <definedName name="Z_1A8C061F_2301_11D3_BFD1_000039E37209_.wvu.Cols" localSheetId="68" hidden="1">#REF!,#REF!,#REF!</definedName>
    <definedName name="Z_1A8C061F_2301_11D3_BFD1_000039E37209_.wvu.Cols" localSheetId="69" hidden="1">#REF!,#REF!,#REF!</definedName>
    <definedName name="Z_1A8C061F_2301_11D3_BFD1_000039E37209_.wvu.Cols" localSheetId="71" hidden="1">#REF!,#REF!,#REF!</definedName>
    <definedName name="Z_1A8C061F_2301_11D3_BFD1_000039E37209_.wvu.Cols" localSheetId="73" hidden="1">#REF!,#REF!,#REF!</definedName>
    <definedName name="Z_1A8C061F_2301_11D3_BFD1_000039E37209_.wvu.Cols" hidden="1">#REF!,#REF!,#REF!</definedName>
    <definedName name="Z_1A8C061F_2301_11D3_BFD1_000039E37209_.wvu.Rows" localSheetId="65" hidden="1">#REF!,#REF!,#REF!</definedName>
    <definedName name="Z_1A8C061F_2301_11D3_BFD1_000039E37209_.wvu.Rows" localSheetId="68" hidden="1">#REF!,#REF!,#REF!</definedName>
    <definedName name="Z_1A8C061F_2301_11D3_BFD1_000039E37209_.wvu.Rows" localSheetId="69" hidden="1">#REF!,#REF!,#REF!</definedName>
    <definedName name="Z_1A8C061F_2301_11D3_BFD1_000039E37209_.wvu.Rows" localSheetId="71" hidden="1">#REF!,#REF!,#REF!</definedName>
    <definedName name="Z_1A8C061F_2301_11D3_BFD1_000039E37209_.wvu.Rows" localSheetId="73" hidden="1">#REF!,#REF!,#REF!</definedName>
    <definedName name="Z_1A8C061F_2301_11D3_BFD1_000039E37209_.wvu.Rows" hidden="1">#REF!,#REF!,#REF!</definedName>
    <definedName name="Z_1F4C2007_FFA7_11D1_98B6_00C04FC96ABD_.wvu.Rows" localSheetId="65" hidden="1">[73]BOP!$A$36:$IV$36,[73]BOP!$A$44:$IV$44,[73]BOP!$A$59:$IV$59,[73]BOP!#REF!,[73]BOP!#REF!,[73]BOP!$A$81:$IV$88</definedName>
    <definedName name="Z_1F4C2007_FFA7_11D1_98B6_00C04FC96ABD_.wvu.Rows" localSheetId="68" hidden="1">[73]BOP!$A$36:$IV$36,[73]BOP!$A$44:$IV$44,[73]BOP!$A$59:$IV$59,[73]BOP!#REF!,[73]BOP!#REF!,[73]BOP!$A$81:$IV$88</definedName>
    <definedName name="Z_1F4C2007_FFA7_11D1_98B6_00C04FC96ABD_.wvu.Rows" localSheetId="71" hidden="1">[73]BOP!$A$36:$IV$36,[73]BOP!$A$44:$IV$44,[73]BOP!$A$59:$IV$59,[73]BOP!#REF!,[73]BOP!#REF!,[73]BOP!$A$81:$IV$88</definedName>
    <definedName name="Z_1F4C2007_FFA7_11D1_98B6_00C04FC96ABD_.wvu.Rows" localSheetId="73" hidden="1">[73]BOP!$A$36:$IV$36,[73]BOP!$A$44:$IV$44,[73]BOP!$A$59:$IV$59,[73]BOP!#REF!,[73]BOP!#REF!,[73]BOP!$A$81:$IV$88</definedName>
    <definedName name="Z_1F4C2007_FFA7_11D1_98B6_00C04FC96ABD_.wvu.Rows" hidden="1">[73]BOP!$A$36:$IV$36,[73]BOP!$A$44:$IV$44,[73]BOP!$A$59:$IV$59,[73]BOP!#REF!,[73]BOP!#REF!,[73]BOP!$A$81:$IV$88</definedName>
    <definedName name="Z_1F4C2008_FFA7_11D1_98B6_00C04FC96ABD_.wvu.Rows" localSheetId="65" hidden="1">[73]BOP!$A$36:$IV$36,[73]BOP!$A$44:$IV$44,[73]BOP!$A$59:$IV$59,[73]BOP!#REF!,[73]BOP!#REF!,[73]BOP!$A$81:$IV$88</definedName>
    <definedName name="Z_1F4C2008_FFA7_11D1_98B6_00C04FC96ABD_.wvu.Rows" localSheetId="68" hidden="1">[73]BOP!$A$36:$IV$36,[73]BOP!$A$44:$IV$44,[73]BOP!$A$59:$IV$59,[73]BOP!#REF!,[73]BOP!#REF!,[73]BOP!$A$81:$IV$88</definedName>
    <definedName name="Z_1F4C2008_FFA7_11D1_98B6_00C04FC96ABD_.wvu.Rows" localSheetId="71" hidden="1">[73]BOP!$A$36:$IV$36,[73]BOP!$A$44:$IV$44,[73]BOP!$A$59:$IV$59,[73]BOP!#REF!,[73]BOP!#REF!,[73]BOP!$A$81:$IV$88</definedName>
    <definedName name="Z_1F4C2008_FFA7_11D1_98B6_00C04FC96ABD_.wvu.Rows" localSheetId="73" hidden="1">[73]BOP!$A$36:$IV$36,[73]BOP!$A$44:$IV$44,[73]BOP!$A$59:$IV$59,[73]BOP!#REF!,[73]BOP!#REF!,[73]BOP!$A$81:$IV$88</definedName>
    <definedName name="Z_1F4C2008_FFA7_11D1_98B6_00C04FC96ABD_.wvu.Rows" hidden="1">[73]BOP!$A$36:$IV$36,[73]BOP!$A$44:$IV$44,[73]BOP!$A$59:$IV$59,[73]BOP!#REF!,[73]BOP!#REF!,[73]BOP!$A$81:$IV$88</definedName>
    <definedName name="Z_1F4C2009_FFA7_11D1_98B6_00C04FC96ABD_.wvu.Rows" localSheetId="65" hidden="1">[73]BOP!$A$36:$IV$36,[73]BOP!$A$44:$IV$44,[73]BOP!$A$59:$IV$59,[73]BOP!#REF!,[73]BOP!#REF!,[73]BOP!$A$81:$IV$88</definedName>
    <definedName name="Z_1F4C2009_FFA7_11D1_98B6_00C04FC96ABD_.wvu.Rows" localSheetId="68" hidden="1">[73]BOP!$A$36:$IV$36,[73]BOP!$A$44:$IV$44,[73]BOP!$A$59:$IV$59,[73]BOP!#REF!,[73]BOP!#REF!,[73]BOP!$A$81:$IV$88</definedName>
    <definedName name="Z_1F4C2009_FFA7_11D1_98B6_00C04FC96ABD_.wvu.Rows" localSheetId="71" hidden="1">[73]BOP!$A$36:$IV$36,[73]BOP!$A$44:$IV$44,[73]BOP!$A$59:$IV$59,[73]BOP!#REF!,[73]BOP!#REF!,[73]BOP!$A$81:$IV$88</definedName>
    <definedName name="Z_1F4C2009_FFA7_11D1_98B6_00C04FC96ABD_.wvu.Rows" localSheetId="73" hidden="1">[73]BOP!$A$36:$IV$36,[73]BOP!$A$44:$IV$44,[73]BOP!$A$59:$IV$59,[73]BOP!#REF!,[73]BOP!#REF!,[73]BOP!$A$81:$IV$88</definedName>
    <definedName name="Z_1F4C2009_FFA7_11D1_98B6_00C04FC96ABD_.wvu.Rows" hidden="1">[73]BOP!$A$36:$IV$36,[73]BOP!$A$44:$IV$44,[73]BOP!$A$59:$IV$59,[73]BOP!#REF!,[73]BOP!#REF!,[73]BOP!$A$81:$IV$88</definedName>
    <definedName name="Z_1F4C200A_FFA7_11D1_98B6_00C04FC96ABD_.wvu.Rows" localSheetId="65" hidden="1">[73]BOP!$A$36:$IV$36,[73]BOP!$A$44:$IV$44,[73]BOP!$A$59:$IV$59,[73]BOP!#REF!,[73]BOP!#REF!,[73]BOP!$A$81:$IV$88</definedName>
    <definedName name="Z_1F4C200A_FFA7_11D1_98B6_00C04FC96ABD_.wvu.Rows" localSheetId="68" hidden="1">[73]BOP!$A$36:$IV$36,[73]BOP!$A$44:$IV$44,[73]BOP!$A$59:$IV$59,[73]BOP!#REF!,[73]BOP!#REF!,[73]BOP!$A$81:$IV$88</definedName>
    <definedName name="Z_1F4C200A_FFA7_11D1_98B6_00C04FC96ABD_.wvu.Rows" localSheetId="71" hidden="1">[73]BOP!$A$36:$IV$36,[73]BOP!$A$44:$IV$44,[73]BOP!$A$59:$IV$59,[73]BOP!#REF!,[73]BOP!#REF!,[73]BOP!$A$81:$IV$88</definedName>
    <definedName name="Z_1F4C200A_FFA7_11D1_98B6_00C04FC96ABD_.wvu.Rows" localSheetId="73" hidden="1">[73]BOP!$A$36:$IV$36,[73]BOP!$A$44:$IV$44,[73]BOP!$A$59:$IV$59,[73]BOP!#REF!,[73]BOP!#REF!,[73]BOP!$A$81:$IV$88</definedName>
    <definedName name="Z_1F4C200A_FFA7_11D1_98B6_00C04FC96ABD_.wvu.Rows" hidden="1">[73]BOP!$A$36:$IV$36,[73]BOP!$A$44:$IV$44,[73]BOP!$A$59:$IV$59,[73]BOP!#REF!,[73]BOP!#REF!,[73]BOP!$A$81:$IV$88</definedName>
    <definedName name="Z_1F4C200B_FFA7_11D1_98B6_00C04FC96ABD_.wvu.Rows" localSheetId="65" hidden="1">[73]BOP!$A$36:$IV$36,[73]BOP!$A$44:$IV$44,[73]BOP!$A$59:$IV$59,[73]BOP!#REF!,[73]BOP!#REF!,[73]BOP!$A$79:$IV$79,[73]BOP!$A$81:$IV$88,[73]BOP!#REF!</definedName>
    <definedName name="Z_1F4C200B_FFA7_11D1_98B6_00C04FC96ABD_.wvu.Rows" localSheetId="68" hidden="1">[73]BOP!$A$36:$IV$36,[73]BOP!$A$44:$IV$44,[73]BOP!$A$59:$IV$59,[73]BOP!#REF!,[73]BOP!#REF!,[73]BOP!$A$79:$IV$79,[73]BOP!$A$81:$IV$88,[73]BOP!#REF!</definedName>
    <definedName name="Z_1F4C200B_FFA7_11D1_98B6_00C04FC96ABD_.wvu.Rows" localSheetId="71" hidden="1">[73]BOP!$A$36:$IV$36,[73]BOP!$A$44:$IV$44,[73]BOP!$A$59:$IV$59,[73]BOP!#REF!,[73]BOP!#REF!,[73]BOP!$A$79:$IV$79,[73]BOP!$A$81:$IV$88,[73]BOP!#REF!</definedName>
    <definedName name="Z_1F4C200B_FFA7_11D1_98B6_00C04FC96ABD_.wvu.Rows" localSheetId="73" hidden="1">[73]BOP!$A$36:$IV$36,[73]BOP!$A$44:$IV$44,[73]BOP!$A$59:$IV$59,[73]BOP!#REF!,[73]BOP!#REF!,[73]BOP!$A$79:$IV$79,[73]BOP!$A$81:$IV$88,[73]BOP!#REF!</definedName>
    <definedName name="Z_1F4C200B_FFA7_11D1_98B6_00C04FC96ABD_.wvu.Rows" hidden="1">[73]BOP!$A$36:$IV$36,[73]BOP!$A$44:$IV$44,[73]BOP!$A$59:$IV$59,[73]BOP!#REF!,[73]BOP!#REF!,[73]BOP!$A$79:$IV$79,[73]BOP!$A$81:$IV$88,[73]BOP!#REF!</definedName>
    <definedName name="Z_1F4C200C_FFA7_11D1_98B6_00C04FC96ABD_.wvu.Rows" localSheetId="65" hidden="1">[73]BOP!$A$36:$IV$36,[73]BOP!$A$44:$IV$44,[73]BOP!$A$59:$IV$59,[73]BOP!#REF!,[73]BOP!#REF!,[73]BOP!$A$79:$IV$79,[73]BOP!$A$81:$IV$88</definedName>
    <definedName name="Z_1F4C200C_FFA7_11D1_98B6_00C04FC96ABD_.wvu.Rows" localSheetId="68" hidden="1">[73]BOP!$A$36:$IV$36,[73]BOP!$A$44:$IV$44,[73]BOP!$A$59:$IV$59,[73]BOP!#REF!,[73]BOP!#REF!,[73]BOP!$A$79:$IV$79,[73]BOP!$A$81:$IV$88</definedName>
    <definedName name="Z_1F4C200C_FFA7_11D1_98B6_00C04FC96ABD_.wvu.Rows" localSheetId="71" hidden="1">[73]BOP!$A$36:$IV$36,[73]BOP!$A$44:$IV$44,[73]BOP!$A$59:$IV$59,[73]BOP!#REF!,[73]BOP!#REF!,[73]BOP!$A$79:$IV$79,[73]BOP!$A$81:$IV$88</definedName>
    <definedName name="Z_1F4C200C_FFA7_11D1_98B6_00C04FC96ABD_.wvu.Rows" localSheetId="73" hidden="1">[73]BOP!$A$36:$IV$36,[73]BOP!$A$44:$IV$44,[73]BOP!$A$59:$IV$59,[73]BOP!#REF!,[73]BOP!#REF!,[73]BOP!$A$79:$IV$79,[73]BOP!$A$81:$IV$88</definedName>
    <definedName name="Z_1F4C200C_FFA7_11D1_98B6_00C04FC96ABD_.wvu.Rows" hidden="1">[73]BOP!$A$36:$IV$36,[73]BOP!$A$44:$IV$44,[73]BOP!$A$59:$IV$59,[73]BOP!#REF!,[73]BOP!#REF!,[73]BOP!$A$79:$IV$79,[73]BOP!$A$81:$IV$88</definedName>
    <definedName name="Z_1F4C200D_FFA7_11D1_98B6_00C04FC96ABD_.wvu.Rows" localSheetId="65" hidden="1">[73]BOP!$A$36:$IV$36,[73]BOP!$A$44:$IV$44,[73]BOP!$A$59:$IV$59,[73]BOP!#REF!,[73]BOP!#REF!,[73]BOP!$A$79:$IV$79,[73]BOP!#REF!</definedName>
    <definedName name="Z_1F4C200D_FFA7_11D1_98B6_00C04FC96ABD_.wvu.Rows" localSheetId="67" hidden="1">[73]BOP!$A$36:$IV$36,[73]BOP!$A$44:$IV$44,[73]BOP!$A$59:$IV$59,[73]BOP!#REF!,[73]BOP!#REF!,[73]BOP!$A$79:$IV$79,[73]BOP!#REF!</definedName>
    <definedName name="Z_1F4C200D_FFA7_11D1_98B6_00C04FC96ABD_.wvu.Rows" localSheetId="68" hidden="1">[73]BOP!$A$36:$IV$36,[73]BOP!$A$44:$IV$44,[73]BOP!$A$59:$IV$59,[73]BOP!#REF!,[73]BOP!#REF!,[73]BOP!$A$79:$IV$79,[73]BOP!#REF!</definedName>
    <definedName name="Z_1F4C200D_FFA7_11D1_98B6_00C04FC96ABD_.wvu.Rows" localSheetId="71" hidden="1">[73]BOP!$A$36:$IV$36,[73]BOP!$A$44:$IV$44,[73]BOP!$A$59:$IV$59,[73]BOP!#REF!,[73]BOP!#REF!,[73]BOP!$A$79:$IV$79,[73]BOP!#REF!</definedName>
    <definedName name="Z_1F4C200D_FFA7_11D1_98B6_00C04FC96ABD_.wvu.Rows" localSheetId="73" hidden="1">[73]BOP!$A$36:$IV$36,[73]BOP!$A$44:$IV$44,[73]BOP!$A$59:$IV$59,[73]BOP!#REF!,[73]BOP!#REF!,[73]BOP!$A$79:$IV$79,[73]BOP!#REF!</definedName>
    <definedName name="Z_1F4C200D_FFA7_11D1_98B6_00C04FC96ABD_.wvu.Rows" hidden="1">[73]BOP!$A$36:$IV$36,[73]BOP!$A$44:$IV$44,[73]BOP!$A$59:$IV$59,[73]BOP!#REF!,[73]BOP!#REF!,[73]BOP!$A$79:$IV$79,[73]BOP!#REF!</definedName>
    <definedName name="Z_1F4C200E_FFA7_11D1_98B6_00C04FC96ABD_.wvu.Rows" localSheetId="65" hidden="1">[73]BOP!$A$36:$IV$36,[73]BOP!$A$44:$IV$44,[73]BOP!$A$59:$IV$59,[73]BOP!#REF!,[73]BOP!#REF!,[73]BOP!$A$79:$IV$79,[73]BOP!$A$81:$IV$88,[73]BOP!#REF!</definedName>
    <definedName name="Z_1F4C200E_FFA7_11D1_98B6_00C04FC96ABD_.wvu.Rows" localSheetId="68" hidden="1">[73]BOP!$A$36:$IV$36,[73]BOP!$A$44:$IV$44,[73]BOP!$A$59:$IV$59,[73]BOP!#REF!,[73]BOP!#REF!,[73]BOP!$A$79:$IV$79,[73]BOP!$A$81:$IV$88,[73]BOP!#REF!</definedName>
    <definedName name="Z_1F4C200E_FFA7_11D1_98B6_00C04FC96ABD_.wvu.Rows" localSheetId="71" hidden="1">[73]BOP!$A$36:$IV$36,[73]BOP!$A$44:$IV$44,[73]BOP!$A$59:$IV$59,[73]BOP!#REF!,[73]BOP!#REF!,[73]BOP!$A$79:$IV$79,[73]BOP!$A$81:$IV$88,[73]BOP!#REF!</definedName>
    <definedName name="Z_1F4C200E_FFA7_11D1_98B6_00C04FC96ABD_.wvu.Rows" localSheetId="73" hidden="1">[73]BOP!$A$36:$IV$36,[73]BOP!$A$44:$IV$44,[73]BOP!$A$59:$IV$59,[73]BOP!#REF!,[73]BOP!#REF!,[73]BOP!$A$79:$IV$79,[73]BOP!$A$81:$IV$88,[73]BOP!#REF!</definedName>
    <definedName name="Z_1F4C200E_FFA7_11D1_98B6_00C04FC96ABD_.wvu.Rows" hidden="1">[73]BOP!$A$36:$IV$36,[73]BOP!$A$44:$IV$44,[73]BOP!$A$59:$IV$59,[73]BOP!#REF!,[73]BOP!#REF!,[73]BOP!$A$79:$IV$79,[73]BOP!$A$81:$IV$88,[73]BOP!#REF!</definedName>
    <definedName name="Z_1F4C200F_FFA7_11D1_98B6_00C04FC96ABD_.wvu.Rows" localSheetId="65" hidden="1">[73]BOP!$A$36:$IV$36,[73]BOP!$A$44:$IV$44,[73]BOP!$A$59:$IV$59,[73]BOP!#REF!,[73]BOP!#REF!,[73]BOP!$A$79:$IV$79,[73]BOP!$A$81:$IV$88,[73]BOP!#REF!</definedName>
    <definedName name="Z_1F4C200F_FFA7_11D1_98B6_00C04FC96ABD_.wvu.Rows" localSheetId="68" hidden="1">[73]BOP!$A$36:$IV$36,[73]BOP!$A$44:$IV$44,[73]BOP!$A$59:$IV$59,[73]BOP!#REF!,[73]BOP!#REF!,[73]BOP!$A$79:$IV$79,[73]BOP!$A$81:$IV$88,[73]BOP!#REF!</definedName>
    <definedName name="Z_1F4C200F_FFA7_11D1_98B6_00C04FC96ABD_.wvu.Rows" localSheetId="71" hidden="1">[73]BOP!$A$36:$IV$36,[73]BOP!$A$44:$IV$44,[73]BOP!$A$59:$IV$59,[73]BOP!#REF!,[73]BOP!#REF!,[73]BOP!$A$79:$IV$79,[73]BOP!$A$81:$IV$88,[73]BOP!#REF!</definedName>
    <definedName name="Z_1F4C200F_FFA7_11D1_98B6_00C04FC96ABD_.wvu.Rows" localSheetId="73" hidden="1">[73]BOP!$A$36:$IV$36,[73]BOP!$A$44:$IV$44,[73]BOP!$A$59:$IV$59,[73]BOP!#REF!,[73]BOP!#REF!,[73]BOP!$A$79:$IV$79,[73]BOP!$A$81:$IV$88,[73]BOP!#REF!</definedName>
    <definedName name="Z_1F4C200F_FFA7_11D1_98B6_00C04FC96ABD_.wvu.Rows" hidden="1">[73]BOP!$A$36:$IV$36,[73]BOP!$A$44:$IV$44,[73]BOP!$A$59:$IV$59,[73]BOP!#REF!,[73]BOP!#REF!,[73]BOP!$A$79:$IV$79,[73]BOP!$A$81:$IV$88,[73]BOP!#REF!</definedName>
    <definedName name="Z_1F4C2010_FFA7_11D1_98B6_00C04FC96ABD_.wvu.Rows" localSheetId="65" hidden="1">[73]BOP!$A$36:$IV$36,[73]BOP!$A$44:$IV$44,[73]BOP!$A$59:$IV$59,[73]BOP!#REF!,[73]BOP!#REF!,[73]BOP!$A$79:$IV$79,[73]BOP!$A$81:$IV$88,[73]BOP!#REF!</definedName>
    <definedName name="Z_1F4C2010_FFA7_11D1_98B6_00C04FC96ABD_.wvu.Rows" localSheetId="68" hidden="1">[73]BOP!$A$36:$IV$36,[73]BOP!$A$44:$IV$44,[73]BOP!$A$59:$IV$59,[73]BOP!#REF!,[73]BOP!#REF!,[73]BOP!$A$79:$IV$79,[73]BOP!$A$81:$IV$88,[73]BOP!#REF!</definedName>
    <definedName name="Z_1F4C2010_FFA7_11D1_98B6_00C04FC96ABD_.wvu.Rows" localSheetId="71" hidden="1">[73]BOP!$A$36:$IV$36,[73]BOP!$A$44:$IV$44,[73]BOP!$A$59:$IV$59,[73]BOP!#REF!,[73]BOP!#REF!,[73]BOP!$A$79:$IV$79,[73]BOP!$A$81:$IV$88,[73]BOP!#REF!</definedName>
    <definedName name="Z_1F4C2010_FFA7_11D1_98B6_00C04FC96ABD_.wvu.Rows" localSheetId="73" hidden="1">[73]BOP!$A$36:$IV$36,[73]BOP!$A$44:$IV$44,[73]BOP!$A$59:$IV$59,[73]BOP!#REF!,[73]BOP!#REF!,[73]BOP!$A$79:$IV$79,[73]BOP!$A$81:$IV$88,[73]BOP!#REF!</definedName>
    <definedName name="Z_1F4C2010_FFA7_11D1_98B6_00C04FC96ABD_.wvu.Rows" hidden="1">[73]BOP!$A$36:$IV$36,[73]BOP!$A$44:$IV$44,[73]BOP!$A$59:$IV$59,[73]BOP!#REF!,[73]BOP!#REF!,[73]BOP!$A$79:$IV$79,[73]BOP!$A$81:$IV$88,[73]BOP!#REF!</definedName>
    <definedName name="Z_1F4C2012_FFA7_11D1_98B6_00C04FC96ABD_.wvu.Rows" localSheetId="65" hidden="1">[73]BOP!$A$36:$IV$36,[73]BOP!$A$44:$IV$44,[73]BOP!$A$59:$IV$59,[73]BOP!#REF!,[73]BOP!#REF!,[73]BOP!$A$79:$IV$79,[73]BOP!$A$81:$IV$88,[73]BOP!#REF!,[73]BOP!#REF!</definedName>
    <definedName name="Z_1F4C2012_FFA7_11D1_98B6_00C04FC96ABD_.wvu.Rows" localSheetId="68" hidden="1">[73]BOP!$A$36:$IV$36,[73]BOP!$A$44:$IV$44,[73]BOP!$A$59:$IV$59,[73]BOP!#REF!,[73]BOP!#REF!,[73]BOP!$A$79:$IV$79,[73]BOP!$A$81:$IV$88,[73]BOP!#REF!,[73]BOP!#REF!</definedName>
    <definedName name="Z_1F4C2012_FFA7_11D1_98B6_00C04FC96ABD_.wvu.Rows" localSheetId="71" hidden="1">[73]BOP!$A$36:$IV$36,[73]BOP!$A$44:$IV$44,[73]BOP!$A$59:$IV$59,[73]BOP!#REF!,[73]BOP!#REF!,[73]BOP!$A$79:$IV$79,[73]BOP!$A$81:$IV$88,[73]BOP!#REF!,[73]BOP!#REF!</definedName>
    <definedName name="Z_1F4C2012_FFA7_11D1_98B6_00C04FC96ABD_.wvu.Rows" localSheetId="73" hidden="1">[73]BOP!$A$36:$IV$36,[73]BOP!$A$44:$IV$44,[73]BOP!$A$59:$IV$59,[73]BOP!#REF!,[73]BOP!#REF!,[73]BOP!$A$79:$IV$79,[73]BOP!$A$81:$IV$88,[73]BOP!#REF!,[73]BOP!#REF!</definedName>
    <definedName name="Z_1F4C2012_FFA7_11D1_98B6_00C04FC96ABD_.wvu.Rows" hidden="1">[73]BOP!$A$36:$IV$36,[73]BOP!$A$44:$IV$44,[73]BOP!$A$59:$IV$59,[73]BOP!#REF!,[73]BOP!#REF!,[73]BOP!$A$79:$IV$79,[73]BOP!$A$81:$IV$88,[73]BOP!#REF!,[73]BOP!#REF!</definedName>
    <definedName name="Z_1F4C2013_FFA7_11D1_98B6_00C04FC96ABD_.wvu.Rows" localSheetId="65" hidden="1">[73]BOP!$A$36:$IV$36,[73]BOP!$A$44:$IV$44,[73]BOP!$A$59:$IV$59,[73]BOP!#REF!,[73]BOP!#REF!,[73]BOP!$A$79:$IV$79,[73]BOP!$A$81:$IV$88,[73]BOP!#REF!,[73]BOP!#REF!</definedName>
    <definedName name="Z_1F4C2013_FFA7_11D1_98B6_00C04FC96ABD_.wvu.Rows" localSheetId="68" hidden="1">[73]BOP!$A$36:$IV$36,[73]BOP!$A$44:$IV$44,[73]BOP!$A$59:$IV$59,[73]BOP!#REF!,[73]BOP!#REF!,[73]BOP!$A$79:$IV$79,[73]BOP!$A$81:$IV$88,[73]BOP!#REF!,[73]BOP!#REF!</definedName>
    <definedName name="Z_1F4C2013_FFA7_11D1_98B6_00C04FC96ABD_.wvu.Rows" localSheetId="71" hidden="1">[73]BOP!$A$36:$IV$36,[73]BOP!$A$44:$IV$44,[73]BOP!$A$59:$IV$59,[73]BOP!#REF!,[73]BOP!#REF!,[73]BOP!$A$79:$IV$79,[73]BOP!$A$81:$IV$88,[73]BOP!#REF!,[73]BOP!#REF!</definedName>
    <definedName name="Z_1F4C2013_FFA7_11D1_98B6_00C04FC96ABD_.wvu.Rows" localSheetId="73" hidden="1">[73]BOP!$A$36:$IV$36,[73]BOP!$A$44:$IV$44,[73]BOP!$A$59:$IV$59,[73]BOP!#REF!,[73]BOP!#REF!,[73]BOP!$A$79:$IV$79,[73]BOP!$A$81:$IV$88,[73]BOP!#REF!,[73]BOP!#REF!</definedName>
    <definedName name="Z_1F4C2013_FFA7_11D1_98B6_00C04FC96ABD_.wvu.Rows" hidden="1">[73]BOP!$A$36:$IV$36,[73]BOP!$A$44:$IV$44,[73]BOP!$A$59:$IV$59,[73]BOP!#REF!,[73]BOP!#REF!,[73]BOP!$A$79:$IV$79,[73]BOP!$A$81:$IV$88,[73]BOP!#REF!,[73]BOP!#REF!</definedName>
    <definedName name="Z_1F4C2014_FFA7_11D1_98B6_00C04FC96ABD_.wvu.Rows" localSheetId="65" hidden="1">[73]BOP!$A$36:$IV$36,[73]BOP!$A$44:$IV$44,[73]BOP!$A$59:$IV$59,[73]BOP!#REF!,[73]BOP!#REF!,[73]BOP!$A$79:$IV$79</definedName>
    <definedName name="Z_1F4C2014_FFA7_11D1_98B6_00C04FC96ABD_.wvu.Rows" localSheetId="68" hidden="1">[73]BOP!$A$36:$IV$36,[73]BOP!$A$44:$IV$44,[73]BOP!$A$59:$IV$59,[73]BOP!#REF!,[73]BOP!#REF!,[73]BOP!$A$79:$IV$79</definedName>
    <definedName name="Z_1F4C2014_FFA7_11D1_98B6_00C04FC96ABD_.wvu.Rows" localSheetId="71" hidden="1">[73]BOP!$A$36:$IV$36,[73]BOP!$A$44:$IV$44,[73]BOP!$A$59:$IV$59,[73]BOP!#REF!,[73]BOP!#REF!,[73]BOP!$A$79:$IV$79</definedName>
    <definedName name="Z_1F4C2014_FFA7_11D1_98B6_00C04FC96ABD_.wvu.Rows" localSheetId="73" hidden="1">[73]BOP!$A$36:$IV$36,[73]BOP!$A$44:$IV$44,[73]BOP!$A$59:$IV$59,[73]BOP!#REF!,[73]BOP!#REF!,[73]BOP!$A$79:$IV$79</definedName>
    <definedName name="Z_1F4C2014_FFA7_11D1_98B6_00C04FC96ABD_.wvu.Rows" hidden="1">[73]BOP!$A$36:$IV$36,[73]BOP!$A$44:$IV$44,[73]BOP!$A$59:$IV$59,[73]BOP!#REF!,[73]BOP!#REF!,[73]BOP!$A$79:$IV$79</definedName>
    <definedName name="Z_411F631B_67C5_4A70_84A4_33D0CB6D6F29_.wvu.Cols" localSheetId="127" hidden="1">'T 12.5'!$B:$Y</definedName>
    <definedName name="Z_411F631B_67C5_4A70_84A4_33D0CB6D6F29_.wvu.Cols" localSheetId="131" hidden="1">'T 12.9'!#REF!</definedName>
    <definedName name="Z_411F631B_67C5_4A70_84A4_33D0CB6D6F29_.wvu.PrintArea" localSheetId="132" hidden="1">'T 12.10'!$A$2:$K$34</definedName>
    <definedName name="Z_411F631B_67C5_4A70_84A4_33D0CB6D6F29_.wvu.PrintArea" localSheetId="134" hidden="1">'T 12.12'!$A$2:$G$56</definedName>
    <definedName name="Z_411F631B_67C5_4A70_84A4_33D0CB6D6F29_.wvu.PrintArea" localSheetId="125" hidden="1">'T 12.3'!$A$2:$L$58</definedName>
    <definedName name="Z_411F631B_67C5_4A70_84A4_33D0CB6D6F29_.wvu.PrintArea" localSheetId="126" hidden="1">'T 12.4'!$A$2:$I$18</definedName>
    <definedName name="Z_411F631B_67C5_4A70_84A4_33D0CB6D6F29_.wvu.Rows" localSheetId="132" hidden="1">'T 12.10'!$7:$16</definedName>
    <definedName name="Z_411F631B_67C5_4A70_84A4_33D0CB6D6F29_.wvu.Rows" localSheetId="133" hidden="1">'T 12.11'!$7:$16</definedName>
    <definedName name="Z_411F631B_67C5_4A70_84A4_33D0CB6D6F29_.wvu.Rows" localSheetId="134" hidden="1">'T 12.12'!$7:$12,'T 12.12'!$24:$29,'T 12.12'!$41:$46</definedName>
    <definedName name="Z_411F631B_67C5_4A70_84A4_33D0CB6D6F29_.wvu.Rows" localSheetId="125" hidden="1">'T 12.3'!$8:$14,'T 12.3'!$24:$30,'T 12.3'!$40:$46</definedName>
    <definedName name="Z_411F631B_67C5_4A70_84A4_33D0CB6D6F29_.wvu.Rows" localSheetId="128" hidden="1">'T 12.6'!$8:$15</definedName>
    <definedName name="Z_411F631B_67C5_4A70_84A4_33D0CB6D6F29_.wvu.Rows" localSheetId="129" hidden="1">'T 12.7'!$7:$11,'T 12.7'!$13:$17,'T 12.7'!$29:$37,'T 12.7'!$49:$57</definedName>
    <definedName name="Z_49B0A4B0_963B_11D1_BFD1_00A02466B680_.wvu.Rows" localSheetId="65" hidden="1">[73]BOP!$A$36:$IV$36,[73]BOP!$A$44:$IV$44,[73]BOP!$A$59:$IV$59,[73]BOP!#REF!,[73]BOP!#REF!,[73]BOP!$A$81:$IV$88</definedName>
    <definedName name="Z_49B0A4B0_963B_11D1_BFD1_00A02466B680_.wvu.Rows" localSheetId="68" hidden="1">[73]BOP!$A$36:$IV$36,[73]BOP!$A$44:$IV$44,[73]BOP!$A$59:$IV$59,[73]BOP!#REF!,[73]BOP!#REF!,[73]BOP!$A$81:$IV$88</definedName>
    <definedName name="Z_49B0A4B0_963B_11D1_BFD1_00A02466B680_.wvu.Rows" localSheetId="71" hidden="1">[73]BOP!$A$36:$IV$36,[73]BOP!$A$44:$IV$44,[73]BOP!$A$59:$IV$59,[73]BOP!#REF!,[73]BOP!#REF!,[73]BOP!$A$81:$IV$88</definedName>
    <definedName name="Z_49B0A4B0_963B_11D1_BFD1_00A02466B680_.wvu.Rows" localSheetId="73" hidden="1">[73]BOP!$A$36:$IV$36,[73]BOP!$A$44:$IV$44,[73]BOP!$A$59:$IV$59,[73]BOP!#REF!,[73]BOP!#REF!,[73]BOP!$A$81:$IV$88</definedName>
    <definedName name="Z_49B0A4B0_963B_11D1_BFD1_00A02466B680_.wvu.Rows" hidden="1">[73]BOP!$A$36:$IV$36,[73]BOP!$A$44:$IV$44,[73]BOP!$A$59:$IV$59,[73]BOP!#REF!,[73]BOP!#REF!,[73]BOP!$A$81:$IV$88</definedName>
    <definedName name="Z_49B0A4B1_963B_11D1_BFD1_00A02466B680_.wvu.Rows" localSheetId="65" hidden="1">[73]BOP!$A$36:$IV$36,[73]BOP!$A$44:$IV$44,[73]BOP!$A$59:$IV$59,[73]BOP!#REF!,[73]BOP!#REF!,[73]BOP!$A$81:$IV$88</definedName>
    <definedName name="Z_49B0A4B1_963B_11D1_BFD1_00A02466B680_.wvu.Rows" localSheetId="68" hidden="1">[73]BOP!$A$36:$IV$36,[73]BOP!$A$44:$IV$44,[73]BOP!$A$59:$IV$59,[73]BOP!#REF!,[73]BOP!#REF!,[73]BOP!$A$81:$IV$88</definedName>
    <definedName name="Z_49B0A4B1_963B_11D1_BFD1_00A02466B680_.wvu.Rows" localSheetId="71" hidden="1">[73]BOP!$A$36:$IV$36,[73]BOP!$A$44:$IV$44,[73]BOP!$A$59:$IV$59,[73]BOP!#REF!,[73]BOP!#REF!,[73]BOP!$A$81:$IV$88</definedName>
    <definedName name="Z_49B0A4B1_963B_11D1_BFD1_00A02466B680_.wvu.Rows" localSheetId="73" hidden="1">[73]BOP!$A$36:$IV$36,[73]BOP!$A$44:$IV$44,[73]BOP!$A$59:$IV$59,[73]BOP!#REF!,[73]BOP!#REF!,[73]BOP!$A$81:$IV$88</definedName>
    <definedName name="Z_49B0A4B1_963B_11D1_BFD1_00A02466B680_.wvu.Rows" hidden="1">[73]BOP!$A$36:$IV$36,[73]BOP!$A$44:$IV$44,[73]BOP!$A$59:$IV$59,[73]BOP!#REF!,[73]BOP!#REF!,[73]BOP!$A$81:$IV$88</definedName>
    <definedName name="Z_49B0A4B4_963B_11D1_BFD1_00A02466B680_.wvu.Rows" localSheetId="65" hidden="1">[73]BOP!$A$36:$IV$36,[73]BOP!$A$44:$IV$44,[73]BOP!$A$59:$IV$59,[73]BOP!#REF!,[73]BOP!#REF!,[73]BOP!$A$79:$IV$79,[73]BOP!$A$81:$IV$88,[73]BOP!#REF!</definedName>
    <definedName name="Z_49B0A4B4_963B_11D1_BFD1_00A02466B680_.wvu.Rows" localSheetId="68" hidden="1">[73]BOP!$A$36:$IV$36,[73]BOP!$A$44:$IV$44,[73]BOP!$A$59:$IV$59,[73]BOP!#REF!,[73]BOP!#REF!,[73]BOP!$A$79:$IV$79,[73]BOP!$A$81:$IV$88,[73]BOP!#REF!</definedName>
    <definedName name="Z_49B0A4B4_963B_11D1_BFD1_00A02466B680_.wvu.Rows" localSheetId="71" hidden="1">[73]BOP!$A$36:$IV$36,[73]BOP!$A$44:$IV$44,[73]BOP!$A$59:$IV$59,[73]BOP!#REF!,[73]BOP!#REF!,[73]BOP!$A$79:$IV$79,[73]BOP!$A$81:$IV$88,[73]BOP!#REF!</definedName>
    <definedName name="Z_49B0A4B4_963B_11D1_BFD1_00A02466B680_.wvu.Rows" localSheetId="73" hidden="1">[73]BOP!$A$36:$IV$36,[73]BOP!$A$44:$IV$44,[73]BOP!$A$59:$IV$59,[73]BOP!#REF!,[73]BOP!#REF!,[73]BOP!$A$79:$IV$79,[73]BOP!$A$81:$IV$88,[73]BOP!#REF!</definedName>
    <definedName name="Z_49B0A4B4_963B_11D1_BFD1_00A02466B680_.wvu.Rows" hidden="1">[73]BOP!$A$36:$IV$36,[73]BOP!$A$44:$IV$44,[73]BOP!$A$59:$IV$59,[73]BOP!#REF!,[73]BOP!#REF!,[73]BOP!$A$79:$IV$79,[73]BOP!$A$81:$IV$88,[73]BOP!#REF!</definedName>
    <definedName name="Z_49B0A4B5_963B_11D1_BFD1_00A02466B680_.wvu.Rows" localSheetId="65" hidden="1">[73]BOP!$A$36:$IV$36,[73]BOP!$A$44:$IV$44,[73]BOP!$A$59:$IV$59,[73]BOP!#REF!,[73]BOP!#REF!,[73]BOP!$A$79:$IV$79,[73]BOP!$A$81:$IV$88</definedName>
    <definedName name="Z_49B0A4B5_963B_11D1_BFD1_00A02466B680_.wvu.Rows" localSheetId="68" hidden="1">[73]BOP!$A$36:$IV$36,[73]BOP!$A$44:$IV$44,[73]BOP!$A$59:$IV$59,[73]BOP!#REF!,[73]BOP!#REF!,[73]BOP!$A$79:$IV$79,[73]BOP!$A$81:$IV$88</definedName>
    <definedName name="Z_49B0A4B5_963B_11D1_BFD1_00A02466B680_.wvu.Rows" localSheetId="71" hidden="1">[73]BOP!$A$36:$IV$36,[73]BOP!$A$44:$IV$44,[73]BOP!$A$59:$IV$59,[73]BOP!#REF!,[73]BOP!#REF!,[73]BOP!$A$79:$IV$79,[73]BOP!$A$81:$IV$88</definedName>
    <definedName name="Z_49B0A4B5_963B_11D1_BFD1_00A02466B680_.wvu.Rows" localSheetId="73" hidden="1">[73]BOP!$A$36:$IV$36,[73]BOP!$A$44:$IV$44,[73]BOP!$A$59:$IV$59,[73]BOP!#REF!,[73]BOP!#REF!,[73]BOP!$A$79:$IV$79,[73]BOP!$A$81:$IV$88</definedName>
    <definedName name="Z_49B0A4B5_963B_11D1_BFD1_00A02466B680_.wvu.Rows" hidden="1">[73]BOP!$A$36:$IV$36,[73]BOP!$A$44:$IV$44,[73]BOP!$A$59:$IV$59,[73]BOP!#REF!,[73]BOP!#REF!,[73]BOP!$A$79:$IV$79,[73]BOP!$A$81:$IV$88</definedName>
    <definedName name="Z_49B0A4B6_963B_11D1_BFD1_00A02466B680_.wvu.Rows" localSheetId="65" hidden="1">[73]BOP!$A$36:$IV$36,[73]BOP!$A$44:$IV$44,[73]BOP!$A$59:$IV$59,[73]BOP!#REF!,[73]BOP!#REF!,[73]BOP!$A$79:$IV$79,[73]BOP!#REF!</definedName>
    <definedName name="Z_49B0A4B6_963B_11D1_BFD1_00A02466B680_.wvu.Rows" localSheetId="67" hidden="1">[73]BOP!$A$36:$IV$36,[73]BOP!$A$44:$IV$44,[73]BOP!$A$59:$IV$59,[73]BOP!#REF!,[73]BOP!#REF!,[73]BOP!$A$79:$IV$79,[73]BOP!#REF!</definedName>
    <definedName name="Z_49B0A4B6_963B_11D1_BFD1_00A02466B680_.wvu.Rows" localSheetId="68" hidden="1">[73]BOP!$A$36:$IV$36,[73]BOP!$A$44:$IV$44,[73]BOP!$A$59:$IV$59,[73]BOP!#REF!,[73]BOP!#REF!,[73]BOP!$A$79:$IV$79,[73]BOP!#REF!</definedName>
    <definedName name="Z_49B0A4B6_963B_11D1_BFD1_00A02466B680_.wvu.Rows" localSheetId="71" hidden="1">[73]BOP!$A$36:$IV$36,[73]BOP!$A$44:$IV$44,[73]BOP!$A$59:$IV$59,[73]BOP!#REF!,[73]BOP!#REF!,[73]BOP!$A$79:$IV$79,[73]BOP!#REF!</definedName>
    <definedName name="Z_49B0A4B6_963B_11D1_BFD1_00A02466B680_.wvu.Rows" localSheetId="73" hidden="1">[73]BOP!$A$36:$IV$36,[73]BOP!$A$44:$IV$44,[73]BOP!$A$59:$IV$59,[73]BOP!#REF!,[73]BOP!#REF!,[73]BOP!$A$79:$IV$79,[73]BOP!#REF!</definedName>
    <definedName name="Z_49B0A4B6_963B_11D1_BFD1_00A02466B680_.wvu.Rows" hidden="1">[73]BOP!$A$36:$IV$36,[73]BOP!$A$44:$IV$44,[73]BOP!$A$59:$IV$59,[73]BOP!#REF!,[73]BOP!#REF!,[73]BOP!$A$79:$IV$79,[73]BOP!#REF!</definedName>
    <definedName name="Z_49B0A4B7_963B_11D1_BFD1_00A02466B680_.wvu.Rows" localSheetId="65" hidden="1">[73]BOP!$A$36:$IV$36,[73]BOP!$A$44:$IV$44,[73]BOP!$A$59:$IV$59,[73]BOP!#REF!,[73]BOP!#REF!,[73]BOP!$A$79:$IV$79,[73]BOP!$A$81:$IV$88,[73]BOP!#REF!</definedName>
    <definedName name="Z_49B0A4B7_963B_11D1_BFD1_00A02466B680_.wvu.Rows" localSheetId="68" hidden="1">[73]BOP!$A$36:$IV$36,[73]BOP!$A$44:$IV$44,[73]BOP!$A$59:$IV$59,[73]BOP!#REF!,[73]BOP!#REF!,[73]BOP!$A$79:$IV$79,[73]BOP!$A$81:$IV$88,[73]BOP!#REF!</definedName>
    <definedName name="Z_49B0A4B7_963B_11D1_BFD1_00A02466B680_.wvu.Rows" localSheetId="71" hidden="1">[73]BOP!$A$36:$IV$36,[73]BOP!$A$44:$IV$44,[73]BOP!$A$59:$IV$59,[73]BOP!#REF!,[73]BOP!#REF!,[73]BOP!$A$79:$IV$79,[73]BOP!$A$81:$IV$88,[73]BOP!#REF!</definedName>
    <definedName name="Z_49B0A4B7_963B_11D1_BFD1_00A02466B680_.wvu.Rows" localSheetId="73" hidden="1">[73]BOP!$A$36:$IV$36,[73]BOP!$A$44:$IV$44,[73]BOP!$A$59:$IV$59,[73]BOP!#REF!,[73]BOP!#REF!,[73]BOP!$A$79:$IV$79,[73]BOP!$A$81:$IV$88,[73]BOP!#REF!</definedName>
    <definedName name="Z_49B0A4B7_963B_11D1_BFD1_00A02466B680_.wvu.Rows" hidden="1">[73]BOP!$A$36:$IV$36,[73]BOP!$A$44:$IV$44,[73]BOP!$A$59:$IV$59,[73]BOP!#REF!,[73]BOP!#REF!,[73]BOP!$A$79:$IV$79,[73]BOP!$A$81:$IV$88,[73]BOP!#REF!</definedName>
    <definedName name="Z_49B0A4B8_963B_11D1_BFD1_00A02466B680_.wvu.Rows" localSheetId="65" hidden="1">[73]BOP!$A$36:$IV$36,[73]BOP!$A$44:$IV$44,[73]BOP!$A$59:$IV$59,[73]BOP!#REF!,[73]BOP!#REF!,[73]BOP!$A$79:$IV$79,[73]BOP!$A$81:$IV$88,[73]BOP!#REF!</definedName>
    <definedName name="Z_49B0A4B8_963B_11D1_BFD1_00A02466B680_.wvu.Rows" localSheetId="68" hidden="1">[73]BOP!$A$36:$IV$36,[73]BOP!$A$44:$IV$44,[73]BOP!$A$59:$IV$59,[73]BOP!#REF!,[73]BOP!#REF!,[73]BOP!$A$79:$IV$79,[73]BOP!$A$81:$IV$88,[73]BOP!#REF!</definedName>
    <definedName name="Z_49B0A4B8_963B_11D1_BFD1_00A02466B680_.wvu.Rows" localSheetId="71" hidden="1">[73]BOP!$A$36:$IV$36,[73]BOP!$A$44:$IV$44,[73]BOP!$A$59:$IV$59,[73]BOP!#REF!,[73]BOP!#REF!,[73]BOP!$A$79:$IV$79,[73]BOP!$A$81:$IV$88,[73]BOP!#REF!</definedName>
    <definedName name="Z_49B0A4B8_963B_11D1_BFD1_00A02466B680_.wvu.Rows" localSheetId="73" hidden="1">[73]BOP!$A$36:$IV$36,[73]BOP!$A$44:$IV$44,[73]BOP!$A$59:$IV$59,[73]BOP!#REF!,[73]BOP!#REF!,[73]BOP!$A$79:$IV$79,[73]BOP!$A$81:$IV$88,[73]BOP!#REF!</definedName>
    <definedName name="Z_49B0A4B8_963B_11D1_BFD1_00A02466B680_.wvu.Rows" hidden="1">[73]BOP!$A$36:$IV$36,[73]BOP!$A$44:$IV$44,[73]BOP!$A$59:$IV$59,[73]BOP!#REF!,[73]BOP!#REF!,[73]BOP!$A$79:$IV$79,[73]BOP!$A$81:$IV$88,[73]BOP!#REF!</definedName>
    <definedName name="Z_49B0A4B9_963B_11D1_BFD1_00A02466B680_.wvu.Rows" localSheetId="65" hidden="1">[73]BOP!$A$36:$IV$36,[73]BOP!$A$44:$IV$44,[73]BOP!$A$59:$IV$59,[73]BOP!#REF!,[73]BOP!#REF!,[73]BOP!$A$79:$IV$79,[73]BOP!$A$81:$IV$88,[73]BOP!#REF!</definedName>
    <definedName name="Z_49B0A4B9_963B_11D1_BFD1_00A02466B680_.wvu.Rows" localSheetId="68" hidden="1">[73]BOP!$A$36:$IV$36,[73]BOP!$A$44:$IV$44,[73]BOP!$A$59:$IV$59,[73]BOP!#REF!,[73]BOP!#REF!,[73]BOP!$A$79:$IV$79,[73]BOP!$A$81:$IV$88,[73]BOP!#REF!</definedName>
    <definedName name="Z_49B0A4B9_963B_11D1_BFD1_00A02466B680_.wvu.Rows" localSheetId="71" hidden="1">[73]BOP!$A$36:$IV$36,[73]BOP!$A$44:$IV$44,[73]BOP!$A$59:$IV$59,[73]BOP!#REF!,[73]BOP!#REF!,[73]BOP!$A$79:$IV$79,[73]BOP!$A$81:$IV$88,[73]BOP!#REF!</definedName>
    <definedName name="Z_49B0A4B9_963B_11D1_BFD1_00A02466B680_.wvu.Rows" localSheetId="73" hidden="1">[73]BOP!$A$36:$IV$36,[73]BOP!$A$44:$IV$44,[73]BOP!$A$59:$IV$59,[73]BOP!#REF!,[73]BOP!#REF!,[73]BOP!$A$79:$IV$79,[73]BOP!$A$81:$IV$88,[73]BOP!#REF!</definedName>
    <definedName name="Z_49B0A4B9_963B_11D1_BFD1_00A02466B680_.wvu.Rows" hidden="1">[73]BOP!$A$36:$IV$36,[73]BOP!$A$44:$IV$44,[73]BOP!$A$59:$IV$59,[73]BOP!#REF!,[73]BOP!#REF!,[73]BOP!$A$79:$IV$79,[73]BOP!$A$81:$IV$88,[73]BOP!#REF!</definedName>
    <definedName name="Z_49B0A4BB_963B_11D1_BFD1_00A02466B680_.wvu.Rows" localSheetId="65" hidden="1">[73]BOP!$A$36:$IV$36,[73]BOP!$A$44:$IV$44,[73]BOP!$A$59:$IV$59,[73]BOP!#REF!,[73]BOP!#REF!,[73]BOP!$A$79:$IV$79,[73]BOP!$A$81:$IV$88,[73]BOP!#REF!,[73]BOP!#REF!</definedName>
    <definedName name="Z_49B0A4BB_963B_11D1_BFD1_00A02466B680_.wvu.Rows" localSheetId="68" hidden="1">[73]BOP!$A$36:$IV$36,[73]BOP!$A$44:$IV$44,[73]BOP!$A$59:$IV$59,[73]BOP!#REF!,[73]BOP!#REF!,[73]BOP!$A$79:$IV$79,[73]BOP!$A$81:$IV$88,[73]BOP!#REF!,[73]BOP!#REF!</definedName>
    <definedName name="Z_49B0A4BB_963B_11D1_BFD1_00A02466B680_.wvu.Rows" localSheetId="71" hidden="1">[73]BOP!$A$36:$IV$36,[73]BOP!$A$44:$IV$44,[73]BOP!$A$59:$IV$59,[73]BOP!#REF!,[73]BOP!#REF!,[73]BOP!$A$79:$IV$79,[73]BOP!$A$81:$IV$88,[73]BOP!#REF!,[73]BOP!#REF!</definedName>
    <definedName name="Z_49B0A4BB_963B_11D1_BFD1_00A02466B680_.wvu.Rows" localSheetId="73" hidden="1">[73]BOP!$A$36:$IV$36,[73]BOP!$A$44:$IV$44,[73]BOP!$A$59:$IV$59,[73]BOP!#REF!,[73]BOP!#REF!,[73]BOP!$A$79:$IV$79,[73]BOP!$A$81:$IV$88,[73]BOP!#REF!,[73]BOP!#REF!</definedName>
    <definedName name="Z_49B0A4BB_963B_11D1_BFD1_00A02466B680_.wvu.Rows" hidden="1">[73]BOP!$A$36:$IV$36,[73]BOP!$A$44:$IV$44,[73]BOP!$A$59:$IV$59,[73]BOP!#REF!,[73]BOP!#REF!,[73]BOP!$A$79:$IV$79,[73]BOP!$A$81:$IV$88,[73]BOP!#REF!,[73]BOP!#REF!</definedName>
    <definedName name="Z_49B0A4BC_963B_11D1_BFD1_00A02466B680_.wvu.Rows" localSheetId="65" hidden="1">[73]BOP!$A$36:$IV$36,[73]BOP!$A$44:$IV$44,[73]BOP!$A$59:$IV$59,[73]BOP!#REF!,[73]BOP!#REF!,[73]BOP!$A$79:$IV$79,[73]BOP!$A$81:$IV$88,[73]BOP!#REF!,[73]BOP!#REF!</definedName>
    <definedName name="Z_49B0A4BC_963B_11D1_BFD1_00A02466B680_.wvu.Rows" localSheetId="68" hidden="1">[73]BOP!$A$36:$IV$36,[73]BOP!$A$44:$IV$44,[73]BOP!$A$59:$IV$59,[73]BOP!#REF!,[73]BOP!#REF!,[73]BOP!$A$79:$IV$79,[73]BOP!$A$81:$IV$88,[73]BOP!#REF!,[73]BOP!#REF!</definedName>
    <definedName name="Z_49B0A4BC_963B_11D1_BFD1_00A02466B680_.wvu.Rows" localSheetId="71" hidden="1">[73]BOP!$A$36:$IV$36,[73]BOP!$A$44:$IV$44,[73]BOP!$A$59:$IV$59,[73]BOP!#REF!,[73]BOP!#REF!,[73]BOP!$A$79:$IV$79,[73]BOP!$A$81:$IV$88,[73]BOP!#REF!,[73]BOP!#REF!</definedName>
    <definedName name="Z_49B0A4BC_963B_11D1_BFD1_00A02466B680_.wvu.Rows" localSheetId="73" hidden="1">[73]BOP!$A$36:$IV$36,[73]BOP!$A$44:$IV$44,[73]BOP!$A$59:$IV$59,[73]BOP!#REF!,[73]BOP!#REF!,[73]BOP!$A$79:$IV$79,[73]BOP!$A$81:$IV$88,[73]BOP!#REF!,[73]BOP!#REF!</definedName>
    <definedName name="Z_49B0A4BC_963B_11D1_BFD1_00A02466B680_.wvu.Rows" hidden="1">[73]BOP!$A$36:$IV$36,[73]BOP!$A$44:$IV$44,[73]BOP!$A$59:$IV$59,[73]BOP!#REF!,[73]BOP!#REF!,[73]BOP!$A$79:$IV$79,[73]BOP!$A$81:$IV$88,[73]BOP!#REF!,[73]BOP!#REF!</definedName>
    <definedName name="Z_49B0A4BD_963B_11D1_BFD1_00A02466B680_.wvu.Rows" localSheetId="65" hidden="1">[73]BOP!$A$36:$IV$36,[73]BOP!$A$44:$IV$44,[73]BOP!$A$59:$IV$59,[73]BOP!#REF!,[73]BOP!#REF!,[73]BOP!$A$79:$IV$79</definedName>
    <definedName name="Z_49B0A4BD_963B_11D1_BFD1_00A02466B680_.wvu.Rows" localSheetId="68" hidden="1">[73]BOP!$A$36:$IV$36,[73]BOP!$A$44:$IV$44,[73]BOP!$A$59:$IV$59,[73]BOP!#REF!,[73]BOP!#REF!,[73]BOP!$A$79:$IV$79</definedName>
    <definedName name="Z_49B0A4BD_963B_11D1_BFD1_00A02466B680_.wvu.Rows" localSheetId="71" hidden="1">[73]BOP!$A$36:$IV$36,[73]BOP!$A$44:$IV$44,[73]BOP!$A$59:$IV$59,[73]BOP!#REF!,[73]BOP!#REF!,[73]BOP!$A$79:$IV$79</definedName>
    <definedName name="Z_49B0A4BD_963B_11D1_BFD1_00A02466B680_.wvu.Rows" localSheetId="73" hidden="1">[73]BOP!$A$36:$IV$36,[73]BOP!$A$44:$IV$44,[73]BOP!$A$59:$IV$59,[73]BOP!#REF!,[73]BOP!#REF!,[73]BOP!$A$79:$IV$79</definedName>
    <definedName name="Z_49B0A4BD_963B_11D1_BFD1_00A02466B680_.wvu.Rows" hidden="1">[73]BOP!$A$36:$IV$36,[73]BOP!$A$44:$IV$44,[73]BOP!$A$59:$IV$59,[73]BOP!#REF!,[73]BOP!#REF!,[73]BOP!$A$79:$IV$79</definedName>
    <definedName name="Z_49F91F48_5185_4737_B2CF_44C8BFED6A46_.wvu.FilterData" localSheetId="140" hidden="1">'T 12.19 (a)'!#REF!</definedName>
    <definedName name="Z_49F91F48_5185_4737_B2CF_44C8BFED6A46_.wvu.FilterData" localSheetId="141" hidden="1">'T 12.19 (b)'!#REF!</definedName>
    <definedName name="Z_49F91F48_5185_4737_B2CF_44C8BFED6A46_.wvu.PrintArea" localSheetId="139" hidden="1">'T 12.18'!$A$3:$Q$21</definedName>
    <definedName name="Z_49F91F48_5185_4737_B2CF_44C8BFED6A46_.wvu.PrintArea" localSheetId="140" hidden="1">'T 12.19 (a)'!$A$2:$P$21</definedName>
    <definedName name="Z_49F91F48_5185_4737_B2CF_44C8BFED6A46_.wvu.PrintArea" localSheetId="141" hidden="1">'T 12.19 (b)'!$A$3:$S$42</definedName>
    <definedName name="Z_49F91F48_5185_4737_B2CF_44C8BFED6A46_.wvu.PrintArea" localSheetId="147" hidden="1">'T 12.25 '!$A$2:$O$49</definedName>
    <definedName name="Z_49F91F48_5185_4737_B2CF_44C8BFED6A46_.wvu.Rows" localSheetId="137" hidden="1">'T 12.16'!$3:$3,'T 12.16'!#REF!,'T 12.16'!#REF!,'T 12.16'!#REF!,'T 12.16'!#REF!</definedName>
    <definedName name="Z_49F91F48_5185_4737_B2CF_44C8BFED6A46_.wvu.Rows" localSheetId="144" hidden="1">'T 12.22'!#REF!</definedName>
    <definedName name="Z_5F3A46A2_1A22_4FA5_A3C5_1DEBD8BB3B53_.wvu.Cols" localSheetId="65" hidden="1">#REF!</definedName>
    <definedName name="Z_5F3A46A2_1A22_4FA5_A3C5_1DEBD8BB3B53_.wvu.Cols" localSheetId="67" hidden="1">#REF!</definedName>
    <definedName name="Z_5F3A46A2_1A22_4FA5_A3C5_1DEBD8BB3B53_.wvu.Cols" localSheetId="68" hidden="1">#REF!</definedName>
    <definedName name="Z_5F3A46A2_1A22_4FA5_A3C5_1DEBD8BB3B53_.wvu.Cols" localSheetId="69" hidden="1">#REF!</definedName>
    <definedName name="Z_5F3A46A2_1A22_4FA5_A3C5_1DEBD8BB3B53_.wvu.Cols" localSheetId="71" hidden="1">#REF!</definedName>
    <definedName name="Z_5F3A46A2_1A22_4FA5_A3C5_1DEBD8BB3B53_.wvu.Cols" localSheetId="73" hidden="1">#REF!</definedName>
    <definedName name="Z_5F3A46A2_1A22_4FA5_A3C5_1DEBD8BB3B53_.wvu.Cols" hidden="1">#REF!</definedName>
    <definedName name="Z_5F3A46A2_1A22_4FA5_A3C5_1DEBD8BB3B53_.wvu.PrintArea" localSheetId="65" hidden="1">#REF!</definedName>
    <definedName name="Z_5F3A46A2_1A22_4FA5_A3C5_1DEBD8BB3B53_.wvu.PrintArea" localSheetId="67" hidden="1">#REF!</definedName>
    <definedName name="Z_5F3A46A2_1A22_4FA5_A3C5_1DEBD8BB3B53_.wvu.PrintArea" localSheetId="68" hidden="1">#REF!</definedName>
    <definedName name="Z_5F3A46A2_1A22_4FA5_A3C5_1DEBD8BB3B53_.wvu.PrintArea" localSheetId="69" hidden="1">#REF!</definedName>
    <definedName name="Z_5F3A46A2_1A22_4FA5_A3C5_1DEBD8BB3B53_.wvu.PrintArea" localSheetId="71" hidden="1">#REF!</definedName>
    <definedName name="Z_5F3A46A2_1A22_4FA5_A3C5_1DEBD8BB3B53_.wvu.PrintArea" localSheetId="73" hidden="1">#REF!</definedName>
    <definedName name="Z_5F3A46A2_1A22_4FA5_A3C5_1DEBD8BB3B53_.wvu.PrintArea" hidden="1">#REF!</definedName>
    <definedName name="Z_5F3A46A2_1A22_4FA5_A3C5_1DEBD8BB3B53_.wvu.PrintTitles" localSheetId="65" hidden="1">#REF!</definedName>
    <definedName name="Z_5F3A46A2_1A22_4FA5_A3C5_1DEBD8BB3B53_.wvu.PrintTitles" localSheetId="67" hidden="1">#REF!</definedName>
    <definedName name="Z_5F3A46A2_1A22_4FA5_A3C5_1DEBD8BB3B53_.wvu.PrintTitles" localSheetId="68" hidden="1">#REF!</definedName>
    <definedName name="Z_5F3A46A2_1A22_4FA5_A3C5_1DEBD8BB3B53_.wvu.PrintTitles" localSheetId="69" hidden="1">#REF!</definedName>
    <definedName name="Z_5F3A46A2_1A22_4FA5_A3C5_1DEBD8BB3B53_.wvu.PrintTitles" localSheetId="71" hidden="1">#REF!</definedName>
    <definedName name="Z_5F3A46A2_1A22_4FA5_A3C5_1DEBD8BB3B53_.wvu.PrintTitles" localSheetId="73" hidden="1">#REF!</definedName>
    <definedName name="Z_5F3A46A2_1A22_4FA5_A3C5_1DEBD8BB3B53_.wvu.PrintTitles" hidden="1">#REF!</definedName>
    <definedName name="Z_5F3A46A2_1A22_4FA5_A3C5_1DEBD8BB3B53_.wvu.Rows" localSheetId="65" hidden="1">#REF!</definedName>
    <definedName name="Z_5F3A46A2_1A22_4FA5_A3C5_1DEBD8BB3B53_.wvu.Rows" localSheetId="68" hidden="1">#REF!</definedName>
    <definedName name="Z_5F3A46A2_1A22_4FA5_A3C5_1DEBD8BB3B53_.wvu.Rows" localSheetId="69" hidden="1">#REF!</definedName>
    <definedName name="Z_5F3A46A2_1A22_4FA5_A3C5_1DEBD8BB3B53_.wvu.Rows" localSheetId="71" hidden="1">#REF!</definedName>
    <definedName name="Z_5F3A46A2_1A22_4FA5_A3C5_1DEBD8BB3B53_.wvu.Rows" localSheetId="73" hidden="1">#REF!</definedName>
    <definedName name="Z_5F3A46A2_1A22_4FA5_A3C5_1DEBD8BB3B53_.wvu.Rows" hidden="1">#REF!</definedName>
    <definedName name="Z_6B494234_075A_494E_ACDB_6FCEB3AAA831_.wvu.Cols" localSheetId="134" hidden="1">'T 12.12'!#REF!</definedName>
    <definedName name="Z_6B494234_075A_494E_ACDB_6FCEB3AAA831_.wvu.Cols" localSheetId="139" hidden="1">'T 12.18'!#REF!,'T 12.18'!$JJ:$JL,'T 12.18'!$TF:$TH,'T 12.18'!$ADB:$ADD,'T 12.18'!$AMX:$AMZ,'T 12.18'!$AWT:$AWV,'T 12.18'!$BGP:$BGR,'T 12.18'!$BQL:$BQN,'T 12.18'!$CAH:$CAJ,'T 12.18'!$CKD:$CKF,'T 12.18'!$CTZ:$CUB,'T 12.18'!$DDV:$DDX,'T 12.18'!$DNR:$DNT,'T 12.18'!$DXN:$DXP,'T 12.18'!$EHJ:$EHL,'T 12.18'!$ERF:$ERH,'T 12.18'!$FBB:$FBD,'T 12.18'!$FKX:$FKZ,'T 12.18'!$FUT:$FUV,'T 12.18'!$GEP:$GER,'T 12.18'!$GOL:$GON,'T 12.18'!$GYH:$GYJ,'T 12.18'!$HID:$HIF,'T 12.18'!$HRZ:$HSB,'T 12.18'!$IBV:$IBX,'T 12.18'!$ILR:$ILT,'T 12.18'!$IVN:$IVP,'T 12.18'!$JFJ:$JFL,'T 12.18'!$JPF:$JPH,'T 12.18'!$JZB:$JZD,'T 12.18'!$KIX:$KIZ,'T 12.18'!$KST:$KSV,'T 12.18'!$LCP:$LCR,'T 12.18'!$LML:$LMN,'T 12.18'!$LWH:$LWJ,'T 12.18'!$MGD:$MGF,'T 12.18'!$MPZ:$MQB,'T 12.18'!$MZV:$MZX,'T 12.18'!$NJR:$NJT,'T 12.18'!$NTN:$NTP,'T 12.18'!$ODJ:$ODL,'T 12.18'!$ONF:$ONH,'T 12.18'!$OXB:$OXD,'T 12.18'!$PGX:$PGZ,'T 12.18'!$PQT:$PQV,'T 12.18'!$QAP:$QAR,'T 12.18'!$QKL:$QKN,'T 12.18'!$QUH:$QUJ,'T 12.18'!$RED:$REF,'T 12.18'!$RNZ:$ROB,'T 12.18'!$RXV:$RXX,'T 12.18'!$SHR:$SHT,'T 12.18'!$SRN:$SRP,'T 12.18'!$TBJ:$TBL,'T 12.18'!$TLF:$TLH,'T 12.18'!$TVB:$TVD,'T 12.18'!$UEX:$UEZ,'T 12.18'!$UOT:$UOV,'T 12.18'!$UYP:$UYR,'T 12.18'!$VIL:$VIN,'T 12.18'!$VSH:$VSJ,'T 12.18'!$WCD:$WCF,'T 12.18'!$WLZ:$WMB,'T 12.18'!$WVV:$WVX</definedName>
    <definedName name="Z_6B494234_075A_494E_ACDB_6FCEB3AAA831_.wvu.Cols" localSheetId="127" hidden="1">'T 12.5'!$B:$AD,'T 12.5'!$AF:$AH</definedName>
    <definedName name="Z_6B494234_075A_494E_ACDB_6FCEB3AAA831_.wvu.Cols" localSheetId="131" hidden="1">'T 12.9'!#REF!</definedName>
    <definedName name="Z_6B494234_075A_494E_ACDB_6FCEB3AAA831_.wvu.FilterData" localSheetId="140" hidden="1">'T 12.19 (a)'!#REF!</definedName>
    <definedName name="Z_6B494234_075A_494E_ACDB_6FCEB3AAA831_.wvu.FilterData" localSheetId="141" hidden="1">'T 12.19 (b)'!#REF!</definedName>
    <definedName name="Z_6B494234_075A_494E_ACDB_6FCEB3AAA831_.wvu.PrintArea" localSheetId="137" hidden="1">'T 12.16'!$A$2:$Q$5</definedName>
    <definedName name="Z_6B494234_075A_494E_ACDB_6FCEB3AAA831_.wvu.PrintArea" localSheetId="139" hidden="1">'T 12.18'!$A$2:$Q$22</definedName>
    <definedName name="Z_6B494234_075A_494E_ACDB_6FCEB3AAA831_.wvu.PrintArea" localSheetId="140" hidden="1">'T 12.19 (a)'!$A$2:$P$21</definedName>
    <definedName name="Z_6B494234_075A_494E_ACDB_6FCEB3AAA831_.wvu.PrintArea" localSheetId="141" hidden="1">'T 12.19 (b)'!$A$2:$S$42</definedName>
    <definedName name="Z_6B494234_075A_494E_ACDB_6FCEB3AAA831_.wvu.PrintArea" localSheetId="142" hidden="1">'T 12.20'!$A$2:$R$7</definedName>
    <definedName name="Z_6B494234_075A_494E_ACDB_6FCEB3AAA831_.wvu.PrintArea" localSheetId="143" hidden="1">'T 12.21'!$A$2:$G$66</definedName>
    <definedName name="Z_6B494234_075A_494E_ACDB_6FCEB3AAA831_.wvu.PrintArea" localSheetId="144" hidden="1">'T 12.22'!$A$2:$S$34</definedName>
    <definedName name="Z_6B494234_075A_494E_ACDB_6FCEB3AAA831_.wvu.PrintArea" localSheetId="147" hidden="1">'T 12.25 '!$A$2:$O$49</definedName>
    <definedName name="Z_6B494234_075A_494E_ACDB_6FCEB3AAA831_.wvu.PrintArea" localSheetId="125" hidden="1">'T 12.3'!$A$2:$L$62</definedName>
    <definedName name="Z_6B494234_075A_494E_ACDB_6FCEB3AAA831_.wvu.PrintArea" localSheetId="127" hidden="1">'T 12.5'!$A$2:$AQ$35</definedName>
    <definedName name="Z_6B494234_075A_494E_ACDB_6FCEB3AAA831_.wvu.Rows" localSheetId="133" hidden="1">'T 12.11'!$7:$18</definedName>
    <definedName name="Z_6B494234_075A_494E_ACDB_6FCEB3AAA831_.wvu.Rows" localSheetId="134" hidden="1">'T 12.12'!$7:$16,'T 12.12'!$24:$33,'T 12.12'!$41:$49</definedName>
    <definedName name="Z_6B494234_075A_494E_ACDB_6FCEB3AAA831_.wvu.Rows" localSheetId="145" hidden="1">'T 12.23'!$8:$8</definedName>
    <definedName name="Z_6B494234_075A_494E_ACDB_6FCEB3AAA831_.wvu.Rows" localSheetId="125" hidden="1">'T 12.3'!$8:$17,'T 12.3'!$24:$33,'T 12.3'!$40:$49</definedName>
    <definedName name="Z_6B494234_075A_494E_ACDB_6FCEB3AAA831_.wvu.Rows" localSheetId="128" hidden="1">'T 12.6'!$8:$17</definedName>
    <definedName name="Z_6B494234_075A_494E_ACDB_6FCEB3AAA831_.wvu.Rows" localSheetId="129" hidden="1">'T 12.7'!$8:$21,'T 12.7'!$29:$41,'T 12.7'!$49:$60</definedName>
    <definedName name="Z_74C160A3_8CC4_43EE_B160_FE6E5DF190C3_.wvu.PrintArea" localSheetId="64" hidden="1">'T 6.1'!$A$2:$F$45</definedName>
    <definedName name="Z_74C160A3_8CC4_43EE_B160_FE6E5DF190C3_.wvu.PrintArea" localSheetId="74" hidden="1">'T 6.11'!$A$2:$B$35</definedName>
    <definedName name="Z_74C160A3_8CC4_43EE_B160_FE6E5DF190C3_.wvu.Rows" localSheetId="64" hidden="1">'T 6.1'!#REF!</definedName>
    <definedName name="Z_74C160A3_8CC4_43EE_B160_FE6E5DF190C3_.wvu.Rows" localSheetId="73" hidden="1">'T 6.9 _6.10'!$4:$4,'T 6.9 _6.10'!#REF!</definedName>
    <definedName name="Z_8D2CA333_8AF0_4661_A6B2_428696E923B8_.wvu.PrintArea" localSheetId="139" hidden="1">'T 12.18'!$A$3:$Q$21</definedName>
    <definedName name="Z_8E253319_B680_4576_B0EC_D2107D6AA473_.wvu.Cols" localSheetId="127" hidden="1">'T 12.5'!$B:$AD,'T 12.5'!$AF:$AH</definedName>
    <definedName name="Z_8E253319_B680_4576_B0EC_D2107D6AA473_.wvu.Cols" localSheetId="131" hidden="1">'T 12.9'!#REF!</definedName>
    <definedName name="Z_8E253319_B680_4576_B0EC_D2107D6AA473_.wvu.PrintArea" localSheetId="147" hidden="1">'T 12.25 '!$A$2:$O$49</definedName>
    <definedName name="Z_8E253319_B680_4576_B0EC_D2107D6AA473_.wvu.PrintArea" localSheetId="127" hidden="1">'T 12.5'!$A$2:$AQ$35</definedName>
    <definedName name="Z_8E253319_B680_4576_B0EC_D2107D6AA473_.wvu.Rows" localSheetId="133" hidden="1">'T 12.11'!$7:$18</definedName>
    <definedName name="Z_8E253319_B680_4576_B0EC_D2107D6AA473_.wvu.Rows" localSheetId="134" hidden="1">'T 12.12'!$7:$16,'T 12.12'!$24:$33,'T 12.12'!$41:$49</definedName>
    <definedName name="Z_8E253319_B680_4576_B0EC_D2107D6AA473_.wvu.Rows" localSheetId="145" hidden="1">'T 12.23'!$8:$8</definedName>
    <definedName name="Z_8E253319_B680_4576_B0EC_D2107D6AA473_.wvu.Rows" localSheetId="129" hidden="1">'T 12.7'!$8:$21,'T 12.7'!$29:$41,'T 12.7'!$49:$60</definedName>
    <definedName name="Z_943F3B87_447A_4F98_B02C_9C7EAFEB680C_.wvu.FilterData" localSheetId="140" hidden="1">'T 12.19 (a)'!#REF!</definedName>
    <definedName name="Z_943F3B87_447A_4F98_B02C_9C7EAFEB680C_.wvu.FilterData" localSheetId="141" hidden="1">'T 12.19 (b)'!#REF!</definedName>
    <definedName name="Z_95224721_0485_11D4_BFD1_00508B5F4DA4_.wvu.Cols" localSheetId="65" hidden="1">#REF!</definedName>
    <definedName name="Z_95224721_0485_11D4_BFD1_00508B5F4DA4_.wvu.Cols" localSheetId="68" hidden="1">#REF!</definedName>
    <definedName name="Z_95224721_0485_11D4_BFD1_00508B5F4DA4_.wvu.Cols" localSheetId="69" hidden="1">#REF!</definedName>
    <definedName name="Z_95224721_0485_11D4_BFD1_00508B5F4DA4_.wvu.Cols" localSheetId="71" hidden="1">#REF!</definedName>
    <definedName name="Z_95224721_0485_11D4_BFD1_00508B5F4DA4_.wvu.Cols" localSheetId="73" hidden="1">#REF!</definedName>
    <definedName name="Z_95224721_0485_11D4_BFD1_00508B5F4DA4_.wvu.Cols" hidden="1">#REF!</definedName>
    <definedName name="Z_9E0C48F8_FFCC_11D1_98BA_00C04FC96ABD_.wvu.Rows" localSheetId="65" hidden="1">[73]BOP!$A$36:$IV$36,[73]BOP!$A$44:$IV$44,[73]BOP!$A$59:$IV$59,[73]BOP!#REF!,[73]BOP!#REF!,[73]BOP!$A$81:$IV$88</definedName>
    <definedName name="Z_9E0C48F8_FFCC_11D1_98BA_00C04FC96ABD_.wvu.Rows" localSheetId="68" hidden="1">[73]BOP!$A$36:$IV$36,[73]BOP!$A$44:$IV$44,[73]BOP!$A$59:$IV$59,[73]BOP!#REF!,[73]BOP!#REF!,[73]BOP!$A$81:$IV$88</definedName>
    <definedName name="Z_9E0C48F8_FFCC_11D1_98BA_00C04FC96ABD_.wvu.Rows" localSheetId="71" hidden="1">[73]BOP!$A$36:$IV$36,[73]BOP!$A$44:$IV$44,[73]BOP!$A$59:$IV$59,[73]BOP!#REF!,[73]BOP!#REF!,[73]BOP!$A$81:$IV$88</definedName>
    <definedName name="Z_9E0C48F8_FFCC_11D1_98BA_00C04FC96ABD_.wvu.Rows" localSheetId="73" hidden="1">[73]BOP!$A$36:$IV$36,[73]BOP!$A$44:$IV$44,[73]BOP!$A$59:$IV$59,[73]BOP!#REF!,[73]BOP!#REF!,[73]BOP!$A$81:$IV$88</definedName>
    <definedName name="Z_9E0C48F8_FFCC_11D1_98BA_00C04FC96ABD_.wvu.Rows" hidden="1">[73]BOP!$A$36:$IV$36,[73]BOP!$A$44:$IV$44,[73]BOP!$A$59:$IV$59,[73]BOP!#REF!,[73]BOP!#REF!,[73]BOP!$A$81:$IV$88</definedName>
    <definedName name="Z_9E0C48F9_FFCC_11D1_98BA_00C04FC96ABD_.wvu.Rows" localSheetId="65" hidden="1">[73]BOP!$A$36:$IV$36,[73]BOP!$A$44:$IV$44,[73]BOP!$A$59:$IV$59,[73]BOP!#REF!,[73]BOP!#REF!,[73]BOP!$A$81:$IV$88</definedName>
    <definedName name="Z_9E0C48F9_FFCC_11D1_98BA_00C04FC96ABD_.wvu.Rows" localSheetId="68" hidden="1">[73]BOP!$A$36:$IV$36,[73]BOP!$A$44:$IV$44,[73]BOP!$A$59:$IV$59,[73]BOP!#REF!,[73]BOP!#REF!,[73]BOP!$A$81:$IV$88</definedName>
    <definedName name="Z_9E0C48F9_FFCC_11D1_98BA_00C04FC96ABD_.wvu.Rows" localSheetId="71" hidden="1">[73]BOP!$A$36:$IV$36,[73]BOP!$A$44:$IV$44,[73]BOP!$A$59:$IV$59,[73]BOP!#REF!,[73]BOP!#REF!,[73]BOP!$A$81:$IV$88</definedName>
    <definedName name="Z_9E0C48F9_FFCC_11D1_98BA_00C04FC96ABD_.wvu.Rows" localSheetId="73" hidden="1">[73]BOP!$A$36:$IV$36,[73]BOP!$A$44:$IV$44,[73]BOP!$A$59:$IV$59,[73]BOP!#REF!,[73]BOP!#REF!,[73]BOP!$A$81:$IV$88</definedName>
    <definedName name="Z_9E0C48F9_FFCC_11D1_98BA_00C04FC96ABD_.wvu.Rows" hidden="1">[73]BOP!$A$36:$IV$36,[73]BOP!$A$44:$IV$44,[73]BOP!$A$59:$IV$59,[73]BOP!#REF!,[73]BOP!#REF!,[73]BOP!$A$81:$IV$88</definedName>
    <definedName name="Z_9E0C48FA_FFCC_11D1_98BA_00C04FC96ABD_.wvu.Rows" localSheetId="65" hidden="1">[73]BOP!$A$36:$IV$36,[73]BOP!$A$44:$IV$44,[73]BOP!$A$59:$IV$59,[73]BOP!#REF!,[73]BOP!#REF!,[73]BOP!$A$81:$IV$88</definedName>
    <definedName name="Z_9E0C48FA_FFCC_11D1_98BA_00C04FC96ABD_.wvu.Rows" localSheetId="68" hidden="1">[73]BOP!$A$36:$IV$36,[73]BOP!$A$44:$IV$44,[73]BOP!$A$59:$IV$59,[73]BOP!#REF!,[73]BOP!#REF!,[73]BOP!$A$81:$IV$88</definedName>
    <definedName name="Z_9E0C48FA_FFCC_11D1_98BA_00C04FC96ABD_.wvu.Rows" localSheetId="71" hidden="1">[73]BOP!$A$36:$IV$36,[73]BOP!$A$44:$IV$44,[73]BOP!$A$59:$IV$59,[73]BOP!#REF!,[73]BOP!#REF!,[73]BOP!$A$81:$IV$88</definedName>
    <definedName name="Z_9E0C48FA_FFCC_11D1_98BA_00C04FC96ABD_.wvu.Rows" localSheetId="73" hidden="1">[73]BOP!$A$36:$IV$36,[73]BOP!$A$44:$IV$44,[73]BOP!$A$59:$IV$59,[73]BOP!#REF!,[73]BOP!#REF!,[73]BOP!$A$81:$IV$88</definedName>
    <definedName name="Z_9E0C48FA_FFCC_11D1_98BA_00C04FC96ABD_.wvu.Rows" hidden="1">[73]BOP!$A$36:$IV$36,[73]BOP!$A$44:$IV$44,[73]BOP!$A$59:$IV$59,[73]BOP!#REF!,[73]BOP!#REF!,[73]BOP!$A$81:$IV$88</definedName>
    <definedName name="Z_9E0C48FB_FFCC_11D1_98BA_00C04FC96ABD_.wvu.Rows" localSheetId="65" hidden="1">[73]BOP!$A$36:$IV$36,[73]BOP!$A$44:$IV$44,[73]BOP!$A$59:$IV$59,[73]BOP!#REF!,[73]BOP!#REF!,[73]BOP!$A$81:$IV$88</definedName>
    <definedName name="Z_9E0C48FB_FFCC_11D1_98BA_00C04FC96ABD_.wvu.Rows" localSheetId="68" hidden="1">[73]BOP!$A$36:$IV$36,[73]BOP!$A$44:$IV$44,[73]BOP!$A$59:$IV$59,[73]BOP!#REF!,[73]BOP!#REF!,[73]BOP!$A$81:$IV$88</definedName>
    <definedName name="Z_9E0C48FB_FFCC_11D1_98BA_00C04FC96ABD_.wvu.Rows" localSheetId="71" hidden="1">[73]BOP!$A$36:$IV$36,[73]BOP!$A$44:$IV$44,[73]BOP!$A$59:$IV$59,[73]BOP!#REF!,[73]BOP!#REF!,[73]BOP!$A$81:$IV$88</definedName>
    <definedName name="Z_9E0C48FB_FFCC_11D1_98BA_00C04FC96ABD_.wvu.Rows" localSheetId="73" hidden="1">[73]BOP!$A$36:$IV$36,[73]BOP!$A$44:$IV$44,[73]BOP!$A$59:$IV$59,[73]BOP!#REF!,[73]BOP!#REF!,[73]BOP!$A$81:$IV$88</definedName>
    <definedName name="Z_9E0C48FB_FFCC_11D1_98BA_00C04FC96ABD_.wvu.Rows" hidden="1">[73]BOP!$A$36:$IV$36,[73]BOP!$A$44:$IV$44,[73]BOP!$A$59:$IV$59,[73]BOP!#REF!,[73]BOP!#REF!,[73]BOP!$A$81:$IV$88</definedName>
    <definedName name="Z_9E0C48FC_FFCC_11D1_98BA_00C04FC96ABD_.wvu.Rows" localSheetId="65" hidden="1">[73]BOP!$A$36:$IV$36,[73]BOP!$A$44:$IV$44,[73]BOP!$A$59:$IV$59,[73]BOP!#REF!,[73]BOP!#REF!,[73]BOP!$A$79:$IV$79,[73]BOP!$A$81:$IV$88,[73]BOP!#REF!</definedName>
    <definedName name="Z_9E0C48FC_FFCC_11D1_98BA_00C04FC96ABD_.wvu.Rows" localSheetId="68" hidden="1">[73]BOP!$A$36:$IV$36,[73]BOP!$A$44:$IV$44,[73]BOP!$A$59:$IV$59,[73]BOP!#REF!,[73]BOP!#REF!,[73]BOP!$A$79:$IV$79,[73]BOP!$A$81:$IV$88,[73]BOP!#REF!</definedName>
    <definedName name="Z_9E0C48FC_FFCC_11D1_98BA_00C04FC96ABD_.wvu.Rows" localSheetId="71" hidden="1">[73]BOP!$A$36:$IV$36,[73]BOP!$A$44:$IV$44,[73]BOP!$A$59:$IV$59,[73]BOP!#REF!,[73]BOP!#REF!,[73]BOP!$A$79:$IV$79,[73]BOP!$A$81:$IV$88,[73]BOP!#REF!</definedName>
    <definedName name="Z_9E0C48FC_FFCC_11D1_98BA_00C04FC96ABD_.wvu.Rows" localSheetId="73" hidden="1">[73]BOP!$A$36:$IV$36,[73]BOP!$A$44:$IV$44,[73]BOP!$A$59:$IV$59,[73]BOP!#REF!,[73]BOP!#REF!,[73]BOP!$A$79:$IV$79,[73]BOP!$A$81:$IV$88,[73]BOP!#REF!</definedName>
    <definedName name="Z_9E0C48FC_FFCC_11D1_98BA_00C04FC96ABD_.wvu.Rows" hidden="1">[73]BOP!$A$36:$IV$36,[73]BOP!$A$44:$IV$44,[73]BOP!$A$59:$IV$59,[73]BOP!#REF!,[73]BOP!#REF!,[73]BOP!$A$79:$IV$79,[73]BOP!$A$81:$IV$88,[73]BOP!#REF!</definedName>
    <definedName name="Z_9E0C48FD_FFCC_11D1_98BA_00C04FC96ABD_.wvu.Rows" localSheetId="65" hidden="1">[73]BOP!$A$36:$IV$36,[73]BOP!$A$44:$IV$44,[73]BOP!$A$59:$IV$59,[73]BOP!#REF!,[73]BOP!#REF!,[73]BOP!$A$79:$IV$79,[73]BOP!$A$81:$IV$88</definedName>
    <definedName name="Z_9E0C48FD_FFCC_11D1_98BA_00C04FC96ABD_.wvu.Rows" localSheetId="68" hidden="1">[73]BOP!$A$36:$IV$36,[73]BOP!$A$44:$IV$44,[73]BOP!$A$59:$IV$59,[73]BOP!#REF!,[73]BOP!#REF!,[73]BOP!$A$79:$IV$79,[73]BOP!$A$81:$IV$88</definedName>
    <definedName name="Z_9E0C48FD_FFCC_11D1_98BA_00C04FC96ABD_.wvu.Rows" localSheetId="71" hidden="1">[73]BOP!$A$36:$IV$36,[73]BOP!$A$44:$IV$44,[73]BOP!$A$59:$IV$59,[73]BOP!#REF!,[73]BOP!#REF!,[73]BOP!$A$79:$IV$79,[73]BOP!$A$81:$IV$88</definedName>
    <definedName name="Z_9E0C48FD_FFCC_11D1_98BA_00C04FC96ABD_.wvu.Rows" localSheetId="73" hidden="1">[73]BOP!$A$36:$IV$36,[73]BOP!$A$44:$IV$44,[73]BOP!$A$59:$IV$59,[73]BOP!#REF!,[73]BOP!#REF!,[73]BOP!$A$79:$IV$79,[73]BOP!$A$81:$IV$88</definedName>
    <definedName name="Z_9E0C48FD_FFCC_11D1_98BA_00C04FC96ABD_.wvu.Rows" hidden="1">[73]BOP!$A$36:$IV$36,[73]BOP!$A$44:$IV$44,[73]BOP!$A$59:$IV$59,[73]BOP!#REF!,[73]BOP!#REF!,[73]BOP!$A$79:$IV$79,[73]BOP!$A$81:$IV$88</definedName>
    <definedName name="Z_9E0C48FE_FFCC_11D1_98BA_00C04FC96ABD_.wvu.Rows" localSheetId="65" hidden="1">[73]BOP!$A$36:$IV$36,[73]BOP!$A$44:$IV$44,[73]BOP!$A$59:$IV$59,[73]BOP!#REF!,[73]BOP!#REF!,[73]BOP!$A$79:$IV$79,[73]BOP!#REF!</definedName>
    <definedName name="Z_9E0C48FE_FFCC_11D1_98BA_00C04FC96ABD_.wvu.Rows" localSheetId="67" hidden="1">[73]BOP!$A$36:$IV$36,[73]BOP!$A$44:$IV$44,[73]BOP!$A$59:$IV$59,[73]BOP!#REF!,[73]BOP!#REF!,[73]BOP!$A$79:$IV$79,[73]BOP!#REF!</definedName>
    <definedName name="Z_9E0C48FE_FFCC_11D1_98BA_00C04FC96ABD_.wvu.Rows" localSheetId="68" hidden="1">[73]BOP!$A$36:$IV$36,[73]BOP!$A$44:$IV$44,[73]BOP!$A$59:$IV$59,[73]BOP!#REF!,[73]BOP!#REF!,[73]BOP!$A$79:$IV$79,[73]BOP!#REF!</definedName>
    <definedName name="Z_9E0C48FE_FFCC_11D1_98BA_00C04FC96ABD_.wvu.Rows" localSheetId="71" hidden="1">[73]BOP!$A$36:$IV$36,[73]BOP!$A$44:$IV$44,[73]BOP!$A$59:$IV$59,[73]BOP!#REF!,[73]BOP!#REF!,[73]BOP!$A$79:$IV$79,[73]BOP!#REF!</definedName>
    <definedName name="Z_9E0C48FE_FFCC_11D1_98BA_00C04FC96ABD_.wvu.Rows" localSheetId="73" hidden="1">[73]BOP!$A$36:$IV$36,[73]BOP!$A$44:$IV$44,[73]BOP!$A$59:$IV$59,[73]BOP!#REF!,[73]BOP!#REF!,[73]BOP!$A$79:$IV$79,[73]BOP!#REF!</definedName>
    <definedName name="Z_9E0C48FE_FFCC_11D1_98BA_00C04FC96ABD_.wvu.Rows" hidden="1">[73]BOP!$A$36:$IV$36,[73]BOP!$A$44:$IV$44,[73]BOP!$A$59:$IV$59,[73]BOP!#REF!,[73]BOP!#REF!,[73]BOP!$A$79:$IV$79,[73]BOP!#REF!</definedName>
    <definedName name="Z_9E0C48FF_FFCC_11D1_98BA_00C04FC96ABD_.wvu.Rows" localSheetId="65" hidden="1">[73]BOP!$A$36:$IV$36,[73]BOP!$A$44:$IV$44,[73]BOP!$A$59:$IV$59,[73]BOP!#REF!,[73]BOP!#REF!,[73]BOP!$A$79:$IV$79,[73]BOP!$A$81:$IV$88,[73]BOP!#REF!</definedName>
    <definedName name="Z_9E0C48FF_FFCC_11D1_98BA_00C04FC96ABD_.wvu.Rows" localSheetId="68" hidden="1">[73]BOP!$A$36:$IV$36,[73]BOP!$A$44:$IV$44,[73]BOP!$A$59:$IV$59,[73]BOP!#REF!,[73]BOP!#REF!,[73]BOP!$A$79:$IV$79,[73]BOP!$A$81:$IV$88,[73]BOP!#REF!</definedName>
    <definedName name="Z_9E0C48FF_FFCC_11D1_98BA_00C04FC96ABD_.wvu.Rows" localSheetId="71" hidden="1">[73]BOP!$A$36:$IV$36,[73]BOP!$A$44:$IV$44,[73]BOP!$A$59:$IV$59,[73]BOP!#REF!,[73]BOP!#REF!,[73]BOP!$A$79:$IV$79,[73]BOP!$A$81:$IV$88,[73]BOP!#REF!</definedName>
    <definedName name="Z_9E0C48FF_FFCC_11D1_98BA_00C04FC96ABD_.wvu.Rows" localSheetId="73" hidden="1">[73]BOP!$A$36:$IV$36,[73]BOP!$A$44:$IV$44,[73]BOP!$A$59:$IV$59,[73]BOP!#REF!,[73]BOP!#REF!,[73]BOP!$A$79:$IV$79,[73]BOP!$A$81:$IV$88,[73]BOP!#REF!</definedName>
    <definedName name="Z_9E0C48FF_FFCC_11D1_98BA_00C04FC96ABD_.wvu.Rows" hidden="1">[73]BOP!$A$36:$IV$36,[73]BOP!$A$44:$IV$44,[73]BOP!$A$59:$IV$59,[73]BOP!#REF!,[73]BOP!#REF!,[73]BOP!$A$79:$IV$79,[73]BOP!$A$81:$IV$88,[73]BOP!#REF!</definedName>
    <definedName name="Z_9E0C4900_FFCC_11D1_98BA_00C04FC96ABD_.wvu.Rows" localSheetId="65" hidden="1">[73]BOP!$A$36:$IV$36,[73]BOP!$A$44:$IV$44,[73]BOP!$A$59:$IV$59,[73]BOP!#REF!,[73]BOP!#REF!,[73]BOP!$A$79:$IV$79,[73]BOP!$A$81:$IV$88,[73]BOP!#REF!</definedName>
    <definedName name="Z_9E0C4900_FFCC_11D1_98BA_00C04FC96ABD_.wvu.Rows" localSheetId="68" hidden="1">[73]BOP!$A$36:$IV$36,[73]BOP!$A$44:$IV$44,[73]BOP!$A$59:$IV$59,[73]BOP!#REF!,[73]BOP!#REF!,[73]BOP!$A$79:$IV$79,[73]BOP!$A$81:$IV$88,[73]BOP!#REF!</definedName>
    <definedName name="Z_9E0C4900_FFCC_11D1_98BA_00C04FC96ABD_.wvu.Rows" localSheetId="71" hidden="1">[73]BOP!$A$36:$IV$36,[73]BOP!$A$44:$IV$44,[73]BOP!$A$59:$IV$59,[73]BOP!#REF!,[73]BOP!#REF!,[73]BOP!$A$79:$IV$79,[73]BOP!$A$81:$IV$88,[73]BOP!#REF!</definedName>
    <definedName name="Z_9E0C4900_FFCC_11D1_98BA_00C04FC96ABD_.wvu.Rows" localSheetId="73" hidden="1">[73]BOP!$A$36:$IV$36,[73]BOP!$A$44:$IV$44,[73]BOP!$A$59:$IV$59,[73]BOP!#REF!,[73]BOP!#REF!,[73]BOP!$A$79:$IV$79,[73]BOP!$A$81:$IV$88,[73]BOP!#REF!</definedName>
    <definedName name="Z_9E0C4900_FFCC_11D1_98BA_00C04FC96ABD_.wvu.Rows" hidden="1">[73]BOP!$A$36:$IV$36,[73]BOP!$A$44:$IV$44,[73]BOP!$A$59:$IV$59,[73]BOP!#REF!,[73]BOP!#REF!,[73]BOP!$A$79:$IV$79,[73]BOP!$A$81:$IV$88,[73]BOP!#REF!</definedName>
    <definedName name="Z_9E0C4901_FFCC_11D1_98BA_00C04FC96ABD_.wvu.Rows" localSheetId="65" hidden="1">[73]BOP!$A$36:$IV$36,[73]BOP!$A$44:$IV$44,[73]BOP!$A$59:$IV$59,[73]BOP!#REF!,[73]BOP!#REF!,[73]BOP!$A$79:$IV$79,[73]BOP!$A$81:$IV$88,[73]BOP!#REF!</definedName>
    <definedName name="Z_9E0C4901_FFCC_11D1_98BA_00C04FC96ABD_.wvu.Rows" localSheetId="68" hidden="1">[73]BOP!$A$36:$IV$36,[73]BOP!$A$44:$IV$44,[73]BOP!$A$59:$IV$59,[73]BOP!#REF!,[73]BOP!#REF!,[73]BOP!$A$79:$IV$79,[73]BOP!$A$81:$IV$88,[73]BOP!#REF!</definedName>
    <definedName name="Z_9E0C4901_FFCC_11D1_98BA_00C04FC96ABD_.wvu.Rows" localSheetId="71" hidden="1">[73]BOP!$A$36:$IV$36,[73]BOP!$A$44:$IV$44,[73]BOP!$A$59:$IV$59,[73]BOP!#REF!,[73]BOP!#REF!,[73]BOP!$A$79:$IV$79,[73]BOP!$A$81:$IV$88,[73]BOP!#REF!</definedName>
    <definedName name="Z_9E0C4901_FFCC_11D1_98BA_00C04FC96ABD_.wvu.Rows" localSheetId="73" hidden="1">[73]BOP!$A$36:$IV$36,[73]BOP!$A$44:$IV$44,[73]BOP!$A$59:$IV$59,[73]BOP!#REF!,[73]BOP!#REF!,[73]BOP!$A$79:$IV$79,[73]BOP!$A$81:$IV$88,[73]BOP!#REF!</definedName>
    <definedName name="Z_9E0C4901_FFCC_11D1_98BA_00C04FC96ABD_.wvu.Rows" hidden="1">[73]BOP!$A$36:$IV$36,[73]BOP!$A$44:$IV$44,[73]BOP!$A$59:$IV$59,[73]BOP!#REF!,[73]BOP!#REF!,[73]BOP!$A$79:$IV$79,[73]BOP!$A$81:$IV$88,[73]BOP!#REF!</definedName>
    <definedName name="Z_9E0C4903_FFCC_11D1_98BA_00C04FC96ABD_.wvu.Rows" localSheetId="65" hidden="1">[73]BOP!$A$36:$IV$36,[73]BOP!$A$44:$IV$44,[73]BOP!$A$59:$IV$59,[73]BOP!#REF!,[73]BOP!#REF!,[73]BOP!$A$79:$IV$79,[73]BOP!$A$81:$IV$88,[73]BOP!#REF!,[73]BOP!#REF!</definedName>
    <definedName name="Z_9E0C4903_FFCC_11D1_98BA_00C04FC96ABD_.wvu.Rows" localSheetId="68" hidden="1">[73]BOP!$A$36:$IV$36,[73]BOP!$A$44:$IV$44,[73]BOP!$A$59:$IV$59,[73]BOP!#REF!,[73]BOP!#REF!,[73]BOP!$A$79:$IV$79,[73]BOP!$A$81:$IV$88,[73]BOP!#REF!,[73]BOP!#REF!</definedName>
    <definedName name="Z_9E0C4903_FFCC_11D1_98BA_00C04FC96ABD_.wvu.Rows" localSheetId="71" hidden="1">[73]BOP!$A$36:$IV$36,[73]BOP!$A$44:$IV$44,[73]BOP!$A$59:$IV$59,[73]BOP!#REF!,[73]BOP!#REF!,[73]BOP!$A$79:$IV$79,[73]BOP!$A$81:$IV$88,[73]BOP!#REF!,[73]BOP!#REF!</definedName>
    <definedName name="Z_9E0C4903_FFCC_11D1_98BA_00C04FC96ABD_.wvu.Rows" localSheetId="73" hidden="1">[73]BOP!$A$36:$IV$36,[73]BOP!$A$44:$IV$44,[73]BOP!$A$59:$IV$59,[73]BOP!#REF!,[73]BOP!#REF!,[73]BOP!$A$79:$IV$79,[73]BOP!$A$81:$IV$88,[73]BOP!#REF!,[73]BOP!#REF!</definedName>
    <definedName name="Z_9E0C4903_FFCC_11D1_98BA_00C04FC96ABD_.wvu.Rows" hidden="1">[73]BOP!$A$36:$IV$36,[73]BOP!$A$44:$IV$44,[73]BOP!$A$59:$IV$59,[73]BOP!#REF!,[73]BOP!#REF!,[73]BOP!$A$79:$IV$79,[73]BOP!$A$81:$IV$88,[73]BOP!#REF!,[73]BOP!#REF!</definedName>
    <definedName name="Z_9E0C4904_FFCC_11D1_98BA_00C04FC96ABD_.wvu.Rows" localSheetId="65" hidden="1">[73]BOP!$A$36:$IV$36,[73]BOP!$A$44:$IV$44,[73]BOP!$A$59:$IV$59,[73]BOP!#REF!,[73]BOP!#REF!,[73]BOP!$A$79:$IV$79,[73]BOP!$A$81:$IV$88,[73]BOP!#REF!,[73]BOP!#REF!</definedName>
    <definedName name="Z_9E0C4904_FFCC_11D1_98BA_00C04FC96ABD_.wvu.Rows" localSheetId="68" hidden="1">[73]BOP!$A$36:$IV$36,[73]BOP!$A$44:$IV$44,[73]BOP!$A$59:$IV$59,[73]BOP!#REF!,[73]BOP!#REF!,[73]BOP!$A$79:$IV$79,[73]BOP!$A$81:$IV$88,[73]BOP!#REF!,[73]BOP!#REF!</definedName>
    <definedName name="Z_9E0C4904_FFCC_11D1_98BA_00C04FC96ABD_.wvu.Rows" localSheetId="71" hidden="1">[73]BOP!$A$36:$IV$36,[73]BOP!$A$44:$IV$44,[73]BOP!$A$59:$IV$59,[73]BOP!#REF!,[73]BOP!#REF!,[73]BOP!$A$79:$IV$79,[73]BOP!$A$81:$IV$88,[73]BOP!#REF!,[73]BOP!#REF!</definedName>
    <definedName name="Z_9E0C4904_FFCC_11D1_98BA_00C04FC96ABD_.wvu.Rows" localSheetId="73" hidden="1">[73]BOP!$A$36:$IV$36,[73]BOP!$A$44:$IV$44,[73]BOP!$A$59:$IV$59,[73]BOP!#REF!,[73]BOP!#REF!,[73]BOP!$A$79:$IV$79,[73]BOP!$A$81:$IV$88,[73]BOP!#REF!,[73]BOP!#REF!</definedName>
    <definedName name="Z_9E0C4904_FFCC_11D1_98BA_00C04FC96ABD_.wvu.Rows" hidden="1">[73]BOP!$A$36:$IV$36,[73]BOP!$A$44:$IV$44,[73]BOP!$A$59:$IV$59,[73]BOP!#REF!,[73]BOP!#REF!,[73]BOP!$A$79:$IV$79,[73]BOP!$A$81:$IV$88,[73]BOP!#REF!,[73]BOP!#REF!</definedName>
    <definedName name="Z_9E0C4905_FFCC_11D1_98BA_00C04FC96ABD_.wvu.Rows" localSheetId="65" hidden="1">[73]BOP!$A$36:$IV$36,[73]BOP!$A$44:$IV$44,[73]BOP!$A$59:$IV$59,[73]BOP!#REF!,[73]BOP!#REF!,[73]BOP!$A$79:$IV$79</definedName>
    <definedName name="Z_9E0C4905_FFCC_11D1_98BA_00C04FC96ABD_.wvu.Rows" localSheetId="68" hidden="1">[73]BOP!$A$36:$IV$36,[73]BOP!$A$44:$IV$44,[73]BOP!$A$59:$IV$59,[73]BOP!#REF!,[73]BOP!#REF!,[73]BOP!$A$79:$IV$79</definedName>
    <definedName name="Z_9E0C4905_FFCC_11D1_98BA_00C04FC96ABD_.wvu.Rows" localSheetId="71" hidden="1">[73]BOP!$A$36:$IV$36,[73]BOP!$A$44:$IV$44,[73]BOP!$A$59:$IV$59,[73]BOP!#REF!,[73]BOP!#REF!,[73]BOP!$A$79:$IV$79</definedName>
    <definedName name="Z_9E0C4905_FFCC_11D1_98BA_00C04FC96ABD_.wvu.Rows" localSheetId="73" hidden="1">[73]BOP!$A$36:$IV$36,[73]BOP!$A$44:$IV$44,[73]BOP!$A$59:$IV$59,[73]BOP!#REF!,[73]BOP!#REF!,[73]BOP!$A$79:$IV$79</definedName>
    <definedName name="Z_9E0C4905_FFCC_11D1_98BA_00C04FC96ABD_.wvu.Rows" hidden="1">[73]BOP!$A$36:$IV$36,[73]BOP!$A$44:$IV$44,[73]BOP!$A$59:$IV$59,[73]BOP!#REF!,[73]BOP!#REF!,[73]BOP!$A$79:$IV$79</definedName>
    <definedName name="Z_A07BE8BB_75CF_435D_B62F_AC1B4F44DC30_.wvu.Cols" localSheetId="64" hidden="1">'T 6.1'!#REF!</definedName>
    <definedName name="Z_A07BE8BB_75CF_435D_B62F_AC1B4F44DC30_.wvu.PrintArea" localSheetId="64" hidden="1">'T 6.1'!$A$2:$F$45</definedName>
    <definedName name="Z_A07BE8BB_75CF_435D_B62F_AC1B4F44DC30_.wvu.PrintArea" localSheetId="74" hidden="1">'T 6.11'!$A$2:$B$35</definedName>
    <definedName name="Z_A07BE8BB_75CF_435D_B62F_AC1B4F44DC30_.wvu.Rows" localSheetId="64" hidden="1">'T 6.1'!#REF!</definedName>
    <definedName name="Z_A07BE8BB_75CF_435D_B62F_AC1B4F44DC30_.wvu.Rows" localSheetId="73" hidden="1">'T 6.9 _6.10'!$4:$4,'T 6.9 _6.10'!#REF!</definedName>
    <definedName name="Z_A9EAD3C4_08E7_4685_86FF_2923C72DF704_.wvu.Cols" localSheetId="64" hidden="1">'T 6.1'!#REF!</definedName>
    <definedName name="Z_A9EAD3C4_08E7_4685_86FF_2923C72DF704_.wvu.PrintArea" localSheetId="64" hidden="1">'T 6.1'!$A$2:$F$45</definedName>
    <definedName name="Z_A9EAD3C4_08E7_4685_86FF_2923C72DF704_.wvu.PrintArea" localSheetId="74" hidden="1">'T 6.11'!$A$2:$B$35</definedName>
    <definedName name="Z_A9EAD3C4_08E7_4685_86FF_2923C72DF704_.wvu.Rows" localSheetId="64" hidden="1">'T 6.1'!#REF!</definedName>
    <definedName name="Z_A9EAD3C4_08E7_4685_86FF_2923C72DF704_.wvu.Rows" localSheetId="73" hidden="1">'T 6.9 _6.10'!$4:$4,'T 6.9 _6.10'!#REF!</definedName>
    <definedName name="Z_B42A6DB0_4BBC_4C56_99FE_2A570E185D3E_.wvu.Cols" localSheetId="64" hidden="1">'T 6.1'!#REF!</definedName>
    <definedName name="Z_B42A6DB0_4BBC_4C56_99FE_2A570E185D3E_.wvu.PrintArea" localSheetId="64" hidden="1">'T 6.1'!$A$2:$F$45</definedName>
    <definedName name="Z_B42A6DB0_4BBC_4C56_99FE_2A570E185D3E_.wvu.PrintArea" localSheetId="74" hidden="1">'T 6.11'!$A$2:$B$35</definedName>
    <definedName name="Z_B42A6DB0_4BBC_4C56_99FE_2A570E185D3E_.wvu.Rows" localSheetId="64" hidden="1">'T 6.1'!#REF!</definedName>
    <definedName name="Z_B42A6DB0_4BBC_4C56_99FE_2A570E185D3E_.wvu.Rows" localSheetId="73" hidden="1">'T 6.9 _6.10'!$4:$4,'T 6.9 _6.10'!#REF!</definedName>
    <definedName name="Z_C21FAE85_013A_11D2_98BD_00C04FC96ABD_.wvu.Rows" localSheetId="65" hidden="1">[73]BOP!$A$36:$IV$36,[73]BOP!$A$44:$IV$44,[73]BOP!$A$59:$IV$59,[73]BOP!#REF!,[73]BOP!#REF!,[73]BOP!$A$81:$IV$88</definedName>
    <definedName name="Z_C21FAE85_013A_11D2_98BD_00C04FC96ABD_.wvu.Rows" localSheetId="68" hidden="1">[73]BOP!$A$36:$IV$36,[73]BOP!$A$44:$IV$44,[73]BOP!$A$59:$IV$59,[73]BOP!#REF!,[73]BOP!#REF!,[73]BOP!$A$81:$IV$88</definedName>
    <definedName name="Z_C21FAE85_013A_11D2_98BD_00C04FC96ABD_.wvu.Rows" localSheetId="71" hidden="1">[73]BOP!$A$36:$IV$36,[73]BOP!$A$44:$IV$44,[73]BOP!$A$59:$IV$59,[73]BOP!#REF!,[73]BOP!#REF!,[73]BOP!$A$81:$IV$88</definedName>
    <definedName name="Z_C21FAE85_013A_11D2_98BD_00C04FC96ABD_.wvu.Rows" localSheetId="73" hidden="1">[73]BOP!$A$36:$IV$36,[73]BOP!$A$44:$IV$44,[73]BOP!$A$59:$IV$59,[73]BOP!#REF!,[73]BOP!#REF!,[73]BOP!$A$81:$IV$88</definedName>
    <definedName name="Z_C21FAE85_013A_11D2_98BD_00C04FC96ABD_.wvu.Rows" hidden="1">[73]BOP!$A$36:$IV$36,[73]BOP!$A$44:$IV$44,[73]BOP!$A$59:$IV$59,[73]BOP!#REF!,[73]BOP!#REF!,[73]BOP!$A$81:$IV$88</definedName>
    <definedName name="Z_C21FAE86_013A_11D2_98BD_00C04FC96ABD_.wvu.Rows" localSheetId="65" hidden="1">[73]BOP!$A$36:$IV$36,[73]BOP!$A$44:$IV$44,[73]BOP!$A$59:$IV$59,[73]BOP!#REF!,[73]BOP!#REF!,[73]BOP!$A$81:$IV$88</definedName>
    <definedName name="Z_C21FAE86_013A_11D2_98BD_00C04FC96ABD_.wvu.Rows" localSheetId="68" hidden="1">[73]BOP!$A$36:$IV$36,[73]BOP!$A$44:$IV$44,[73]BOP!$A$59:$IV$59,[73]BOP!#REF!,[73]BOP!#REF!,[73]BOP!$A$81:$IV$88</definedName>
    <definedName name="Z_C21FAE86_013A_11D2_98BD_00C04FC96ABD_.wvu.Rows" localSheetId="71" hidden="1">[73]BOP!$A$36:$IV$36,[73]BOP!$A$44:$IV$44,[73]BOP!$A$59:$IV$59,[73]BOP!#REF!,[73]BOP!#REF!,[73]BOP!$A$81:$IV$88</definedName>
    <definedName name="Z_C21FAE86_013A_11D2_98BD_00C04FC96ABD_.wvu.Rows" localSheetId="73" hidden="1">[73]BOP!$A$36:$IV$36,[73]BOP!$A$44:$IV$44,[73]BOP!$A$59:$IV$59,[73]BOP!#REF!,[73]BOP!#REF!,[73]BOP!$A$81:$IV$88</definedName>
    <definedName name="Z_C21FAE86_013A_11D2_98BD_00C04FC96ABD_.wvu.Rows" hidden="1">[73]BOP!$A$36:$IV$36,[73]BOP!$A$44:$IV$44,[73]BOP!$A$59:$IV$59,[73]BOP!#REF!,[73]BOP!#REF!,[73]BOP!$A$81:$IV$88</definedName>
    <definedName name="Z_C21FAE87_013A_11D2_98BD_00C04FC96ABD_.wvu.Rows" localSheetId="65" hidden="1">[73]BOP!$A$36:$IV$36,[73]BOP!$A$44:$IV$44,[73]BOP!$A$59:$IV$59,[73]BOP!#REF!,[73]BOP!#REF!,[73]BOP!$A$81:$IV$88</definedName>
    <definedName name="Z_C21FAE87_013A_11D2_98BD_00C04FC96ABD_.wvu.Rows" localSheetId="68" hidden="1">[73]BOP!$A$36:$IV$36,[73]BOP!$A$44:$IV$44,[73]BOP!$A$59:$IV$59,[73]BOP!#REF!,[73]BOP!#REF!,[73]BOP!$A$81:$IV$88</definedName>
    <definedName name="Z_C21FAE87_013A_11D2_98BD_00C04FC96ABD_.wvu.Rows" localSheetId="71" hidden="1">[73]BOP!$A$36:$IV$36,[73]BOP!$A$44:$IV$44,[73]BOP!$A$59:$IV$59,[73]BOP!#REF!,[73]BOP!#REF!,[73]BOP!$A$81:$IV$88</definedName>
    <definedName name="Z_C21FAE87_013A_11D2_98BD_00C04FC96ABD_.wvu.Rows" localSheetId="73" hidden="1">[73]BOP!$A$36:$IV$36,[73]BOP!$A$44:$IV$44,[73]BOP!$A$59:$IV$59,[73]BOP!#REF!,[73]BOP!#REF!,[73]BOP!$A$81:$IV$88</definedName>
    <definedName name="Z_C21FAE87_013A_11D2_98BD_00C04FC96ABD_.wvu.Rows" hidden="1">[73]BOP!$A$36:$IV$36,[73]BOP!$A$44:$IV$44,[73]BOP!$A$59:$IV$59,[73]BOP!#REF!,[73]BOP!#REF!,[73]BOP!$A$81:$IV$88</definedName>
    <definedName name="Z_C21FAE88_013A_11D2_98BD_00C04FC96ABD_.wvu.Rows" localSheetId="65" hidden="1">[73]BOP!$A$36:$IV$36,[73]BOP!$A$44:$IV$44,[73]BOP!$A$59:$IV$59,[73]BOP!#REF!,[73]BOP!#REF!,[73]BOP!$A$81:$IV$88</definedName>
    <definedName name="Z_C21FAE88_013A_11D2_98BD_00C04FC96ABD_.wvu.Rows" localSheetId="68" hidden="1">[73]BOP!$A$36:$IV$36,[73]BOP!$A$44:$IV$44,[73]BOP!$A$59:$IV$59,[73]BOP!#REF!,[73]BOP!#REF!,[73]BOP!$A$81:$IV$88</definedName>
    <definedName name="Z_C21FAE88_013A_11D2_98BD_00C04FC96ABD_.wvu.Rows" localSheetId="71" hidden="1">[73]BOP!$A$36:$IV$36,[73]BOP!$A$44:$IV$44,[73]BOP!$A$59:$IV$59,[73]BOP!#REF!,[73]BOP!#REF!,[73]BOP!$A$81:$IV$88</definedName>
    <definedName name="Z_C21FAE88_013A_11D2_98BD_00C04FC96ABD_.wvu.Rows" localSheetId="73" hidden="1">[73]BOP!$A$36:$IV$36,[73]BOP!$A$44:$IV$44,[73]BOP!$A$59:$IV$59,[73]BOP!#REF!,[73]BOP!#REF!,[73]BOP!$A$81:$IV$88</definedName>
    <definedName name="Z_C21FAE88_013A_11D2_98BD_00C04FC96ABD_.wvu.Rows" hidden="1">[73]BOP!$A$36:$IV$36,[73]BOP!$A$44:$IV$44,[73]BOP!$A$59:$IV$59,[73]BOP!#REF!,[73]BOP!#REF!,[73]BOP!$A$81:$IV$88</definedName>
    <definedName name="Z_C21FAE89_013A_11D2_98BD_00C04FC96ABD_.wvu.Rows" localSheetId="65" hidden="1">[73]BOP!$A$36:$IV$36,[73]BOP!$A$44:$IV$44,[73]BOP!$A$59:$IV$59,[73]BOP!#REF!,[73]BOP!#REF!,[73]BOP!$A$79:$IV$79,[73]BOP!$A$81:$IV$88,[73]BOP!#REF!</definedName>
    <definedName name="Z_C21FAE89_013A_11D2_98BD_00C04FC96ABD_.wvu.Rows" localSheetId="68" hidden="1">[73]BOP!$A$36:$IV$36,[73]BOP!$A$44:$IV$44,[73]BOP!$A$59:$IV$59,[73]BOP!#REF!,[73]BOP!#REF!,[73]BOP!$A$79:$IV$79,[73]BOP!$A$81:$IV$88,[73]BOP!#REF!</definedName>
    <definedName name="Z_C21FAE89_013A_11D2_98BD_00C04FC96ABD_.wvu.Rows" localSheetId="71" hidden="1">[73]BOP!$A$36:$IV$36,[73]BOP!$A$44:$IV$44,[73]BOP!$A$59:$IV$59,[73]BOP!#REF!,[73]BOP!#REF!,[73]BOP!$A$79:$IV$79,[73]BOP!$A$81:$IV$88,[73]BOP!#REF!</definedName>
    <definedName name="Z_C21FAE89_013A_11D2_98BD_00C04FC96ABD_.wvu.Rows" localSheetId="73" hidden="1">[73]BOP!$A$36:$IV$36,[73]BOP!$A$44:$IV$44,[73]BOP!$A$59:$IV$59,[73]BOP!#REF!,[73]BOP!#REF!,[73]BOP!$A$79:$IV$79,[73]BOP!$A$81:$IV$88,[73]BOP!#REF!</definedName>
    <definedName name="Z_C21FAE89_013A_11D2_98BD_00C04FC96ABD_.wvu.Rows" hidden="1">[73]BOP!$A$36:$IV$36,[73]BOP!$A$44:$IV$44,[73]BOP!$A$59:$IV$59,[73]BOP!#REF!,[73]BOP!#REF!,[73]BOP!$A$79:$IV$79,[73]BOP!$A$81:$IV$88,[73]BOP!#REF!</definedName>
    <definedName name="Z_C21FAE8A_013A_11D2_98BD_00C04FC96ABD_.wvu.Rows" localSheetId="65" hidden="1">[73]BOP!$A$36:$IV$36,[73]BOP!$A$44:$IV$44,[73]BOP!$A$59:$IV$59,[73]BOP!#REF!,[73]BOP!#REF!,[73]BOP!$A$79:$IV$79,[73]BOP!$A$81:$IV$88</definedName>
    <definedName name="Z_C21FAE8A_013A_11D2_98BD_00C04FC96ABD_.wvu.Rows" localSheetId="68" hidden="1">[73]BOP!$A$36:$IV$36,[73]BOP!$A$44:$IV$44,[73]BOP!$A$59:$IV$59,[73]BOP!#REF!,[73]BOP!#REF!,[73]BOP!$A$79:$IV$79,[73]BOP!$A$81:$IV$88</definedName>
    <definedName name="Z_C21FAE8A_013A_11D2_98BD_00C04FC96ABD_.wvu.Rows" localSheetId="71" hidden="1">[73]BOP!$A$36:$IV$36,[73]BOP!$A$44:$IV$44,[73]BOP!$A$59:$IV$59,[73]BOP!#REF!,[73]BOP!#REF!,[73]BOP!$A$79:$IV$79,[73]BOP!$A$81:$IV$88</definedName>
    <definedName name="Z_C21FAE8A_013A_11D2_98BD_00C04FC96ABD_.wvu.Rows" localSheetId="73" hidden="1">[73]BOP!$A$36:$IV$36,[73]BOP!$A$44:$IV$44,[73]BOP!$A$59:$IV$59,[73]BOP!#REF!,[73]BOP!#REF!,[73]BOP!$A$79:$IV$79,[73]BOP!$A$81:$IV$88</definedName>
    <definedName name="Z_C21FAE8A_013A_11D2_98BD_00C04FC96ABD_.wvu.Rows" hidden="1">[73]BOP!$A$36:$IV$36,[73]BOP!$A$44:$IV$44,[73]BOP!$A$59:$IV$59,[73]BOP!#REF!,[73]BOP!#REF!,[73]BOP!$A$79:$IV$79,[73]BOP!$A$81:$IV$88</definedName>
    <definedName name="Z_C21FAE8B_013A_11D2_98BD_00C04FC96ABD_.wvu.Rows" localSheetId="65" hidden="1">[73]BOP!$A$36:$IV$36,[73]BOP!$A$44:$IV$44,[73]BOP!$A$59:$IV$59,[73]BOP!#REF!,[73]BOP!#REF!,[73]BOP!$A$79:$IV$79,[73]BOP!#REF!</definedName>
    <definedName name="Z_C21FAE8B_013A_11D2_98BD_00C04FC96ABD_.wvu.Rows" localSheetId="67" hidden="1">[73]BOP!$A$36:$IV$36,[73]BOP!$A$44:$IV$44,[73]BOP!$A$59:$IV$59,[73]BOP!#REF!,[73]BOP!#REF!,[73]BOP!$A$79:$IV$79,[73]BOP!#REF!</definedName>
    <definedName name="Z_C21FAE8B_013A_11D2_98BD_00C04FC96ABD_.wvu.Rows" localSheetId="68" hidden="1">[73]BOP!$A$36:$IV$36,[73]BOP!$A$44:$IV$44,[73]BOP!$A$59:$IV$59,[73]BOP!#REF!,[73]BOP!#REF!,[73]BOP!$A$79:$IV$79,[73]BOP!#REF!</definedName>
    <definedName name="Z_C21FAE8B_013A_11D2_98BD_00C04FC96ABD_.wvu.Rows" localSheetId="71" hidden="1">[73]BOP!$A$36:$IV$36,[73]BOP!$A$44:$IV$44,[73]BOP!$A$59:$IV$59,[73]BOP!#REF!,[73]BOP!#REF!,[73]BOP!$A$79:$IV$79,[73]BOP!#REF!</definedName>
    <definedName name="Z_C21FAE8B_013A_11D2_98BD_00C04FC96ABD_.wvu.Rows" localSheetId="73" hidden="1">[73]BOP!$A$36:$IV$36,[73]BOP!$A$44:$IV$44,[73]BOP!$A$59:$IV$59,[73]BOP!#REF!,[73]BOP!#REF!,[73]BOP!$A$79:$IV$79,[73]BOP!#REF!</definedName>
    <definedName name="Z_C21FAE8B_013A_11D2_98BD_00C04FC96ABD_.wvu.Rows" hidden="1">[73]BOP!$A$36:$IV$36,[73]BOP!$A$44:$IV$44,[73]BOP!$A$59:$IV$59,[73]BOP!#REF!,[73]BOP!#REF!,[73]BOP!$A$79:$IV$79,[73]BOP!#REF!</definedName>
    <definedName name="Z_C21FAE8C_013A_11D2_98BD_00C04FC96ABD_.wvu.Rows" localSheetId="65" hidden="1">[73]BOP!$A$36:$IV$36,[73]BOP!$A$44:$IV$44,[73]BOP!$A$59:$IV$59,[73]BOP!#REF!,[73]BOP!#REF!,[73]BOP!$A$79:$IV$79,[73]BOP!$A$81:$IV$88,[73]BOP!#REF!</definedName>
    <definedName name="Z_C21FAE8C_013A_11D2_98BD_00C04FC96ABD_.wvu.Rows" localSheetId="68" hidden="1">[73]BOP!$A$36:$IV$36,[73]BOP!$A$44:$IV$44,[73]BOP!$A$59:$IV$59,[73]BOP!#REF!,[73]BOP!#REF!,[73]BOP!$A$79:$IV$79,[73]BOP!$A$81:$IV$88,[73]BOP!#REF!</definedName>
    <definedName name="Z_C21FAE8C_013A_11D2_98BD_00C04FC96ABD_.wvu.Rows" localSheetId="71" hidden="1">[73]BOP!$A$36:$IV$36,[73]BOP!$A$44:$IV$44,[73]BOP!$A$59:$IV$59,[73]BOP!#REF!,[73]BOP!#REF!,[73]BOP!$A$79:$IV$79,[73]BOP!$A$81:$IV$88,[73]BOP!#REF!</definedName>
    <definedName name="Z_C21FAE8C_013A_11D2_98BD_00C04FC96ABD_.wvu.Rows" localSheetId="73" hidden="1">[73]BOP!$A$36:$IV$36,[73]BOP!$A$44:$IV$44,[73]BOP!$A$59:$IV$59,[73]BOP!#REF!,[73]BOP!#REF!,[73]BOP!$A$79:$IV$79,[73]BOP!$A$81:$IV$88,[73]BOP!#REF!</definedName>
    <definedName name="Z_C21FAE8C_013A_11D2_98BD_00C04FC96ABD_.wvu.Rows" hidden="1">[73]BOP!$A$36:$IV$36,[73]BOP!$A$44:$IV$44,[73]BOP!$A$59:$IV$59,[73]BOP!#REF!,[73]BOP!#REF!,[73]BOP!$A$79:$IV$79,[73]BOP!$A$81:$IV$88,[73]BOP!#REF!</definedName>
    <definedName name="Z_C21FAE8D_013A_11D2_98BD_00C04FC96ABD_.wvu.Rows" localSheetId="65" hidden="1">[73]BOP!$A$36:$IV$36,[73]BOP!$A$44:$IV$44,[73]BOP!$A$59:$IV$59,[73]BOP!#REF!,[73]BOP!#REF!,[73]BOP!$A$79:$IV$79,[73]BOP!$A$81:$IV$88,[73]BOP!#REF!</definedName>
    <definedName name="Z_C21FAE8D_013A_11D2_98BD_00C04FC96ABD_.wvu.Rows" localSheetId="68" hidden="1">[73]BOP!$A$36:$IV$36,[73]BOP!$A$44:$IV$44,[73]BOP!$A$59:$IV$59,[73]BOP!#REF!,[73]BOP!#REF!,[73]BOP!$A$79:$IV$79,[73]BOP!$A$81:$IV$88,[73]BOP!#REF!</definedName>
    <definedName name="Z_C21FAE8D_013A_11D2_98BD_00C04FC96ABD_.wvu.Rows" localSheetId="71" hidden="1">[73]BOP!$A$36:$IV$36,[73]BOP!$A$44:$IV$44,[73]BOP!$A$59:$IV$59,[73]BOP!#REF!,[73]BOP!#REF!,[73]BOP!$A$79:$IV$79,[73]BOP!$A$81:$IV$88,[73]BOP!#REF!</definedName>
    <definedName name="Z_C21FAE8D_013A_11D2_98BD_00C04FC96ABD_.wvu.Rows" localSheetId="73" hidden="1">[73]BOP!$A$36:$IV$36,[73]BOP!$A$44:$IV$44,[73]BOP!$A$59:$IV$59,[73]BOP!#REF!,[73]BOP!#REF!,[73]BOP!$A$79:$IV$79,[73]BOP!$A$81:$IV$88,[73]BOP!#REF!</definedName>
    <definedName name="Z_C21FAE8D_013A_11D2_98BD_00C04FC96ABD_.wvu.Rows" hidden="1">[73]BOP!$A$36:$IV$36,[73]BOP!$A$44:$IV$44,[73]BOP!$A$59:$IV$59,[73]BOP!#REF!,[73]BOP!#REF!,[73]BOP!$A$79:$IV$79,[73]BOP!$A$81:$IV$88,[73]BOP!#REF!</definedName>
    <definedName name="Z_C21FAE8E_013A_11D2_98BD_00C04FC96ABD_.wvu.Rows" localSheetId="65" hidden="1">[73]BOP!$A$36:$IV$36,[73]BOP!$A$44:$IV$44,[73]BOP!$A$59:$IV$59,[73]BOP!#REF!,[73]BOP!#REF!,[73]BOP!$A$79:$IV$79,[73]BOP!$A$81:$IV$88,[73]BOP!#REF!</definedName>
    <definedName name="Z_C21FAE8E_013A_11D2_98BD_00C04FC96ABD_.wvu.Rows" localSheetId="68" hidden="1">[73]BOP!$A$36:$IV$36,[73]BOP!$A$44:$IV$44,[73]BOP!$A$59:$IV$59,[73]BOP!#REF!,[73]BOP!#REF!,[73]BOP!$A$79:$IV$79,[73]BOP!$A$81:$IV$88,[73]BOP!#REF!</definedName>
    <definedName name="Z_C21FAE8E_013A_11D2_98BD_00C04FC96ABD_.wvu.Rows" localSheetId="71" hidden="1">[73]BOP!$A$36:$IV$36,[73]BOP!$A$44:$IV$44,[73]BOP!$A$59:$IV$59,[73]BOP!#REF!,[73]BOP!#REF!,[73]BOP!$A$79:$IV$79,[73]BOP!$A$81:$IV$88,[73]BOP!#REF!</definedName>
    <definedName name="Z_C21FAE8E_013A_11D2_98BD_00C04FC96ABD_.wvu.Rows" localSheetId="73" hidden="1">[73]BOP!$A$36:$IV$36,[73]BOP!$A$44:$IV$44,[73]BOP!$A$59:$IV$59,[73]BOP!#REF!,[73]BOP!#REF!,[73]BOP!$A$79:$IV$79,[73]BOP!$A$81:$IV$88,[73]BOP!#REF!</definedName>
    <definedName name="Z_C21FAE8E_013A_11D2_98BD_00C04FC96ABD_.wvu.Rows" hidden="1">[73]BOP!$A$36:$IV$36,[73]BOP!$A$44:$IV$44,[73]BOP!$A$59:$IV$59,[73]BOP!#REF!,[73]BOP!#REF!,[73]BOP!$A$79:$IV$79,[73]BOP!$A$81:$IV$88,[73]BOP!#REF!</definedName>
    <definedName name="Z_C21FAE90_013A_11D2_98BD_00C04FC96ABD_.wvu.Rows" localSheetId="65" hidden="1">[73]BOP!$A$36:$IV$36,[73]BOP!$A$44:$IV$44,[73]BOP!$A$59:$IV$59,[73]BOP!#REF!,[73]BOP!#REF!,[73]BOP!$A$79:$IV$79,[73]BOP!$A$81:$IV$88,[73]BOP!#REF!,[73]BOP!#REF!</definedName>
    <definedName name="Z_C21FAE90_013A_11D2_98BD_00C04FC96ABD_.wvu.Rows" localSheetId="68" hidden="1">[73]BOP!$A$36:$IV$36,[73]BOP!$A$44:$IV$44,[73]BOP!$A$59:$IV$59,[73]BOP!#REF!,[73]BOP!#REF!,[73]BOP!$A$79:$IV$79,[73]BOP!$A$81:$IV$88,[73]BOP!#REF!,[73]BOP!#REF!</definedName>
    <definedName name="Z_C21FAE90_013A_11D2_98BD_00C04FC96ABD_.wvu.Rows" localSheetId="71" hidden="1">[73]BOP!$A$36:$IV$36,[73]BOP!$A$44:$IV$44,[73]BOP!$A$59:$IV$59,[73]BOP!#REF!,[73]BOP!#REF!,[73]BOP!$A$79:$IV$79,[73]BOP!$A$81:$IV$88,[73]BOP!#REF!,[73]BOP!#REF!</definedName>
    <definedName name="Z_C21FAE90_013A_11D2_98BD_00C04FC96ABD_.wvu.Rows" localSheetId="73" hidden="1">[73]BOP!$A$36:$IV$36,[73]BOP!$A$44:$IV$44,[73]BOP!$A$59:$IV$59,[73]BOP!#REF!,[73]BOP!#REF!,[73]BOP!$A$79:$IV$79,[73]BOP!$A$81:$IV$88,[73]BOP!#REF!,[73]BOP!#REF!</definedName>
    <definedName name="Z_C21FAE90_013A_11D2_98BD_00C04FC96ABD_.wvu.Rows" hidden="1">[73]BOP!$A$36:$IV$36,[73]BOP!$A$44:$IV$44,[73]BOP!$A$59:$IV$59,[73]BOP!#REF!,[73]BOP!#REF!,[73]BOP!$A$79:$IV$79,[73]BOP!$A$81:$IV$88,[73]BOP!#REF!,[73]BOP!#REF!</definedName>
    <definedName name="Z_C21FAE91_013A_11D2_98BD_00C04FC96ABD_.wvu.Rows" localSheetId="65" hidden="1">[73]BOP!$A$36:$IV$36,[73]BOP!$A$44:$IV$44,[73]BOP!$A$59:$IV$59,[73]BOP!#REF!,[73]BOP!#REF!,[73]BOP!$A$79:$IV$79,[73]BOP!$A$81:$IV$88,[73]BOP!#REF!,[73]BOP!#REF!</definedName>
    <definedName name="Z_C21FAE91_013A_11D2_98BD_00C04FC96ABD_.wvu.Rows" localSheetId="68" hidden="1">[73]BOP!$A$36:$IV$36,[73]BOP!$A$44:$IV$44,[73]BOP!$A$59:$IV$59,[73]BOP!#REF!,[73]BOP!#REF!,[73]BOP!$A$79:$IV$79,[73]BOP!$A$81:$IV$88,[73]BOP!#REF!,[73]BOP!#REF!</definedName>
    <definedName name="Z_C21FAE91_013A_11D2_98BD_00C04FC96ABD_.wvu.Rows" localSheetId="71" hidden="1">[73]BOP!$A$36:$IV$36,[73]BOP!$A$44:$IV$44,[73]BOP!$A$59:$IV$59,[73]BOP!#REF!,[73]BOP!#REF!,[73]BOP!$A$79:$IV$79,[73]BOP!$A$81:$IV$88,[73]BOP!#REF!,[73]BOP!#REF!</definedName>
    <definedName name="Z_C21FAE91_013A_11D2_98BD_00C04FC96ABD_.wvu.Rows" localSheetId="73" hidden="1">[73]BOP!$A$36:$IV$36,[73]BOP!$A$44:$IV$44,[73]BOP!$A$59:$IV$59,[73]BOP!#REF!,[73]BOP!#REF!,[73]BOP!$A$79:$IV$79,[73]BOP!$A$81:$IV$88,[73]BOP!#REF!,[73]BOP!#REF!</definedName>
    <definedName name="Z_C21FAE91_013A_11D2_98BD_00C04FC96ABD_.wvu.Rows" hidden="1">[73]BOP!$A$36:$IV$36,[73]BOP!$A$44:$IV$44,[73]BOP!$A$59:$IV$59,[73]BOP!#REF!,[73]BOP!#REF!,[73]BOP!$A$79:$IV$79,[73]BOP!$A$81:$IV$88,[73]BOP!#REF!,[73]BOP!#REF!</definedName>
    <definedName name="Z_C21FAE92_013A_11D2_98BD_00C04FC96ABD_.wvu.Rows" localSheetId="65" hidden="1">[73]BOP!$A$36:$IV$36,[73]BOP!$A$44:$IV$44,[73]BOP!$A$59:$IV$59,[73]BOP!#REF!,[73]BOP!#REF!,[73]BOP!$A$79:$IV$79</definedName>
    <definedName name="Z_C21FAE92_013A_11D2_98BD_00C04FC96ABD_.wvu.Rows" localSheetId="68" hidden="1">[73]BOP!$A$36:$IV$36,[73]BOP!$A$44:$IV$44,[73]BOP!$A$59:$IV$59,[73]BOP!#REF!,[73]BOP!#REF!,[73]BOP!$A$79:$IV$79</definedName>
    <definedName name="Z_C21FAE92_013A_11D2_98BD_00C04FC96ABD_.wvu.Rows" localSheetId="71" hidden="1">[73]BOP!$A$36:$IV$36,[73]BOP!$A$44:$IV$44,[73]BOP!$A$59:$IV$59,[73]BOP!#REF!,[73]BOP!#REF!,[73]BOP!$A$79:$IV$79</definedName>
    <definedName name="Z_C21FAE92_013A_11D2_98BD_00C04FC96ABD_.wvu.Rows" localSheetId="73" hidden="1">[73]BOP!$A$36:$IV$36,[73]BOP!$A$44:$IV$44,[73]BOP!$A$59:$IV$59,[73]BOP!#REF!,[73]BOP!#REF!,[73]BOP!$A$79:$IV$79</definedName>
    <definedName name="Z_C21FAE92_013A_11D2_98BD_00C04FC96ABD_.wvu.Rows" hidden="1">[73]BOP!$A$36:$IV$36,[73]BOP!$A$44:$IV$44,[73]BOP!$A$59:$IV$59,[73]BOP!#REF!,[73]BOP!#REF!,[73]BOP!$A$79:$IV$79</definedName>
    <definedName name="Z_C37974A5_FF4E_4BD5_8E60_AE69B36C707D_.wvu.Cols" localSheetId="144" hidden="1">'T 12.22'!#REF!</definedName>
    <definedName name="Z_C37974A5_FF4E_4BD5_8E60_AE69B36C707D_.wvu.FilterData" localSheetId="140" hidden="1">'T 12.19 (a)'!#REF!</definedName>
    <definedName name="Z_C37974A5_FF4E_4BD5_8E60_AE69B36C707D_.wvu.FilterData" localSheetId="141" hidden="1">'T 12.19 (b)'!#REF!</definedName>
    <definedName name="Z_C37974A5_FF4E_4BD5_8E60_AE69B36C707D_.wvu.PrintArea" localSheetId="139" hidden="1">'T 12.18'!$A$3:$Q$21</definedName>
    <definedName name="Z_C37974A5_FF4E_4BD5_8E60_AE69B36C707D_.wvu.PrintArea" localSheetId="140" hidden="1">'T 12.19 (a)'!$A$2:$P$21</definedName>
    <definedName name="Z_C37974A5_FF4E_4BD5_8E60_AE69B36C707D_.wvu.PrintArea" localSheetId="141" hidden="1">'T 12.19 (b)'!$A$3:$S$42</definedName>
    <definedName name="Z_C37974A5_FF4E_4BD5_8E60_AE69B36C707D_.wvu.Rows" localSheetId="137" hidden="1">'T 12.16'!$3:$3,'T 12.16'!#REF!,'T 12.16'!#REF!,'T 12.16'!#REF!,'T 12.16'!#REF!</definedName>
    <definedName name="Z_C37974A5_FF4E_4BD5_8E60_AE69B36C707D_.wvu.Rows" localSheetId="138" hidden="1">'T 12.17  '!#REF!,'T 12.17  '!#REF!,'T 12.17  '!#REF!,'T 12.17  '!#REF!,'T 12.17  '!#REF!</definedName>
    <definedName name="Z_CF25EF4A_FFAB_11D1_98B7_00C04FC96ABD_.wvu.Rows" localSheetId="65" hidden="1">[73]BOP!$A$36:$IV$36,[73]BOP!$A$44:$IV$44,[73]BOP!$A$59:$IV$59,[73]BOP!#REF!,[73]BOP!#REF!,[73]BOP!$A$81:$IV$88</definedName>
    <definedName name="Z_CF25EF4A_FFAB_11D1_98B7_00C04FC96ABD_.wvu.Rows" localSheetId="68" hidden="1">[73]BOP!$A$36:$IV$36,[73]BOP!$A$44:$IV$44,[73]BOP!$A$59:$IV$59,[73]BOP!#REF!,[73]BOP!#REF!,[73]BOP!$A$81:$IV$88</definedName>
    <definedName name="Z_CF25EF4A_FFAB_11D1_98B7_00C04FC96ABD_.wvu.Rows" localSheetId="71" hidden="1">[73]BOP!$A$36:$IV$36,[73]BOP!$A$44:$IV$44,[73]BOP!$A$59:$IV$59,[73]BOP!#REF!,[73]BOP!#REF!,[73]BOP!$A$81:$IV$88</definedName>
    <definedName name="Z_CF25EF4A_FFAB_11D1_98B7_00C04FC96ABD_.wvu.Rows" localSheetId="73" hidden="1">[73]BOP!$A$36:$IV$36,[73]BOP!$A$44:$IV$44,[73]BOP!$A$59:$IV$59,[73]BOP!#REF!,[73]BOP!#REF!,[73]BOP!$A$81:$IV$88</definedName>
    <definedName name="Z_CF25EF4A_FFAB_11D1_98B7_00C04FC96ABD_.wvu.Rows" hidden="1">[73]BOP!$A$36:$IV$36,[73]BOP!$A$44:$IV$44,[73]BOP!$A$59:$IV$59,[73]BOP!#REF!,[73]BOP!#REF!,[73]BOP!$A$81:$IV$88</definedName>
    <definedName name="Z_CF25EF4B_FFAB_11D1_98B7_00C04FC96ABD_.wvu.Rows" localSheetId="65" hidden="1">[73]BOP!$A$36:$IV$36,[73]BOP!$A$44:$IV$44,[73]BOP!$A$59:$IV$59,[73]BOP!#REF!,[73]BOP!#REF!,[73]BOP!$A$81:$IV$88</definedName>
    <definedName name="Z_CF25EF4B_FFAB_11D1_98B7_00C04FC96ABD_.wvu.Rows" localSheetId="68" hidden="1">[73]BOP!$A$36:$IV$36,[73]BOP!$A$44:$IV$44,[73]BOP!$A$59:$IV$59,[73]BOP!#REF!,[73]BOP!#REF!,[73]BOP!$A$81:$IV$88</definedName>
    <definedName name="Z_CF25EF4B_FFAB_11D1_98B7_00C04FC96ABD_.wvu.Rows" localSheetId="71" hidden="1">[73]BOP!$A$36:$IV$36,[73]BOP!$A$44:$IV$44,[73]BOP!$A$59:$IV$59,[73]BOP!#REF!,[73]BOP!#REF!,[73]BOP!$A$81:$IV$88</definedName>
    <definedName name="Z_CF25EF4B_FFAB_11D1_98B7_00C04FC96ABD_.wvu.Rows" localSheetId="73" hidden="1">[73]BOP!$A$36:$IV$36,[73]BOP!$A$44:$IV$44,[73]BOP!$A$59:$IV$59,[73]BOP!#REF!,[73]BOP!#REF!,[73]BOP!$A$81:$IV$88</definedName>
    <definedName name="Z_CF25EF4B_FFAB_11D1_98B7_00C04FC96ABD_.wvu.Rows" hidden="1">[73]BOP!$A$36:$IV$36,[73]BOP!$A$44:$IV$44,[73]BOP!$A$59:$IV$59,[73]BOP!#REF!,[73]BOP!#REF!,[73]BOP!$A$81:$IV$88</definedName>
    <definedName name="Z_CF25EF4C_FFAB_11D1_98B7_00C04FC96ABD_.wvu.Rows" localSheetId="65" hidden="1">[73]BOP!$A$36:$IV$36,[73]BOP!$A$44:$IV$44,[73]BOP!$A$59:$IV$59,[73]BOP!#REF!,[73]BOP!#REF!,[73]BOP!$A$81:$IV$88</definedName>
    <definedName name="Z_CF25EF4C_FFAB_11D1_98B7_00C04FC96ABD_.wvu.Rows" localSheetId="68" hidden="1">[73]BOP!$A$36:$IV$36,[73]BOP!$A$44:$IV$44,[73]BOP!$A$59:$IV$59,[73]BOP!#REF!,[73]BOP!#REF!,[73]BOP!$A$81:$IV$88</definedName>
    <definedName name="Z_CF25EF4C_FFAB_11D1_98B7_00C04FC96ABD_.wvu.Rows" localSheetId="71" hidden="1">[73]BOP!$A$36:$IV$36,[73]BOP!$A$44:$IV$44,[73]BOP!$A$59:$IV$59,[73]BOP!#REF!,[73]BOP!#REF!,[73]BOP!$A$81:$IV$88</definedName>
    <definedName name="Z_CF25EF4C_FFAB_11D1_98B7_00C04FC96ABD_.wvu.Rows" localSheetId="73" hidden="1">[73]BOP!$A$36:$IV$36,[73]BOP!$A$44:$IV$44,[73]BOP!$A$59:$IV$59,[73]BOP!#REF!,[73]BOP!#REF!,[73]BOP!$A$81:$IV$88</definedName>
    <definedName name="Z_CF25EF4C_FFAB_11D1_98B7_00C04FC96ABD_.wvu.Rows" hidden="1">[73]BOP!$A$36:$IV$36,[73]BOP!$A$44:$IV$44,[73]BOP!$A$59:$IV$59,[73]BOP!#REF!,[73]BOP!#REF!,[73]BOP!$A$81:$IV$88</definedName>
    <definedName name="Z_CF25EF4D_FFAB_11D1_98B7_00C04FC96ABD_.wvu.Rows" localSheetId="65" hidden="1">[73]BOP!$A$36:$IV$36,[73]BOP!$A$44:$IV$44,[73]BOP!$A$59:$IV$59,[73]BOP!#REF!,[73]BOP!#REF!,[73]BOP!$A$81:$IV$88</definedName>
    <definedName name="Z_CF25EF4D_FFAB_11D1_98B7_00C04FC96ABD_.wvu.Rows" localSheetId="68" hidden="1">[73]BOP!$A$36:$IV$36,[73]BOP!$A$44:$IV$44,[73]BOP!$A$59:$IV$59,[73]BOP!#REF!,[73]BOP!#REF!,[73]BOP!$A$81:$IV$88</definedName>
    <definedName name="Z_CF25EF4D_FFAB_11D1_98B7_00C04FC96ABD_.wvu.Rows" localSheetId="71" hidden="1">[73]BOP!$A$36:$IV$36,[73]BOP!$A$44:$IV$44,[73]BOP!$A$59:$IV$59,[73]BOP!#REF!,[73]BOP!#REF!,[73]BOP!$A$81:$IV$88</definedName>
    <definedName name="Z_CF25EF4D_FFAB_11D1_98B7_00C04FC96ABD_.wvu.Rows" localSheetId="73" hidden="1">[73]BOP!$A$36:$IV$36,[73]BOP!$A$44:$IV$44,[73]BOP!$A$59:$IV$59,[73]BOP!#REF!,[73]BOP!#REF!,[73]BOP!$A$81:$IV$88</definedName>
    <definedName name="Z_CF25EF4D_FFAB_11D1_98B7_00C04FC96ABD_.wvu.Rows" hidden="1">[73]BOP!$A$36:$IV$36,[73]BOP!$A$44:$IV$44,[73]BOP!$A$59:$IV$59,[73]BOP!#REF!,[73]BOP!#REF!,[73]BOP!$A$81:$IV$88</definedName>
    <definedName name="Z_CF25EF4E_FFAB_11D1_98B7_00C04FC96ABD_.wvu.Rows" localSheetId="65" hidden="1">[73]BOP!$A$36:$IV$36,[73]BOP!$A$44:$IV$44,[73]BOP!$A$59:$IV$59,[73]BOP!#REF!,[73]BOP!#REF!,[73]BOP!$A$79:$IV$79,[73]BOP!$A$81:$IV$88,[73]BOP!#REF!</definedName>
    <definedName name="Z_CF25EF4E_FFAB_11D1_98B7_00C04FC96ABD_.wvu.Rows" localSheetId="68" hidden="1">[73]BOP!$A$36:$IV$36,[73]BOP!$A$44:$IV$44,[73]BOP!$A$59:$IV$59,[73]BOP!#REF!,[73]BOP!#REF!,[73]BOP!$A$79:$IV$79,[73]BOP!$A$81:$IV$88,[73]BOP!#REF!</definedName>
    <definedName name="Z_CF25EF4E_FFAB_11D1_98B7_00C04FC96ABD_.wvu.Rows" localSheetId="71" hidden="1">[73]BOP!$A$36:$IV$36,[73]BOP!$A$44:$IV$44,[73]BOP!$A$59:$IV$59,[73]BOP!#REF!,[73]BOP!#REF!,[73]BOP!$A$79:$IV$79,[73]BOP!$A$81:$IV$88,[73]BOP!#REF!</definedName>
    <definedName name="Z_CF25EF4E_FFAB_11D1_98B7_00C04FC96ABD_.wvu.Rows" localSheetId="73" hidden="1">[73]BOP!$A$36:$IV$36,[73]BOP!$A$44:$IV$44,[73]BOP!$A$59:$IV$59,[73]BOP!#REF!,[73]BOP!#REF!,[73]BOP!$A$79:$IV$79,[73]BOP!$A$81:$IV$88,[73]BOP!#REF!</definedName>
    <definedName name="Z_CF25EF4E_FFAB_11D1_98B7_00C04FC96ABD_.wvu.Rows" hidden="1">[73]BOP!$A$36:$IV$36,[73]BOP!$A$44:$IV$44,[73]BOP!$A$59:$IV$59,[73]BOP!#REF!,[73]BOP!#REF!,[73]BOP!$A$79:$IV$79,[73]BOP!$A$81:$IV$88,[73]BOP!#REF!</definedName>
    <definedName name="Z_CF25EF4F_FFAB_11D1_98B7_00C04FC96ABD_.wvu.Rows" localSheetId="65" hidden="1">[73]BOP!$A$36:$IV$36,[73]BOP!$A$44:$IV$44,[73]BOP!$A$59:$IV$59,[73]BOP!#REF!,[73]BOP!#REF!,[73]BOP!$A$79:$IV$79,[73]BOP!$A$81:$IV$88</definedName>
    <definedName name="Z_CF25EF4F_FFAB_11D1_98B7_00C04FC96ABD_.wvu.Rows" localSheetId="68" hidden="1">[73]BOP!$A$36:$IV$36,[73]BOP!$A$44:$IV$44,[73]BOP!$A$59:$IV$59,[73]BOP!#REF!,[73]BOP!#REF!,[73]BOP!$A$79:$IV$79,[73]BOP!$A$81:$IV$88</definedName>
    <definedName name="Z_CF25EF4F_FFAB_11D1_98B7_00C04FC96ABD_.wvu.Rows" localSheetId="71" hidden="1">[73]BOP!$A$36:$IV$36,[73]BOP!$A$44:$IV$44,[73]BOP!$A$59:$IV$59,[73]BOP!#REF!,[73]BOP!#REF!,[73]BOP!$A$79:$IV$79,[73]BOP!$A$81:$IV$88</definedName>
    <definedName name="Z_CF25EF4F_FFAB_11D1_98B7_00C04FC96ABD_.wvu.Rows" localSheetId="73" hidden="1">[73]BOP!$A$36:$IV$36,[73]BOP!$A$44:$IV$44,[73]BOP!$A$59:$IV$59,[73]BOP!#REF!,[73]BOP!#REF!,[73]BOP!$A$79:$IV$79,[73]BOP!$A$81:$IV$88</definedName>
    <definedName name="Z_CF25EF4F_FFAB_11D1_98B7_00C04FC96ABD_.wvu.Rows" hidden="1">[73]BOP!$A$36:$IV$36,[73]BOP!$A$44:$IV$44,[73]BOP!$A$59:$IV$59,[73]BOP!#REF!,[73]BOP!#REF!,[73]BOP!$A$79:$IV$79,[73]BOP!$A$81:$IV$88</definedName>
    <definedName name="Z_CF25EF50_FFAB_11D1_98B7_00C04FC96ABD_.wvu.Rows" localSheetId="65" hidden="1">[73]BOP!$A$36:$IV$36,[73]BOP!$A$44:$IV$44,[73]BOP!$A$59:$IV$59,[73]BOP!#REF!,[73]BOP!#REF!,[73]BOP!$A$79:$IV$79,[73]BOP!#REF!</definedName>
    <definedName name="Z_CF25EF50_FFAB_11D1_98B7_00C04FC96ABD_.wvu.Rows" localSheetId="67" hidden="1">[73]BOP!$A$36:$IV$36,[73]BOP!$A$44:$IV$44,[73]BOP!$A$59:$IV$59,[73]BOP!#REF!,[73]BOP!#REF!,[73]BOP!$A$79:$IV$79,[73]BOP!#REF!</definedName>
    <definedName name="Z_CF25EF50_FFAB_11D1_98B7_00C04FC96ABD_.wvu.Rows" localSheetId="68" hidden="1">[73]BOP!$A$36:$IV$36,[73]BOP!$A$44:$IV$44,[73]BOP!$A$59:$IV$59,[73]BOP!#REF!,[73]BOP!#REF!,[73]BOP!$A$79:$IV$79,[73]BOP!#REF!</definedName>
    <definedName name="Z_CF25EF50_FFAB_11D1_98B7_00C04FC96ABD_.wvu.Rows" localSheetId="71" hidden="1">[73]BOP!$A$36:$IV$36,[73]BOP!$A$44:$IV$44,[73]BOP!$A$59:$IV$59,[73]BOP!#REF!,[73]BOP!#REF!,[73]BOP!$A$79:$IV$79,[73]BOP!#REF!</definedName>
    <definedName name="Z_CF25EF50_FFAB_11D1_98B7_00C04FC96ABD_.wvu.Rows" localSheetId="73" hidden="1">[73]BOP!$A$36:$IV$36,[73]BOP!$A$44:$IV$44,[73]BOP!$A$59:$IV$59,[73]BOP!#REF!,[73]BOP!#REF!,[73]BOP!$A$79:$IV$79,[73]BOP!#REF!</definedName>
    <definedName name="Z_CF25EF50_FFAB_11D1_98B7_00C04FC96ABD_.wvu.Rows" hidden="1">[73]BOP!$A$36:$IV$36,[73]BOP!$A$44:$IV$44,[73]BOP!$A$59:$IV$59,[73]BOP!#REF!,[73]BOP!#REF!,[73]BOP!$A$79:$IV$79,[73]BOP!#REF!</definedName>
    <definedName name="Z_CF25EF51_FFAB_11D1_98B7_00C04FC96ABD_.wvu.Rows" localSheetId="65" hidden="1">[73]BOP!$A$36:$IV$36,[73]BOP!$A$44:$IV$44,[73]BOP!$A$59:$IV$59,[73]BOP!#REF!,[73]BOP!#REF!,[73]BOP!$A$79:$IV$79,[73]BOP!$A$81:$IV$88,[73]BOP!#REF!</definedName>
    <definedName name="Z_CF25EF51_FFAB_11D1_98B7_00C04FC96ABD_.wvu.Rows" localSheetId="68" hidden="1">[73]BOP!$A$36:$IV$36,[73]BOP!$A$44:$IV$44,[73]BOP!$A$59:$IV$59,[73]BOP!#REF!,[73]BOP!#REF!,[73]BOP!$A$79:$IV$79,[73]BOP!$A$81:$IV$88,[73]BOP!#REF!</definedName>
    <definedName name="Z_CF25EF51_FFAB_11D1_98B7_00C04FC96ABD_.wvu.Rows" localSheetId="71" hidden="1">[73]BOP!$A$36:$IV$36,[73]BOP!$A$44:$IV$44,[73]BOP!$A$59:$IV$59,[73]BOP!#REF!,[73]BOP!#REF!,[73]BOP!$A$79:$IV$79,[73]BOP!$A$81:$IV$88,[73]BOP!#REF!</definedName>
    <definedName name="Z_CF25EF51_FFAB_11D1_98B7_00C04FC96ABD_.wvu.Rows" localSheetId="73" hidden="1">[73]BOP!$A$36:$IV$36,[73]BOP!$A$44:$IV$44,[73]BOP!$A$59:$IV$59,[73]BOP!#REF!,[73]BOP!#REF!,[73]BOP!$A$79:$IV$79,[73]BOP!$A$81:$IV$88,[73]BOP!#REF!</definedName>
    <definedName name="Z_CF25EF51_FFAB_11D1_98B7_00C04FC96ABD_.wvu.Rows" hidden="1">[73]BOP!$A$36:$IV$36,[73]BOP!$A$44:$IV$44,[73]BOP!$A$59:$IV$59,[73]BOP!#REF!,[73]BOP!#REF!,[73]BOP!$A$79:$IV$79,[73]BOP!$A$81:$IV$88,[73]BOP!#REF!</definedName>
    <definedName name="Z_CF25EF52_FFAB_11D1_98B7_00C04FC96ABD_.wvu.Rows" localSheetId="65" hidden="1">[73]BOP!$A$36:$IV$36,[73]BOP!$A$44:$IV$44,[73]BOP!$A$59:$IV$59,[73]BOP!#REF!,[73]BOP!#REF!,[73]BOP!$A$79:$IV$79,[73]BOP!$A$81:$IV$88,[73]BOP!#REF!</definedName>
    <definedName name="Z_CF25EF52_FFAB_11D1_98B7_00C04FC96ABD_.wvu.Rows" localSheetId="68" hidden="1">[73]BOP!$A$36:$IV$36,[73]BOP!$A$44:$IV$44,[73]BOP!$A$59:$IV$59,[73]BOP!#REF!,[73]BOP!#REF!,[73]BOP!$A$79:$IV$79,[73]BOP!$A$81:$IV$88,[73]BOP!#REF!</definedName>
    <definedName name="Z_CF25EF52_FFAB_11D1_98B7_00C04FC96ABD_.wvu.Rows" localSheetId="71" hidden="1">[73]BOP!$A$36:$IV$36,[73]BOP!$A$44:$IV$44,[73]BOP!$A$59:$IV$59,[73]BOP!#REF!,[73]BOP!#REF!,[73]BOP!$A$79:$IV$79,[73]BOP!$A$81:$IV$88,[73]BOP!#REF!</definedName>
    <definedName name="Z_CF25EF52_FFAB_11D1_98B7_00C04FC96ABD_.wvu.Rows" localSheetId="73" hidden="1">[73]BOP!$A$36:$IV$36,[73]BOP!$A$44:$IV$44,[73]BOP!$A$59:$IV$59,[73]BOP!#REF!,[73]BOP!#REF!,[73]BOP!$A$79:$IV$79,[73]BOP!$A$81:$IV$88,[73]BOP!#REF!</definedName>
    <definedName name="Z_CF25EF52_FFAB_11D1_98B7_00C04FC96ABD_.wvu.Rows" hidden="1">[73]BOP!$A$36:$IV$36,[73]BOP!$A$44:$IV$44,[73]BOP!$A$59:$IV$59,[73]BOP!#REF!,[73]BOP!#REF!,[73]BOP!$A$79:$IV$79,[73]BOP!$A$81:$IV$88,[73]BOP!#REF!</definedName>
    <definedName name="Z_CF25EF53_FFAB_11D1_98B7_00C04FC96ABD_.wvu.Rows" localSheetId="65" hidden="1">[73]BOP!$A$36:$IV$36,[73]BOP!$A$44:$IV$44,[73]BOP!$A$59:$IV$59,[73]BOP!#REF!,[73]BOP!#REF!,[73]BOP!$A$79:$IV$79,[73]BOP!$A$81:$IV$88,[73]BOP!#REF!</definedName>
    <definedName name="Z_CF25EF53_FFAB_11D1_98B7_00C04FC96ABD_.wvu.Rows" localSheetId="68" hidden="1">[73]BOP!$A$36:$IV$36,[73]BOP!$A$44:$IV$44,[73]BOP!$A$59:$IV$59,[73]BOP!#REF!,[73]BOP!#REF!,[73]BOP!$A$79:$IV$79,[73]BOP!$A$81:$IV$88,[73]BOP!#REF!</definedName>
    <definedName name="Z_CF25EF53_FFAB_11D1_98B7_00C04FC96ABD_.wvu.Rows" localSheetId="71" hidden="1">[73]BOP!$A$36:$IV$36,[73]BOP!$A$44:$IV$44,[73]BOP!$A$59:$IV$59,[73]BOP!#REF!,[73]BOP!#REF!,[73]BOP!$A$79:$IV$79,[73]BOP!$A$81:$IV$88,[73]BOP!#REF!</definedName>
    <definedName name="Z_CF25EF53_FFAB_11D1_98B7_00C04FC96ABD_.wvu.Rows" localSheetId="73" hidden="1">[73]BOP!$A$36:$IV$36,[73]BOP!$A$44:$IV$44,[73]BOP!$A$59:$IV$59,[73]BOP!#REF!,[73]BOP!#REF!,[73]BOP!$A$79:$IV$79,[73]BOP!$A$81:$IV$88,[73]BOP!#REF!</definedName>
    <definedName name="Z_CF25EF53_FFAB_11D1_98B7_00C04FC96ABD_.wvu.Rows" hidden="1">[73]BOP!$A$36:$IV$36,[73]BOP!$A$44:$IV$44,[73]BOP!$A$59:$IV$59,[73]BOP!#REF!,[73]BOP!#REF!,[73]BOP!$A$79:$IV$79,[73]BOP!$A$81:$IV$88,[73]BOP!#REF!</definedName>
    <definedName name="Z_CF25EF55_FFAB_11D1_98B7_00C04FC96ABD_.wvu.Rows" localSheetId="65" hidden="1">[73]BOP!$A$36:$IV$36,[73]BOP!$A$44:$IV$44,[73]BOP!$A$59:$IV$59,[73]BOP!#REF!,[73]BOP!#REF!,[73]BOP!$A$79:$IV$79,[73]BOP!$A$81:$IV$88,[73]BOP!#REF!,[73]BOP!#REF!</definedName>
    <definedName name="Z_CF25EF55_FFAB_11D1_98B7_00C04FC96ABD_.wvu.Rows" localSheetId="68" hidden="1">[73]BOP!$A$36:$IV$36,[73]BOP!$A$44:$IV$44,[73]BOP!$A$59:$IV$59,[73]BOP!#REF!,[73]BOP!#REF!,[73]BOP!$A$79:$IV$79,[73]BOP!$A$81:$IV$88,[73]BOP!#REF!,[73]BOP!#REF!</definedName>
    <definedName name="Z_CF25EF55_FFAB_11D1_98B7_00C04FC96ABD_.wvu.Rows" localSheetId="71" hidden="1">[73]BOP!$A$36:$IV$36,[73]BOP!$A$44:$IV$44,[73]BOP!$A$59:$IV$59,[73]BOP!#REF!,[73]BOP!#REF!,[73]BOP!$A$79:$IV$79,[73]BOP!$A$81:$IV$88,[73]BOP!#REF!,[73]BOP!#REF!</definedName>
    <definedName name="Z_CF25EF55_FFAB_11D1_98B7_00C04FC96ABD_.wvu.Rows" localSheetId="73" hidden="1">[73]BOP!$A$36:$IV$36,[73]BOP!$A$44:$IV$44,[73]BOP!$A$59:$IV$59,[73]BOP!#REF!,[73]BOP!#REF!,[73]BOP!$A$79:$IV$79,[73]BOP!$A$81:$IV$88,[73]BOP!#REF!,[73]BOP!#REF!</definedName>
    <definedName name="Z_CF25EF55_FFAB_11D1_98B7_00C04FC96ABD_.wvu.Rows" hidden="1">[73]BOP!$A$36:$IV$36,[73]BOP!$A$44:$IV$44,[73]BOP!$A$59:$IV$59,[73]BOP!#REF!,[73]BOP!#REF!,[73]BOP!$A$79:$IV$79,[73]BOP!$A$81:$IV$88,[73]BOP!#REF!,[73]BOP!#REF!</definedName>
    <definedName name="Z_CF25EF56_FFAB_11D1_98B7_00C04FC96ABD_.wvu.Rows" localSheetId="65" hidden="1">[73]BOP!$A$36:$IV$36,[73]BOP!$A$44:$IV$44,[73]BOP!$A$59:$IV$59,[73]BOP!#REF!,[73]BOP!#REF!,[73]BOP!$A$79:$IV$79,[73]BOP!$A$81:$IV$88,[73]BOP!#REF!,[73]BOP!#REF!</definedName>
    <definedName name="Z_CF25EF56_FFAB_11D1_98B7_00C04FC96ABD_.wvu.Rows" localSheetId="68" hidden="1">[73]BOP!$A$36:$IV$36,[73]BOP!$A$44:$IV$44,[73]BOP!$A$59:$IV$59,[73]BOP!#REF!,[73]BOP!#REF!,[73]BOP!$A$79:$IV$79,[73]BOP!$A$81:$IV$88,[73]BOP!#REF!,[73]BOP!#REF!</definedName>
    <definedName name="Z_CF25EF56_FFAB_11D1_98B7_00C04FC96ABD_.wvu.Rows" localSheetId="71" hidden="1">[73]BOP!$A$36:$IV$36,[73]BOP!$A$44:$IV$44,[73]BOP!$A$59:$IV$59,[73]BOP!#REF!,[73]BOP!#REF!,[73]BOP!$A$79:$IV$79,[73]BOP!$A$81:$IV$88,[73]BOP!#REF!,[73]BOP!#REF!</definedName>
    <definedName name="Z_CF25EF56_FFAB_11D1_98B7_00C04FC96ABD_.wvu.Rows" localSheetId="73" hidden="1">[73]BOP!$A$36:$IV$36,[73]BOP!$A$44:$IV$44,[73]BOP!$A$59:$IV$59,[73]BOP!#REF!,[73]BOP!#REF!,[73]BOP!$A$79:$IV$79,[73]BOP!$A$81:$IV$88,[73]BOP!#REF!,[73]BOP!#REF!</definedName>
    <definedName name="Z_CF25EF56_FFAB_11D1_98B7_00C04FC96ABD_.wvu.Rows" hidden="1">[73]BOP!$A$36:$IV$36,[73]BOP!$A$44:$IV$44,[73]BOP!$A$59:$IV$59,[73]BOP!#REF!,[73]BOP!#REF!,[73]BOP!$A$79:$IV$79,[73]BOP!$A$81:$IV$88,[73]BOP!#REF!,[73]BOP!#REF!</definedName>
    <definedName name="Z_CF25EF57_FFAB_11D1_98B7_00C04FC96ABD_.wvu.Rows" localSheetId="65" hidden="1">[73]BOP!$A$36:$IV$36,[73]BOP!$A$44:$IV$44,[73]BOP!$A$59:$IV$59,[73]BOP!#REF!,[73]BOP!#REF!,[73]BOP!$A$79:$IV$79</definedName>
    <definedName name="Z_CF25EF57_FFAB_11D1_98B7_00C04FC96ABD_.wvu.Rows" localSheetId="68" hidden="1">[73]BOP!$A$36:$IV$36,[73]BOP!$A$44:$IV$44,[73]BOP!$A$59:$IV$59,[73]BOP!#REF!,[73]BOP!#REF!,[73]BOP!$A$79:$IV$79</definedName>
    <definedName name="Z_CF25EF57_FFAB_11D1_98B7_00C04FC96ABD_.wvu.Rows" localSheetId="71" hidden="1">[73]BOP!$A$36:$IV$36,[73]BOP!$A$44:$IV$44,[73]BOP!$A$59:$IV$59,[73]BOP!#REF!,[73]BOP!#REF!,[73]BOP!$A$79:$IV$79</definedName>
    <definedName name="Z_CF25EF57_FFAB_11D1_98B7_00C04FC96ABD_.wvu.Rows" localSheetId="73" hidden="1">[73]BOP!$A$36:$IV$36,[73]BOP!$A$44:$IV$44,[73]BOP!$A$59:$IV$59,[73]BOP!#REF!,[73]BOP!#REF!,[73]BOP!$A$79:$IV$79</definedName>
    <definedName name="Z_CF25EF57_FFAB_11D1_98B7_00C04FC96ABD_.wvu.Rows" hidden="1">[73]BOP!$A$36:$IV$36,[73]BOP!$A$44:$IV$44,[73]BOP!$A$59:$IV$59,[73]BOP!#REF!,[73]BOP!#REF!,[73]BOP!$A$79:$IV$79</definedName>
    <definedName name="Z_EA8011E5_017A_11D2_98BD_00C04FC96ABD_.wvu.Rows" localSheetId="65" hidden="1">[73]BOP!$A$36:$IV$36,[73]BOP!$A$44:$IV$44,[73]BOP!$A$59:$IV$59,[73]BOP!#REF!,[73]BOP!#REF!,[73]BOP!$A$79:$IV$79,[73]BOP!$A$81:$IV$88</definedName>
    <definedName name="Z_EA8011E5_017A_11D2_98BD_00C04FC96ABD_.wvu.Rows" localSheetId="68" hidden="1">[73]BOP!$A$36:$IV$36,[73]BOP!$A$44:$IV$44,[73]BOP!$A$59:$IV$59,[73]BOP!#REF!,[73]BOP!#REF!,[73]BOP!$A$79:$IV$79,[73]BOP!$A$81:$IV$88</definedName>
    <definedName name="Z_EA8011E5_017A_11D2_98BD_00C04FC96ABD_.wvu.Rows" localSheetId="71" hidden="1">[73]BOP!$A$36:$IV$36,[73]BOP!$A$44:$IV$44,[73]BOP!$A$59:$IV$59,[73]BOP!#REF!,[73]BOP!#REF!,[73]BOP!$A$79:$IV$79,[73]BOP!$A$81:$IV$88</definedName>
    <definedName name="Z_EA8011E5_017A_11D2_98BD_00C04FC96ABD_.wvu.Rows" localSheetId="73" hidden="1">[73]BOP!$A$36:$IV$36,[73]BOP!$A$44:$IV$44,[73]BOP!$A$59:$IV$59,[73]BOP!#REF!,[73]BOP!#REF!,[73]BOP!$A$79:$IV$79,[73]BOP!$A$81:$IV$88</definedName>
    <definedName name="Z_EA8011E5_017A_11D2_98BD_00C04FC96ABD_.wvu.Rows" hidden="1">[73]BOP!$A$36:$IV$36,[73]BOP!$A$44:$IV$44,[73]BOP!$A$59:$IV$59,[73]BOP!#REF!,[73]BOP!#REF!,[73]BOP!$A$79:$IV$79,[73]BOP!$A$81:$IV$88</definedName>
    <definedName name="Z_EA8011E6_017A_11D2_98BD_00C04FC96ABD_.wvu.Rows" localSheetId="65" hidden="1">[73]BOP!$A$36:$IV$36,[73]BOP!$A$44:$IV$44,[73]BOP!$A$59:$IV$59,[73]BOP!#REF!,[73]BOP!#REF!,[73]BOP!$A$79:$IV$79,[73]BOP!#REF!</definedName>
    <definedName name="Z_EA8011E6_017A_11D2_98BD_00C04FC96ABD_.wvu.Rows" localSheetId="67" hidden="1">[73]BOP!$A$36:$IV$36,[73]BOP!$A$44:$IV$44,[73]BOP!$A$59:$IV$59,[73]BOP!#REF!,[73]BOP!#REF!,[73]BOP!$A$79:$IV$79,[73]BOP!#REF!</definedName>
    <definedName name="Z_EA8011E6_017A_11D2_98BD_00C04FC96ABD_.wvu.Rows" localSheetId="68" hidden="1">[73]BOP!$A$36:$IV$36,[73]BOP!$A$44:$IV$44,[73]BOP!$A$59:$IV$59,[73]BOP!#REF!,[73]BOP!#REF!,[73]BOP!$A$79:$IV$79,[73]BOP!#REF!</definedName>
    <definedName name="Z_EA8011E6_017A_11D2_98BD_00C04FC96ABD_.wvu.Rows" localSheetId="71" hidden="1">[73]BOP!$A$36:$IV$36,[73]BOP!$A$44:$IV$44,[73]BOP!$A$59:$IV$59,[73]BOP!#REF!,[73]BOP!#REF!,[73]BOP!$A$79:$IV$79,[73]BOP!#REF!</definedName>
    <definedName name="Z_EA8011E6_017A_11D2_98BD_00C04FC96ABD_.wvu.Rows" localSheetId="73" hidden="1">[73]BOP!$A$36:$IV$36,[73]BOP!$A$44:$IV$44,[73]BOP!$A$59:$IV$59,[73]BOP!#REF!,[73]BOP!#REF!,[73]BOP!$A$79:$IV$79,[73]BOP!#REF!</definedName>
    <definedName name="Z_EA8011E6_017A_11D2_98BD_00C04FC96ABD_.wvu.Rows" hidden="1">[73]BOP!$A$36:$IV$36,[73]BOP!$A$44:$IV$44,[73]BOP!$A$59:$IV$59,[73]BOP!#REF!,[73]BOP!#REF!,[73]BOP!$A$79:$IV$79,[73]BOP!#REF!</definedName>
    <definedName name="Z_EA8011E9_017A_11D2_98BD_00C04FC96ABD_.wvu.Rows" localSheetId="65" hidden="1">[73]BOP!$A$36:$IV$36,[73]BOP!$A$44:$IV$44,[73]BOP!$A$59:$IV$59,[73]BOP!#REF!,[73]BOP!#REF!,[73]BOP!$A$79:$IV$79,[73]BOP!$A$81:$IV$88,[73]BOP!#REF!</definedName>
    <definedName name="Z_EA8011E9_017A_11D2_98BD_00C04FC96ABD_.wvu.Rows" localSheetId="68" hidden="1">[73]BOP!$A$36:$IV$36,[73]BOP!$A$44:$IV$44,[73]BOP!$A$59:$IV$59,[73]BOP!#REF!,[73]BOP!#REF!,[73]BOP!$A$79:$IV$79,[73]BOP!$A$81:$IV$88,[73]BOP!#REF!</definedName>
    <definedName name="Z_EA8011E9_017A_11D2_98BD_00C04FC96ABD_.wvu.Rows" localSheetId="71" hidden="1">[73]BOP!$A$36:$IV$36,[73]BOP!$A$44:$IV$44,[73]BOP!$A$59:$IV$59,[73]BOP!#REF!,[73]BOP!#REF!,[73]BOP!$A$79:$IV$79,[73]BOP!$A$81:$IV$88,[73]BOP!#REF!</definedName>
    <definedName name="Z_EA8011E9_017A_11D2_98BD_00C04FC96ABD_.wvu.Rows" localSheetId="73" hidden="1">[73]BOP!$A$36:$IV$36,[73]BOP!$A$44:$IV$44,[73]BOP!$A$59:$IV$59,[73]BOP!#REF!,[73]BOP!#REF!,[73]BOP!$A$79:$IV$79,[73]BOP!$A$81:$IV$88,[73]BOP!#REF!</definedName>
    <definedName name="Z_EA8011E9_017A_11D2_98BD_00C04FC96ABD_.wvu.Rows" hidden="1">[73]BOP!$A$36:$IV$36,[73]BOP!$A$44:$IV$44,[73]BOP!$A$59:$IV$59,[73]BOP!#REF!,[73]BOP!#REF!,[73]BOP!$A$79:$IV$79,[73]BOP!$A$81:$IV$88,[73]BOP!#REF!</definedName>
    <definedName name="Z_EA8011EC_017A_11D2_98BD_00C04FC96ABD_.wvu.Rows" localSheetId="65" hidden="1">[73]BOP!$A$36:$IV$36,[73]BOP!$A$44:$IV$44,[73]BOP!$A$59:$IV$59,[73]BOP!#REF!,[73]BOP!#REF!,[73]BOP!$A$79:$IV$79,[73]BOP!$A$81:$IV$88,[73]BOP!#REF!,[73]BOP!#REF!</definedName>
    <definedName name="Z_EA8011EC_017A_11D2_98BD_00C04FC96ABD_.wvu.Rows" localSheetId="68" hidden="1">[73]BOP!$A$36:$IV$36,[73]BOP!$A$44:$IV$44,[73]BOP!$A$59:$IV$59,[73]BOP!#REF!,[73]BOP!#REF!,[73]BOP!$A$79:$IV$79,[73]BOP!$A$81:$IV$88,[73]BOP!#REF!,[73]BOP!#REF!</definedName>
    <definedName name="Z_EA8011EC_017A_11D2_98BD_00C04FC96ABD_.wvu.Rows" localSheetId="71" hidden="1">[73]BOP!$A$36:$IV$36,[73]BOP!$A$44:$IV$44,[73]BOP!$A$59:$IV$59,[73]BOP!#REF!,[73]BOP!#REF!,[73]BOP!$A$79:$IV$79,[73]BOP!$A$81:$IV$88,[73]BOP!#REF!,[73]BOP!#REF!</definedName>
    <definedName name="Z_EA8011EC_017A_11D2_98BD_00C04FC96ABD_.wvu.Rows" localSheetId="73" hidden="1">[73]BOP!$A$36:$IV$36,[73]BOP!$A$44:$IV$44,[73]BOP!$A$59:$IV$59,[73]BOP!#REF!,[73]BOP!#REF!,[73]BOP!$A$79:$IV$79,[73]BOP!$A$81:$IV$88,[73]BOP!#REF!,[73]BOP!#REF!</definedName>
    <definedName name="Z_EA8011EC_017A_11D2_98BD_00C04FC96ABD_.wvu.Rows" hidden="1">[73]BOP!$A$36:$IV$36,[73]BOP!$A$44:$IV$44,[73]BOP!$A$59:$IV$59,[73]BOP!#REF!,[73]BOP!#REF!,[73]BOP!$A$79:$IV$79,[73]BOP!$A$81:$IV$88,[73]BOP!#REF!,[73]BOP!#REF!</definedName>
    <definedName name="Z_EA86CE3A_00A2_11D2_98BC_00C04FC96ABD_.wvu.Rows" localSheetId="65" hidden="1">[73]BOP!$A$36:$IV$36,[73]BOP!$A$44:$IV$44,[73]BOP!$A$59:$IV$59,[73]BOP!#REF!,[73]BOP!#REF!,[73]BOP!$A$81:$IV$88</definedName>
    <definedName name="Z_EA86CE3A_00A2_11D2_98BC_00C04FC96ABD_.wvu.Rows" localSheetId="68" hidden="1">[73]BOP!$A$36:$IV$36,[73]BOP!$A$44:$IV$44,[73]BOP!$A$59:$IV$59,[73]BOP!#REF!,[73]BOP!#REF!,[73]BOP!$A$81:$IV$88</definedName>
    <definedName name="Z_EA86CE3A_00A2_11D2_98BC_00C04FC96ABD_.wvu.Rows" localSheetId="71" hidden="1">[73]BOP!$A$36:$IV$36,[73]BOP!$A$44:$IV$44,[73]BOP!$A$59:$IV$59,[73]BOP!#REF!,[73]BOP!#REF!,[73]BOP!$A$81:$IV$88</definedName>
    <definedName name="Z_EA86CE3A_00A2_11D2_98BC_00C04FC96ABD_.wvu.Rows" localSheetId="73" hidden="1">[73]BOP!$A$36:$IV$36,[73]BOP!$A$44:$IV$44,[73]BOP!$A$59:$IV$59,[73]BOP!#REF!,[73]BOP!#REF!,[73]BOP!$A$81:$IV$88</definedName>
    <definedName name="Z_EA86CE3A_00A2_11D2_98BC_00C04FC96ABD_.wvu.Rows" hidden="1">[73]BOP!$A$36:$IV$36,[73]BOP!$A$44:$IV$44,[73]BOP!$A$59:$IV$59,[73]BOP!#REF!,[73]BOP!#REF!,[73]BOP!$A$81:$IV$88</definedName>
    <definedName name="Z_EA86CE3B_00A2_11D2_98BC_00C04FC96ABD_.wvu.Rows" localSheetId="65" hidden="1">[73]BOP!$A$36:$IV$36,[73]BOP!$A$44:$IV$44,[73]BOP!$A$59:$IV$59,[73]BOP!#REF!,[73]BOP!#REF!,[73]BOP!$A$81:$IV$88</definedName>
    <definedName name="Z_EA86CE3B_00A2_11D2_98BC_00C04FC96ABD_.wvu.Rows" localSheetId="68" hidden="1">[73]BOP!$A$36:$IV$36,[73]BOP!$A$44:$IV$44,[73]BOP!$A$59:$IV$59,[73]BOP!#REF!,[73]BOP!#REF!,[73]BOP!$A$81:$IV$88</definedName>
    <definedName name="Z_EA86CE3B_00A2_11D2_98BC_00C04FC96ABD_.wvu.Rows" localSheetId="71" hidden="1">[73]BOP!$A$36:$IV$36,[73]BOP!$A$44:$IV$44,[73]BOP!$A$59:$IV$59,[73]BOP!#REF!,[73]BOP!#REF!,[73]BOP!$A$81:$IV$88</definedName>
    <definedName name="Z_EA86CE3B_00A2_11D2_98BC_00C04FC96ABD_.wvu.Rows" localSheetId="73" hidden="1">[73]BOP!$A$36:$IV$36,[73]BOP!$A$44:$IV$44,[73]BOP!$A$59:$IV$59,[73]BOP!#REF!,[73]BOP!#REF!,[73]BOP!$A$81:$IV$88</definedName>
    <definedName name="Z_EA86CE3B_00A2_11D2_98BC_00C04FC96ABD_.wvu.Rows" hidden="1">[73]BOP!$A$36:$IV$36,[73]BOP!$A$44:$IV$44,[73]BOP!$A$59:$IV$59,[73]BOP!#REF!,[73]BOP!#REF!,[73]BOP!$A$81:$IV$88</definedName>
    <definedName name="Z_EA86CE3C_00A2_11D2_98BC_00C04FC96ABD_.wvu.Rows" localSheetId="65" hidden="1">[73]BOP!$A$36:$IV$36,[73]BOP!$A$44:$IV$44,[73]BOP!$A$59:$IV$59,[73]BOP!#REF!,[73]BOP!#REF!,[73]BOP!$A$81:$IV$88</definedName>
    <definedName name="Z_EA86CE3C_00A2_11D2_98BC_00C04FC96ABD_.wvu.Rows" localSheetId="68" hidden="1">[73]BOP!$A$36:$IV$36,[73]BOP!$A$44:$IV$44,[73]BOP!$A$59:$IV$59,[73]BOP!#REF!,[73]BOP!#REF!,[73]BOP!$A$81:$IV$88</definedName>
    <definedName name="Z_EA86CE3C_00A2_11D2_98BC_00C04FC96ABD_.wvu.Rows" localSheetId="71" hidden="1">[73]BOP!$A$36:$IV$36,[73]BOP!$A$44:$IV$44,[73]BOP!$A$59:$IV$59,[73]BOP!#REF!,[73]BOP!#REF!,[73]BOP!$A$81:$IV$88</definedName>
    <definedName name="Z_EA86CE3C_00A2_11D2_98BC_00C04FC96ABD_.wvu.Rows" localSheetId="73" hidden="1">[73]BOP!$A$36:$IV$36,[73]BOP!$A$44:$IV$44,[73]BOP!$A$59:$IV$59,[73]BOP!#REF!,[73]BOP!#REF!,[73]BOP!$A$81:$IV$88</definedName>
    <definedName name="Z_EA86CE3C_00A2_11D2_98BC_00C04FC96ABD_.wvu.Rows" hidden="1">[73]BOP!$A$36:$IV$36,[73]BOP!$A$44:$IV$44,[73]BOP!$A$59:$IV$59,[73]BOP!#REF!,[73]BOP!#REF!,[73]BOP!$A$81:$IV$88</definedName>
    <definedName name="Z_EA86CE3D_00A2_11D2_98BC_00C04FC96ABD_.wvu.Rows" localSheetId="65" hidden="1">[73]BOP!$A$36:$IV$36,[73]BOP!$A$44:$IV$44,[73]BOP!$A$59:$IV$59,[73]BOP!#REF!,[73]BOP!#REF!,[73]BOP!$A$81:$IV$88</definedName>
    <definedName name="Z_EA86CE3D_00A2_11D2_98BC_00C04FC96ABD_.wvu.Rows" localSheetId="68" hidden="1">[73]BOP!$A$36:$IV$36,[73]BOP!$A$44:$IV$44,[73]BOP!$A$59:$IV$59,[73]BOP!#REF!,[73]BOP!#REF!,[73]BOP!$A$81:$IV$88</definedName>
    <definedName name="Z_EA86CE3D_00A2_11D2_98BC_00C04FC96ABD_.wvu.Rows" localSheetId="71" hidden="1">[73]BOP!$A$36:$IV$36,[73]BOP!$A$44:$IV$44,[73]BOP!$A$59:$IV$59,[73]BOP!#REF!,[73]BOP!#REF!,[73]BOP!$A$81:$IV$88</definedName>
    <definedName name="Z_EA86CE3D_00A2_11D2_98BC_00C04FC96ABD_.wvu.Rows" localSheetId="73" hidden="1">[73]BOP!$A$36:$IV$36,[73]BOP!$A$44:$IV$44,[73]BOP!$A$59:$IV$59,[73]BOP!#REF!,[73]BOP!#REF!,[73]BOP!$A$81:$IV$88</definedName>
    <definedName name="Z_EA86CE3D_00A2_11D2_98BC_00C04FC96ABD_.wvu.Rows" hidden="1">[73]BOP!$A$36:$IV$36,[73]BOP!$A$44:$IV$44,[73]BOP!$A$59:$IV$59,[73]BOP!#REF!,[73]BOP!#REF!,[73]BOP!$A$81:$IV$88</definedName>
    <definedName name="Z_EA86CE3E_00A2_11D2_98BC_00C04FC96ABD_.wvu.Rows" localSheetId="65" hidden="1">[73]BOP!$A$36:$IV$36,[73]BOP!$A$44:$IV$44,[73]BOP!$A$59:$IV$59,[73]BOP!#REF!,[73]BOP!#REF!,[73]BOP!$A$79:$IV$79,[73]BOP!$A$81:$IV$88,[73]BOP!#REF!</definedName>
    <definedName name="Z_EA86CE3E_00A2_11D2_98BC_00C04FC96ABD_.wvu.Rows" localSheetId="68" hidden="1">[73]BOP!$A$36:$IV$36,[73]BOP!$A$44:$IV$44,[73]BOP!$A$59:$IV$59,[73]BOP!#REF!,[73]BOP!#REF!,[73]BOP!$A$79:$IV$79,[73]BOP!$A$81:$IV$88,[73]BOP!#REF!</definedName>
    <definedName name="Z_EA86CE3E_00A2_11D2_98BC_00C04FC96ABD_.wvu.Rows" localSheetId="71" hidden="1">[73]BOP!$A$36:$IV$36,[73]BOP!$A$44:$IV$44,[73]BOP!$A$59:$IV$59,[73]BOP!#REF!,[73]BOP!#REF!,[73]BOP!$A$79:$IV$79,[73]BOP!$A$81:$IV$88,[73]BOP!#REF!</definedName>
    <definedName name="Z_EA86CE3E_00A2_11D2_98BC_00C04FC96ABD_.wvu.Rows" localSheetId="73" hidden="1">[73]BOP!$A$36:$IV$36,[73]BOP!$A$44:$IV$44,[73]BOP!$A$59:$IV$59,[73]BOP!#REF!,[73]BOP!#REF!,[73]BOP!$A$79:$IV$79,[73]BOP!$A$81:$IV$88,[73]BOP!#REF!</definedName>
    <definedName name="Z_EA86CE3E_00A2_11D2_98BC_00C04FC96ABD_.wvu.Rows" hidden="1">[73]BOP!$A$36:$IV$36,[73]BOP!$A$44:$IV$44,[73]BOP!$A$59:$IV$59,[73]BOP!#REF!,[73]BOP!#REF!,[73]BOP!$A$79:$IV$79,[73]BOP!$A$81:$IV$88,[73]BOP!#REF!</definedName>
    <definedName name="Z_EA86CE3F_00A2_11D2_98BC_00C04FC96ABD_.wvu.Rows" localSheetId="65" hidden="1">[73]BOP!$A$36:$IV$36,[73]BOP!$A$44:$IV$44,[73]BOP!$A$59:$IV$59,[73]BOP!#REF!,[73]BOP!#REF!,[73]BOP!$A$79:$IV$79,[73]BOP!$A$81:$IV$88</definedName>
    <definedName name="Z_EA86CE3F_00A2_11D2_98BC_00C04FC96ABD_.wvu.Rows" localSheetId="68" hidden="1">[73]BOP!$A$36:$IV$36,[73]BOP!$A$44:$IV$44,[73]BOP!$A$59:$IV$59,[73]BOP!#REF!,[73]BOP!#REF!,[73]BOP!$A$79:$IV$79,[73]BOP!$A$81:$IV$88</definedName>
    <definedName name="Z_EA86CE3F_00A2_11D2_98BC_00C04FC96ABD_.wvu.Rows" localSheetId="71" hidden="1">[73]BOP!$A$36:$IV$36,[73]BOP!$A$44:$IV$44,[73]BOP!$A$59:$IV$59,[73]BOP!#REF!,[73]BOP!#REF!,[73]BOP!$A$79:$IV$79,[73]BOP!$A$81:$IV$88</definedName>
    <definedName name="Z_EA86CE3F_00A2_11D2_98BC_00C04FC96ABD_.wvu.Rows" localSheetId="73" hidden="1">[73]BOP!$A$36:$IV$36,[73]BOP!$A$44:$IV$44,[73]BOP!$A$59:$IV$59,[73]BOP!#REF!,[73]BOP!#REF!,[73]BOP!$A$79:$IV$79,[73]BOP!$A$81:$IV$88</definedName>
    <definedName name="Z_EA86CE3F_00A2_11D2_98BC_00C04FC96ABD_.wvu.Rows" hidden="1">[73]BOP!$A$36:$IV$36,[73]BOP!$A$44:$IV$44,[73]BOP!$A$59:$IV$59,[73]BOP!#REF!,[73]BOP!#REF!,[73]BOP!$A$79:$IV$79,[73]BOP!$A$81:$IV$88</definedName>
    <definedName name="Z_EA86CE40_00A2_11D2_98BC_00C04FC96ABD_.wvu.Rows" localSheetId="65" hidden="1">[73]BOP!$A$36:$IV$36,[73]BOP!$A$44:$IV$44,[73]BOP!$A$59:$IV$59,[73]BOP!#REF!,[73]BOP!#REF!,[73]BOP!$A$79:$IV$79,[73]BOP!#REF!</definedName>
    <definedName name="Z_EA86CE40_00A2_11D2_98BC_00C04FC96ABD_.wvu.Rows" localSheetId="67" hidden="1">[73]BOP!$A$36:$IV$36,[73]BOP!$A$44:$IV$44,[73]BOP!$A$59:$IV$59,[73]BOP!#REF!,[73]BOP!#REF!,[73]BOP!$A$79:$IV$79,[73]BOP!#REF!</definedName>
    <definedName name="Z_EA86CE40_00A2_11D2_98BC_00C04FC96ABD_.wvu.Rows" localSheetId="68" hidden="1">[73]BOP!$A$36:$IV$36,[73]BOP!$A$44:$IV$44,[73]BOP!$A$59:$IV$59,[73]BOP!#REF!,[73]BOP!#REF!,[73]BOP!$A$79:$IV$79,[73]BOP!#REF!</definedName>
    <definedName name="Z_EA86CE40_00A2_11D2_98BC_00C04FC96ABD_.wvu.Rows" localSheetId="71" hidden="1">[73]BOP!$A$36:$IV$36,[73]BOP!$A$44:$IV$44,[73]BOP!$A$59:$IV$59,[73]BOP!#REF!,[73]BOP!#REF!,[73]BOP!$A$79:$IV$79,[73]BOP!#REF!</definedName>
    <definedName name="Z_EA86CE40_00A2_11D2_98BC_00C04FC96ABD_.wvu.Rows" localSheetId="73" hidden="1">[73]BOP!$A$36:$IV$36,[73]BOP!$A$44:$IV$44,[73]BOP!$A$59:$IV$59,[73]BOP!#REF!,[73]BOP!#REF!,[73]BOP!$A$79:$IV$79,[73]BOP!#REF!</definedName>
    <definedName name="Z_EA86CE40_00A2_11D2_98BC_00C04FC96ABD_.wvu.Rows" hidden="1">[73]BOP!$A$36:$IV$36,[73]BOP!$A$44:$IV$44,[73]BOP!$A$59:$IV$59,[73]BOP!#REF!,[73]BOP!#REF!,[73]BOP!$A$79:$IV$79,[73]BOP!#REF!</definedName>
    <definedName name="Z_EA86CE41_00A2_11D2_98BC_00C04FC96ABD_.wvu.Rows" localSheetId="65" hidden="1">[73]BOP!$A$36:$IV$36,[73]BOP!$A$44:$IV$44,[73]BOP!$A$59:$IV$59,[73]BOP!#REF!,[73]BOP!#REF!,[73]BOP!$A$79:$IV$79,[73]BOP!$A$81:$IV$88,[73]BOP!#REF!</definedName>
    <definedName name="Z_EA86CE41_00A2_11D2_98BC_00C04FC96ABD_.wvu.Rows" localSheetId="68" hidden="1">[73]BOP!$A$36:$IV$36,[73]BOP!$A$44:$IV$44,[73]BOP!$A$59:$IV$59,[73]BOP!#REF!,[73]BOP!#REF!,[73]BOP!$A$79:$IV$79,[73]BOP!$A$81:$IV$88,[73]BOP!#REF!</definedName>
    <definedName name="Z_EA86CE41_00A2_11D2_98BC_00C04FC96ABD_.wvu.Rows" localSheetId="71" hidden="1">[73]BOP!$A$36:$IV$36,[73]BOP!$A$44:$IV$44,[73]BOP!$A$59:$IV$59,[73]BOP!#REF!,[73]BOP!#REF!,[73]BOP!$A$79:$IV$79,[73]BOP!$A$81:$IV$88,[73]BOP!#REF!</definedName>
    <definedName name="Z_EA86CE41_00A2_11D2_98BC_00C04FC96ABD_.wvu.Rows" localSheetId="73" hidden="1">[73]BOP!$A$36:$IV$36,[73]BOP!$A$44:$IV$44,[73]BOP!$A$59:$IV$59,[73]BOP!#REF!,[73]BOP!#REF!,[73]BOP!$A$79:$IV$79,[73]BOP!$A$81:$IV$88,[73]BOP!#REF!</definedName>
    <definedName name="Z_EA86CE41_00A2_11D2_98BC_00C04FC96ABD_.wvu.Rows" hidden="1">[73]BOP!$A$36:$IV$36,[73]BOP!$A$44:$IV$44,[73]BOP!$A$59:$IV$59,[73]BOP!#REF!,[73]BOP!#REF!,[73]BOP!$A$79:$IV$79,[73]BOP!$A$81:$IV$88,[73]BOP!#REF!</definedName>
    <definedName name="Z_EA86CE42_00A2_11D2_98BC_00C04FC96ABD_.wvu.Rows" localSheetId="65" hidden="1">[73]BOP!$A$36:$IV$36,[73]BOP!$A$44:$IV$44,[73]BOP!$A$59:$IV$59,[73]BOP!#REF!,[73]BOP!#REF!,[73]BOP!$A$79:$IV$79,[73]BOP!$A$81:$IV$88,[73]BOP!#REF!</definedName>
    <definedName name="Z_EA86CE42_00A2_11D2_98BC_00C04FC96ABD_.wvu.Rows" localSheetId="68" hidden="1">[73]BOP!$A$36:$IV$36,[73]BOP!$A$44:$IV$44,[73]BOP!$A$59:$IV$59,[73]BOP!#REF!,[73]BOP!#REF!,[73]BOP!$A$79:$IV$79,[73]BOP!$A$81:$IV$88,[73]BOP!#REF!</definedName>
    <definedName name="Z_EA86CE42_00A2_11D2_98BC_00C04FC96ABD_.wvu.Rows" localSheetId="71" hidden="1">[73]BOP!$A$36:$IV$36,[73]BOP!$A$44:$IV$44,[73]BOP!$A$59:$IV$59,[73]BOP!#REF!,[73]BOP!#REF!,[73]BOP!$A$79:$IV$79,[73]BOP!$A$81:$IV$88,[73]BOP!#REF!</definedName>
    <definedName name="Z_EA86CE42_00A2_11D2_98BC_00C04FC96ABD_.wvu.Rows" localSheetId="73" hidden="1">[73]BOP!$A$36:$IV$36,[73]BOP!$A$44:$IV$44,[73]BOP!$A$59:$IV$59,[73]BOP!#REF!,[73]BOP!#REF!,[73]BOP!$A$79:$IV$79,[73]BOP!$A$81:$IV$88,[73]BOP!#REF!</definedName>
    <definedName name="Z_EA86CE42_00A2_11D2_98BC_00C04FC96ABD_.wvu.Rows" hidden="1">[73]BOP!$A$36:$IV$36,[73]BOP!$A$44:$IV$44,[73]BOP!$A$59:$IV$59,[73]BOP!#REF!,[73]BOP!#REF!,[73]BOP!$A$79:$IV$79,[73]BOP!$A$81:$IV$88,[73]BOP!#REF!</definedName>
    <definedName name="Z_EA86CE43_00A2_11D2_98BC_00C04FC96ABD_.wvu.Rows" localSheetId="65" hidden="1">[73]BOP!$A$36:$IV$36,[73]BOP!$A$44:$IV$44,[73]BOP!$A$59:$IV$59,[73]BOP!#REF!,[73]BOP!#REF!,[73]BOP!$A$79:$IV$79,[73]BOP!$A$81:$IV$88,[73]BOP!#REF!</definedName>
    <definedName name="Z_EA86CE43_00A2_11D2_98BC_00C04FC96ABD_.wvu.Rows" localSheetId="68" hidden="1">[73]BOP!$A$36:$IV$36,[73]BOP!$A$44:$IV$44,[73]BOP!$A$59:$IV$59,[73]BOP!#REF!,[73]BOP!#REF!,[73]BOP!$A$79:$IV$79,[73]BOP!$A$81:$IV$88,[73]BOP!#REF!</definedName>
    <definedName name="Z_EA86CE43_00A2_11D2_98BC_00C04FC96ABD_.wvu.Rows" localSheetId="71" hidden="1">[73]BOP!$A$36:$IV$36,[73]BOP!$A$44:$IV$44,[73]BOP!$A$59:$IV$59,[73]BOP!#REF!,[73]BOP!#REF!,[73]BOP!$A$79:$IV$79,[73]BOP!$A$81:$IV$88,[73]BOP!#REF!</definedName>
    <definedName name="Z_EA86CE43_00A2_11D2_98BC_00C04FC96ABD_.wvu.Rows" localSheetId="73" hidden="1">[73]BOP!$A$36:$IV$36,[73]BOP!$A$44:$IV$44,[73]BOP!$A$59:$IV$59,[73]BOP!#REF!,[73]BOP!#REF!,[73]BOP!$A$79:$IV$79,[73]BOP!$A$81:$IV$88,[73]BOP!#REF!</definedName>
    <definedName name="Z_EA86CE43_00A2_11D2_98BC_00C04FC96ABD_.wvu.Rows" hidden="1">[73]BOP!$A$36:$IV$36,[73]BOP!$A$44:$IV$44,[73]BOP!$A$59:$IV$59,[73]BOP!#REF!,[73]BOP!#REF!,[73]BOP!$A$79:$IV$79,[73]BOP!$A$81:$IV$88,[73]BOP!#REF!</definedName>
    <definedName name="Z_EA86CE45_00A2_11D2_98BC_00C04FC96ABD_.wvu.Rows" localSheetId="65" hidden="1">[73]BOP!$A$36:$IV$36,[73]BOP!$A$44:$IV$44,[73]BOP!$A$59:$IV$59,[73]BOP!#REF!,[73]BOP!#REF!,[73]BOP!$A$79:$IV$79,[73]BOP!$A$81:$IV$88,[73]BOP!#REF!,[73]BOP!#REF!</definedName>
    <definedName name="Z_EA86CE45_00A2_11D2_98BC_00C04FC96ABD_.wvu.Rows" localSheetId="68" hidden="1">[73]BOP!$A$36:$IV$36,[73]BOP!$A$44:$IV$44,[73]BOP!$A$59:$IV$59,[73]BOP!#REF!,[73]BOP!#REF!,[73]BOP!$A$79:$IV$79,[73]BOP!$A$81:$IV$88,[73]BOP!#REF!,[73]BOP!#REF!</definedName>
    <definedName name="Z_EA86CE45_00A2_11D2_98BC_00C04FC96ABD_.wvu.Rows" localSheetId="71" hidden="1">[73]BOP!$A$36:$IV$36,[73]BOP!$A$44:$IV$44,[73]BOP!$A$59:$IV$59,[73]BOP!#REF!,[73]BOP!#REF!,[73]BOP!$A$79:$IV$79,[73]BOP!$A$81:$IV$88,[73]BOP!#REF!,[73]BOP!#REF!</definedName>
    <definedName name="Z_EA86CE45_00A2_11D2_98BC_00C04FC96ABD_.wvu.Rows" localSheetId="73" hidden="1">[73]BOP!$A$36:$IV$36,[73]BOP!$A$44:$IV$44,[73]BOP!$A$59:$IV$59,[73]BOP!#REF!,[73]BOP!#REF!,[73]BOP!$A$79:$IV$79,[73]BOP!$A$81:$IV$88,[73]BOP!#REF!,[73]BOP!#REF!</definedName>
    <definedName name="Z_EA86CE45_00A2_11D2_98BC_00C04FC96ABD_.wvu.Rows" hidden="1">[73]BOP!$A$36:$IV$36,[73]BOP!$A$44:$IV$44,[73]BOP!$A$59:$IV$59,[73]BOP!#REF!,[73]BOP!#REF!,[73]BOP!$A$79:$IV$79,[73]BOP!$A$81:$IV$88,[73]BOP!#REF!,[73]BOP!#REF!</definedName>
    <definedName name="Z_EA86CE46_00A2_11D2_98BC_00C04FC96ABD_.wvu.Rows" localSheetId="65" hidden="1">[73]BOP!$A$36:$IV$36,[73]BOP!$A$44:$IV$44,[73]BOP!$A$59:$IV$59,[73]BOP!#REF!,[73]BOP!#REF!,[73]BOP!$A$79:$IV$79,[73]BOP!$A$81:$IV$88,[73]BOP!#REF!,[73]BOP!#REF!</definedName>
    <definedName name="Z_EA86CE46_00A2_11D2_98BC_00C04FC96ABD_.wvu.Rows" localSheetId="68" hidden="1">[73]BOP!$A$36:$IV$36,[73]BOP!$A$44:$IV$44,[73]BOP!$A$59:$IV$59,[73]BOP!#REF!,[73]BOP!#REF!,[73]BOP!$A$79:$IV$79,[73]BOP!$A$81:$IV$88,[73]BOP!#REF!,[73]BOP!#REF!</definedName>
    <definedName name="Z_EA86CE46_00A2_11D2_98BC_00C04FC96ABD_.wvu.Rows" localSheetId="71" hidden="1">[73]BOP!$A$36:$IV$36,[73]BOP!$A$44:$IV$44,[73]BOP!$A$59:$IV$59,[73]BOP!#REF!,[73]BOP!#REF!,[73]BOP!$A$79:$IV$79,[73]BOP!$A$81:$IV$88,[73]BOP!#REF!,[73]BOP!#REF!</definedName>
    <definedName name="Z_EA86CE46_00A2_11D2_98BC_00C04FC96ABD_.wvu.Rows" localSheetId="73" hidden="1">[73]BOP!$A$36:$IV$36,[73]BOP!$A$44:$IV$44,[73]BOP!$A$59:$IV$59,[73]BOP!#REF!,[73]BOP!#REF!,[73]BOP!$A$79:$IV$79,[73]BOP!$A$81:$IV$88,[73]BOP!#REF!,[73]BOP!#REF!</definedName>
    <definedName name="Z_EA86CE46_00A2_11D2_98BC_00C04FC96ABD_.wvu.Rows" hidden="1">[73]BOP!$A$36:$IV$36,[73]BOP!$A$44:$IV$44,[73]BOP!$A$59:$IV$59,[73]BOP!#REF!,[73]BOP!#REF!,[73]BOP!$A$79:$IV$79,[73]BOP!$A$81:$IV$88,[73]BOP!#REF!,[73]BOP!#REF!</definedName>
    <definedName name="Z_EA86CE47_00A2_11D2_98BC_00C04FC96ABD_.wvu.Rows" localSheetId="65" hidden="1">[73]BOP!$A$36:$IV$36,[73]BOP!$A$44:$IV$44,[73]BOP!$A$59:$IV$59,[73]BOP!#REF!,[73]BOP!#REF!,[73]BOP!$A$79:$IV$79</definedName>
    <definedName name="Z_EA86CE47_00A2_11D2_98BC_00C04FC96ABD_.wvu.Rows" localSheetId="68" hidden="1">[73]BOP!$A$36:$IV$36,[73]BOP!$A$44:$IV$44,[73]BOP!$A$59:$IV$59,[73]BOP!#REF!,[73]BOP!#REF!,[73]BOP!$A$79:$IV$79</definedName>
    <definedName name="Z_EA86CE47_00A2_11D2_98BC_00C04FC96ABD_.wvu.Rows" localSheetId="71" hidden="1">[73]BOP!$A$36:$IV$36,[73]BOP!$A$44:$IV$44,[73]BOP!$A$59:$IV$59,[73]BOP!#REF!,[73]BOP!#REF!,[73]BOP!$A$79:$IV$79</definedName>
    <definedName name="Z_EA86CE47_00A2_11D2_98BC_00C04FC96ABD_.wvu.Rows" localSheetId="73" hidden="1">[73]BOP!$A$36:$IV$36,[73]BOP!$A$44:$IV$44,[73]BOP!$A$59:$IV$59,[73]BOP!#REF!,[73]BOP!#REF!,[73]BOP!$A$79:$IV$79</definedName>
    <definedName name="Z_EA86CE47_00A2_11D2_98BC_00C04FC96ABD_.wvu.Rows" hidden="1">[73]BOP!$A$36:$IV$36,[73]BOP!$A$44:$IV$44,[73]BOP!$A$59:$IV$59,[73]BOP!#REF!,[73]BOP!#REF!,[73]BOP!$A$79:$IV$79</definedName>
    <definedName name="Z_FF2CB252_A5D4_4FB0_A34E_C37D14E92803_.wvu.PrintArea" localSheetId="64" hidden="1">'T 6.1'!$A$2:$F$45</definedName>
    <definedName name="Z_FF2CB252_A5D4_4FB0_A34E_C37D14E92803_.wvu.PrintArea" localSheetId="74" hidden="1">'T 6.11'!$A$2:$B$35</definedName>
    <definedName name="Z_FF2CB252_A5D4_4FB0_A34E_C37D14E92803_.wvu.Rows" localSheetId="64" hidden="1">'T 6.1'!#REF!</definedName>
    <definedName name="Z_FF2CB252_A5D4_4FB0_A34E_C37D14E92803_.wvu.Rows" localSheetId="73" hidden="1">'T 6.9 _6.10'!$4:$4,'T 6.9 _6.10'!#REF!</definedName>
    <definedName name="ZAMON" localSheetId="67">'T 6.4'!ZAMON</definedName>
    <definedName name="ZAMON" localSheetId="68">'T 6.4 ctd'!ZAMON</definedName>
    <definedName name="ZAMON" localSheetId="69">'T 6.5'!ZAMON</definedName>
    <definedName name="ZAMON">[0]!ZAMON</definedName>
    <definedName name="ZERO" localSheetId="65">'T 6.2 '!ZEROs:'T 6.2 '!ZEROe</definedName>
    <definedName name="ZERO" localSheetId="67">'T 6.4'!ZEROs:'T 6.4'!ZEROe</definedName>
    <definedName name="ZERO" localSheetId="68">'T 6.4 ctd'!ZEROs:'T 6.4 ctd'!ZEROe</definedName>
    <definedName name="ZERO" localSheetId="69">'T 6.5'!ZEROs:'T 6.5'!ZEROe</definedName>
    <definedName name="ZERO" localSheetId="71">'T 6.6 Ctd'!ZEROs:'T 6.6 Ctd'!ZEROe</definedName>
    <definedName name="ZERO" localSheetId="73">'T 6.9 _6.10'!ZEROs:'T 6.9 _6.10'!ZEROe</definedName>
    <definedName name="ZERO">ZEROs:ZEROe</definedName>
    <definedName name="ZEROcol" localSheetId="65">#REF!</definedName>
    <definedName name="ZEROcol" localSheetId="67">#REF!</definedName>
    <definedName name="ZEROcol" localSheetId="68">#REF!</definedName>
    <definedName name="ZEROcol" localSheetId="69">#REF!</definedName>
    <definedName name="ZEROcol" localSheetId="71">#REF!</definedName>
    <definedName name="ZEROcol" localSheetId="73">#REF!</definedName>
    <definedName name="ZEROcol">#REF!</definedName>
    <definedName name="ZEROe" localSheetId="65">'T 6.2 '!ChEnd 'T 6.2 '!ZEROcol</definedName>
    <definedName name="ZEROe" localSheetId="67">ChEnd 'T 6.4'!ZEROcol</definedName>
    <definedName name="ZEROe" localSheetId="68">'T 6.4 ctd'!ChEnd 'T 6.4 ctd'!ZEROcol</definedName>
    <definedName name="ZEROe" localSheetId="69">'T 6.5'!ChEnd 'T 6.5'!ZEROcol</definedName>
    <definedName name="ZEROe" localSheetId="71">'T 6.6 Ctd'!ChEnd 'T 6.6 Ctd'!ZEROcol</definedName>
    <definedName name="ZEROe" localSheetId="73">'T 6.9 _6.10'!ChEnd 'T 6.9 _6.10'!ZEROcol</definedName>
    <definedName name="ZEROe">ChEnd ZEROcol</definedName>
    <definedName name="ZEROs" localSheetId="65">'T 6.2 '!ChStart 'T 6.2 '!ZEROcol</definedName>
    <definedName name="ZEROs" localSheetId="67">ChStart 'T 6.4'!ZEROcol</definedName>
    <definedName name="ZEROs" localSheetId="68">'T 6.4 ctd'!ChStart 'T 6.4 ctd'!ZEROcol</definedName>
    <definedName name="ZEROs" localSheetId="69">'T 6.5'!ChStart 'T 6.5'!ZEROcol</definedName>
    <definedName name="ZEROs" localSheetId="71">'T 6.6 Ctd'!ChStart 'T 6.6 Ctd'!ZEROcol</definedName>
    <definedName name="ZEROs" localSheetId="73">'T 6.9 _6.10'!ChStart 'T 6.9 _6.10'!ZEROcol</definedName>
    <definedName name="ZEROs">ChStart ZEROcol</definedName>
    <definedName name="zsr5" localSheetId="65">#REF!</definedName>
    <definedName name="zsr5" localSheetId="67">#REF!</definedName>
    <definedName name="zsr5" localSheetId="68">#REF!</definedName>
    <definedName name="zsr5" localSheetId="69">#REF!</definedName>
    <definedName name="zsr5" localSheetId="71">#REF!</definedName>
    <definedName name="zsr5" localSheetId="73">#REF!</definedName>
    <definedName name="zsr5">#REF!</definedName>
    <definedName name="zsr6" localSheetId="65">#REF!</definedName>
    <definedName name="zsr6" localSheetId="67">#REF!</definedName>
    <definedName name="zsr6" localSheetId="68">#REF!</definedName>
    <definedName name="zsr6" localSheetId="69">#REF!</definedName>
    <definedName name="zsr6" localSheetId="71">#REF!</definedName>
    <definedName name="zsr6" localSheetId="73">#REF!</definedName>
    <definedName name="zsr6">#REF!</definedName>
    <definedName name="zz" localSheetId="67" hidden="1">{"Tab1",#N/A,FALSE,"P";"Tab2",#N/A,FALSE,"P"}</definedName>
    <definedName name="zz" localSheetId="68" hidden="1">{"Tab1",#N/A,FALSE,"P";"Tab2",#N/A,FALSE,"P"}</definedName>
    <definedName name="zz" localSheetId="69" hidden="1">{"Tab1",#N/A,FALSE,"P";"Tab2",#N/A,FALSE,"P"}</definedName>
    <definedName name="zz" hidden="1">{"Tab1",#N/A,FALSE,"P";"Tab2",#N/A,FALSE,"P"}</definedName>
    <definedName name="zzz" localSheetId="117">#REF!</definedName>
    <definedName name="zzz" localSheetId="118">#REF!</definedName>
    <definedName name="zzz" localSheetId="119">#REF!</definedName>
    <definedName name="zzz" localSheetId="113">#REF!</definedName>
    <definedName name="zzz" localSheetId="115">#REF!</definedName>
    <definedName name="zzz" localSheetId="116">#REF!</definedName>
    <definedName name="zzz" localSheetId="154">#REF!</definedName>
    <definedName name="zzz" localSheetId="68">#REF!</definedName>
    <definedName name="zzz" localSheetId="71">#REF!</definedName>
    <definedName name="zzz" localSheetId="155">#REF!</definedName>
    <definedName name="zzz" localSheetId="160">#REF!</definedName>
    <definedName name="zzz" localSheetId="174">#REF!</definedName>
    <definedName name="zzz" localSheetId="182">#REF!</definedName>
    <definedName name="zzz" localSheetId="183">#REF!</definedName>
    <definedName name="zzz" localSheetId="184">#REF!</definedName>
    <definedName name="zzz" localSheetId="175">#REF!</definedName>
    <definedName name="zzz" localSheetId="176">#REF!</definedName>
    <definedName name="zzz" localSheetId="177">#REF!</definedName>
    <definedName name="zzz" localSheetId="179">#REF!</definedName>
    <definedName name="zzz" localSheetId="180">#REF!</definedName>
    <definedName name="zzz" localSheetId="181">#REF!</definedName>
    <definedName name="zzz">#REF!</definedName>
    <definedName name="zzzzzzz" localSheetId="117">#REF!</definedName>
    <definedName name="zzzzzzz" localSheetId="118">#REF!</definedName>
    <definedName name="zzzzzzz" localSheetId="119">#REF!</definedName>
    <definedName name="zzzzzzz" localSheetId="113">#REF!</definedName>
    <definedName name="zzzzzzz" localSheetId="115">#REF!</definedName>
    <definedName name="zzzzzzz" localSheetId="116">#REF!</definedName>
    <definedName name="zzzzzzz" localSheetId="154">#REF!</definedName>
    <definedName name="zzzzzzz" localSheetId="68">#REF!</definedName>
    <definedName name="zzzzzzz" localSheetId="71">#REF!</definedName>
    <definedName name="zzzzzzz" localSheetId="155">#REF!</definedName>
    <definedName name="zzzzzzz" localSheetId="160">#REF!</definedName>
    <definedName name="zzzzzzz" localSheetId="174">#REF!</definedName>
    <definedName name="zzzzzzz" localSheetId="182">#REF!</definedName>
    <definedName name="zzzzzzz" localSheetId="183">#REF!</definedName>
    <definedName name="zzzzzzz" localSheetId="184">#REF!</definedName>
    <definedName name="zzzzzzz" localSheetId="175">#REF!</definedName>
    <definedName name="zzzzzzz" localSheetId="176">#REF!</definedName>
    <definedName name="zzzzzzz" localSheetId="177">#REF!</definedName>
    <definedName name="zzzzzzz" localSheetId="179">#REF!</definedName>
    <definedName name="zzzzzzz" localSheetId="180">#REF!</definedName>
    <definedName name="zzzzzzz" localSheetId="181">#REF!</definedName>
    <definedName name="zzzzzzz">#REF!</definedName>
  </definedNames>
  <calcPr calcId="162913"/>
</workbook>
</file>

<file path=xl/calcChain.xml><?xml version="1.0" encoding="utf-8"?>
<calcChain xmlns="http://schemas.openxmlformats.org/spreadsheetml/2006/main">
  <c r="C7" i="195" l="1"/>
  <c r="F15" i="185" l="1"/>
  <c r="F9" i="185"/>
  <c r="F7" i="185"/>
  <c r="F5" i="185"/>
  <c r="J11" i="183"/>
  <c r="K9" i="183"/>
  <c r="K8" i="183" s="1"/>
  <c r="K6" i="183"/>
  <c r="K5" i="183"/>
  <c r="D23" i="182"/>
  <c r="E7" i="181"/>
  <c r="C7" i="181"/>
  <c r="C10" i="163"/>
  <c r="G25" i="160"/>
  <c r="F25" i="160"/>
  <c r="D25" i="160"/>
  <c r="B25" i="160"/>
  <c r="F9" i="160"/>
  <c r="D9" i="160"/>
  <c r="B9" i="160"/>
  <c r="I19" i="158"/>
  <c r="H19" i="158"/>
  <c r="G19" i="158"/>
  <c r="F19" i="158"/>
  <c r="E19" i="158"/>
  <c r="D19" i="158"/>
  <c r="C19" i="158"/>
  <c r="B19" i="158"/>
  <c r="I45" i="157"/>
  <c r="H45" i="157"/>
  <c r="G45" i="157"/>
  <c r="F45" i="157"/>
  <c r="E45" i="157"/>
  <c r="D45" i="157"/>
  <c r="C45" i="157"/>
  <c r="B45" i="157"/>
  <c r="I19" i="157"/>
  <c r="H19" i="157"/>
  <c r="G19" i="157"/>
  <c r="F19" i="157"/>
  <c r="E19" i="157"/>
  <c r="D19" i="157"/>
  <c r="C19" i="157"/>
  <c r="B19" i="157"/>
  <c r="J23" i="156"/>
  <c r="I23" i="156"/>
  <c r="H23" i="156"/>
  <c r="G23" i="156"/>
  <c r="F23" i="156"/>
  <c r="E23" i="156"/>
  <c r="D23" i="156"/>
  <c r="C23" i="156"/>
  <c r="S11" i="153"/>
  <c r="R11" i="153"/>
  <c r="Q11" i="153"/>
  <c r="O11" i="153"/>
  <c r="N11" i="153"/>
  <c r="L11" i="153"/>
  <c r="K11" i="153"/>
  <c r="I11" i="153"/>
  <c r="H11" i="153"/>
  <c r="F11" i="153"/>
  <c r="E11" i="153"/>
  <c r="C11" i="153"/>
  <c r="B11" i="153"/>
  <c r="N33" i="144"/>
  <c r="I33" i="144"/>
  <c r="D33" i="144"/>
  <c r="N24" i="144"/>
  <c r="I24" i="144"/>
  <c r="D24" i="144"/>
  <c r="O15" i="144"/>
  <c r="N15" i="144"/>
  <c r="J15" i="144"/>
  <c r="I15" i="144"/>
  <c r="E15" i="144"/>
  <c r="D15" i="144"/>
  <c r="P14" i="144"/>
  <c r="K14" i="144"/>
  <c r="F14" i="144"/>
  <c r="P13" i="144"/>
  <c r="K13" i="144"/>
  <c r="F13" i="144"/>
  <c r="P12" i="144"/>
  <c r="K12" i="144"/>
  <c r="F12" i="144"/>
  <c r="P11" i="144"/>
  <c r="K11" i="144"/>
  <c r="F11" i="144"/>
  <c r="P10" i="144"/>
  <c r="K10" i="144"/>
  <c r="F10" i="144"/>
  <c r="P9" i="144"/>
  <c r="K9" i="144"/>
  <c r="F9" i="144"/>
  <c r="P8" i="144"/>
  <c r="K8" i="144"/>
  <c r="F8" i="144"/>
  <c r="Q33" i="143"/>
  <c r="P33" i="143"/>
  <c r="L33" i="143"/>
  <c r="K33" i="143"/>
  <c r="G33" i="143"/>
  <c r="F33" i="143"/>
  <c r="O31" i="143"/>
  <c r="O33" i="143" s="1"/>
  <c r="J31" i="143"/>
  <c r="J33" i="143" s="1"/>
  <c r="E31" i="143"/>
  <c r="E33" i="143" s="1"/>
  <c r="Q19" i="143"/>
  <c r="P19" i="143"/>
  <c r="L19" i="143"/>
  <c r="K19" i="143"/>
  <c r="G19" i="143"/>
  <c r="F19" i="143"/>
  <c r="O17" i="143"/>
  <c r="O19" i="143" s="1"/>
  <c r="J17" i="143"/>
  <c r="J19" i="143" s="1"/>
  <c r="E17" i="143"/>
  <c r="E19" i="143" s="1"/>
  <c r="C55" i="142"/>
  <c r="G55" i="142" s="1"/>
  <c r="C54" i="142"/>
  <c r="G54" i="142" s="1"/>
  <c r="C39" i="142"/>
  <c r="G39" i="142" s="1"/>
  <c r="C38" i="142"/>
  <c r="G38" i="142" s="1"/>
  <c r="C22" i="142"/>
  <c r="G22" i="142" s="1"/>
  <c r="C21" i="142"/>
  <c r="G21" i="142" s="1"/>
  <c r="C15" i="142"/>
  <c r="G15" i="142" s="1"/>
  <c r="C14" i="142"/>
  <c r="G14" i="142" s="1"/>
  <c r="C13" i="142"/>
  <c r="G13" i="142" s="1"/>
  <c r="C12" i="142"/>
  <c r="G12" i="142" s="1"/>
  <c r="G11" i="142"/>
  <c r="F10" i="142"/>
  <c r="E10" i="142"/>
  <c r="D10" i="142"/>
  <c r="B10" i="142"/>
  <c r="G9" i="142"/>
  <c r="G8" i="142"/>
  <c r="G7" i="142"/>
  <c r="J17" i="141"/>
  <c r="I17" i="141"/>
  <c r="E17" i="141"/>
  <c r="H17" i="141" s="1"/>
  <c r="B17" i="141"/>
  <c r="J16" i="141"/>
  <c r="I16" i="141"/>
  <c r="H16" i="141"/>
  <c r="I15" i="141"/>
  <c r="E15" i="141"/>
  <c r="B15" i="141"/>
  <c r="J14" i="141"/>
  <c r="I14" i="141"/>
  <c r="E14" i="141"/>
  <c r="B14" i="141"/>
  <c r="J13" i="141"/>
  <c r="I13" i="141"/>
  <c r="E13" i="141"/>
  <c r="B13" i="141"/>
  <c r="J12" i="141"/>
  <c r="I12" i="141"/>
  <c r="E12" i="141"/>
  <c r="B12" i="141"/>
  <c r="J11" i="141"/>
  <c r="I11" i="141"/>
  <c r="E11" i="141"/>
  <c r="B11" i="141"/>
  <c r="J10" i="141"/>
  <c r="I10" i="141"/>
  <c r="E10" i="141"/>
  <c r="B10" i="141"/>
  <c r="J9" i="141"/>
  <c r="I9" i="141"/>
  <c r="E9" i="141"/>
  <c r="B9" i="141"/>
  <c r="J8" i="141"/>
  <c r="I8" i="141"/>
  <c r="E8" i="141"/>
  <c r="B8" i="141"/>
  <c r="J7" i="141"/>
  <c r="I7" i="141"/>
  <c r="E7" i="141"/>
  <c r="B7" i="141"/>
  <c r="J18" i="140"/>
  <c r="I18" i="140"/>
  <c r="E18" i="140"/>
  <c r="B18" i="140"/>
  <c r="J17" i="140"/>
  <c r="I17" i="140"/>
  <c r="E17" i="140"/>
  <c r="B17" i="140"/>
  <c r="J16" i="140"/>
  <c r="I16" i="140"/>
  <c r="H16" i="140"/>
  <c r="J15" i="140"/>
  <c r="I15" i="140"/>
  <c r="E15" i="140"/>
  <c r="B15" i="140"/>
  <c r="J14" i="140"/>
  <c r="I14" i="140"/>
  <c r="E14" i="140"/>
  <c r="B14" i="140"/>
  <c r="J13" i="140"/>
  <c r="I13" i="140"/>
  <c r="E13" i="140"/>
  <c r="B13" i="140"/>
  <c r="J12" i="140"/>
  <c r="I12" i="140"/>
  <c r="E12" i="140"/>
  <c r="B12" i="140"/>
  <c r="J11" i="140"/>
  <c r="I11" i="140"/>
  <c r="E11" i="140"/>
  <c r="B11" i="140"/>
  <c r="J10" i="140"/>
  <c r="I10" i="140"/>
  <c r="E10" i="140"/>
  <c r="B10" i="140"/>
  <c r="J9" i="140"/>
  <c r="I9" i="140"/>
  <c r="E9" i="140"/>
  <c r="B9" i="140"/>
  <c r="J8" i="140"/>
  <c r="I8" i="140"/>
  <c r="E8" i="140"/>
  <c r="B8" i="140"/>
  <c r="J7" i="140"/>
  <c r="I7" i="140"/>
  <c r="E7" i="140"/>
  <c r="B7" i="140"/>
  <c r="M40" i="139"/>
  <c r="L40" i="139"/>
  <c r="K40" i="139" s="1"/>
  <c r="J40" i="139"/>
  <c r="I40" i="139"/>
  <c r="H40" i="139" s="1"/>
  <c r="K39" i="139"/>
  <c r="H39" i="139"/>
  <c r="K38" i="139"/>
  <c r="H38" i="139"/>
  <c r="K37" i="139"/>
  <c r="H37" i="139"/>
  <c r="K36" i="139"/>
  <c r="H36" i="139"/>
  <c r="K35" i="139"/>
  <c r="H35" i="139"/>
  <c r="K34" i="139"/>
  <c r="K33" i="139"/>
  <c r="H33" i="139"/>
  <c r="K32" i="139"/>
  <c r="H32" i="139"/>
  <c r="K31" i="139"/>
  <c r="H31" i="139"/>
  <c r="M29" i="139"/>
  <c r="L29" i="139"/>
  <c r="J29" i="139"/>
  <c r="I29" i="139"/>
  <c r="H29" i="139" s="1"/>
  <c r="K28" i="139"/>
  <c r="H28" i="139"/>
  <c r="K27" i="139"/>
  <c r="H27" i="139"/>
  <c r="K26" i="139"/>
  <c r="H26" i="139"/>
  <c r="K25" i="139"/>
  <c r="H25" i="139"/>
  <c r="K24" i="139"/>
  <c r="H24" i="139"/>
  <c r="K23" i="139"/>
  <c r="K22" i="139"/>
  <c r="H22" i="139"/>
  <c r="K21" i="139"/>
  <c r="H21" i="139"/>
  <c r="K20" i="139"/>
  <c r="H20" i="139"/>
  <c r="M18" i="139"/>
  <c r="L18" i="139"/>
  <c r="K18" i="139" s="1"/>
  <c r="J18" i="139"/>
  <c r="I18" i="139"/>
  <c r="E18" i="139"/>
  <c r="K17" i="139"/>
  <c r="H17" i="139"/>
  <c r="K16" i="139"/>
  <c r="H16" i="139"/>
  <c r="K15" i="139"/>
  <c r="H15" i="139"/>
  <c r="K14" i="139"/>
  <c r="H14" i="139"/>
  <c r="K13" i="139"/>
  <c r="H13" i="139"/>
  <c r="K12" i="139"/>
  <c r="K11" i="139"/>
  <c r="H11" i="139"/>
  <c r="K10" i="139"/>
  <c r="H10" i="139"/>
  <c r="K9" i="139"/>
  <c r="H9" i="139"/>
  <c r="K32" i="138"/>
  <c r="C32" i="138"/>
  <c r="L31" i="138"/>
  <c r="K30" i="138"/>
  <c r="J30" i="138"/>
  <c r="J32" i="138" s="1"/>
  <c r="I30" i="138"/>
  <c r="I32" i="138" s="1"/>
  <c r="H30" i="138"/>
  <c r="H32" i="138" s="1"/>
  <c r="G30" i="138"/>
  <c r="G32" i="138" s="1"/>
  <c r="F30" i="138"/>
  <c r="F32" i="138" s="1"/>
  <c r="E30" i="138"/>
  <c r="E32" i="138" s="1"/>
  <c r="D30" i="138"/>
  <c r="D32" i="138" s="1"/>
  <c r="C30" i="138"/>
  <c r="L29" i="138"/>
  <c r="L28" i="138"/>
  <c r="L27" i="138"/>
  <c r="L26" i="138"/>
  <c r="L18" i="138"/>
  <c r="K17" i="138"/>
  <c r="K19" i="138" s="1"/>
  <c r="I17" i="138"/>
  <c r="I19" i="138" s="1"/>
  <c r="H17" i="138"/>
  <c r="H19" i="138" s="1"/>
  <c r="G17" i="138"/>
  <c r="G19" i="138" s="1"/>
  <c r="F17" i="138"/>
  <c r="F19" i="138" s="1"/>
  <c r="E17" i="138"/>
  <c r="E19" i="138" s="1"/>
  <c r="D17" i="138"/>
  <c r="D19" i="138" s="1"/>
  <c r="C17" i="138"/>
  <c r="L16" i="138"/>
  <c r="L15" i="138"/>
  <c r="L14" i="138"/>
  <c r="L13" i="138"/>
  <c r="L12" i="138"/>
  <c r="L11" i="138"/>
  <c r="L10" i="138"/>
  <c r="L9" i="138"/>
  <c r="L8" i="138"/>
  <c r="F66" i="137"/>
  <c r="F65" i="137"/>
  <c r="F64" i="137"/>
  <c r="F63" i="137"/>
  <c r="F62" i="137"/>
  <c r="F61" i="137"/>
  <c r="F47" i="137"/>
  <c r="F46" i="137"/>
  <c r="F45" i="137"/>
  <c r="F44" i="137"/>
  <c r="F43" i="137"/>
  <c r="F42" i="137"/>
  <c r="F27" i="137"/>
  <c r="F26" i="137"/>
  <c r="F25" i="137"/>
  <c r="F24" i="137"/>
  <c r="F23" i="137"/>
  <c r="F22" i="137"/>
  <c r="AK16" i="135"/>
  <c r="AJ16" i="135"/>
  <c r="AI15" i="135"/>
  <c r="AI14" i="135"/>
  <c r="AI13" i="135"/>
  <c r="AI12" i="135"/>
  <c r="AI11" i="135"/>
  <c r="AI10" i="135"/>
  <c r="AI9" i="135"/>
  <c r="AI16" i="135" s="1"/>
  <c r="I17" i="134"/>
  <c r="I15" i="134"/>
  <c r="I14" i="134"/>
  <c r="I13" i="134"/>
  <c r="I12" i="134"/>
  <c r="I11" i="134"/>
  <c r="I10" i="134"/>
  <c r="I9" i="134"/>
  <c r="I8" i="134"/>
  <c r="I7" i="134"/>
  <c r="F52" i="133"/>
  <c r="L52" i="133" s="1"/>
  <c r="F51" i="133"/>
  <c r="L51" i="133" s="1"/>
  <c r="F50" i="133"/>
  <c r="L50" i="133" s="1"/>
  <c r="F36" i="133"/>
  <c r="L36" i="133" s="1"/>
  <c r="F35" i="133"/>
  <c r="L35" i="133" s="1"/>
  <c r="F34" i="133"/>
  <c r="L34" i="133" s="1"/>
  <c r="F20" i="133"/>
  <c r="L20" i="133" s="1"/>
  <c r="F19" i="133"/>
  <c r="L19" i="133" s="1"/>
  <c r="F18" i="133"/>
  <c r="L18" i="133" s="1"/>
  <c r="H32" i="132"/>
  <c r="G32" i="132"/>
  <c r="F32" i="132"/>
  <c r="E32" i="132"/>
  <c r="D32" i="132"/>
  <c r="I31" i="132"/>
  <c r="I28" i="132"/>
  <c r="I27" i="132"/>
  <c r="I26" i="132"/>
  <c r="I25" i="132"/>
  <c r="I18" i="132"/>
  <c r="I16" i="132"/>
  <c r="I15" i="132"/>
  <c r="I14" i="132"/>
  <c r="I13" i="132"/>
  <c r="I12" i="132"/>
  <c r="I11" i="132"/>
  <c r="I10" i="132"/>
  <c r="I9" i="132"/>
  <c r="I8" i="132"/>
  <c r="E80" i="118"/>
  <c r="E68" i="118"/>
  <c r="E51" i="118"/>
  <c r="E27" i="118"/>
  <c r="E74" i="116"/>
  <c r="E64" i="116"/>
  <c r="E54" i="116"/>
  <c r="E37" i="116"/>
  <c r="E30" i="116"/>
  <c r="E27" i="116"/>
  <c r="E23" i="116"/>
  <c r="E16" i="116"/>
  <c r="E6" i="116"/>
  <c r="E32" i="115"/>
  <c r="E26" i="115"/>
  <c r="E18" i="115"/>
  <c r="E6" i="115"/>
  <c r="E51" i="113"/>
  <c r="E47" i="113"/>
  <c r="E42" i="113"/>
  <c r="E30" i="113"/>
  <c r="E19" i="113"/>
  <c r="E6" i="113"/>
  <c r="AE9" i="107"/>
  <c r="AE8" i="107"/>
  <c r="AE7" i="107"/>
  <c r="AE6" i="107"/>
  <c r="G18" i="104"/>
  <c r="B37" i="72"/>
  <c r="I46" i="71"/>
  <c r="H45" i="71"/>
  <c r="H47" i="71" s="1"/>
  <c r="I38" i="71"/>
  <c r="I39" i="71" s="1"/>
  <c r="H38" i="71"/>
  <c r="H39" i="71" s="1"/>
  <c r="H40" i="71" s="1"/>
  <c r="I28" i="71"/>
  <c r="H28" i="71"/>
  <c r="G28" i="71"/>
  <c r="F28" i="71"/>
  <c r="I12" i="71"/>
  <c r="H12" i="71"/>
  <c r="G12" i="71"/>
  <c r="F12" i="71"/>
  <c r="H19" i="64"/>
  <c r="H12" i="64"/>
  <c r="H39" i="63"/>
  <c r="H32" i="63"/>
  <c r="I19" i="61"/>
  <c r="H19" i="61"/>
  <c r="G19" i="61"/>
  <c r="F19" i="61"/>
  <c r="K23" i="59"/>
  <c r="J23" i="59"/>
  <c r="I23" i="59"/>
  <c r="H23" i="59"/>
  <c r="G27" i="57"/>
  <c r="F27" i="57"/>
  <c r="E27" i="57"/>
  <c r="D27" i="57"/>
  <c r="E28" i="56"/>
  <c r="D28" i="56"/>
  <c r="C28" i="56"/>
  <c r="F6" i="56"/>
  <c r="F28" i="56" s="1"/>
  <c r="F6" i="55"/>
  <c r="F29" i="55" s="1"/>
  <c r="E29" i="54"/>
  <c r="E26" i="54"/>
  <c r="I17" i="132" l="1"/>
  <c r="I19" i="132" s="1"/>
  <c r="H17" i="140"/>
  <c r="H18" i="140"/>
  <c r="H8" i="141"/>
  <c r="H12" i="141"/>
  <c r="K29" i="139"/>
  <c r="H10" i="140"/>
  <c r="H11" i="140"/>
  <c r="H14" i="140"/>
  <c r="G11" i="153"/>
  <c r="J11" i="153"/>
  <c r="P11" i="153"/>
  <c r="C10" i="142"/>
  <c r="H9" i="141"/>
  <c r="H10" i="141"/>
  <c r="H13" i="141"/>
  <c r="H14" i="141"/>
  <c r="H15" i="140"/>
  <c r="H9" i="140"/>
  <c r="H13" i="140"/>
  <c r="I40" i="71"/>
  <c r="L17" i="138"/>
  <c r="H7" i="140"/>
  <c r="H8" i="140"/>
  <c r="H7" i="141"/>
  <c r="G10" i="142"/>
  <c r="I30" i="132"/>
  <c r="I32" i="132" s="1"/>
  <c r="I16" i="134"/>
  <c r="I18" i="134" s="1"/>
  <c r="C19" i="138"/>
  <c r="L19" i="138" s="1"/>
  <c r="L30" i="138"/>
  <c r="L32" i="138" s="1"/>
  <c r="H12" i="140"/>
  <c r="H11" i="141"/>
  <c r="F15" i="144"/>
  <c r="M11" i="153"/>
  <c r="H18" i="139"/>
  <c r="H15" i="141"/>
  <c r="K15" i="144"/>
  <c r="P15" i="144"/>
  <c r="D11" i="153"/>
  <c r="K11" i="183"/>
  <c r="K25" i="45"/>
  <c r="G25" i="45"/>
  <c r="I23" i="44"/>
  <c r="I22" i="44"/>
  <c r="I21" i="44"/>
  <c r="I20" i="44"/>
  <c r="H19" i="44"/>
  <c r="G19" i="44"/>
  <c r="F19" i="44"/>
  <c r="E19" i="44"/>
  <c r="D19" i="44"/>
  <c r="C19" i="44"/>
  <c r="I19" i="44" l="1"/>
</calcChain>
</file>

<file path=xl/sharedStrings.xml><?xml version="1.0" encoding="utf-8"?>
<sst xmlns="http://schemas.openxmlformats.org/spreadsheetml/2006/main" count="8685" uniqueCount="4313">
  <si>
    <t>SECTION 1 - POPULATION AND VITAL STATISTICS</t>
  </si>
  <si>
    <r>
      <t>Table 1.1 - Estimated resident population</t>
    </r>
    <r>
      <rPr>
        <b/>
        <vertAlign val="superscript"/>
        <sz val="12"/>
        <rFont val="Times New Roman"/>
        <family val="1"/>
      </rPr>
      <t>1</t>
    </r>
    <r>
      <rPr>
        <b/>
        <sz val="12"/>
        <rFont val="Times New Roman"/>
        <family val="1"/>
      </rPr>
      <t xml:space="preserve"> of Mauritius as at 31</t>
    </r>
    <r>
      <rPr>
        <b/>
        <vertAlign val="superscript"/>
        <sz val="12"/>
        <rFont val="Times New Roman"/>
        <family val="1"/>
      </rPr>
      <t>st</t>
    </r>
    <r>
      <rPr>
        <b/>
        <sz val="12"/>
        <rFont val="Times New Roman"/>
        <family val="1"/>
      </rPr>
      <t xml:space="preserve"> December 2018 &amp; 2019</t>
    </r>
  </si>
  <si>
    <t xml:space="preserve"> `</t>
  </si>
  <si>
    <t>Year</t>
  </si>
  <si>
    <t>Island</t>
  </si>
  <si>
    <t>Both sexes</t>
  </si>
  <si>
    <t>Male</t>
  </si>
  <si>
    <t>Female</t>
  </si>
  <si>
    <r>
      <t xml:space="preserve">Area </t>
    </r>
    <r>
      <rPr>
        <b/>
        <vertAlign val="superscript"/>
        <sz val="12"/>
        <rFont val="Times New Roman"/>
        <family val="1"/>
      </rPr>
      <t xml:space="preserve">2 </t>
    </r>
  </si>
  <si>
    <t xml:space="preserve">Density (persons </t>
  </si>
  <si>
    <t>( km²)</t>
  </si>
  <si>
    <t>per km²)</t>
  </si>
  <si>
    <t>Island of Mauritius      (main island &amp; surrounding islets)</t>
  </si>
  <si>
    <t>Island of Rodrigues      (main island &amp; surrounding islets)</t>
  </si>
  <si>
    <t>Agalega &amp; St Brandon</t>
  </si>
  <si>
    <t xml:space="preserve">   Republic of Mauritius</t>
  </si>
  <si>
    <r>
      <t>Table 1.2 - Evolution of the resident population of the Republic of Mauritius</t>
    </r>
    <r>
      <rPr>
        <b/>
        <vertAlign val="superscript"/>
        <sz val="12"/>
        <rFont val="Times New Roman"/>
        <family val="1"/>
      </rPr>
      <t>3</t>
    </r>
    <r>
      <rPr>
        <b/>
        <sz val="12"/>
        <rFont val="Times New Roman"/>
        <family val="1"/>
      </rPr>
      <t xml:space="preserve"> as from</t>
    </r>
  </si>
  <si>
    <t xml:space="preserve">   the 2011 census to 1st July 2019</t>
  </si>
  <si>
    <t>Resident population enumerated at 2011 census</t>
  </si>
  <si>
    <t>Plus adjustment for underenumeration of young children</t>
  </si>
  <si>
    <t>Plus live births July 11- June 19</t>
  </si>
  <si>
    <t>Minus deaths July 11 - June 19</t>
  </si>
  <si>
    <t>Plus arrival of residents July 11 - June 19</t>
  </si>
  <si>
    <t>Minus departure of residents July 11- June 19</t>
  </si>
  <si>
    <t>Estimated resident population as at 1st July 2019</t>
  </si>
  <si>
    <r>
      <t xml:space="preserve">1    </t>
    </r>
    <r>
      <rPr>
        <sz val="9"/>
        <rFont val="Times New Roman"/>
        <family val="1"/>
      </rPr>
      <t>based on the 2011 population census data adjusted for underenumeration of young children</t>
    </r>
  </si>
  <si>
    <r>
      <t xml:space="preserve">2    </t>
    </r>
    <r>
      <rPr>
        <sz val="9"/>
        <rFont val="Times New Roman"/>
        <family val="1"/>
      </rPr>
      <t>areas are based according to new boundaries as amended and gazetted in the Local Government Act 2011</t>
    </r>
  </si>
  <si>
    <t xml:space="preserve">    (Act No. 36 of 2011) and the Representation of the People Act(GN no. 1 of 2012, 3rd January 2012)  </t>
  </si>
  <si>
    <r>
      <t xml:space="preserve">3 </t>
    </r>
    <r>
      <rPr>
        <sz val="9"/>
        <rFont val="Times New Roman"/>
        <family val="1"/>
      </rPr>
      <t xml:space="preserve">  excluding other islands (Agalega &amp; St. Brandon)</t>
    </r>
  </si>
  <si>
    <r>
      <t>Table 1.3 - Population growth in intercensal periods - Republic of Mauritius</t>
    </r>
    <r>
      <rPr>
        <b/>
        <vertAlign val="superscript"/>
        <sz val="12"/>
        <rFont val="Times New Roman"/>
        <family val="1"/>
      </rPr>
      <t>1</t>
    </r>
    <r>
      <rPr>
        <b/>
        <sz val="12"/>
        <rFont val="Times New Roman"/>
        <family val="1"/>
      </rPr>
      <t>, 1851 - 2011</t>
    </r>
  </si>
  <si>
    <t>Republic of Mauritius</t>
  </si>
  <si>
    <t>Island of Mauritius</t>
  </si>
  <si>
    <t>Island of Rodrigues</t>
  </si>
  <si>
    <t>Census date</t>
  </si>
  <si>
    <t>Population enumerated at census</t>
  </si>
  <si>
    <r>
      <t>Density per km</t>
    </r>
    <r>
      <rPr>
        <b/>
        <vertAlign val="superscript"/>
        <sz val="11"/>
        <rFont val="Times New Roman"/>
        <family val="1"/>
      </rPr>
      <t>2</t>
    </r>
  </si>
  <si>
    <t>Average annual rate of increase(%)</t>
  </si>
  <si>
    <r>
      <t>Density per  km</t>
    </r>
    <r>
      <rPr>
        <b/>
        <vertAlign val="superscript"/>
        <sz val="11"/>
        <rFont val="Times New Roman"/>
        <family val="1"/>
      </rPr>
      <t>2</t>
    </r>
  </si>
  <si>
    <t xml:space="preserve">   20th November 1851</t>
  </si>
  <si>
    <t xml:space="preserve">       ...</t>
  </si>
  <si>
    <t xml:space="preserve">        ...</t>
  </si>
  <si>
    <t xml:space="preserve">   8th April 1861</t>
  </si>
  <si>
    <t xml:space="preserve">   11th April 1871</t>
  </si>
  <si>
    <t xml:space="preserve">   4th April 1881</t>
  </si>
  <si>
    <t xml:space="preserve">   6th March 1891</t>
  </si>
  <si>
    <t xml:space="preserve">   1st April 1901</t>
  </si>
  <si>
    <t xml:space="preserve">   31st March 1911</t>
  </si>
  <si>
    <t xml:space="preserve">   21st May 1921</t>
  </si>
  <si>
    <t xml:space="preserve">   26th April 1931</t>
  </si>
  <si>
    <t xml:space="preserve">   11th June 1944</t>
  </si>
  <si>
    <t xml:space="preserve">   30th June 1952</t>
  </si>
  <si>
    <r>
      <t xml:space="preserve">   30th June 1962</t>
    </r>
    <r>
      <rPr>
        <b/>
        <vertAlign val="superscript"/>
        <sz val="11"/>
        <rFont val="Times New Roman"/>
        <family val="1"/>
      </rPr>
      <t>2</t>
    </r>
  </si>
  <si>
    <r>
      <t xml:space="preserve">   30th June 1972</t>
    </r>
    <r>
      <rPr>
        <b/>
        <vertAlign val="superscript"/>
        <sz val="11"/>
        <rFont val="Times New Roman"/>
        <family val="1"/>
      </rPr>
      <t>2</t>
    </r>
  </si>
  <si>
    <r>
      <t xml:space="preserve">   2nd July 1983</t>
    </r>
    <r>
      <rPr>
        <b/>
        <vertAlign val="superscript"/>
        <sz val="11"/>
        <rFont val="Times New Roman"/>
        <family val="1"/>
      </rPr>
      <t>2</t>
    </r>
  </si>
  <si>
    <r>
      <t xml:space="preserve">   1st July 1990</t>
    </r>
    <r>
      <rPr>
        <b/>
        <vertAlign val="superscript"/>
        <sz val="11"/>
        <rFont val="Times New Roman"/>
        <family val="1"/>
      </rPr>
      <t>3</t>
    </r>
  </si>
  <si>
    <r>
      <t xml:space="preserve">   2nd July 2000</t>
    </r>
    <r>
      <rPr>
        <b/>
        <vertAlign val="superscript"/>
        <sz val="11"/>
        <rFont val="Times New Roman"/>
        <family val="1"/>
      </rPr>
      <t>3</t>
    </r>
  </si>
  <si>
    <r>
      <t xml:space="preserve">   3rd July 2011</t>
    </r>
    <r>
      <rPr>
        <b/>
        <vertAlign val="superscript"/>
        <sz val="11"/>
        <rFont val="Times New Roman"/>
        <family val="1"/>
      </rPr>
      <t>3</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</si>
  <si>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</si>
  <si>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facto" population</t>
    </r>
  </si>
  <si>
    <r>
      <t xml:space="preserve"> 3  </t>
    </r>
    <r>
      <rPr>
        <sz val="10"/>
        <rFont val="Times New Roman"/>
        <family val="1"/>
      </rPr>
      <t xml:space="preserve">  "de jure" population</t>
    </r>
  </si>
  <si>
    <t>Table 1.4(a) - Population enumerated at each census by population group and sex - Island of Mauritius, 1846 - 1952</t>
  </si>
  <si>
    <t>General population</t>
  </si>
  <si>
    <t>Indo-Mauritian population</t>
  </si>
  <si>
    <t>Chinese population</t>
  </si>
  <si>
    <t>Year of Census</t>
  </si>
  <si>
    <t xml:space="preserve">                          </t>
  </si>
  <si>
    <t xml:space="preserve">          -</t>
  </si>
  <si>
    <t xml:space="preserve">     -    </t>
  </si>
  <si>
    <t xml:space="preserve">           -</t>
  </si>
  <si>
    <t>Note: At the 1962 census each householder was asked for the first time, to state the population group to which each member of his household</t>
  </si>
  <si>
    <t xml:space="preserve">         claimed to belong.</t>
  </si>
  <si>
    <t xml:space="preserve">         Prior to 1962, it is probable that from one census to another, different criteria have been used in classifying the population by population groups.</t>
  </si>
  <si>
    <t xml:space="preserve">         Figures are therefore not strictly comparable from one census to another, before 1962.</t>
  </si>
  <si>
    <r>
      <t>Table 1.4(b) - Population enumerated at each census by community and sex - Republic of Mauritius</t>
    </r>
    <r>
      <rPr>
        <b/>
        <vertAlign val="superscript"/>
        <sz val="12"/>
        <rFont val="Times New Roman"/>
        <family val="1"/>
      </rPr>
      <t>1</t>
    </r>
    <r>
      <rPr>
        <b/>
        <sz val="12"/>
        <rFont val="Times New Roman"/>
        <family val="1"/>
      </rPr>
      <t>, 1962 - 2011</t>
    </r>
  </si>
  <si>
    <t>Year of</t>
  </si>
  <si>
    <t>census</t>
  </si>
  <si>
    <t>Community</t>
  </si>
  <si>
    <r>
      <t>1962</t>
    </r>
    <r>
      <rPr>
        <b/>
        <vertAlign val="superscript"/>
        <sz val="11"/>
        <rFont val="Times New Roman"/>
        <family val="1"/>
      </rPr>
      <t>2</t>
    </r>
  </si>
  <si>
    <t>Total Population</t>
  </si>
  <si>
    <t xml:space="preserve">  Hindu</t>
  </si>
  <si>
    <t xml:space="preserve">  Muslim</t>
  </si>
  <si>
    <t xml:space="preserve">  Sino-Mauritian</t>
  </si>
  <si>
    <t xml:space="preserve">  General Population</t>
  </si>
  <si>
    <r>
      <t>1972</t>
    </r>
    <r>
      <rPr>
        <b/>
        <vertAlign val="superscript"/>
        <sz val="11"/>
        <rFont val="Times New Roman"/>
        <family val="1"/>
      </rPr>
      <t>2</t>
    </r>
  </si>
  <si>
    <r>
      <t>1983</t>
    </r>
    <r>
      <rPr>
        <b/>
        <vertAlign val="superscript"/>
        <sz val="11"/>
        <rFont val="Times New Roman"/>
        <family val="1"/>
      </rPr>
      <t>2</t>
    </r>
  </si>
  <si>
    <r>
      <t>1990</t>
    </r>
    <r>
      <rPr>
        <b/>
        <vertAlign val="superscript"/>
        <sz val="11"/>
        <rFont val="Times New Roman"/>
        <family val="1"/>
      </rPr>
      <t>3</t>
    </r>
  </si>
  <si>
    <r>
      <t>2000</t>
    </r>
    <r>
      <rPr>
        <b/>
        <vertAlign val="superscript"/>
        <sz val="11"/>
        <rFont val="Times New Roman"/>
        <family val="1"/>
      </rPr>
      <t>3</t>
    </r>
  </si>
  <si>
    <r>
      <t>2011</t>
    </r>
    <r>
      <rPr>
        <b/>
        <vertAlign val="superscript"/>
        <sz val="11"/>
        <rFont val="Times New Roman"/>
        <family val="1"/>
      </rPr>
      <t>3</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</si>
  <si>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</si>
  <si>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"de facto " population</t>
    </r>
  </si>
  <si>
    <r>
      <t xml:space="preserve"> </t>
    </r>
    <r>
      <rPr>
        <vertAlign val="superscript"/>
        <sz val="10"/>
        <rFont val="Times New Roman"/>
        <family val="1"/>
      </rPr>
      <t>3</t>
    </r>
    <r>
      <rPr>
        <sz val="10"/>
        <rFont val="Times New Roman"/>
        <family val="1"/>
      </rPr>
      <t xml:space="preserve"> "de jure" population</t>
    </r>
  </si>
  <si>
    <t xml:space="preserve"> Note: No data on community was collected in 1983 , 1990 , 2000 and 2011</t>
  </si>
  <si>
    <r>
      <t xml:space="preserve">Table 1.5 - Population </t>
    </r>
    <r>
      <rPr>
        <b/>
        <vertAlign val="superscript"/>
        <sz val="12"/>
        <rFont val="Times New Roman"/>
        <family val="1"/>
      </rPr>
      <t>1</t>
    </r>
    <r>
      <rPr>
        <b/>
        <sz val="12"/>
        <rFont val="Times New Roman"/>
        <family val="1"/>
      </rPr>
      <t xml:space="preserve"> by geographical district and  sex at 2000 &amp; 2011 censuses, and the intercensal increase</t>
    </r>
  </si>
  <si>
    <r>
      <t xml:space="preserve">                    Republic of Mauritius</t>
    </r>
    <r>
      <rPr>
        <b/>
        <vertAlign val="superscript"/>
        <sz val="12"/>
        <rFont val="Times New Roman"/>
        <family val="1"/>
      </rPr>
      <t>2</t>
    </r>
  </si>
  <si>
    <t>2000 census</t>
  </si>
  <si>
    <t>2011 census</t>
  </si>
  <si>
    <t>Intercensal increase</t>
  </si>
  <si>
    <t>Geographical district</t>
  </si>
  <si>
    <t>Number</t>
  </si>
  <si>
    <t>Annual average (%)</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</si>
  <si>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</si>
  <si>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</si>
  <si>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</si>
  <si>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</si>
  <si>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</si>
  <si>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</si>
  <si>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</si>
  <si>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</si>
  <si>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</si>
  <si>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</si>
  <si>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</si>
  <si>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r>
      <t xml:space="preserve">    </t>
    </r>
    <r>
      <rPr>
        <vertAlign val="superscript"/>
        <sz val="10"/>
        <rFont val="Times New Roman"/>
        <family val="1"/>
      </rPr>
      <t>1</t>
    </r>
    <r>
      <rPr>
        <sz val="10"/>
        <rFont val="Times New Roman"/>
        <family val="1"/>
      </rPr>
      <t xml:space="preserve">  "de jure" population; not adjusted for underenumeration of young children</t>
    </r>
  </si>
  <si>
    <r>
      <t xml:space="preserve">   </t>
    </r>
    <r>
      <rPr>
        <vertAlign val="superscript"/>
        <sz val="10"/>
        <rFont val="Times New Roman"/>
        <family val="1"/>
      </rPr>
      <t xml:space="preserve"> 2</t>
    </r>
    <r>
      <rPr>
        <sz val="10"/>
        <rFont val="Times New Roman"/>
        <family val="1"/>
      </rPr>
      <t xml:space="preserve">  excluding Agalega and St. Brandon</t>
    </r>
  </si>
  <si>
    <r>
      <t>Table 1.6(a)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xml:space="preserve">, 2018 &amp; 2019                          </t>
    </r>
  </si>
  <si>
    <t xml:space="preserve">                       (Mid - year estimates)</t>
  </si>
  <si>
    <t xml:space="preserve">Area </t>
  </si>
  <si>
    <r>
      <t>1</t>
    </r>
    <r>
      <rPr>
        <b/>
        <vertAlign val="superscript"/>
        <sz val="12"/>
        <rFont val="Times New Roman"/>
        <family val="1"/>
      </rPr>
      <t>st</t>
    </r>
    <r>
      <rPr>
        <b/>
        <sz val="12"/>
        <rFont val="Times New Roman"/>
        <family val="1"/>
      </rPr>
      <t xml:space="preserve"> July 2018</t>
    </r>
  </si>
  <si>
    <r>
      <t>1</t>
    </r>
    <r>
      <rPr>
        <b/>
        <vertAlign val="superscript"/>
        <sz val="12"/>
        <rFont val="Times New Roman"/>
        <family val="1"/>
      </rPr>
      <t>st</t>
    </r>
    <r>
      <rPr>
        <b/>
        <sz val="12"/>
        <rFont val="Times New Roman"/>
        <family val="1"/>
      </rPr>
      <t xml:space="preserve"> July 2019</t>
    </r>
  </si>
  <si>
    <r>
      <t>(km</t>
    </r>
    <r>
      <rPr>
        <b/>
        <vertAlign val="superscript"/>
        <sz val="11"/>
        <rFont val="Times New Roman"/>
        <family val="1"/>
      </rPr>
      <t>2</t>
    </r>
    <r>
      <rPr>
        <b/>
        <sz val="11"/>
        <rFont val="Times New Roman"/>
        <family val="1"/>
      </rPr>
      <t xml:space="preserve"> )</t>
    </r>
  </si>
  <si>
    <r>
      <t>Density P/km</t>
    </r>
    <r>
      <rPr>
        <b/>
        <vertAlign val="superscript"/>
        <sz val="11"/>
        <rFont val="Times New Roman"/>
        <family val="1"/>
      </rPr>
      <t>2</t>
    </r>
  </si>
  <si>
    <r>
      <t xml:space="preserve">  1</t>
    </r>
    <r>
      <rPr>
        <sz val="10"/>
        <rFont val="Times New Roman"/>
        <family val="1"/>
      </rPr>
      <t xml:space="preserve">  based on the 2011 population census data adjusted for underenumeration of young children.  Internal migration within districts is assumed to be the same as the net </t>
    </r>
  </si>
  <si>
    <t xml:space="preserve">      annual internal migration during 2006 - 2011 (obtained from the 2011 census). </t>
  </si>
  <si>
    <r>
      <t xml:space="preserve"> </t>
    </r>
    <r>
      <rPr>
        <vertAlign val="superscript"/>
        <sz val="10"/>
        <rFont val="Times New Roman"/>
        <family val="1"/>
      </rPr>
      <t xml:space="preserve"> 2 </t>
    </r>
    <r>
      <rPr>
        <sz val="10"/>
        <rFont val="Times New Roman"/>
        <family val="1"/>
      </rPr>
      <t xml:space="preserve"> excluding Agalega and St Brandon</t>
    </r>
  </si>
  <si>
    <r>
      <t>Table 1.6(b)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2018 &amp; 2019</t>
    </r>
  </si>
  <si>
    <t xml:space="preserve">                          (End of year estimates)</t>
  </si>
  <si>
    <r>
      <t>31</t>
    </r>
    <r>
      <rPr>
        <b/>
        <vertAlign val="superscript"/>
        <sz val="12"/>
        <rFont val="Times New Roman"/>
        <family val="1"/>
      </rPr>
      <t xml:space="preserve">st </t>
    </r>
    <r>
      <rPr>
        <b/>
        <sz val="12"/>
        <rFont val="Times New Roman"/>
        <family val="1"/>
      </rPr>
      <t>December 2018</t>
    </r>
  </si>
  <si>
    <r>
      <t>31</t>
    </r>
    <r>
      <rPr>
        <b/>
        <vertAlign val="superscript"/>
        <sz val="12"/>
        <rFont val="Times New Roman"/>
        <family val="1"/>
      </rPr>
      <t xml:space="preserve">st </t>
    </r>
    <r>
      <rPr>
        <b/>
        <sz val="12"/>
        <rFont val="Times New Roman"/>
        <family val="1"/>
      </rPr>
      <t>December 2019</t>
    </r>
  </si>
  <si>
    <t>Density P/km2</t>
  </si>
  <si>
    <r>
      <t xml:space="preserve">    </t>
    </r>
    <r>
      <rPr>
        <vertAlign val="superscript"/>
        <sz val="10"/>
        <rFont val="Times New Roman"/>
        <family val="1"/>
      </rPr>
      <t xml:space="preserve">1 </t>
    </r>
    <r>
      <rPr>
        <sz val="10"/>
        <rFont val="Times New Roman"/>
        <family val="1"/>
      </rPr>
      <t xml:space="preserve"> based on the 2011  population census data adjusted for underenumeration of young children.</t>
    </r>
  </si>
  <si>
    <t xml:space="preserve">        Internal migration within districts is assumed to be the same as the net annual internal migration during 2006 - 2011 (obtained from the 2011 census).</t>
  </si>
  <si>
    <r>
      <t>Table 1.7-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at  the 2000 and 2011 censuses and the intercensal increase - Republic of Mauritius</t>
    </r>
    <r>
      <rPr>
        <b/>
        <vertAlign val="superscript"/>
        <sz val="12"/>
        <rFont val="Times New Roman"/>
        <family val="1"/>
      </rPr>
      <t>3</t>
    </r>
  </si>
  <si>
    <r>
      <t>2000 census</t>
    </r>
    <r>
      <rPr>
        <b/>
        <vertAlign val="superscript"/>
        <sz val="11"/>
        <rFont val="Times New Roman"/>
        <family val="1"/>
      </rPr>
      <t xml:space="preserve"> </t>
    </r>
  </si>
  <si>
    <t>Annual</t>
  </si>
  <si>
    <t>average(%)</t>
  </si>
  <si>
    <t xml:space="preserve">  Urban population</t>
  </si>
  <si>
    <t xml:space="preserve">    - Port Louis</t>
  </si>
  <si>
    <t xml:space="preserve">    - Beau Bassin/Rose Hill</t>
  </si>
  <si>
    <t xml:space="preserve">    - Quatre Bornes</t>
  </si>
  <si>
    <t xml:space="preserve">    - Vacoas/Phoenix</t>
  </si>
  <si>
    <t xml:space="preserve">    - Curepipe</t>
  </si>
  <si>
    <t xml:space="preserve">  Rural population</t>
  </si>
  <si>
    <r>
      <t>Island of Rodrigues</t>
    </r>
    <r>
      <rPr>
        <b/>
        <vertAlign val="superscript"/>
        <sz val="11"/>
        <rFont val="Times New Roman"/>
        <family val="1"/>
      </rPr>
      <t xml:space="preserve"> 4</t>
    </r>
  </si>
  <si>
    <t xml:space="preserve">     -</t>
  </si>
  <si>
    <t xml:space="preserve">      -</t>
  </si>
  <si>
    <r>
      <rPr>
        <vertAlign val="superscript"/>
        <sz val="10"/>
        <rFont val="Times New Roman"/>
        <family val="1"/>
      </rPr>
      <t>1</t>
    </r>
    <r>
      <rPr>
        <sz val="10"/>
        <rFont val="Times New Roman"/>
        <family val="1"/>
      </rPr>
      <t xml:space="preserve"> Unadjusted "de jure" population</t>
    </r>
  </si>
  <si>
    <r>
      <rPr>
        <vertAlign val="superscript"/>
        <sz val="10"/>
        <rFont val="Times New Roman"/>
        <family val="1"/>
      </rPr>
      <t>2</t>
    </r>
    <r>
      <rPr>
        <sz val="10"/>
        <rFont val="Times New Roman"/>
        <family val="1"/>
      </rPr>
      <t xml:space="preserve"> Urban population refers to the population in the five Municipal Council Areas defined according to proclaimed boundaries, altered in 1963</t>
    </r>
  </si>
  <si>
    <t xml:space="preserve">       (Proclamation No. 12 and 13)  and subsequently enlarged in 1965 - (Proclamation No. 23), in 1967 (Proclamation No. 2)</t>
  </si>
  <si>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</si>
  <si>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</si>
  <si>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Table 1.8(a)- Estimated   resident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 Republic of Mauritius</t>
    </r>
    <r>
      <rPr>
        <b/>
        <vertAlign val="superscript"/>
        <sz val="12"/>
        <rFont val="Times New Roman"/>
        <family val="1"/>
      </rPr>
      <t>3</t>
    </r>
    <r>
      <rPr>
        <b/>
        <sz val="12"/>
        <rFont val="Times New Roman"/>
        <family val="1"/>
      </rPr>
      <t>, 2018 &amp; 2019</t>
    </r>
  </si>
  <si>
    <t xml:space="preserve">                        ( Mid - year estimates) </t>
  </si>
  <si>
    <t xml:space="preserve"> Urban\Rural </t>
  </si>
  <si>
    <t xml:space="preserve">     -  Port Louis</t>
  </si>
  <si>
    <t xml:space="preserve">     -  Beau Bassin/Rose Hill</t>
  </si>
  <si>
    <t xml:space="preserve">     -  Quatre Bornes</t>
  </si>
  <si>
    <t xml:space="preserve">     -  Vacoas/Phoenix</t>
  </si>
  <si>
    <t xml:space="preserve">     -  Curepipe</t>
  </si>
  <si>
    <t>Rural population</t>
  </si>
  <si>
    <r>
      <t xml:space="preserve">   Island of Rodrigues </t>
    </r>
    <r>
      <rPr>
        <b/>
        <vertAlign val="superscript"/>
        <sz val="12"/>
        <rFont val="Times New Roman"/>
        <family val="1"/>
      </rPr>
      <t>4</t>
    </r>
  </si>
  <si>
    <t xml:space="preserve">              -</t>
  </si>
  <si>
    <t>Urban population</t>
  </si>
  <si>
    <t>Percentage urban</t>
  </si>
  <si>
    <r>
      <t xml:space="preserve"> </t>
    </r>
    <r>
      <rPr>
        <vertAlign val="superscript"/>
        <sz val="10"/>
        <rFont val="Times New Roman"/>
        <family val="1"/>
      </rPr>
      <t>1</t>
    </r>
    <r>
      <rPr>
        <sz val="10"/>
        <rFont val="Times New Roman"/>
        <family val="1"/>
      </rPr>
      <t xml:space="preserve">   based on 2011 population census data adjusted for underenumeration of young children. Internal migration within towns is assumed to be the same </t>
    </r>
  </si>
  <si>
    <t xml:space="preserve">      as the net annual  migration during 2006-2011 (obtained from the 2011 census).</t>
  </si>
  <si>
    <r>
      <t xml:space="preserve"> </t>
    </r>
    <r>
      <rPr>
        <vertAlign val="superscript"/>
        <sz val="10"/>
        <rFont val="Times New Roman"/>
        <family val="1"/>
      </rPr>
      <t>2</t>
    </r>
    <r>
      <rPr>
        <sz val="10"/>
        <rFont val="Times New Roman"/>
        <family val="1"/>
      </rPr>
      <t xml:space="preserve"> According to new  boundaries as amended  and gazetted in the Local Government Act 2011  (Act No. 36 of 2011) and the Representation  of the People</t>
    </r>
  </si>
  <si>
    <t xml:space="preserve">Act(GN no. 1 of 2012, 3rd January 2012)  </t>
  </si>
  <si>
    <r>
      <t xml:space="preserve"> </t>
    </r>
    <r>
      <rPr>
        <vertAlign val="superscript"/>
        <sz val="10"/>
        <rFont val="Times New Roman"/>
        <family val="1"/>
      </rPr>
      <t xml:space="preserve">3 </t>
    </r>
    <r>
      <rPr>
        <sz val="10"/>
        <rFont val="Times New Roman"/>
        <family val="1"/>
      </rPr>
      <t xml:space="preserve">  excluding Agalega and St Brandon</t>
    </r>
  </si>
  <si>
    <r>
      <rPr>
        <vertAlign val="superscript"/>
        <sz val="10"/>
        <rFont val="Times New Roman"/>
        <family val="1"/>
      </rPr>
      <t xml:space="preserve">4 </t>
    </r>
    <r>
      <rPr>
        <sz val="10"/>
        <rFont val="Times New Roman"/>
        <family val="1"/>
      </rPr>
      <t xml:space="preserve">  Island of Rodrigues is completely rural</t>
    </r>
  </si>
  <si>
    <r>
      <t xml:space="preserve">Table 1.8(b) - Estimated resident population </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t>
    </r>
    <r>
      <rPr>
        <b/>
        <vertAlign val="superscript"/>
        <sz val="12"/>
        <rFont val="Times New Roman"/>
        <family val="1"/>
      </rPr>
      <t xml:space="preserve"> </t>
    </r>
    <r>
      <rPr>
        <b/>
        <sz val="12"/>
        <rFont val="Times New Roman"/>
        <family val="1"/>
      </rPr>
      <t xml:space="preserve"> residence and sex -  Republic of Mauritius</t>
    </r>
    <r>
      <rPr>
        <b/>
        <vertAlign val="superscript"/>
        <sz val="12"/>
        <rFont val="Times New Roman"/>
        <family val="1"/>
      </rPr>
      <t>3</t>
    </r>
    <r>
      <rPr>
        <b/>
        <sz val="12"/>
        <rFont val="Times New Roman"/>
        <family val="1"/>
      </rPr>
      <t>, 2018 &amp; 2019</t>
    </r>
  </si>
  <si>
    <r>
      <t>31</t>
    </r>
    <r>
      <rPr>
        <b/>
        <vertAlign val="superscript"/>
        <sz val="12"/>
        <rFont val="Times New Roman"/>
        <family val="1"/>
      </rPr>
      <t>st</t>
    </r>
    <r>
      <rPr>
        <b/>
        <sz val="12"/>
        <rFont val="Times New Roman"/>
        <family val="1"/>
      </rPr>
      <t xml:space="preserve"> December  2018</t>
    </r>
  </si>
  <si>
    <r>
      <t>31</t>
    </r>
    <r>
      <rPr>
        <b/>
        <vertAlign val="superscript"/>
        <sz val="12"/>
        <rFont val="Times New Roman"/>
        <family val="1"/>
      </rPr>
      <t>st</t>
    </r>
    <r>
      <rPr>
        <b/>
        <sz val="12"/>
        <rFont val="Times New Roman"/>
        <family val="1"/>
      </rPr>
      <t xml:space="preserve"> December  2019</t>
    </r>
  </si>
  <si>
    <r>
      <t xml:space="preserve">   Island of Rodrigues</t>
    </r>
    <r>
      <rPr>
        <b/>
        <vertAlign val="superscript"/>
        <sz val="12"/>
        <rFont val="Times New Roman"/>
        <family val="1"/>
      </rPr>
      <t xml:space="preserve"> 4</t>
    </r>
  </si>
  <si>
    <t>Perentage Urban</t>
  </si>
  <si>
    <r>
      <t xml:space="preserve"> </t>
    </r>
    <r>
      <rPr>
        <vertAlign val="superscript"/>
        <sz val="10"/>
        <rFont val="Times New Roman"/>
        <family val="1"/>
      </rPr>
      <t xml:space="preserve">1 </t>
    </r>
    <r>
      <rPr>
        <sz val="10"/>
        <rFont val="Times New Roman"/>
        <family val="1"/>
      </rPr>
      <t xml:space="preserve"> based on 2011 census data adjusted for underenumeration of young children. Internal migration within towns is assumed to be the same as the net annual internal</t>
    </r>
  </si>
  <si>
    <t xml:space="preserve">     migration during 2006 - 2011 (obtained from the 2011 census).</t>
  </si>
  <si>
    <r>
      <rPr>
        <vertAlign val="superscript"/>
        <sz val="10"/>
        <rFont val="Times New Roman"/>
        <family val="1"/>
      </rPr>
      <t xml:space="preserve"> 2</t>
    </r>
    <r>
      <rPr>
        <sz val="10"/>
        <rFont val="Times New Roman"/>
        <family val="1"/>
      </rPr>
      <t xml:space="preserve"> According to new  boundaries as amended  and gazetted in the Local Government Act 2011  (Act No. 36 of 2011) and the Representation  of the People</t>
    </r>
  </si>
  <si>
    <t xml:space="preserve">   Act(GN no. 1 of 2012, 3rd January 2012)  </t>
  </si>
  <si>
    <r>
      <t xml:space="preserve"> </t>
    </r>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</si>
  <si>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</si>
  <si>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 xml:space="preserve">Table 1.9(a) - Age distribution of the population </t>
    </r>
    <r>
      <rPr>
        <b/>
        <vertAlign val="superscript"/>
        <sz val="13"/>
        <rFont val="Times New Roman"/>
        <family val="1"/>
      </rPr>
      <t>1</t>
    </r>
    <r>
      <rPr>
        <b/>
        <sz val="13"/>
        <rFont val="Times New Roman"/>
        <family val="1"/>
      </rPr>
      <t xml:space="preserve"> as enumerated at the 2000 and 2011 censuses - Republic of Mauritius</t>
    </r>
    <r>
      <rPr>
        <b/>
        <vertAlign val="superscript"/>
        <sz val="13"/>
        <rFont val="Times New Roman"/>
        <family val="1"/>
      </rPr>
      <t>2</t>
    </r>
  </si>
  <si>
    <t>Age group</t>
  </si>
  <si>
    <t xml:space="preserve">2 0 0 0 </t>
  </si>
  <si>
    <t xml:space="preserve">2 0 11 </t>
  </si>
  <si>
    <t>(Years)</t>
  </si>
  <si>
    <t>%</t>
  </si>
  <si>
    <t>0</t>
  </si>
  <si>
    <t>1 - 4</t>
  </si>
  <si>
    <t>5 - 9</t>
  </si>
  <si>
    <t>10 - 14</t>
  </si>
  <si>
    <t>15 - 19</t>
  </si>
  <si>
    <t>20 - 24</t>
  </si>
  <si>
    <t>25 - 29</t>
  </si>
  <si>
    <t>30 - 34</t>
  </si>
  <si>
    <t>35 - 39</t>
  </si>
  <si>
    <t>40 - 44</t>
  </si>
  <si>
    <t>45 - 49</t>
  </si>
  <si>
    <t>50 - 54</t>
  </si>
  <si>
    <t>55 - 59</t>
  </si>
  <si>
    <t>60 - 64</t>
  </si>
  <si>
    <t>65 - 69</t>
  </si>
  <si>
    <t>70 - 74</t>
  </si>
  <si>
    <t>75 - 79</t>
  </si>
  <si>
    <t>80 - 84</t>
  </si>
  <si>
    <t>85 +</t>
  </si>
  <si>
    <t>Age unknown</t>
  </si>
  <si>
    <t>All ages</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</si>
  <si>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</si>
  <si>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 2  </t>
    </r>
    <r>
      <rPr>
        <sz val="10"/>
        <rFont val="Times New Roman"/>
        <family val="1"/>
      </rPr>
      <t>excluding Agalega and St Brandon</t>
    </r>
  </si>
  <si>
    <r>
      <t xml:space="preserve">Table 1.9(b) - Age distribution of the population </t>
    </r>
    <r>
      <rPr>
        <b/>
        <vertAlign val="superscript"/>
        <sz val="12"/>
        <rFont val="Times New Roman"/>
        <family val="1"/>
      </rPr>
      <t xml:space="preserve">1 </t>
    </r>
    <r>
      <rPr>
        <b/>
        <sz val="12"/>
        <rFont val="Times New Roman"/>
        <family val="1"/>
      </rPr>
      <t>as enumerated at the 2000 and 2011 censuses - Island of Mauritius</t>
    </r>
  </si>
  <si>
    <t>2 0 11</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</si>
  <si>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</si>
  <si>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Table 1.9(c) - Age distribution of the population </t>
    </r>
    <r>
      <rPr>
        <b/>
        <vertAlign val="superscript"/>
        <sz val="12"/>
        <rFont val="Times New Roman"/>
        <family val="1"/>
      </rPr>
      <t>1</t>
    </r>
    <r>
      <rPr>
        <b/>
        <sz val="12"/>
        <rFont val="Times New Roman"/>
        <family val="1"/>
      </rPr>
      <t xml:space="preserve"> as enumerated at the 2000 and 2011 censuses, Island of Rodrigues</t>
    </r>
  </si>
  <si>
    <t>Age group(Years)</t>
  </si>
  <si>
    <t xml:space="preserve"> 85 +</t>
  </si>
  <si>
    <r>
      <t xml:space="preserve">   </t>
    </r>
    <r>
      <rPr>
        <vertAlign val="superscript"/>
        <sz val="10"/>
        <rFont val="Times New Roman"/>
        <family val="1"/>
      </rPr>
      <t xml:space="preserve">1 </t>
    </r>
    <r>
      <rPr>
        <sz val="10"/>
        <rFont val="Times New Roman"/>
        <family val="1"/>
      </rPr>
      <t xml:space="preserve"> 'de jure' population</t>
    </r>
  </si>
  <si>
    <r>
      <t>Table 1.10(a) - Estimated resident population</t>
    </r>
    <r>
      <rPr>
        <b/>
        <vertAlign val="superscript"/>
        <sz val="13"/>
        <rFont val="Times New Roman"/>
        <family val="1"/>
      </rPr>
      <t>1</t>
    </r>
    <r>
      <rPr>
        <b/>
        <sz val="13"/>
        <rFont val="Times New Roman"/>
        <family val="1"/>
      </rPr>
      <t xml:space="preserve"> by age group and sex - Republic of Mauritius</t>
    </r>
    <r>
      <rPr>
        <b/>
        <vertAlign val="superscript"/>
        <sz val="13"/>
        <rFont val="Times New Roman"/>
        <family val="1"/>
      </rPr>
      <t>2</t>
    </r>
    <r>
      <rPr>
        <b/>
        <sz val="13"/>
        <rFont val="Times New Roman"/>
        <family val="1"/>
      </rPr>
      <t>,  2018  &amp;  2019</t>
    </r>
  </si>
  <si>
    <t xml:space="preserve">   (Mid - year estimates)</t>
  </si>
  <si>
    <t xml:space="preserve">    %</t>
  </si>
  <si>
    <r>
      <rPr>
        <vertAlign val="superscript"/>
        <sz val="9"/>
        <rFont val="Times New Roman"/>
        <family val="1"/>
      </rPr>
      <t xml:space="preserve">1 </t>
    </r>
    <r>
      <rPr>
        <sz val="9"/>
        <rFont val="Times New Roman"/>
        <family val="1"/>
      </rPr>
      <t xml:space="preserve"> based on 2011  population census data adjusted for underenumeration of young children</t>
    </r>
  </si>
  <si>
    <r>
      <rPr>
        <vertAlign val="superscript"/>
        <sz val="9"/>
        <rFont val="Times New Roman"/>
        <family val="1"/>
      </rPr>
      <t xml:space="preserve">2 </t>
    </r>
    <r>
      <rPr>
        <sz val="9"/>
        <rFont val="Times New Roman"/>
        <family val="1"/>
      </rPr>
      <t xml:space="preserve"> excluding Agalega and St Brandon</t>
    </r>
  </si>
  <si>
    <r>
      <t>Table 1.10(b) - Estimated resident population</t>
    </r>
    <r>
      <rPr>
        <b/>
        <vertAlign val="superscript"/>
        <sz val="12"/>
        <rFont val="Times New Roman"/>
        <family val="1"/>
      </rPr>
      <t>1</t>
    </r>
    <r>
      <rPr>
        <b/>
        <sz val="12"/>
        <rFont val="Times New Roman"/>
        <family val="1"/>
      </rPr>
      <t xml:space="preserve">  by age group and sex - Island of Mauritius,  2018 &amp;  2019</t>
    </r>
  </si>
  <si>
    <t xml:space="preserve">                 </t>
  </si>
  <si>
    <t>(Mid - year estimates)</t>
  </si>
  <si>
    <r>
      <t>1</t>
    </r>
    <r>
      <rPr>
        <b/>
        <vertAlign val="superscript"/>
        <sz val="11"/>
        <rFont val="Times New Roman"/>
        <family val="1"/>
      </rPr>
      <t>st</t>
    </r>
    <r>
      <rPr>
        <b/>
        <sz val="11"/>
        <rFont val="Times New Roman"/>
        <family val="1"/>
      </rPr>
      <t xml:space="preserve"> July 2018</t>
    </r>
  </si>
  <si>
    <r>
      <t>1</t>
    </r>
    <r>
      <rPr>
        <b/>
        <vertAlign val="superscript"/>
        <sz val="11"/>
        <rFont val="Times New Roman"/>
        <family val="1"/>
      </rPr>
      <t>st</t>
    </r>
    <r>
      <rPr>
        <b/>
        <sz val="11"/>
        <rFont val="Times New Roman"/>
        <family val="1"/>
      </rPr>
      <t xml:space="preserve"> July 2019</t>
    </r>
  </si>
  <si>
    <r>
      <t xml:space="preserve"> </t>
    </r>
    <r>
      <rPr>
        <vertAlign val="superscript"/>
        <sz val="9"/>
        <rFont val="Times New Roman"/>
        <family val="1"/>
      </rPr>
      <t xml:space="preserve">1 </t>
    </r>
    <r>
      <rPr>
        <sz val="9"/>
        <rFont val="Times New Roman"/>
        <family val="1"/>
      </rPr>
      <t xml:space="preserve"> based on 2011 population census data adjusted for underenumeration of young children </t>
    </r>
  </si>
  <si>
    <r>
      <t>Table 1.11(a) - Distribution of the resident population</t>
    </r>
    <r>
      <rPr>
        <b/>
        <vertAlign val="superscript"/>
        <sz val="12"/>
        <rFont val="Times New Roman"/>
        <family val="1"/>
      </rPr>
      <t>1</t>
    </r>
    <r>
      <rPr>
        <b/>
        <sz val="12"/>
        <rFont val="Times New Roman"/>
        <family val="1"/>
      </rPr>
      <t xml:space="preserve"> by selected age group and sex - Republic of Mauritius</t>
    </r>
    <r>
      <rPr>
        <b/>
        <vertAlign val="superscript"/>
        <sz val="12"/>
        <rFont val="Times New Roman"/>
        <family val="1"/>
      </rPr>
      <t>2</t>
    </r>
    <r>
      <rPr>
        <b/>
        <sz val="12"/>
        <rFont val="Times New Roman"/>
        <family val="1"/>
      </rPr>
      <t>,  2018 &amp; 2019</t>
    </r>
  </si>
  <si>
    <t xml:space="preserve">                         (Mid - year estimates)</t>
  </si>
  <si>
    <t>1st July 2018</t>
  </si>
  <si>
    <t>Under 5</t>
  </si>
  <si>
    <t>5 - 11</t>
  </si>
  <si>
    <t>12 - 19</t>
  </si>
  <si>
    <t>16 - 18</t>
  </si>
  <si>
    <t>Under 15</t>
  </si>
  <si>
    <t>Under 18</t>
  </si>
  <si>
    <t>Under 21</t>
  </si>
  <si>
    <t>15 - 49</t>
  </si>
  <si>
    <t>15 - 59</t>
  </si>
  <si>
    <t>15 - 64</t>
  </si>
  <si>
    <t xml:space="preserve"> 12 &amp; over</t>
  </si>
  <si>
    <t xml:space="preserve"> 15 &amp; over</t>
  </si>
  <si>
    <t xml:space="preserve"> 16 &amp; over</t>
  </si>
  <si>
    <t xml:space="preserve"> 18 &amp; over</t>
  </si>
  <si>
    <t xml:space="preserve"> 21 &amp; over</t>
  </si>
  <si>
    <t xml:space="preserve"> 60 &amp; over</t>
  </si>
  <si>
    <t xml:space="preserve"> 65 &amp; over</t>
  </si>
  <si>
    <t>Mean age</t>
  </si>
  <si>
    <t>Median age</t>
  </si>
  <si>
    <r>
      <t xml:space="preserve">Dependency ratio </t>
    </r>
    <r>
      <rPr>
        <b/>
        <vertAlign val="superscript"/>
        <sz val="11"/>
        <rFont val="Times New Roman"/>
        <family val="1"/>
      </rPr>
      <t>3</t>
    </r>
  </si>
  <si>
    <r>
      <t xml:space="preserve">    </t>
    </r>
    <r>
      <rPr>
        <vertAlign val="superscript"/>
        <sz val="9"/>
        <rFont val="Times New Roman"/>
        <family val="1"/>
      </rPr>
      <t>1</t>
    </r>
    <r>
      <rPr>
        <sz val="9"/>
        <rFont val="Times New Roman"/>
        <family val="1"/>
      </rPr>
      <t xml:space="preserve">   based on 2011  population census data adjusted for underenumeration of young children</t>
    </r>
  </si>
  <si>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</si>
  <si>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the combined child population (under 15 years) and population aged 65 years and over per 1,000 population of intermediate age (15-64 years)</t>
    </r>
  </si>
  <si>
    <r>
      <t>Table 1.11(b) - Distribution of the resident population</t>
    </r>
    <r>
      <rPr>
        <b/>
        <vertAlign val="superscript"/>
        <sz val="12"/>
        <rFont val="Times New Roman"/>
        <family val="1"/>
      </rPr>
      <t>1</t>
    </r>
    <r>
      <rPr>
        <b/>
        <sz val="12"/>
        <rFont val="Times New Roman"/>
        <family val="1"/>
      </rPr>
      <t xml:space="preserve"> by selected age group and sex - Island of Mauritius,  2018 &amp; 2019</t>
    </r>
  </si>
  <si>
    <r>
      <t>Dependency ratio</t>
    </r>
    <r>
      <rPr>
        <b/>
        <vertAlign val="superscript"/>
        <sz val="11"/>
        <rFont val="Times New Roman"/>
        <family val="1"/>
      </rPr>
      <t>2</t>
    </r>
  </si>
  <si>
    <r>
      <t xml:space="preserve">   </t>
    </r>
    <r>
      <rPr>
        <vertAlign val="superscript"/>
        <sz val="9"/>
        <rFont val="Times New Roman"/>
        <family val="1"/>
      </rPr>
      <t xml:space="preserve"> 1</t>
    </r>
    <r>
      <rPr>
        <sz val="9"/>
        <rFont val="Times New Roman"/>
        <family val="1"/>
      </rPr>
      <t xml:space="preserve">  based on 2011  population census data adjusted for underenumeration of young children </t>
    </r>
  </si>
  <si>
    <r>
      <t xml:space="preserve">   </t>
    </r>
    <r>
      <rPr>
        <vertAlign val="superscript"/>
        <sz val="9"/>
        <rFont val="Times New Roman"/>
        <family val="1"/>
      </rPr>
      <t xml:space="preserve"> 2</t>
    </r>
    <r>
      <rPr>
        <sz val="9"/>
        <rFont val="Times New Roman"/>
        <family val="1"/>
      </rPr>
      <t xml:space="preserve">  the combined child population (under 15 years) and population aged 65 years and over per 1,000 population of intermediate age (15-64 years)</t>
    </r>
  </si>
  <si>
    <r>
      <t>Table 1.12(a) - Growth of the resident population</t>
    </r>
    <r>
      <rPr>
        <b/>
        <vertAlign val="superscript"/>
        <sz val="12"/>
        <rFont val="Times New Roman"/>
        <family val="1"/>
      </rPr>
      <t xml:space="preserve"> </t>
    </r>
    <r>
      <rPr>
        <b/>
        <sz val="12"/>
        <rFont val="Times New Roman"/>
        <family val="1"/>
      </rPr>
      <t xml:space="preserve"> and vital statistics - Republic of Mauritius</t>
    </r>
    <r>
      <rPr>
        <b/>
        <vertAlign val="superscript"/>
        <sz val="12"/>
        <rFont val="Times New Roman"/>
        <family val="1"/>
      </rPr>
      <t>1</t>
    </r>
    <r>
      <rPr>
        <b/>
        <sz val="12"/>
        <rFont val="Times New Roman"/>
        <family val="1"/>
      </rPr>
      <t>, 2011- 2019</t>
    </r>
  </si>
  <si>
    <t>Population</t>
  </si>
  <si>
    <t>Natural movement</t>
  </si>
  <si>
    <t xml:space="preserve">Net </t>
  </si>
  <si>
    <t>Total</t>
  </si>
  <si>
    <t>% change during the year due to:</t>
  </si>
  <si>
    <t>Population at</t>
  </si>
  <si>
    <t xml:space="preserve">Year </t>
  </si>
  <si>
    <t>at beginning</t>
  </si>
  <si>
    <t xml:space="preserve">Live </t>
  </si>
  <si>
    <t>Deaths</t>
  </si>
  <si>
    <t>Natural</t>
  </si>
  <si>
    <t>international</t>
  </si>
  <si>
    <t>increase</t>
  </si>
  <si>
    <t>Net International</t>
  </si>
  <si>
    <t>end of year</t>
  </si>
  <si>
    <t>of year</t>
  </si>
  <si>
    <t>births</t>
  </si>
  <si>
    <t>migration</t>
  </si>
  <si>
    <r>
      <t xml:space="preserve">  </t>
    </r>
    <r>
      <rPr>
        <vertAlign val="superscript"/>
        <sz val="10"/>
        <rFont val="Times New Roman"/>
        <family val="1"/>
      </rPr>
      <t xml:space="preserve">1 </t>
    </r>
    <r>
      <rPr>
        <sz val="10"/>
        <rFont val="Times New Roman"/>
        <family val="1"/>
      </rPr>
      <t xml:space="preserve"> excluding Agalega and Saint Brandon</t>
    </r>
  </si>
  <si>
    <t>Table 1.12(b) - Growth of the resident population and vital statistics - Island of Mauritius, 2011 - 2019</t>
  </si>
  <si>
    <t>Net</t>
  </si>
  <si>
    <t>Migration</t>
  </si>
  <si>
    <t>Table 1.12(c) - Growth of the resident population and vital statistics - Island of Rodrigues, 2011 - 2019</t>
  </si>
  <si>
    <t xml:space="preserve">Population at the beginning of year </t>
  </si>
  <si>
    <t>Net migration</t>
  </si>
  <si>
    <t>Total increase</t>
  </si>
  <si>
    <r>
      <t>Population at end of year</t>
    </r>
    <r>
      <rPr>
        <b/>
        <vertAlign val="superscript"/>
        <sz val="12"/>
        <rFont val="Times New Roman"/>
        <family val="1"/>
      </rPr>
      <t xml:space="preserve"> </t>
    </r>
  </si>
  <si>
    <t>Live births</t>
  </si>
  <si>
    <t>Table 1.13 - Rate of increase of the population of Mauritius compared with other</t>
  </si>
  <si>
    <t xml:space="preserve">                   countries, 2010 - 2018</t>
  </si>
  <si>
    <t xml:space="preserve">    Annual rate of</t>
  </si>
  <si>
    <t xml:space="preserve">Continent </t>
  </si>
  <si>
    <t>Continent &amp; Country</t>
  </si>
  <si>
    <t xml:space="preserve">         increase </t>
  </si>
  <si>
    <t>&amp;</t>
  </si>
  <si>
    <t>2010 - 2018 (%)</t>
  </si>
  <si>
    <t>Country</t>
  </si>
  <si>
    <t xml:space="preserve"> AFRICA</t>
  </si>
  <si>
    <t xml:space="preserve">  ASIA</t>
  </si>
  <si>
    <t>Republic of Mauritius:</t>
  </si>
  <si>
    <t xml:space="preserve">   China</t>
  </si>
  <si>
    <t xml:space="preserve">  ( Island of Mauritius)</t>
  </si>
  <si>
    <t xml:space="preserve">   Hong Kong </t>
  </si>
  <si>
    <t xml:space="preserve">  (Island of Rodrigues)</t>
  </si>
  <si>
    <t xml:space="preserve">   Japan</t>
  </si>
  <si>
    <t>Kenya</t>
  </si>
  <si>
    <t xml:space="preserve">   Singapore</t>
  </si>
  <si>
    <t>Senegal</t>
  </si>
  <si>
    <t>Seychelles</t>
  </si>
  <si>
    <t xml:space="preserve"> AMERICA</t>
  </si>
  <si>
    <t xml:space="preserve">  EUROPE</t>
  </si>
  <si>
    <t>Canada</t>
  </si>
  <si>
    <t xml:space="preserve">   Belgium</t>
  </si>
  <si>
    <t>Cuba</t>
  </si>
  <si>
    <t xml:space="preserve">   France</t>
  </si>
  <si>
    <t>Jamaica</t>
  </si>
  <si>
    <t xml:space="preserve">   Germany</t>
  </si>
  <si>
    <t>U.S.A.</t>
  </si>
  <si>
    <t xml:space="preserve">   Italy</t>
  </si>
  <si>
    <t xml:space="preserve">   UK </t>
  </si>
  <si>
    <t xml:space="preserve"> OCEANIA</t>
  </si>
  <si>
    <t>Australia</t>
  </si>
  <si>
    <t>New Zealand</t>
  </si>
  <si>
    <t xml:space="preserve">Source: </t>
  </si>
  <si>
    <t>United Nations Demographic Yearbook 2018 (except for the Republic of Mauritius and its constituent islands),</t>
  </si>
  <si>
    <t>which are based on the 2011 population  census</t>
  </si>
  <si>
    <t>Table 1.14 - Expectation of life in years at selected ages at each census,</t>
  </si>
  <si>
    <t>Republic of Mauritius, 1981 - 2011</t>
  </si>
  <si>
    <t>Exact age</t>
  </si>
  <si>
    <t xml:space="preserve">            Male</t>
  </si>
  <si>
    <t xml:space="preserve">          Female</t>
  </si>
  <si>
    <t xml:space="preserve"> (Years)</t>
  </si>
  <si>
    <t>1982 -</t>
  </si>
  <si>
    <t>July 89-</t>
  </si>
  <si>
    <t>July 99 -</t>
  </si>
  <si>
    <t>July 10 -</t>
  </si>
  <si>
    <t>July 89 -</t>
  </si>
  <si>
    <t>July10 -</t>
  </si>
  <si>
    <t>June 91</t>
  </si>
  <si>
    <t>June 01</t>
  </si>
  <si>
    <t>June 12</t>
  </si>
  <si>
    <r>
      <t>Table 1.15(a) - Population</t>
    </r>
    <r>
      <rPr>
        <b/>
        <vertAlign val="superscript"/>
        <sz val="12"/>
        <rFont val="Times New Roman"/>
        <family val="1"/>
      </rPr>
      <t xml:space="preserve">1 </t>
    </r>
    <r>
      <rPr>
        <b/>
        <sz val="12"/>
        <rFont val="Times New Roman"/>
        <family val="1"/>
      </rPr>
      <t>and vital statistics - Republic of Mauritius</t>
    </r>
    <r>
      <rPr>
        <b/>
        <vertAlign val="superscript"/>
        <sz val="12"/>
        <rFont val="Times New Roman"/>
        <family val="1"/>
      </rPr>
      <t>2</t>
    </r>
    <r>
      <rPr>
        <b/>
        <sz val="12"/>
        <rFont val="Times New Roman"/>
        <family val="1"/>
      </rPr>
      <t>, 1984 - 2019</t>
    </r>
  </si>
  <si>
    <t xml:space="preserve">Infant </t>
  </si>
  <si>
    <t xml:space="preserve">Still </t>
  </si>
  <si>
    <t xml:space="preserve">Civil </t>
  </si>
  <si>
    <t>Period</t>
  </si>
  <si>
    <t xml:space="preserve"> at mid-</t>
  </si>
  <si>
    <t>deaths</t>
  </si>
  <si>
    <t>marriages</t>
  </si>
  <si>
    <r>
      <t>Divorces</t>
    </r>
    <r>
      <rPr>
        <b/>
        <vertAlign val="superscript"/>
        <sz val="12"/>
        <rFont val="Times New Roman"/>
        <family val="1"/>
      </rPr>
      <t>3</t>
    </r>
  </si>
  <si>
    <t>year</t>
  </si>
  <si>
    <r>
      <rPr>
        <vertAlign val="superscript"/>
        <sz val="10"/>
        <rFont val="Times New Roman"/>
        <family val="1"/>
      </rPr>
      <t xml:space="preserve"> 1 </t>
    </r>
    <r>
      <rPr>
        <sz val="10"/>
        <rFont val="Times New Roman"/>
        <family val="1"/>
      </rPr>
      <t xml:space="preserve">   Figures  for 2001 - 2010 have been revised in the light of  the 2011 census data</t>
    </r>
  </si>
  <si>
    <r>
      <rPr>
        <vertAlign val="superscript"/>
        <sz val="10"/>
        <rFont val="Times New Roman"/>
        <family val="1"/>
      </rPr>
      <t>`2</t>
    </r>
    <r>
      <rPr>
        <sz val="10"/>
        <rFont val="Times New Roman"/>
        <family val="1"/>
      </rPr>
      <t xml:space="preserve">   Excluding Agalega &amp; Saint Brandon</t>
    </r>
  </si>
  <si>
    <r>
      <t xml:space="preserve"> </t>
    </r>
    <r>
      <rPr>
        <vertAlign val="superscript"/>
        <sz val="10"/>
        <rFont val="Times New Roman"/>
        <family val="1"/>
      </rPr>
      <t>3</t>
    </r>
    <r>
      <rPr>
        <sz val="10"/>
        <rFont val="Times New Roman"/>
        <family val="1"/>
      </rPr>
      <t xml:space="preserve">   Source: Judicial Department</t>
    </r>
  </si>
  <si>
    <t>Note:  The increase in the number of civil marriages as from 1982 is due largely to improved registration of</t>
  </si>
  <si>
    <t xml:space="preserve">            religious marriages with the coming into force of a new Civil Status Act as from January, 1982. </t>
  </si>
  <si>
    <r>
      <t>Table 1.15(b) - Population</t>
    </r>
    <r>
      <rPr>
        <b/>
        <vertAlign val="superscript"/>
        <sz val="12"/>
        <rFont val="Times New Roman"/>
        <family val="1"/>
      </rPr>
      <t>1</t>
    </r>
    <r>
      <rPr>
        <b/>
        <sz val="12"/>
        <rFont val="Times New Roman"/>
        <family val="1"/>
      </rPr>
      <t xml:space="preserve"> and vital statistics - Island of Mauritius, 1978 - 2019</t>
    </r>
  </si>
  <si>
    <t>Live</t>
  </si>
  <si>
    <t>Still</t>
  </si>
  <si>
    <t xml:space="preserve"> births</t>
  </si>
  <si>
    <t>period</t>
  </si>
  <si>
    <r>
      <rPr>
        <vertAlign val="superscript"/>
        <sz val="10"/>
        <rFont val="Times New Roman"/>
        <family val="1"/>
      </rPr>
      <t xml:space="preserve">            1 </t>
    </r>
    <r>
      <rPr>
        <sz val="10"/>
        <rFont val="Times New Roman"/>
        <family val="1"/>
      </rPr>
      <t xml:space="preserve"> figures for  2001 - 2010 have   been revised in the light of the 2011  Population Census data</t>
    </r>
  </si>
  <si>
    <t xml:space="preserve">Note:  The increase in the number of civil marriages as from 1982 is due largely to improved registration of religious </t>
  </si>
  <si>
    <t xml:space="preserve">            marriages with the coming into force of a new Civil Status Act as from January 1982. </t>
  </si>
  <si>
    <r>
      <t>Table 1.15(c) - Population</t>
    </r>
    <r>
      <rPr>
        <b/>
        <vertAlign val="superscript"/>
        <sz val="12"/>
        <rFont val="Times New Roman"/>
        <family val="1"/>
      </rPr>
      <t>1</t>
    </r>
    <r>
      <rPr>
        <b/>
        <sz val="12"/>
        <rFont val="Times New Roman"/>
        <family val="1"/>
      </rPr>
      <t xml:space="preserve"> and vital statistics - Island of Rodrigues, 1984 - 2019</t>
    </r>
  </si>
  <si>
    <t>Still births</t>
  </si>
  <si>
    <r>
      <t xml:space="preserve">     </t>
    </r>
    <r>
      <rPr>
        <vertAlign val="superscript"/>
        <sz val="10"/>
        <rFont val="Times New Roman"/>
        <family val="1"/>
      </rPr>
      <t xml:space="preserve"> 1</t>
    </r>
    <r>
      <rPr>
        <sz val="10"/>
        <rFont val="Times New Roman"/>
        <family val="1"/>
      </rPr>
      <t xml:space="preserve">  figures for 2001-2010  have been revised  in the  light  of the 2011 Population  Census data</t>
    </r>
  </si>
  <si>
    <r>
      <t>Table 1.16(a) - Population</t>
    </r>
    <r>
      <rPr>
        <b/>
        <vertAlign val="superscript"/>
        <sz val="12"/>
        <rFont val="Times New Roman"/>
        <family val="1"/>
      </rPr>
      <t>1</t>
    </r>
    <r>
      <rPr>
        <b/>
        <sz val="12"/>
        <rFont val="Times New Roman"/>
        <family val="1"/>
      </rPr>
      <t xml:space="preserve"> and vital statistics rates - Republic of Mauritius</t>
    </r>
    <r>
      <rPr>
        <b/>
        <vertAlign val="superscript"/>
        <sz val="12"/>
        <rFont val="Times New Roman"/>
        <family val="1"/>
      </rPr>
      <t>2</t>
    </r>
    <r>
      <rPr>
        <b/>
        <sz val="12"/>
        <rFont val="Times New Roman"/>
        <family val="1"/>
      </rPr>
      <t>, 1984- 2019</t>
    </r>
  </si>
  <si>
    <t>Crude</t>
  </si>
  <si>
    <t>Infant</t>
  </si>
  <si>
    <t>Marriage</t>
  </si>
  <si>
    <t>Divorce</t>
  </si>
  <si>
    <t xml:space="preserve"> birth</t>
  </si>
  <si>
    <t>Death</t>
  </si>
  <si>
    <t>mortality</t>
  </si>
  <si>
    <t>birth</t>
  </si>
  <si>
    <r>
      <t>rate</t>
    </r>
    <r>
      <rPr>
        <b/>
        <vertAlign val="superscript"/>
        <sz val="12"/>
        <rFont val="Times New Roman"/>
        <family val="1"/>
      </rPr>
      <t>5</t>
    </r>
  </si>
  <si>
    <r>
      <t>rate</t>
    </r>
    <r>
      <rPr>
        <b/>
        <vertAlign val="superscript"/>
        <sz val="12"/>
        <rFont val="Times New Roman"/>
        <family val="1"/>
      </rPr>
      <t>6</t>
    </r>
  </si>
  <si>
    <t>rate</t>
  </si>
  <si>
    <r>
      <t>rate</t>
    </r>
    <r>
      <rPr>
        <b/>
        <vertAlign val="superscript"/>
        <sz val="12"/>
        <rFont val="Times New Roman"/>
        <family val="1"/>
      </rPr>
      <t>3</t>
    </r>
  </si>
  <si>
    <r>
      <t>rate</t>
    </r>
    <r>
      <rPr>
        <b/>
        <vertAlign val="superscript"/>
        <sz val="12"/>
        <rFont val="Times New Roman"/>
        <family val="1"/>
      </rPr>
      <t>4</t>
    </r>
  </si>
  <si>
    <r>
      <t xml:space="preserve">  </t>
    </r>
    <r>
      <rPr>
        <vertAlign val="superscript"/>
        <sz val="9"/>
        <rFont val="Times New Roman"/>
        <family val="1"/>
      </rPr>
      <t>1</t>
    </r>
    <r>
      <rPr>
        <sz val="9"/>
        <rFont val="Times New Roman"/>
        <family val="1"/>
      </rPr>
      <t xml:space="preserve">  figures for 2001 - 2010 have been revised in the light of the 2011 Population Census data</t>
    </r>
  </si>
  <si>
    <r>
      <t xml:space="preserve">  </t>
    </r>
    <r>
      <rPr>
        <vertAlign val="superscript"/>
        <sz val="9"/>
        <rFont val="Times New Roman"/>
        <family val="1"/>
      </rPr>
      <t>2</t>
    </r>
    <r>
      <rPr>
        <sz val="9"/>
        <rFont val="Times New Roman"/>
        <family val="1"/>
      </rPr>
      <t xml:space="preserve">  excluding Agalega and Saint Brandon</t>
    </r>
  </si>
  <si>
    <r>
      <t xml:space="preserve">  </t>
    </r>
    <r>
      <rPr>
        <vertAlign val="superscript"/>
        <sz val="9"/>
        <rFont val="Times New Roman"/>
        <family val="1"/>
      </rPr>
      <t xml:space="preserve">3  </t>
    </r>
    <r>
      <rPr>
        <sz val="9"/>
        <rFont val="Times New Roman"/>
        <family val="1"/>
      </rPr>
      <t>deaths of children under 1 year of age per 1,000 live births</t>
    </r>
  </si>
  <si>
    <r>
      <t xml:space="preserve"> </t>
    </r>
    <r>
      <rPr>
        <vertAlign val="superscript"/>
        <sz val="9"/>
        <rFont val="Times New Roman"/>
        <family val="1"/>
      </rPr>
      <t xml:space="preserve"> 4 </t>
    </r>
    <r>
      <rPr>
        <sz val="9"/>
        <rFont val="Times New Roman"/>
        <family val="1"/>
      </rPr>
      <t xml:space="preserve"> still births per 1,000 total births (live births and still births) </t>
    </r>
  </si>
  <si>
    <r>
      <t xml:space="preserve"> </t>
    </r>
    <r>
      <rPr>
        <vertAlign val="superscript"/>
        <sz val="9"/>
        <rFont val="Times New Roman"/>
        <family val="1"/>
      </rPr>
      <t xml:space="preserve"> 5   </t>
    </r>
    <r>
      <rPr>
        <sz val="9"/>
        <rFont val="Times New Roman"/>
        <family val="1"/>
      </rPr>
      <t>the number of persons civilly married in a year per 1,000 mid-year population</t>
    </r>
  </si>
  <si>
    <r>
      <t xml:space="preserve">  6   </t>
    </r>
    <r>
      <rPr>
        <sz val="9"/>
        <rFont val="Times New Roman"/>
        <family val="1"/>
      </rPr>
      <t>the number of persons divorced in a year per 1,000 mid-year population</t>
    </r>
  </si>
  <si>
    <r>
      <t>Table 1.16(b) - Population</t>
    </r>
    <r>
      <rPr>
        <b/>
        <vertAlign val="superscript"/>
        <sz val="12"/>
        <rFont val="Times New Roman"/>
        <family val="1"/>
      </rPr>
      <t>1</t>
    </r>
    <r>
      <rPr>
        <b/>
        <sz val="12"/>
        <rFont val="Times New Roman"/>
        <family val="1"/>
      </rPr>
      <t xml:space="preserve"> and vital statistics rates - Island of Mauritius, 1978 - 2019</t>
    </r>
  </si>
  <si>
    <r>
      <t>rate</t>
    </r>
    <r>
      <rPr>
        <b/>
        <vertAlign val="superscript"/>
        <sz val="12"/>
        <rFont val="Times New Roman"/>
        <family val="1"/>
      </rPr>
      <t>2</t>
    </r>
  </si>
  <si>
    <r>
      <t xml:space="preserve"> </t>
    </r>
    <r>
      <rPr>
        <vertAlign val="superscript"/>
        <sz val="9"/>
        <rFont val="Times New Roman"/>
        <family val="1"/>
      </rPr>
      <t>2</t>
    </r>
    <r>
      <rPr>
        <sz val="9"/>
        <rFont val="Times New Roman"/>
        <family val="1"/>
      </rPr>
      <t xml:space="preserve">  deaths of children under 1 year of age per 1,000 live births</t>
    </r>
  </si>
  <si>
    <r>
      <t xml:space="preserve">  3 </t>
    </r>
    <r>
      <rPr>
        <sz val="9"/>
        <rFont val="Times New Roman"/>
        <family val="1"/>
      </rPr>
      <t xml:space="preserve"> still births per 1,000 total births (live births and still births) </t>
    </r>
  </si>
  <si>
    <r>
      <t xml:space="preserve"> </t>
    </r>
    <r>
      <rPr>
        <vertAlign val="superscript"/>
        <sz val="9"/>
        <rFont val="Times New Roman"/>
        <family val="1"/>
      </rPr>
      <t>4</t>
    </r>
    <r>
      <rPr>
        <sz val="9"/>
        <rFont val="Times New Roman"/>
        <family val="1"/>
      </rPr>
      <t xml:space="preserve">  the number of persons civilly married in a year per 1,000 mid-period population</t>
    </r>
  </si>
  <si>
    <r>
      <t>Table 1.16(c) - Population</t>
    </r>
    <r>
      <rPr>
        <b/>
        <vertAlign val="superscript"/>
        <sz val="12"/>
        <rFont val="Times New Roman"/>
        <family val="1"/>
      </rPr>
      <t>1</t>
    </r>
    <r>
      <rPr>
        <b/>
        <sz val="12"/>
        <rFont val="Times New Roman"/>
        <family val="1"/>
      </rPr>
      <t xml:space="preserve"> and vital statistics rates</t>
    </r>
    <r>
      <rPr>
        <b/>
        <vertAlign val="superscript"/>
        <sz val="12"/>
        <rFont val="Times New Roman"/>
        <family val="1"/>
      </rPr>
      <t>2</t>
    </r>
    <r>
      <rPr>
        <b/>
        <sz val="12"/>
        <rFont val="Times New Roman"/>
        <family val="1"/>
      </rPr>
      <t xml:space="preserve"> - Island of Rodrigues, 1984 - 2019</t>
    </r>
  </si>
  <si>
    <t>death</t>
  </si>
  <si>
    <t>1992</t>
  </si>
  <si>
    <t>1993</t>
  </si>
  <si>
    <t xml:space="preserve"> 1994  </t>
  </si>
  <si>
    <t>1995</t>
  </si>
  <si>
    <t>1996</t>
  </si>
  <si>
    <t>1997</t>
  </si>
  <si>
    <t>1998</t>
  </si>
  <si>
    <t>1999</t>
  </si>
  <si>
    <t>2000</t>
  </si>
  <si>
    <t>2001</t>
  </si>
  <si>
    <t>2002</t>
  </si>
  <si>
    <t>2003</t>
  </si>
  <si>
    <t>2004</t>
  </si>
  <si>
    <t>2005</t>
  </si>
  <si>
    <t>2006</t>
  </si>
  <si>
    <t>2007</t>
  </si>
  <si>
    <t>2008</t>
  </si>
  <si>
    <t>2009</t>
  </si>
  <si>
    <t>2010</t>
  </si>
  <si>
    <r>
      <t xml:space="preserve">2018 </t>
    </r>
    <r>
      <rPr>
        <b/>
        <vertAlign val="superscript"/>
        <sz val="11"/>
        <rFont val="Times New Roman"/>
        <family val="1"/>
      </rPr>
      <t>6</t>
    </r>
  </si>
  <si>
    <r>
      <t xml:space="preserve">2019 </t>
    </r>
    <r>
      <rPr>
        <b/>
        <vertAlign val="superscript"/>
        <sz val="11"/>
        <rFont val="Times New Roman"/>
        <family val="1"/>
      </rPr>
      <t>7</t>
    </r>
  </si>
  <si>
    <r>
      <t xml:space="preserve"> </t>
    </r>
    <r>
      <rPr>
        <vertAlign val="superscript"/>
        <sz val="8"/>
        <rFont val="Times New Roman"/>
        <family val="1"/>
      </rPr>
      <t>1</t>
    </r>
    <r>
      <rPr>
        <sz val="8"/>
        <rFont val="Times New Roman"/>
        <family val="1"/>
      </rPr>
      <t xml:space="preserve">   figures for 2001-2010 have been revised in the light of the 2011 Population Census data</t>
    </r>
  </si>
  <si>
    <r>
      <t xml:space="preserve">  2</t>
    </r>
    <r>
      <rPr>
        <sz val="8"/>
        <rFont val="Times New Roman"/>
        <family val="1"/>
      </rPr>
      <t xml:space="preserve">   because of the small number of vital events, the rates have been calculated by taking the average for </t>
    </r>
  </si>
  <si>
    <t xml:space="preserve">      three years in order to remove wide fluctuations in the yearly data.</t>
  </si>
  <si>
    <r>
      <t xml:space="preserve">  3 </t>
    </r>
    <r>
      <rPr>
        <sz val="8"/>
        <rFont val="Times New Roman"/>
        <family val="1"/>
      </rPr>
      <t xml:space="preserve">  deaths of children under 1 year of age per 1,000 live births</t>
    </r>
  </si>
  <si>
    <r>
      <t xml:space="preserve"> </t>
    </r>
    <r>
      <rPr>
        <vertAlign val="superscript"/>
        <sz val="8"/>
        <rFont val="Times New Roman"/>
        <family val="1"/>
      </rPr>
      <t>4</t>
    </r>
    <r>
      <rPr>
        <sz val="8"/>
        <rFont val="Times New Roman"/>
        <family val="1"/>
      </rPr>
      <t xml:space="preserve">   still births per 1,000 total births (live births and still births) </t>
    </r>
  </si>
  <si>
    <r>
      <t xml:space="preserve">  5 </t>
    </r>
    <r>
      <rPr>
        <sz val="8"/>
        <rFont val="Times New Roman"/>
        <family val="1"/>
      </rPr>
      <t xml:space="preserve">  the number of persons civilly married in a year per 1,000 mid-year population</t>
    </r>
  </si>
  <si>
    <r>
      <t xml:space="preserve">  6    </t>
    </r>
    <r>
      <rPr>
        <sz val="8"/>
        <rFont val="Times New Roman"/>
        <family val="1"/>
      </rPr>
      <t>revised</t>
    </r>
  </si>
  <si>
    <r>
      <t xml:space="preserve"> </t>
    </r>
    <r>
      <rPr>
        <vertAlign val="superscript"/>
        <sz val="8"/>
        <rFont val="Times New Roman"/>
        <family val="1"/>
      </rPr>
      <t xml:space="preserve">7  </t>
    </r>
    <r>
      <rPr>
        <sz val="8"/>
        <rFont val="Times New Roman"/>
        <family val="1"/>
      </rPr>
      <t xml:space="preserve"> based on vital events for the year 2019 only</t>
    </r>
  </si>
  <si>
    <r>
      <t>Table 1.17 - Registered vital statistics by sex - Republic of Mauritius</t>
    </r>
    <r>
      <rPr>
        <b/>
        <vertAlign val="superscript"/>
        <sz val="12"/>
        <rFont val="Times New Roman"/>
        <family val="1"/>
      </rPr>
      <t>1</t>
    </r>
    <r>
      <rPr>
        <b/>
        <sz val="12"/>
        <rFont val="Times New Roman"/>
        <family val="1"/>
      </rPr>
      <t>, 2000 - 2019</t>
    </r>
  </si>
  <si>
    <t>Infant deaths</t>
  </si>
  <si>
    <t>B. sexes</t>
  </si>
  <si>
    <r>
      <t xml:space="preserve">  </t>
    </r>
    <r>
      <rPr>
        <vertAlign val="superscript"/>
        <sz val="9"/>
        <rFont val="Times New Roman"/>
        <family val="1"/>
      </rPr>
      <t xml:space="preserve">1 </t>
    </r>
    <r>
      <rPr>
        <sz val="9"/>
        <rFont val="Times New Roman"/>
        <family val="1"/>
      </rPr>
      <t xml:space="preserve"> excluding Agalega and St Brandon</t>
    </r>
  </si>
  <si>
    <t xml:space="preserve"> </t>
  </si>
  <si>
    <r>
      <t>Table 1.18 - Registered vital statistics by geographical district - Republic of Mauritius</t>
    </r>
    <r>
      <rPr>
        <b/>
        <vertAlign val="superscript"/>
        <sz val="11"/>
        <rFont val="Times New Roman"/>
        <family val="1"/>
      </rPr>
      <t>1</t>
    </r>
    <r>
      <rPr>
        <b/>
        <sz val="11"/>
        <rFont val="Times New Roman"/>
        <family val="1"/>
      </rPr>
      <t>, 2018 &amp; 2019</t>
    </r>
  </si>
  <si>
    <t xml:space="preserve">Geographical </t>
  </si>
  <si>
    <t>district</t>
  </si>
  <si>
    <r>
      <t xml:space="preserve">Mid-year population </t>
    </r>
    <r>
      <rPr>
        <b/>
        <vertAlign val="superscript"/>
        <sz val="12"/>
        <rFont val="Times New Roman"/>
        <family val="1"/>
      </rPr>
      <t>2</t>
    </r>
  </si>
  <si>
    <r>
      <t>Infant deaths</t>
    </r>
    <r>
      <rPr>
        <b/>
        <vertAlign val="superscript"/>
        <sz val="12"/>
        <rFont val="Times New Roman"/>
        <family val="1"/>
      </rPr>
      <t>3</t>
    </r>
  </si>
  <si>
    <t>Civil marriages</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</si>
  <si>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</si>
  <si>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</si>
  <si>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</si>
  <si>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</si>
  <si>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</si>
  <si>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</si>
  <si>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</si>
  <si>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</si>
  <si>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</si>
  <si>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</si>
  <si>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</si>
  <si>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t xml:space="preserve">  Republic of Mauritius</t>
  </si>
  <si>
    <r>
      <rPr>
        <vertAlign val="superscript"/>
        <sz val="10"/>
        <rFont val="Times New Roman"/>
        <family val="1"/>
      </rPr>
      <t xml:space="preserve">  1 </t>
    </r>
    <r>
      <rPr>
        <sz val="10"/>
        <rFont val="Times New Roman"/>
        <family val="1"/>
      </rPr>
      <t xml:space="preserve">  excluding Agalega and St Brandon</t>
    </r>
  </si>
  <si>
    <r>
      <t xml:space="preserve">   2</t>
    </r>
    <r>
      <rPr>
        <sz val="10"/>
        <rFont val="Times New Roman"/>
        <family val="1"/>
      </rPr>
      <t xml:space="preserve">  based on 2011 census data adjusted for underenumeration of young children</t>
    </r>
  </si>
  <si>
    <t xml:space="preserve">  </t>
  </si>
  <si>
    <r>
      <t xml:space="preserve">   3</t>
    </r>
    <r>
      <rPr>
        <sz val="10"/>
        <rFont val="Times New Roman"/>
        <family val="1"/>
      </rPr>
      <t xml:space="preserve">  deaths of children under 1 year</t>
    </r>
  </si>
  <si>
    <r>
      <t>Table 1.19 - Vital statistics by month of registration - Republic of Mauritius</t>
    </r>
    <r>
      <rPr>
        <b/>
        <vertAlign val="superscript"/>
        <sz val="12"/>
        <rFont val="Times New Roman"/>
        <family val="1"/>
      </rPr>
      <t xml:space="preserve">1 </t>
    </r>
    <r>
      <rPr>
        <b/>
        <sz val="12"/>
        <rFont val="Times New Roman"/>
        <family val="1"/>
      </rPr>
      <t>and Island of Mauritius, 2019</t>
    </r>
  </si>
  <si>
    <t>Month of</t>
  </si>
  <si>
    <t>JAN</t>
  </si>
  <si>
    <t>FEB</t>
  </si>
  <si>
    <t>MAR</t>
  </si>
  <si>
    <t>APR</t>
  </si>
  <si>
    <t>MAY</t>
  </si>
  <si>
    <t>JUN</t>
  </si>
  <si>
    <t>JUL</t>
  </si>
  <si>
    <t>AUG</t>
  </si>
  <si>
    <t>SEP</t>
  </si>
  <si>
    <t>OCT</t>
  </si>
  <si>
    <t>NOV</t>
  </si>
  <si>
    <t>DEC</t>
  </si>
  <si>
    <t>YEAR</t>
  </si>
  <si>
    <t>registration</t>
  </si>
  <si>
    <r>
      <rPr>
        <b/>
        <sz val="11"/>
        <rFont val="Times New Roman"/>
        <family val="1"/>
      </rPr>
      <t xml:space="preserve"> Live births</t>
    </r>
    <r>
      <rPr>
        <sz val="11"/>
        <rFont val="Times New Roman"/>
        <family val="1"/>
      </rPr>
      <t>: Male</t>
    </r>
  </si>
  <si>
    <t xml:space="preserve">                    Female</t>
  </si>
  <si>
    <t xml:space="preserve">                    Total</t>
  </si>
  <si>
    <r>
      <t xml:space="preserve"> </t>
    </r>
    <r>
      <rPr>
        <b/>
        <sz val="11"/>
        <rFont val="Times New Roman"/>
        <family val="1"/>
      </rPr>
      <t>Deaths</t>
    </r>
    <r>
      <rPr>
        <sz val="11"/>
        <rFont val="Times New Roman"/>
        <family val="1"/>
      </rPr>
      <t>:      Male</t>
    </r>
  </si>
  <si>
    <t xml:space="preserve">                   Female</t>
  </si>
  <si>
    <t xml:space="preserve">                   Total</t>
  </si>
  <si>
    <r>
      <t xml:space="preserve"> </t>
    </r>
    <r>
      <rPr>
        <b/>
        <sz val="11"/>
        <rFont val="Times New Roman"/>
        <family val="1"/>
      </rPr>
      <t>Infant deaths</t>
    </r>
    <r>
      <rPr>
        <sz val="11"/>
        <rFont val="Times New Roman"/>
        <family val="1"/>
      </rPr>
      <t>:Male</t>
    </r>
  </si>
  <si>
    <r>
      <t xml:space="preserve"> </t>
    </r>
    <r>
      <rPr>
        <b/>
        <sz val="11"/>
        <rFont val="Times New Roman"/>
        <family val="1"/>
      </rPr>
      <t>Still births</t>
    </r>
    <r>
      <rPr>
        <sz val="11"/>
        <rFont val="Times New Roman"/>
        <family val="1"/>
      </rPr>
      <t>:  Male</t>
    </r>
  </si>
  <si>
    <r>
      <t xml:space="preserve"> </t>
    </r>
    <r>
      <rPr>
        <b/>
        <sz val="11"/>
        <rFont val="Times New Roman"/>
        <family val="1"/>
      </rPr>
      <t>Live births</t>
    </r>
    <r>
      <rPr>
        <sz val="11"/>
        <rFont val="Times New Roman"/>
        <family val="1"/>
      </rPr>
      <t>: Male</t>
    </r>
  </si>
  <si>
    <r>
      <t xml:space="preserve">  </t>
    </r>
    <r>
      <rPr>
        <vertAlign val="superscript"/>
        <sz val="10"/>
        <rFont val="Times New Roman"/>
        <family val="1"/>
      </rPr>
      <t>1</t>
    </r>
    <r>
      <rPr>
        <sz val="10"/>
        <rFont val="Times New Roman"/>
        <family val="1"/>
      </rPr>
      <t xml:space="preserve"> excluding Agalega and St Brandon</t>
    </r>
  </si>
  <si>
    <r>
      <t>Table 1.20 -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2018 &amp; 2019</t>
    </r>
  </si>
  <si>
    <t>Live birth order</t>
  </si>
  <si>
    <t>Age of mother</t>
  </si>
  <si>
    <t>First</t>
  </si>
  <si>
    <t>Second</t>
  </si>
  <si>
    <t>Third</t>
  </si>
  <si>
    <t>Fourth</t>
  </si>
  <si>
    <t>Fifth</t>
  </si>
  <si>
    <t>Sixth &amp; over</t>
  </si>
  <si>
    <t>0.3*</t>
  </si>
  <si>
    <t>0.0*</t>
  </si>
  <si>
    <t>0.5*</t>
  </si>
  <si>
    <t>0.4*</t>
  </si>
  <si>
    <t>0.1*</t>
  </si>
  <si>
    <t xml:space="preserve">           0.4*</t>
  </si>
  <si>
    <r>
      <t>G.F.R</t>
    </r>
    <r>
      <rPr>
        <b/>
        <vertAlign val="superscript"/>
        <sz val="11"/>
        <rFont val="Times New Roman"/>
        <family val="1"/>
      </rPr>
      <t>3</t>
    </r>
  </si>
  <si>
    <t>0.2*</t>
  </si>
  <si>
    <t>0.6*</t>
  </si>
  <si>
    <r>
      <t xml:space="preserve">    1</t>
    </r>
    <r>
      <rPr>
        <sz val="9"/>
        <rFont val="Times New Roman"/>
        <family val="1"/>
      </rPr>
      <t xml:space="preserve">  live births occurred per 1,000 females in each age group. In calculating the  above rates, live births occurring to mothers aged  less than 15 years have been included </t>
    </r>
  </si>
  <si>
    <t xml:space="preserve">      in the age group (15-19) whilst those occurring to mothers aged 50 years and above in the age group (45- 49).  Births occurring to mothers of unknown age and   </t>
  </si>
  <si>
    <t xml:space="preserve">      unknown birth order have been prorated.</t>
  </si>
  <si>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</si>
  <si>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General Fertility Rate - Live births occurred per 1,000  women aged (15-49) years</t>
    </r>
  </si>
  <si>
    <t xml:space="preserve">  *  rates based on a small number of events (&lt;30)</t>
  </si>
  <si>
    <r>
      <t>Table 1.21 - Age specific fertility rates</t>
    </r>
    <r>
      <rPr>
        <b/>
        <vertAlign val="superscript"/>
        <sz val="12"/>
        <rFont val="Times New Roman"/>
        <family val="1"/>
      </rPr>
      <t>1</t>
    </r>
    <r>
      <rPr>
        <b/>
        <sz val="12"/>
        <rFont val="Times New Roman"/>
        <family val="1"/>
      </rPr>
      <t xml:space="preserve">  by age of mother and live birth order - Island of Mauritius, 2018 &amp; 2019</t>
    </r>
  </si>
  <si>
    <t xml:space="preserve">            0.3*</t>
  </si>
  <si>
    <r>
      <t>G.F.R</t>
    </r>
    <r>
      <rPr>
        <b/>
        <vertAlign val="superscript"/>
        <sz val="11"/>
        <rFont val="Times New Roman"/>
        <family val="1"/>
      </rPr>
      <t>2</t>
    </r>
  </si>
  <si>
    <r>
      <t xml:space="preserve">  </t>
    </r>
    <r>
      <rPr>
        <vertAlign val="superscript"/>
        <sz val="9"/>
        <rFont val="Times New Roman"/>
        <family val="1"/>
      </rPr>
      <t>1</t>
    </r>
    <r>
      <rPr>
        <sz val="9"/>
        <rFont val="Times New Roman"/>
        <family val="1"/>
      </rPr>
      <t xml:space="preserve">  live births occurred per 1,000 females in each age group. In calculating the  above rates, live births occurring to mothers aged  less than 15 years have been included in the </t>
    </r>
  </si>
  <si>
    <t xml:space="preserve">     age group (15-19) whilst those occurring to mothers aged 50 years and above in the age group (45- 49).  Births occurring to mothers of unknown age and unknown birth order </t>
  </si>
  <si>
    <t xml:space="preserve">     have been prorated.</t>
  </si>
  <si>
    <r>
      <t xml:space="preserve"> </t>
    </r>
    <r>
      <rPr>
        <vertAlign val="superscript"/>
        <sz val="9"/>
        <rFont val="Times New Roman"/>
        <family val="1"/>
      </rPr>
      <t xml:space="preserve"> 2 </t>
    </r>
    <r>
      <rPr>
        <sz val="9"/>
        <rFont val="Times New Roman"/>
        <family val="1"/>
      </rPr>
      <t xml:space="preserve"> General Fertility Rate - Live births occurred per 1,000  women aged (15-49) years.</t>
    </r>
  </si>
  <si>
    <t xml:space="preserve"> *  rates based on a small number of events (&lt;30).</t>
  </si>
  <si>
    <r>
      <t>Table 1.22 - Fertility rates - Republic of Mauritius</t>
    </r>
    <r>
      <rPr>
        <b/>
        <vertAlign val="superscript"/>
        <sz val="11"/>
        <rFont val="Times New Roman"/>
        <family val="1"/>
      </rPr>
      <t>1</t>
    </r>
    <r>
      <rPr>
        <b/>
        <sz val="11"/>
        <rFont val="Times New Roman"/>
        <family val="1"/>
      </rPr>
      <t xml:space="preserve"> and Island of Mauritius, 2018 &amp; 2019</t>
    </r>
  </si>
  <si>
    <r>
      <t xml:space="preserve">  Crude birth rate</t>
    </r>
    <r>
      <rPr>
        <b/>
        <vertAlign val="superscript"/>
        <sz val="11"/>
        <rFont val="Times New Roman"/>
        <family val="1"/>
      </rPr>
      <t>2</t>
    </r>
  </si>
  <si>
    <r>
      <t xml:space="preserve">  General fertility rate</t>
    </r>
    <r>
      <rPr>
        <b/>
        <vertAlign val="superscript"/>
        <sz val="11"/>
        <rFont val="Times New Roman"/>
        <family val="1"/>
      </rPr>
      <t>3</t>
    </r>
  </si>
  <si>
    <r>
      <t xml:space="preserve">  Total fertility rate</t>
    </r>
    <r>
      <rPr>
        <b/>
        <vertAlign val="superscript"/>
        <sz val="11"/>
        <rFont val="Times New Roman"/>
        <family val="1"/>
      </rPr>
      <t>4</t>
    </r>
  </si>
  <si>
    <r>
      <t xml:space="preserve">  Gross reproduction rate</t>
    </r>
    <r>
      <rPr>
        <b/>
        <vertAlign val="superscript"/>
        <sz val="11"/>
        <rFont val="Times New Roman"/>
        <family val="1"/>
      </rPr>
      <t>5</t>
    </r>
  </si>
  <si>
    <r>
      <t xml:space="preserve">  Net reproduction rate</t>
    </r>
    <r>
      <rPr>
        <b/>
        <vertAlign val="superscript"/>
        <sz val="11"/>
        <rFont val="Times New Roman"/>
        <family val="1"/>
      </rPr>
      <t>6</t>
    </r>
  </si>
  <si>
    <t xml:space="preserve">  Mid year female population </t>
  </si>
  <si>
    <t xml:space="preserve">    aged (15 - 49) years </t>
  </si>
  <si>
    <r>
      <t xml:space="preserve">  Age specific fertility rate:</t>
    </r>
    <r>
      <rPr>
        <b/>
        <vertAlign val="superscript"/>
        <sz val="11"/>
        <rFont val="Times New Roman"/>
        <family val="1"/>
      </rPr>
      <t>7</t>
    </r>
  </si>
  <si>
    <t>Age of women (years)</t>
  </si>
  <si>
    <r>
      <t xml:space="preserve">  </t>
    </r>
    <r>
      <rPr>
        <vertAlign val="superscript"/>
        <sz val="9"/>
        <rFont val="Times New Roman"/>
        <family val="1"/>
      </rPr>
      <t>1</t>
    </r>
    <r>
      <rPr>
        <sz val="9"/>
        <rFont val="Times New Roman"/>
        <family val="1"/>
      </rPr>
      <t xml:space="preserve">   excluding Agalega and Saint Brandon</t>
    </r>
  </si>
  <si>
    <r>
      <t xml:space="preserve">  </t>
    </r>
    <r>
      <rPr>
        <vertAlign val="superscript"/>
        <sz val="9"/>
        <rFont val="Times New Roman"/>
        <family val="1"/>
      </rPr>
      <t xml:space="preserve">2   </t>
    </r>
    <r>
      <rPr>
        <sz val="9"/>
        <rFont val="Times New Roman"/>
        <family val="1"/>
      </rPr>
      <t xml:space="preserve"> registered live births per 1,000  mid-year population</t>
    </r>
  </si>
  <si>
    <r>
      <t xml:space="preserve">  </t>
    </r>
    <r>
      <rPr>
        <vertAlign val="superscript"/>
        <sz val="9"/>
        <rFont val="Times New Roman"/>
        <family val="1"/>
      </rPr>
      <t xml:space="preserve">3 </t>
    </r>
    <r>
      <rPr>
        <sz val="9"/>
        <rFont val="Times New Roman"/>
        <family val="1"/>
      </rPr>
      <t xml:space="preserve">   live births occurred per 1,000 women aged (15 - 49) years</t>
    </r>
  </si>
  <si>
    <r>
      <t xml:space="preserve">  </t>
    </r>
    <r>
      <rPr>
        <vertAlign val="superscript"/>
        <sz val="9"/>
        <rFont val="Times New Roman"/>
        <family val="1"/>
      </rPr>
      <t>4</t>
    </r>
    <r>
      <rPr>
        <sz val="9"/>
        <rFont val="Times New Roman"/>
        <family val="1"/>
      </rPr>
      <t xml:space="preserve">   the average number of children born to an average woman assuming that she survives to the  end of </t>
    </r>
  </si>
  <si>
    <t xml:space="preserve">      her childbearing age and is subjected to a fixed schedule of age-specific fertility rates</t>
  </si>
  <si>
    <r>
      <t xml:space="preserve">  </t>
    </r>
    <r>
      <rPr>
        <vertAlign val="superscript"/>
        <sz val="9"/>
        <rFont val="Times New Roman"/>
        <family val="1"/>
      </rPr>
      <t xml:space="preserve">5 </t>
    </r>
    <r>
      <rPr>
        <sz val="9"/>
        <rFont val="Times New Roman"/>
        <family val="1"/>
      </rPr>
      <t xml:space="preserve">  the average number of daughters born to an average woman assuming that she survives to the end of</t>
    </r>
  </si>
  <si>
    <r>
      <t xml:space="preserve"> </t>
    </r>
    <r>
      <rPr>
        <vertAlign val="superscript"/>
        <sz val="9"/>
        <rFont val="Times New Roman"/>
        <family val="1"/>
      </rPr>
      <t xml:space="preserve"> 6    </t>
    </r>
    <r>
      <rPr>
        <sz val="9"/>
        <rFont val="Times New Roman"/>
        <family val="1"/>
      </rPr>
      <t xml:space="preserve">the extent to which the average woman will replace herself, assuming a fixed schedule of age-specific </t>
    </r>
  </si>
  <si>
    <t xml:space="preserve">      mortality rates to prevail through her reproductive span of life</t>
  </si>
  <si>
    <r>
      <t xml:space="preserve"> </t>
    </r>
    <r>
      <rPr>
        <vertAlign val="superscript"/>
        <sz val="9"/>
        <rFont val="Times New Roman"/>
        <family val="1"/>
      </rPr>
      <t xml:space="preserve"> 7</t>
    </r>
    <r>
      <rPr>
        <sz val="9"/>
        <rFont val="Times New Roman"/>
        <family val="1"/>
      </rPr>
      <t xml:space="preserve">   live births occurred per 1,000 women in each age-group</t>
    </r>
  </si>
  <si>
    <t xml:space="preserve">      Note : Figures are  based on 2011 population census</t>
  </si>
  <si>
    <r>
      <t>Table 1.23- Marriages by type</t>
    </r>
    <r>
      <rPr>
        <b/>
        <vertAlign val="superscript"/>
        <sz val="11"/>
        <rFont val="Times New Roman"/>
        <family val="1"/>
      </rPr>
      <t>1</t>
    </r>
    <r>
      <rPr>
        <b/>
        <sz val="11"/>
        <rFont val="Times New Roman"/>
        <family val="1"/>
      </rPr>
      <t xml:space="preserve"> of marriage celebration and month - Republic of Mauritius</t>
    </r>
    <r>
      <rPr>
        <b/>
        <vertAlign val="superscript"/>
        <sz val="11"/>
        <rFont val="Times New Roman"/>
        <family val="1"/>
      </rPr>
      <t>2</t>
    </r>
    <r>
      <rPr>
        <b/>
        <sz val="11"/>
        <rFont val="Times New Roman"/>
        <family val="1"/>
      </rPr>
      <t>, 2019</t>
    </r>
  </si>
  <si>
    <t>Type of celebration</t>
  </si>
  <si>
    <t>January</t>
  </si>
  <si>
    <t>February</t>
  </si>
  <si>
    <t>March</t>
  </si>
  <si>
    <t>April</t>
  </si>
  <si>
    <t>May</t>
  </si>
  <si>
    <t>June</t>
  </si>
  <si>
    <t>July</t>
  </si>
  <si>
    <t>August</t>
  </si>
  <si>
    <t>September</t>
  </si>
  <si>
    <t>October</t>
  </si>
  <si>
    <t>November</t>
  </si>
  <si>
    <t>December</t>
  </si>
  <si>
    <t>By Civil Status Officer</t>
  </si>
  <si>
    <t xml:space="preserve">    - Island of Mauritius</t>
  </si>
  <si>
    <t xml:space="preserve">    - Island of Rodrigues</t>
  </si>
  <si>
    <t xml:space="preserve">By unauthorised person </t>
  </si>
  <si>
    <t xml:space="preserve">   but assisted by a civil </t>
  </si>
  <si>
    <t xml:space="preserve">   status officer</t>
  </si>
  <si>
    <t>By authorised person</t>
  </si>
  <si>
    <r>
      <t xml:space="preserve">  </t>
    </r>
    <r>
      <rPr>
        <vertAlign val="superscript"/>
        <sz val="9"/>
        <rFont val="Times New Roman"/>
        <family val="1"/>
      </rPr>
      <t>1</t>
    </r>
    <r>
      <rPr>
        <sz val="9"/>
        <rFont val="Times New Roman"/>
        <family val="1"/>
      </rPr>
      <t xml:space="preserve">    No "Past religious marriage" was  registered  in 2019</t>
    </r>
  </si>
  <si>
    <r>
      <t xml:space="preserve">  </t>
    </r>
    <r>
      <rPr>
        <vertAlign val="superscript"/>
        <sz val="9"/>
        <rFont val="Times New Roman"/>
        <family val="1"/>
      </rPr>
      <t xml:space="preserve">2   </t>
    </r>
    <r>
      <rPr>
        <sz val="9"/>
        <rFont val="Times New Roman"/>
        <family val="1"/>
      </rPr>
      <t xml:space="preserve"> excluding Agalega and St. Brandon</t>
    </r>
  </si>
  <si>
    <r>
      <t>Table 1.24- Marriages by type</t>
    </r>
    <r>
      <rPr>
        <b/>
        <vertAlign val="superscript"/>
        <sz val="12"/>
        <rFont val="Times New Roman"/>
        <family val="1"/>
      </rPr>
      <t>1</t>
    </r>
    <r>
      <rPr>
        <b/>
        <sz val="12"/>
        <rFont val="Times New Roman"/>
        <family val="1"/>
      </rPr>
      <t xml:space="preserve"> of marriage celebration and district</t>
    </r>
    <r>
      <rPr>
        <b/>
        <vertAlign val="superscript"/>
        <sz val="12"/>
        <rFont val="Times New Roman"/>
        <family val="1"/>
      </rPr>
      <t>2</t>
    </r>
    <r>
      <rPr>
        <b/>
        <sz val="12"/>
        <rFont val="Times New Roman"/>
        <family val="1"/>
      </rPr>
      <t xml:space="preserve"> - Republic of Mauritius</t>
    </r>
    <r>
      <rPr>
        <b/>
        <vertAlign val="superscript"/>
        <sz val="12"/>
        <rFont val="Times New Roman"/>
        <family val="1"/>
      </rPr>
      <t>3</t>
    </r>
    <r>
      <rPr>
        <b/>
        <sz val="12"/>
        <rFont val="Times New Roman"/>
        <family val="1"/>
      </rPr>
      <t>, 2019</t>
    </r>
  </si>
  <si>
    <t>Port</t>
  </si>
  <si>
    <t>Pample-</t>
  </si>
  <si>
    <t>Riviere</t>
  </si>
  <si>
    <t>Grand</t>
  </si>
  <si>
    <t>Plaines</t>
  </si>
  <si>
    <t>Black</t>
  </si>
  <si>
    <t>Republic</t>
  </si>
  <si>
    <t>Louis</t>
  </si>
  <si>
    <t>mousses</t>
  </si>
  <si>
    <t>du</t>
  </si>
  <si>
    <t>Flacq</t>
  </si>
  <si>
    <t>Savanne</t>
  </si>
  <si>
    <t>Wilhems</t>
  </si>
  <si>
    <t>Moka</t>
  </si>
  <si>
    <t>River</t>
  </si>
  <si>
    <t>of</t>
  </si>
  <si>
    <t>Rempart</t>
  </si>
  <si>
    <t>Mauritius</t>
  </si>
  <si>
    <t>Rodrigues</t>
  </si>
  <si>
    <t>By civil status officer</t>
  </si>
  <si>
    <t xml:space="preserve"> but assisted by a civil</t>
  </si>
  <si>
    <t xml:space="preserve"> status officer</t>
  </si>
  <si>
    <t xml:space="preserve">   1    No " Past  religious Marriage" was registered in 2019</t>
  </si>
  <si>
    <t xml:space="preserve">   2    refers to district of residence of husband</t>
  </si>
  <si>
    <t xml:space="preserve">   3    excluding Agalega and St. Brandon</t>
  </si>
  <si>
    <r>
      <t>Table 1.25 - Deaths by age group and sex - Republic of Mauritius</t>
    </r>
    <r>
      <rPr>
        <b/>
        <vertAlign val="superscript"/>
        <sz val="12"/>
        <rFont val="Times New Roman"/>
        <family val="1"/>
      </rPr>
      <t>1</t>
    </r>
    <r>
      <rPr>
        <b/>
        <sz val="12"/>
        <rFont val="Times New Roman"/>
        <family val="1"/>
      </rPr>
      <t>, Island of Mauritius and Island of Rodrigues, 2019</t>
    </r>
  </si>
  <si>
    <t xml:space="preserve">Age at death </t>
  </si>
  <si>
    <t>(years)</t>
  </si>
  <si>
    <t>Under 1</t>
  </si>
  <si>
    <t>1 -  4</t>
  </si>
  <si>
    <t>5 -  9</t>
  </si>
  <si>
    <t>85 and over</t>
  </si>
  <si>
    <r>
      <t xml:space="preserve"> </t>
    </r>
    <r>
      <rPr>
        <vertAlign val="superscript"/>
        <sz val="10"/>
        <rFont val="Times New Roman"/>
        <family val="1"/>
      </rPr>
      <t xml:space="preserve"> 1</t>
    </r>
    <r>
      <rPr>
        <sz val="10"/>
        <rFont val="Times New Roman"/>
        <family val="1"/>
      </rPr>
      <t xml:space="preserve">   excluding Agalega and St Brandon</t>
    </r>
  </si>
  <si>
    <r>
      <t>Table 1.26 - Infant deaths by age and sex - Republic of Mauritius</t>
    </r>
    <r>
      <rPr>
        <b/>
        <vertAlign val="superscript"/>
        <sz val="12"/>
        <rFont val="Times New Roman"/>
        <family val="1"/>
      </rPr>
      <t>1</t>
    </r>
    <r>
      <rPr>
        <b/>
        <sz val="12"/>
        <rFont val="Times New Roman"/>
        <family val="1"/>
      </rPr>
      <t>, Island of Mauritius and Island of Rodrigues, 2019</t>
    </r>
  </si>
  <si>
    <t>Under 1 day</t>
  </si>
  <si>
    <t>1 - 6 days</t>
  </si>
  <si>
    <t>7 - 27 days</t>
  </si>
  <si>
    <t>1 month</t>
  </si>
  <si>
    <t>2 months</t>
  </si>
  <si>
    <t>3 months</t>
  </si>
  <si>
    <t>4 months</t>
  </si>
  <si>
    <t>5 months</t>
  </si>
  <si>
    <t>6 months</t>
  </si>
  <si>
    <t>7 months</t>
  </si>
  <si>
    <t>8 months</t>
  </si>
  <si>
    <t>9 months</t>
  </si>
  <si>
    <t>10 months</t>
  </si>
  <si>
    <t>11 months</t>
  </si>
  <si>
    <t>Under 1 year</t>
  </si>
  <si>
    <t>Under 7 days</t>
  </si>
  <si>
    <t>Under 28 days</t>
  </si>
  <si>
    <t xml:space="preserve"> 1 - 11 months</t>
  </si>
  <si>
    <r>
      <t xml:space="preserve"> </t>
    </r>
    <r>
      <rPr>
        <vertAlign val="superscript"/>
        <sz val="10"/>
        <rFont val="Times New Roman"/>
        <family val="1"/>
      </rPr>
      <t xml:space="preserve"> 1 </t>
    </r>
    <r>
      <rPr>
        <sz val="10"/>
        <rFont val="Times New Roman"/>
        <family val="1"/>
      </rPr>
      <t xml:space="preserve">  excluding Agalega and St Brandon</t>
    </r>
  </si>
  <si>
    <t>Table 1.27 - Under one year mortality rates - Republic of Mauritius*, Island of Mauritius &amp; Island of Rodrigues, 2010 - 2019</t>
  </si>
  <si>
    <t>Mortality rates</t>
  </si>
  <si>
    <r>
      <t xml:space="preserve"> Early neonatal mortality rate</t>
    </r>
    <r>
      <rPr>
        <vertAlign val="superscript"/>
        <sz val="11"/>
        <rFont val="Times New Roman"/>
        <family val="1"/>
      </rPr>
      <t>1</t>
    </r>
  </si>
  <si>
    <r>
      <t xml:space="preserve"> Late neonatal mortality rate</t>
    </r>
    <r>
      <rPr>
        <vertAlign val="superscript"/>
        <sz val="11"/>
        <rFont val="Times New Roman"/>
        <family val="1"/>
      </rPr>
      <t>2</t>
    </r>
  </si>
  <si>
    <r>
      <t xml:space="preserve"> Neonatal mortality rate</t>
    </r>
    <r>
      <rPr>
        <vertAlign val="superscript"/>
        <sz val="11"/>
        <rFont val="Times New Roman"/>
        <family val="1"/>
      </rPr>
      <t>3</t>
    </r>
  </si>
  <si>
    <r>
      <t xml:space="preserve"> Post-neonatal mortality rate</t>
    </r>
    <r>
      <rPr>
        <vertAlign val="superscript"/>
        <sz val="11"/>
        <rFont val="Times New Roman"/>
        <family val="1"/>
      </rPr>
      <t>4</t>
    </r>
  </si>
  <si>
    <r>
      <t xml:space="preserve"> Perinatal mortality rate</t>
    </r>
    <r>
      <rPr>
        <vertAlign val="superscript"/>
        <sz val="11"/>
        <rFont val="Times New Roman"/>
        <family val="1"/>
      </rPr>
      <t>5</t>
    </r>
  </si>
  <si>
    <t xml:space="preserve">Island </t>
  </si>
  <si>
    <t>-</t>
  </si>
  <si>
    <r>
      <t xml:space="preserve">  </t>
    </r>
    <r>
      <rPr>
        <vertAlign val="superscript"/>
        <sz val="9"/>
        <rFont val="Times New Roman"/>
        <family val="1"/>
      </rPr>
      <t xml:space="preserve">1 </t>
    </r>
    <r>
      <rPr>
        <sz val="9"/>
        <rFont val="Times New Roman"/>
        <family val="1"/>
      </rPr>
      <t xml:space="preserve">  the number of deaths of infants aged under 7 days in a year per 1,000 live births during that year</t>
    </r>
  </si>
  <si>
    <r>
      <t xml:space="preserve">  </t>
    </r>
    <r>
      <rPr>
        <vertAlign val="superscript"/>
        <sz val="9"/>
        <rFont val="Times New Roman"/>
        <family val="1"/>
      </rPr>
      <t>2</t>
    </r>
    <r>
      <rPr>
        <sz val="9"/>
        <rFont val="Times New Roman"/>
        <family val="1"/>
      </rPr>
      <t xml:space="preserve">   the number of deaths of infants aged from 7 to 27 days in a year per 1,000 live births in that year</t>
    </r>
  </si>
  <si>
    <r>
      <t xml:space="preserve">  </t>
    </r>
    <r>
      <rPr>
        <vertAlign val="superscript"/>
        <sz val="9"/>
        <rFont val="Times New Roman"/>
        <family val="1"/>
      </rPr>
      <t>3</t>
    </r>
    <r>
      <rPr>
        <sz val="9"/>
        <rFont val="Times New Roman"/>
        <family val="1"/>
      </rPr>
      <t xml:space="preserve">   the number of deaths of infants aged less than 28 days in a year per 1,000 live births during that year</t>
    </r>
  </si>
  <si>
    <r>
      <t xml:space="preserve">  </t>
    </r>
    <r>
      <rPr>
        <vertAlign val="superscript"/>
        <sz val="9"/>
        <rFont val="Times New Roman"/>
        <family val="1"/>
      </rPr>
      <t>4</t>
    </r>
    <r>
      <rPr>
        <sz val="9"/>
        <rFont val="Times New Roman"/>
        <family val="1"/>
      </rPr>
      <t xml:space="preserve">   the number of deaths of infants aged from 28 days to under 1 year per 1,000 live births during that year</t>
    </r>
  </si>
  <si>
    <r>
      <t xml:space="preserve"> </t>
    </r>
    <r>
      <rPr>
        <vertAlign val="superscript"/>
        <sz val="9"/>
        <rFont val="Times New Roman"/>
        <family val="1"/>
      </rPr>
      <t xml:space="preserve"> 5</t>
    </r>
    <r>
      <rPr>
        <sz val="9"/>
        <rFont val="Times New Roman"/>
        <family val="1"/>
      </rPr>
      <t xml:space="preserve">   the sum of the number of deaths of infants aged under 7 days and the number of still births in a year per 1,000 total births (live + still births) during that year</t>
    </r>
  </si>
  <si>
    <t xml:space="preserve">  *   excluding Agalega and St. Brandon</t>
  </si>
  <si>
    <r>
      <t>Table 1.28 (a) - Deaths by cause</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2019</t>
    </r>
  </si>
  <si>
    <t xml:space="preserve">              Deaths</t>
  </si>
  <si>
    <t>Death rate</t>
  </si>
  <si>
    <t xml:space="preserve">Under </t>
  </si>
  <si>
    <t>1 to under</t>
  </si>
  <si>
    <t xml:space="preserve">            All ages</t>
  </si>
  <si>
    <t>per 100,000</t>
  </si>
  <si>
    <t>Chapter</t>
  </si>
  <si>
    <t>Cause of death</t>
  </si>
  <si>
    <t>1 year</t>
  </si>
  <si>
    <t>5 years</t>
  </si>
  <si>
    <t xml:space="preserve">          Both sexes</t>
  </si>
  <si>
    <t>population</t>
  </si>
  <si>
    <t xml:space="preserve">    I</t>
  </si>
  <si>
    <t>Certain Infectious &amp; parasitic diseases</t>
  </si>
  <si>
    <t xml:space="preserve">    II</t>
  </si>
  <si>
    <t>Neoplasms</t>
  </si>
  <si>
    <t xml:space="preserve">    III</t>
  </si>
  <si>
    <t>Diseases of the blood &amp; blood-forming organs and</t>
  </si>
  <si>
    <t>certain disorders involving the immune mechanism</t>
  </si>
  <si>
    <t xml:space="preserve">    IV</t>
  </si>
  <si>
    <t>Endocrine, nutritional &amp; metabolic diseases</t>
  </si>
  <si>
    <t xml:space="preserve">    V</t>
  </si>
  <si>
    <t>Mental &amp; behavioural disorders</t>
  </si>
  <si>
    <t xml:space="preserve">    VI</t>
  </si>
  <si>
    <t xml:space="preserve">Diseases of the nervous system </t>
  </si>
  <si>
    <t xml:space="preserve">    VII</t>
  </si>
  <si>
    <t>Diseases of the eye &amp; adnexa</t>
  </si>
  <si>
    <t xml:space="preserve">    VIII</t>
  </si>
  <si>
    <t>Diseases of the ear &amp; mastoid process</t>
  </si>
  <si>
    <t xml:space="preserve">    IX</t>
  </si>
  <si>
    <t>Diseases of the circulatory system</t>
  </si>
  <si>
    <t xml:space="preserve">    X</t>
  </si>
  <si>
    <t>Diseases of the respiratory system</t>
  </si>
  <si>
    <t xml:space="preserve">    XI</t>
  </si>
  <si>
    <t>Diseases of the digestive system</t>
  </si>
  <si>
    <t xml:space="preserve">    XII</t>
  </si>
  <si>
    <t>Diseases of the skin &amp; subcutaneous tissue</t>
  </si>
  <si>
    <t xml:space="preserve">    XIII</t>
  </si>
  <si>
    <t>Diseases of the musculoskeletal system &amp;</t>
  </si>
  <si>
    <t>connective tissue</t>
  </si>
  <si>
    <t xml:space="preserve">    XIV</t>
  </si>
  <si>
    <t>Diseases of the genito-urinary system</t>
  </si>
  <si>
    <t xml:space="preserve">    XV</t>
  </si>
  <si>
    <t>Pregnancy, childbirth &amp; the puerperium</t>
  </si>
  <si>
    <t xml:space="preserve">    XVI</t>
  </si>
  <si>
    <t xml:space="preserve">Certain conditions originating in the perinatal </t>
  </si>
  <si>
    <t xml:space="preserve">    XVII</t>
  </si>
  <si>
    <t>Congenital malformations, deformation &amp;</t>
  </si>
  <si>
    <t>chromosomal abnormalities</t>
  </si>
  <si>
    <t>XVIII</t>
  </si>
  <si>
    <t>Symptoms, signs &amp; abnormal clinical &amp; laboratory</t>
  </si>
  <si>
    <t>findings, not elsewhere classified</t>
  </si>
  <si>
    <t>XIX</t>
  </si>
  <si>
    <t>Injury, poisoning &amp; certain other consequences of</t>
  </si>
  <si>
    <t>external causes</t>
  </si>
  <si>
    <t>All causes</t>
  </si>
  <si>
    <r>
      <t xml:space="preserve"> </t>
    </r>
    <r>
      <rPr>
        <vertAlign val="superscript"/>
        <sz val="10"/>
        <rFont val="Times New Roman"/>
        <family val="1"/>
      </rPr>
      <t>1</t>
    </r>
    <r>
      <rPr>
        <sz val="10"/>
        <rFont val="Times New Roman"/>
        <family val="1"/>
      </rPr>
      <t xml:space="preserve">  according to the "International Statistical Classification of Diseases, Injuries, and Causes of Death", 10th revision</t>
    </r>
  </si>
  <si>
    <r>
      <t xml:space="preserve"> </t>
    </r>
    <r>
      <rPr>
        <vertAlign val="superscript"/>
        <sz val="10"/>
        <rFont val="Times New Roman"/>
        <family val="1"/>
      </rPr>
      <t>2</t>
    </r>
    <r>
      <rPr>
        <sz val="10"/>
        <rFont val="Times New Roman"/>
        <family val="1"/>
      </rPr>
      <t xml:space="preserve">  excluding Agalega and St Brandon</t>
    </r>
  </si>
  <si>
    <r>
      <t>Table 1.28 (b) - Deaths by cause</t>
    </r>
    <r>
      <rPr>
        <b/>
        <vertAlign val="superscript"/>
        <sz val="12"/>
        <rFont val="Times New Roman"/>
        <family val="1"/>
      </rPr>
      <t>1</t>
    </r>
    <r>
      <rPr>
        <b/>
        <sz val="12"/>
        <rFont val="Times New Roman"/>
        <family val="1"/>
      </rPr>
      <t xml:space="preserve"> - Island of Mauritius, 2019</t>
    </r>
  </si>
  <si>
    <t xml:space="preserve"> 5 years</t>
  </si>
  <si>
    <r>
      <t xml:space="preserve"> 1</t>
    </r>
    <r>
      <rPr>
        <sz val="10"/>
        <rFont val="Times New Roman"/>
        <family val="1"/>
      </rPr>
      <t xml:space="preserve">   according to the "International Statistical Classification of Diseases, Injuries, and Causes of Death",10th revision </t>
    </r>
  </si>
  <si>
    <r>
      <t>Table 1.28 (c) - Deaths by cause</t>
    </r>
    <r>
      <rPr>
        <b/>
        <vertAlign val="superscript"/>
        <sz val="12"/>
        <rFont val="Times New Roman"/>
        <family val="1"/>
      </rPr>
      <t>1</t>
    </r>
    <r>
      <rPr>
        <b/>
        <sz val="12"/>
        <rFont val="Times New Roman"/>
        <family val="1"/>
      </rPr>
      <t xml:space="preserve"> - Island of Rodrigues, 2019</t>
    </r>
  </si>
  <si>
    <t xml:space="preserve">     Both sexes</t>
  </si>
  <si>
    <r>
      <t xml:space="preserve">1 </t>
    </r>
    <r>
      <rPr>
        <sz val="10"/>
        <rFont val="Times New Roman"/>
        <family val="1"/>
      </rPr>
      <t xml:space="preserve">according to the "International Statistical Classification of Diseases, Injuries, and Causes of Death",10th revision </t>
    </r>
  </si>
  <si>
    <t>Table 1.29 - Projections of the resident population by sex  - Republic of Mauritius, 2019- 2059</t>
  </si>
  <si>
    <t xml:space="preserve">  Age   </t>
  </si>
  <si>
    <t xml:space="preserve"> 0-4 </t>
  </si>
  <si>
    <t xml:space="preserve"> 5-9 </t>
  </si>
  <si>
    <t>10-14</t>
  </si>
  <si>
    <t>15-19</t>
  </si>
  <si>
    <t>20-24</t>
  </si>
  <si>
    <t>25-29</t>
  </si>
  <si>
    <t>30-34</t>
  </si>
  <si>
    <t>35-39</t>
  </si>
  <si>
    <t>40-44</t>
  </si>
  <si>
    <t>45-49</t>
  </si>
  <si>
    <t>50-54</t>
  </si>
  <si>
    <t>55-59</t>
  </si>
  <si>
    <t>60-64</t>
  </si>
  <si>
    <t>65-69</t>
  </si>
  <si>
    <t>70-74</t>
  </si>
  <si>
    <t>75-79</t>
  </si>
  <si>
    <t xml:space="preserve"> 80+ </t>
  </si>
  <si>
    <t>Base: 2019 resident population estimated by adding the balance of births, deaths, and migration to the 2011 census population adjusted for underenumeration of young children.</t>
  </si>
  <si>
    <t>Assumptions:</t>
  </si>
  <si>
    <t xml:space="preserve"> (i) Fertility:     The Total Fertility rate is 1.4 for the period 2014 - 2019 and  thereafter remained  1.4 till 2059.</t>
  </si>
  <si>
    <t xml:space="preserve">(ii) Mortality: (a) The life expectancy at birth for males improves from 71.30 in the period 2014 - 2019 to 73.48 in the period  2034 - 2039 and then to 75.56 in the period 2054 - 2059. </t>
  </si>
  <si>
    <t xml:space="preserve">         (b) The life expectancy at birth for females improves from 77.76 in the period 2014 - 2019 to 79.87 in the period 2034 - 2039 and then to 80.93 in the  period 2054 - 2059.</t>
  </si>
  <si>
    <t>(iii) Migration: A net yearly  outmigration of 590 males and 1260 females during 2019 - 2034 and  490 males and 1160 females during 2034 - 2039, 490 males and 1060 females</t>
  </si>
  <si>
    <t xml:space="preserve">           during 2039 - 2049, 490 males and 960 females during 2049 - 2054 and 390 males and 860 females during 2054 - 2059.</t>
  </si>
  <si>
    <t>Table 1.29 - Projections of the resident population by sex  - Republic of Mauritius, 2019- 2059 (cont'd)</t>
  </si>
  <si>
    <t>Back to table of contents</t>
  </si>
  <si>
    <t>SECTION 2 - INTERNATIONAL TRAVEL AND TOURISM</t>
  </si>
  <si>
    <t>Arrivals</t>
  </si>
  <si>
    <t>Departures</t>
  </si>
  <si>
    <t>Net
overseas      
migration</t>
  </si>
  <si>
    <t>By sea</t>
  </si>
  <si>
    <t>By air</t>
  </si>
  <si>
    <t>2011</t>
  </si>
  <si>
    <t>2012</t>
  </si>
  <si>
    <t xml:space="preserve">2013 </t>
  </si>
  <si>
    <t xml:space="preserve">2014 </t>
  </si>
  <si>
    <t xml:space="preserve">2015 </t>
  </si>
  <si>
    <t xml:space="preserve">2016 </t>
  </si>
  <si>
    <t xml:space="preserve">2017 </t>
  </si>
  <si>
    <t xml:space="preserve">2018 </t>
  </si>
  <si>
    <t>2019</t>
  </si>
  <si>
    <t xml:space="preserve">2019 </t>
  </si>
  <si>
    <t>1st  Qr</t>
  </si>
  <si>
    <t>2nd Qr</t>
  </si>
  <si>
    <t>3rd Qr</t>
  </si>
  <si>
    <t>4th Qr</t>
  </si>
  <si>
    <t xml:space="preserve">Includes traffic between Island of Mauritius and Rodrigues and cruise travellers, but excludes traffic from other </t>
  </si>
  <si>
    <t xml:space="preserve"> constituent islands of the Republic of Mauritius, direct transit and traffic between Rodrigues and Reunion Island.</t>
  </si>
  <si>
    <t>Country of embarkation / disembarkation</t>
  </si>
  <si>
    <t xml:space="preserve"> Total arrivals</t>
  </si>
  <si>
    <t xml:space="preserve">   Total departures </t>
  </si>
  <si>
    <t>France</t>
  </si>
  <si>
    <t>Germany</t>
  </si>
  <si>
    <r>
      <t xml:space="preserve">Hong Kong SAR </t>
    </r>
    <r>
      <rPr>
        <vertAlign val="superscript"/>
        <sz val="10"/>
        <rFont val="Times New Roman"/>
        <family val="1"/>
      </rPr>
      <t>4</t>
    </r>
  </si>
  <si>
    <t>India</t>
  </si>
  <si>
    <t>Italy</t>
  </si>
  <si>
    <t>Malagasy Republic</t>
  </si>
  <si>
    <t>Malaysia</t>
  </si>
  <si>
    <t>People's Rep. of China</t>
  </si>
  <si>
    <t>Reunion Island</t>
  </si>
  <si>
    <t>Singapore</t>
  </si>
  <si>
    <t>United Arab Emirates</t>
  </si>
  <si>
    <t>United Kingdom</t>
  </si>
  <si>
    <t>Other countries</t>
  </si>
  <si>
    <t>All countries</t>
  </si>
  <si>
    <t>Includes traffic between Island of Mauritius and Rodrigues and cruise travellers, but excludes traffic from other</t>
  </si>
  <si>
    <t>constituent islands of the Republic of Mauritius, direct transit and traffic between Rodrigues and Reunion Island.</t>
  </si>
  <si>
    <t>Country of embarkation may either be the country of original embarkation or the transit country.</t>
  </si>
  <si>
    <t>Country of disembarkation may either be the country of final destination or the transit country.</t>
  </si>
  <si>
    <t>Special Administrative Region of China</t>
  </si>
  <si>
    <r>
      <t>Table 2.3 - Tourist</t>
    </r>
    <r>
      <rPr>
        <b/>
        <vertAlign val="superscript"/>
        <sz val="12"/>
        <rFont val="Times New Roman"/>
        <family val="1"/>
      </rPr>
      <t>1</t>
    </r>
    <r>
      <rPr>
        <b/>
        <sz val="12"/>
        <rFont val="Times New Roman"/>
        <family val="1"/>
      </rPr>
      <t xml:space="preserve"> arrivals by mode of travel and tourist nights spent during period, 2008 - 2019</t>
    </r>
  </si>
  <si>
    <t>Tourist arrivals</t>
  </si>
  <si>
    <t>Tourist nights</t>
  </si>
  <si>
    <t>% change over previous year</t>
  </si>
  <si>
    <t>spent during</t>
  </si>
  <si>
    <t xml:space="preserve">   Sea</t>
  </si>
  <si>
    <t xml:space="preserve">  Air</t>
  </si>
  <si>
    <r>
      <t xml:space="preserve">2010 </t>
    </r>
    <r>
      <rPr>
        <vertAlign val="superscript"/>
        <sz val="10"/>
        <rFont val="Times New Roman"/>
        <family val="1"/>
      </rPr>
      <t>2</t>
    </r>
  </si>
  <si>
    <t>1</t>
  </si>
  <si>
    <t>A tourist is defined as a non-resident staying overnight but less than a year, and who has no employer-employee relationship with a resident.</t>
  </si>
  <si>
    <t>2</t>
  </si>
  <si>
    <t>As from 2010, a new methodology for computation of tourist nights is being used.  Tourist nights for a reference period refer to nights spent by tourists departing  in that reference period.</t>
  </si>
  <si>
    <t>Napp: Not Applicable</t>
  </si>
  <si>
    <r>
      <t>Table 2.4 - Official long-term emigrants</t>
    </r>
    <r>
      <rPr>
        <b/>
        <vertAlign val="superscript"/>
        <sz val="12"/>
        <rFont val="Times New Roman"/>
        <family val="1"/>
      </rPr>
      <t>1</t>
    </r>
    <r>
      <rPr>
        <b/>
        <sz val="12"/>
        <rFont val="Times New Roman"/>
        <family val="1"/>
      </rPr>
      <t xml:space="preserve"> by sex, Island of Mauritius, 1972 - 1994</t>
    </r>
  </si>
  <si>
    <t xml:space="preserve">  Both sexes</t>
  </si>
  <si>
    <t xml:space="preserve">       Female</t>
  </si>
  <si>
    <r>
      <t>1</t>
    </r>
    <r>
      <rPr>
        <sz val="9"/>
        <rFont val="Times New Roman"/>
        <family val="1"/>
      </rPr>
      <t xml:space="preserve"> Persons who have obtained a permit to migrate to another country. The figures have been compiled</t>
    </r>
  </si>
  <si>
    <t>from the Passport Office register.</t>
  </si>
  <si>
    <t>Table 2.5 - Tourist arrivals by country of residence, 2012 - 2019</t>
  </si>
  <si>
    <t>Country of residence</t>
  </si>
  <si>
    <t>Belgium</t>
  </si>
  <si>
    <t>Japan</t>
  </si>
  <si>
    <t>South Africa, Rep. of</t>
  </si>
  <si>
    <t>Switzerland</t>
  </si>
  <si>
    <t>USA</t>
  </si>
  <si>
    <t>Zambia</t>
  </si>
  <si>
    <t>Zimbabwe</t>
  </si>
  <si>
    <r>
      <t>Table 2.6 - Tourist nights</t>
    </r>
    <r>
      <rPr>
        <b/>
        <vertAlign val="superscript"/>
        <sz val="11"/>
        <rFont val="Times New Roman"/>
        <family val="1"/>
      </rPr>
      <t>1</t>
    </r>
    <r>
      <rPr>
        <b/>
        <sz val="11"/>
        <rFont val="Times New Roman"/>
        <family val="1"/>
      </rPr>
      <t xml:space="preserve"> by country of residence, 2012 - 2019</t>
    </r>
  </si>
  <si>
    <t xml:space="preserve">2012 </t>
  </si>
  <si>
    <t>2016</t>
  </si>
  <si>
    <r>
      <t xml:space="preserve">Hong Kong SAR </t>
    </r>
    <r>
      <rPr>
        <vertAlign val="superscript"/>
        <sz val="10"/>
        <rFont val="Times New Roman"/>
        <family val="1"/>
      </rPr>
      <t>2</t>
    </r>
  </si>
  <si>
    <t>As from 2010, a new methodology for computation of tourist nights is being used.  Tourist nights for a reference period refer to nights spent by tourists departing</t>
  </si>
  <si>
    <t xml:space="preserve"> in that reference period.</t>
  </si>
  <si>
    <r>
      <t>Table 2.7 - Hotels</t>
    </r>
    <r>
      <rPr>
        <b/>
        <vertAlign val="superscript"/>
        <sz val="11"/>
        <rFont val="Times New Roman"/>
        <family val="1"/>
      </rPr>
      <t>1</t>
    </r>
    <r>
      <rPr>
        <b/>
        <sz val="12"/>
        <rFont val="Times New Roman"/>
        <family val="1"/>
      </rPr>
      <t>, rooms and bed places, 2009 - 2019</t>
    </r>
  </si>
  <si>
    <t>No. of hotels</t>
  </si>
  <si>
    <t>No. of rooms</t>
  </si>
  <si>
    <t>No. of bed places</t>
  </si>
  <si>
    <t>2013</t>
  </si>
  <si>
    <r>
      <t xml:space="preserve"> 112 </t>
    </r>
    <r>
      <rPr>
        <vertAlign val="superscript"/>
        <sz val="10"/>
        <rFont val="Times New Roman"/>
        <family val="1"/>
      </rPr>
      <t>2</t>
    </r>
  </si>
  <si>
    <r>
      <rPr>
        <vertAlign val="superscript"/>
        <sz val="10"/>
        <rFont val="Times New Roman"/>
        <family val="1"/>
      </rPr>
      <t>1</t>
    </r>
  </si>
  <si>
    <t>as at end of December (excluding hotels not operational)</t>
  </si>
  <si>
    <t>Excluding two hotels not operational because of renovation works</t>
  </si>
  <si>
    <r>
      <t>Table 2.8 - Monthly occupancy rates in large</t>
    </r>
    <r>
      <rPr>
        <b/>
        <vertAlign val="superscript"/>
        <sz val="11"/>
        <rFont val="Times New Roman"/>
        <family val="1"/>
      </rPr>
      <t>1</t>
    </r>
    <r>
      <rPr>
        <b/>
        <sz val="11"/>
        <rFont val="Times New Roman"/>
        <family val="1"/>
      </rPr>
      <t xml:space="preserve"> hotels, 2018 &amp; 2019</t>
    </r>
  </si>
  <si>
    <t xml:space="preserve">  Month</t>
  </si>
  <si>
    <r>
      <t xml:space="preserve">Room </t>
    </r>
    <r>
      <rPr>
        <b/>
        <vertAlign val="superscript"/>
        <sz val="10"/>
        <rFont val="Times New Roman"/>
        <family val="1"/>
      </rPr>
      <t>2</t>
    </r>
  </si>
  <si>
    <r>
      <t xml:space="preserve">Bed </t>
    </r>
    <r>
      <rPr>
        <b/>
        <vertAlign val="superscript"/>
        <sz val="10"/>
        <rFont val="Times New Roman"/>
        <family val="1"/>
      </rPr>
      <t>3</t>
    </r>
  </si>
  <si>
    <t>Whole year</t>
  </si>
  <si>
    <t>Large hotels are well established beach hotels of over 80 rooms</t>
  </si>
  <si>
    <t>Room Occupancy Rate =</t>
  </si>
  <si>
    <t>Total number of room nights rented x 100</t>
  </si>
  <si>
    <t>Total number of room nights available</t>
  </si>
  <si>
    <t>3</t>
  </si>
  <si>
    <t>Bed Occupancy Rate =</t>
  </si>
  <si>
    <t>Total number of bed nights rented x 100</t>
  </si>
  <si>
    <t>Total number of bed nights available</t>
  </si>
  <si>
    <t>SECTION 3 * - PUBLIC HEALTH</t>
  </si>
  <si>
    <r>
      <t>Table 3.1-Health Infrastructure and selected personnel (as at 31</t>
    </r>
    <r>
      <rPr>
        <b/>
        <vertAlign val="superscript"/>
        <sz val="12"/>
        <rFont val="Times New Roman"/>
        <family val="1"/>
      </rPr>
      <t>st</t>
    </r>
    <r>
      <rPr>
        <b/>
        <sz val="12"/>
        <rFont val="Times New Roman"/>
        <family val="1"/>
      </rPr>
      <t xml:space="preserve"> December) -</t>
    </r>
  </si>
  <si>
    <t>Republic of Mauritius, 2015 - 2019</t>
  </si>
  <si>
    <t xml:space="preserve">  Hospitals</t>
  </si>
  <si>
    <t>Regional hospitals</t>
  </si>
  <si>
    <r>
      <t>District hospitals</t>
    </r>
    <r>
      <rPr>
        <vertAlign val="superscript"/>
        <sz val="10"/>
        <rFont val="Times New Roman"/>
        <family val="1"/>
      </rPr>
      <t>1</t>
    </r>
  </si>
  <si>
    <t>Specialised hospitals (psychiatric,</t>
  </si>
  <si>
    <r>
      <t xml:space="preserve">    chest, eye and E.N.T)</t>
    </r>
    <r>
      <rPr>
        <vertAlign val="superscript"/>
        <sz val="10"/>
        <rFont val="Times New Roman"/>
        <family val="1"/>
      </rPr>
      <t>2</t>
    </r>
  </si>
  <si>
    <t xml:space="preserve">  Cardiac centre</t>
  </si>
  <si>
    <t xml:space="preserve">  Mediclinics</t>
  </si>
  <si>
    <r>
      <t xml:space="preserve">  Area health centres</t>
    </r>
    <r>
      <rPr>
        <b/>
        <vertAlign val="superscript"/>
        <sz val="10"/>
        <rFont val="Times New Roman"/>
        <family val="1"/>
      </rPr>
      <t>3</t>
    </r>
  </si>
  <si>
    <t xml:space="preserve">  Health centres with beds (Island</t>
  </si>
  <si>
    <t>of Rodrigues)</t>
  </si>
  <si>
    <t xml:space="preserve">  Community health centres</t>
  </si>
  <si>
    <t xml:space="preserve">  Dispensaries</t>
  </si>
  <si>
    <t>Private dispensaries on sugar</t>
  </si>
  <si>
    <t>estates</t>
  </si>
  <si>
    <t xml:space="preserve">  Clinics</t>
  </si>
  <si>
    <t>Dental (including oral surgery</t>
  </si>
  <si>
    <t>and orthodontics)</t>
  </si>
  <si>
    <t>Public mobile dental</t>
  </si>
  <si>
    <t>Private clinics</t>
  </si>
  <si>
    <t xml:space="preserve">  Health offices</t>
  </si>
  <si>
    <t xml:space="preserve">  Personnel</t>
  </si>
  <si>
    <t>Doctors</t>
  </si>
  <si>
    <r>
      <t>Total government doctors</t>
    </r>
    <r>
      <rPr>
        <vertAlign val="superscript"/>
        <sz val="10"/>
        <rFont val="Times New Roman"/>
        <family val="1"/>
      </rPr>
      <t>4</t>
    </r>
  </si>
  <si>
    <t>of which: specialists</t>
  </si>
  <si>
    <t>Doctors in private practice</t>
  </si>
  <si>
    <t>TOTAL</t>
  </si>
  <si>
    <t>Dentists</t>
  </si>
  <si>
    <r>
      <t>Government services</t>
    </r>
    <r>
      <rPr>
        <vertAlign val="superscript"/>
        <sz val="10"/>
        <rFont val="Times New Roman"/>
        <family val="1"/>
      </rPr>
      <t>4</t>
    </r>
  </si>
  <si>
    <t>Private</t>
  </si>
  <si>
    <t>Pharmacists</t>
  </si>
  <si>
    <t>Qualified nurse and midwives</t>
  </si>
  <si>
    <t xml:space="preserve">  Mahebourg,Souillac and Q. Elizabeth (Rodrigues) hospitals</t>
  </si>
  <si>
    <t xml:space="preserve">  The E.N.T Centre is administratively attached to Victoria Hospital</t>
  </si>
  <si>
    <t xml:space="preserve">  Including Dr. Y. Cantin and Long Mountain  Community Hospitals</t>
  </si>
  <si>
    <t xml:space="preserve">  Including temporary officers but excluding pre-registration ones</t>
  </si>
  <si>
    <t xml:space="preserve">        *    </t>
  </si>
  <si>
    <t xml:space="preserve">  Source: Health Statistics Unit, Ministry of Health and Wellness</t>
  </si>
  <si>
    <t>Table 3.2 - Statistics of government hospitals - Island of Mauritius, 2013 - 2019</t>
  </si>
  <si>
    <t xml:space="preserve">No. of beds </t>
  </si>
  <si>
    <t>Patients in</t>
  </si>
  <si>
    <t>Discharges</t>
  </si>
  <si>
    <t>Patients remaining</t>
  </si>
  <si>
    <t xml:space="preserve">(as at end </t>
  </si>
  <si>
    <t>hospitals on first</t>
  </si>
  <si>
    <t xml:space="preserve"> admissions</t>
  </si>
  <si>
    <t>(excluding deaths)</t>
  </si>
  <si>
    <t xml:space="preserve">on last day of </t>
  </si>
  <si>
    <t>of period)</t>
  </si>
  <si>
    <t>day of period</t>
  </si>
  <si>
    <t>1st Quarter</t>
  </si>
  <si>
    <t>2nd Quarter</t>
  </si>
  <si>
    <t>3rd Quarter</t>
  </si>
  <si>
    <t>4th Quarter</t>
  </si>
  <si>
    <r>
      <t>Table 3.3 - Notifiable, contagious or communicable diseases - Republic of Mauritius</t>
    </r>
    <r>
      <rPr>
        <b/>
        <vertAlign val="superscript"/>
        <sz val="13"/>
        <rFont val="Times New Roman"/>
        <family val="1"/>
      </rPr>
      <t>1</t>
    </r>
    <r>
      <rPr>
        <b/>
        <sz val="13"/>
        <rFont val="Times New Roman"/>
        <family val="1"/>
      </rPr>
      <t>, 2017 - 2019</t>
    </r>
  </si>
  <si>
    <t>Diseases</t>
  </si>
  <si>
    <r>
      <t>HIV/Aids</t>
    </r>
    <r>
      <rPr>
        <b/>
        <vertAlign val="superscript"/>
        <sz val="12"/>
        <rFont val="Times New Roman"/>
        <family val="1"/>
      </rPr>
      <t>2</t>
    </r>
  </si>
  <si>
    <t>Amoebiasis</t>
  </si>
  <si>
    <t>Food poisoning</t>
  </si>
  <si>
    <t>Gonorrhea</t>
  </si>
  <si>
    <t>Leprosy</t>
  </si>
  <si>
    <t>leptospirosis</t>
  </si>
  <si>
    <t>Malaria</t>
  </si>
  <si>
    <t>Measles</t>
  </si>
  <si>
    <t>Meningitis</t>
  </si>
  <si>
    <t>(cerebrospinal)</t>
  </si>
  <si>
    <t>Schistosomiasis</t>
  </si>
  <si>
    <t>Soft Chancre</t>
  </si>
  <si>
    <t>Syphillis</t>
  </si>
  <si>
    <t>Tetanus</t>
  </si>
  <si>
    <r>
      <t>Tuberculosis</t>
    </r>
    <r>
      <rPr>
        <b/>
        <vertAlign val="superscript"/>
        <sz val="12"/>
        <rFont val="Times New Roman"/>
        <family val="1"/>
      </rPr>
      <t>3</t>
    </r>
  </si>
  <si>
    <t>Typhoid fever</t>
  </si>
  <si>
    <t>1st Qr</t>
  </si>
  <si>
    <r>
      <rPr>
        <vertAlign val="superscript"/>
        <sz val="10"/>
        <rFont val="Times New Roman"/>
        <family val="1"/>
      </rPr>
      <t xml:space="preserve">1 </t>
    </r>
    <r>
      <rPr>
        <sz val="10"/>
        <rFont val="Times New Roman"/>
        <family val="1"/>
      </rPr>
      <t xml:space="preserve">  excluding Agalega and Saint Brandon</t>
    </r>
  </si>
  <si>
    <r>
      <rPr>
        <vertAlign val="superscript"/>
        <sz val="10"/>
        <rFont val="Times New Roman"/>
        <family val="1"/>
      </rPr>
      <t>2</t>
    </r>
    <r>
      <rPr>
        <sz val="10"/>
        <rFont val="Times New Roman"/>
        <family val="1"/>
      </rPr>
      <t xml:space="preserve">   Mauritians and foreigners</t>
    </r>
  </si>
  <si>
    <r>
      <rPr>
        <vertAlign val="superscript"/>
        <sz val="10"/>
        <rFont val="Times New Roman"/>
        <family val="1"/>
      </rPr>
      <t xml:space="preserve">3    </t>
    </r>
    <r>
      <rPr>
        <sz val="10"/>
        <rFont val="Times New Roman"/>
        <family val="1"/>
      </rPr>
      <t>including other forms of notifiable Tuberculosis</t>
    </r>
  </si>
  <si>
    <t>Table 4.1 - Budgetary Central Government Operations, 2015/16 - 2018/19</t>
  </si>
  <si>
    <t>R million</t>
  </si>
  <si>
    <t>GFS Code</t>
  </si>
  <si>
    <t>STATEMENT OF GOVERNMENT OPERATIONS</t>
  </si>
  <si>
    <t>2015-16</t>
  </si>
  <si>
    <t>2016-17</t>
  </si>
  <si>
    <t>2017-18</t>
  </si>
  <si>
    <t>2018-19</t>
  </si>
  <si>
    <t>TRANSACTIONS AFFECTING NET WORTH:</t>
  </si>
  <si>
    <t xml:space="preserve"> Revenue</t>
  </si>
  <si>
    <t>11</t>
  </si>
  <si>
    <t>Taxes</t>
  </si>
  <si>
    <t>12</t>
  </si>
  <si>
    <t>Social contributions</t>
  </si>
  <si>
    <t>13</t>
  </si>
  <si>
    <t>Grants</t>
  </si>
  <si>
    <t>14</t>
  </si>
  <si>
    <t>Other revenue</t>
  </si>
  <si>
    <t xml:space="preserve"> Expense</t>
  </si>
  <si>
    <t>21</t>
  </si>
  <si>
    <t>Compensation of employees</t>
  </si>
  <si>
    <t>22</t>
  </si>
  <si>
    <t>Use of goods and services</t>
  </si>
  <si>
    <t>24</t>
  </si>
  <si>
    <t xml:space="preserve">Interest </t>
  </si>
  <si>
    <t>25</t>
  </si>
  <si>
    <t>Subsidies</t>
  </si>
  <si>
    <t>26</t>
  </si>
  <si>
    <t>27</t>
  </si>
  <si>
    <t>Social benefits</t>
  </si>
  <si>
    <t>28</t>
  </si>
  <si>
    <t>Other expense</t>
  </si>
  <si>
    <t xml:space="preserve"> Gross operating balance  (1-2)</t>
  </si>
  <si>
    <t>TRANSACTIONS IN NON-FINANCIAL ASSETS:</t>
  </si>
  <si>
    <t>31</t>
  </si>
  <si>
    <t xml:space="preserve"> Net Acquisition of Non-financial Assets</t>
  </si>
  <si>
    <t>311</t>
  </si>
  <si>
    <t>Fixed assets</t>
  </si>
  <si>
    <t>314</t>
  </si>
  <si>
    <t>Nonproduced assets</t>
  </si>
  <si>
    <t>NLB</t>
  </si>
  <si>
    <t>Net lending / borrowing  (1 - 2 - 31)</t>
  </si>
  <si>
    <t>TRANSACTIONS IN FINANCIAL ASSETS AND LIABILITIES :</t>
  </si>
  <si>
    <t>32</t>
  </si>
  <si>
    <t xml:space="preserve"> Net acquisition of financial assets</t>
  </si>
  <si>
    <t>321</t>
  </si>
  <si>
    <t>Domestic</t>
  </si>
  <si>
    <t>322</t>
  </si>
  <si>
    <t>Foreign</t>
  </si>
  <si>
    <t>33</t>
  </si>
  <si>
    <t xml:space="preserve"> Net incurrence of liabilities</t>
  </si>
  <si>
    <t>331</t>
  </si>
  <si>
    <t>332</t>
  </si>
  <si>
    <t>Table 4.2  - Budgetary Central Government Revenue, 2015/16 - 2018/19</t>
  </si>
  <si>
    <t>Revenue</t>
  </si>
  <si>
    <t xml:space="preserve"> Taxes</t>
  </si>
  <si>
    <t>111</t>
  </si>
  <si>
    <t xml:space="preserve">Taxes on income, profits, and capital gains </t>
  </si>
  <si>
    <t>1111</t>
  </si>
  <si>
    <t>Payable by individuals</t>
  </si>
  <si>
    <t>1112</t>
  </si>
  <si>
    <t xml:space="preserve">Payable by corporations and other enterprises </t>
  </si>
  <si>
    <t>1113</t>
  </si>
  <si>
    <t>Unallocable</t>
  </si>
  <si>
    <t>113</t>
  </si>
  <si>
    <t xml:space="preserve">Taxes on property </t>
  </si>
  <si>
    <t>114</t>
  </si>
  <si>
    <t>Taxes on goods and services</t>
  </si>
  <si>
    <t>1141</t>
  </si>
  <si>
    <t>General taxes on goods and services (VAT)</t>
  </si>
  <si>
    <t>1142</t>
  </si>
  <si>
    <t xml:space="preserve">Excises </t>
  </si>
  <si>
    <t>1144</t>
  </si>
  <si>
    <t>Taxes on specific services</t>
  </si>
  <si>
    <t>1145</t>
  </si>
  <si>
    <t>Taxes on use of goods and permission to use goods</t>
  </si>
  <si>
    <t>11451</t>
  </si>
  <si>
    <t xml:space="preserve">Motor vehicles taxes </t>
  </si>
  <si>
    <t>11452</t>
  </si>
  <si>
    <t xml:space="preserve">Other </t>
  </si>
  <si>
    <t>115</t>
  </si>
  <si>
    <t xml:space="preserve">Taxes on international trade and transactions </t>
  </si>
  <si>
    <t>116</t>
  </si>
  <si>
    <t xml:space="preserve">Other taxes </t>
  </si>
  <si>
    <t xml:space="preserve"> Social contributions </t>
  </si>
  <si>
    <t xml:space="preserve"> Grants</t>
  </si>
  <si>
    <t>132</t>
  </si>
  <si>
    <t>From international organisations</t>
  </si>
  <si>
    <t xml:space="preserve"> Other revenue </t>
  </si>
  <si>
    <t>141</t>
  </si>
  <si>
    <t>Property income</t>
  </si>
  <si>
    <t>142</t>
  </si>
  <si>
    <t xml:space="preserve">Sales of goods and services </t>
  </si>
  <si>
    <t>143</t>
  </si>
  <si>
    <t xml:space="preserve">Fines, penalties, and forfeits </t>
  </si>
  <si>
    <t>144</t>
  </si>
  <si>
    <t xml:space="preserve">Transfers not elsewhere classified </t>
  </si>
  <si>
    <t>Table 4.3 - Budgetary Central Government Expense by economic type and Acquisition of nonfinancial assets, 2015/16 - 2018/19</t>
  </si>
  <si>
    <t>EXPENSE AND ACQUISITION OF NONFINANCIAL ASSETS</t>
  </si>
  <si>
    <t xml:space="preserve"> Compensation of employees </t>
  </si>
  <si>
    <t xml:space="preserve">Wages and salaries </t>
  </si>
  <si>
    <t>Social contributions (National Savings Fund)</t>
  </si>
  <si>
    <t xml:space="preserve"> Use of goods and services </t>
  </si>
  <si>
    <t xml:space="preserve"> Interest</t>
  </si>
  <si>
    <t xml:space="preserve">To non residents </t>
  </si>
  <si>
    <t>242 &amp; 243</t>
  </si>
  <si>
    <t xml:space="preserve">To residents </t>
  </si>
  <si>
    <t xml:space="preserve"> Subsidies</t>
  </si>
  <si>
    <t xml:space="preserve">To international organisations </t>
  </si>
  <si>
    <t xml:space="preserve">Current </t>
  </si>
  <si>
    <t>Capital</t>
  </si>
  <si>
    <t>To other general government units</t>
  </si>
  <si>
    <t xml:space="preserve"> Social benefits</t>
  </si>
  <si>
    <t xml:space="preserve"> Other expense</t>
  </si>
  <si>
    <t xml:space="preserve"> Net Acquisition of nonfinancial assets</t>
  </si>
  <si>
    <t xml:space="preserve"> Fixed assets</t>
  </si>
  <si>
    <t xml:space="preserve"> Buildings and structures</t>
  </si>
  <si>
    <t xml:space="preserve"> Machinery and equipment</t>
  </si>
  <si>
    <t xml:space="preserve"> Other fixed assets</t>
  </si>
  <si>
    <t xml:space="preserve"> Nonproduced assets</t>
  </si>
  <si>
    <t xml:space="preserve">Total </t>
  </si>
  <si>
    <t>Table 4.4 - Budgetary Central Government Expenditure by function, 2015/16 - 2018/19</t>
  </si>
  <si>
    <r>
      <t>EXPENDITURE</t>
    </r>
    <r>
      <rPr>
        <b/>
        <vertAlign val="superscript"/>
        <sz val="10"/>
        <rFont val="Times New Roman"/>
        <family val="1"/>
      </rPr>
      <t xml:space="preserve"> </t>
    </r>
    <r>
      <rPr>
        <b/>
        <sz val="10"/>
        <rFont val="Times New Roman"/>
        <family val="1"/>
      </rPr>
      <t xml:space="preserve"> BY FUNCTIONS OF GOVERNMENT</t>
    </r>
  </si>
  <si>
    <t>701 &amp; 702</t>
  </si>
  <si>
    <t xml:space="preserve"> General public services</t>
  </si>
  <si>
    <t xml:space="preserve">of which </t>
  </si>
  <si>
    <t>Public debt transactions</t>
  </si>
  <si>
    <t>General transfers between levels of govt.</t>
  </si>
  <si>
    <t xml:space="preserve"> Public order and safety</t>
  </si>
  <si>
    <t xml:space="preserve"> Economic affairs</t>
  </si>
  <si>
    <t>General economic, commercial and labour affairs</t>
  </si>
  <si>
    <t>Agriculture, forestry, fishing and hunting</t>
  </si>
  <si>
    <t>Fuel and energy</t>
  </si>
  <si>
    <t>Mining, manufacturing, and construction</t>
  </si>
  <si>
    <t>Transport</t>
  </si>
  <si>
    <t>Tourism</t>
  </si>
  <si>
    <t>R&amp;D Economic affairs</t>
  </si>
  <si>
    <t xml:space="preserve"> -</t>
  </si>
  <si>
    <t>Economic affairs n.e.c</t>
  </si>
  <si>
    <t xml:space="preserve"> Environmental protection</t>
  </si>
  <si>
    <t xml:space="preserve"> Housing and community amenities</t>
  </si>
  <si>
    <t xml:space="preserve"> Health</t>
  </si>
  <si>
    <t xml:space="preserve"> Recreation, culture, and religion</t>
  </si>
  <si>
    <t xml:space="preserve"> Education</t>
  </si>
  <si>
    <t xml:space="preserve"> Social protection</t>
  </si>
  <si>
    <t>SECTION 5 - INCOME TAX</t>
  </si>
  <si>
    <t>Table 5.1 - Income tax  - Individuals: Analysis by range of net income, years of assessment, 2016/17 - 2019/20</t>
  </si>
  <si>
    <t>Year of assessment 2016/17</t>
  </si>
  <si>
    <t>Year of assessment 2017/18</t>
  </si>
  <si>
    <t>Range of net income</t>
  </si>
  <si>
    <t>Number of</t>
  </si>
  <si>
    <t>Chargeable</t>
  </si>
  <si>
    <t xml:space="preserve">Tax payable </t>
  </si>
  <si>
    <t>(Rupees)</t>
  </si>
  <si>
    <t>taxpayers</t>
  </si>
  <si>
    <t>income</t>
  </si>
  <si>
    <t>75,000 or less</t>
  </si>
  <si>
    <t>Over 5,000,000</t>
  </si>
  <si>
    <t>Figures are provisional and subject to amendment</t>
  </si>
  <si>
    <t>Source : Mauritius Revenue Authority</t>
  </si>
  <si>
    <t>Table 5.1 (Cont'd) - Income tax  - Individuals: Analysis by range of net income, years of assessment, 2016/17 - 2019/20</t>
  </si>
  <si>
    <t>Year of assessment 2018/19</t>
  </si>
  <si>
    <t>Year of assessment 2019/20</t>
  </si>
  <si>
    <t>Table 5.2 -Income tax - Companies: Analysis by range of Gross income, years of assessment, 2015/16 - 2018/19</t>
  </si>
  <si>
    <t>Year of assessment 2015/16</t>
  </si>
  <si>
    <t>Range of Gross income</t>
  </si>
  <si>
    <t xml:space="preserve">Gross </t>
  </si>
  <si>
    <t>companies</t>
  </si>
  <si>
    <t xml:space="preserve">income (R Mn) </t>
  </si>
  <si>
    <t xml:space="preserve"> (R Mn )</t>
  </si>
  <si>
    <t>100, 000 or less</t>
  </si>
  <si>
    <t>100,001</t>
  </si>
  <si>
    <t>150,001</t>
  </si>
  <si>
    <t>250,001</t>
  </si>
  <si>
    <t>500,001</t>
  </si>
  <si>
    <t>750,001</t>
  </si>
  <si>
    <t>1,000,000</t>
  </si>
  <si>
    <t>1,000,001</t>
  </si>
  <si>
    <t>1,500,000</t>
  </si>
  <si>
    <t>1,500,001</t>
  </si>
  <si>
    <t>2,000,000</t>
  </si>
  <si>
    <t>2,000,001</t>
  </si>
  <si>
    <t>5,000,000</t>
  </si>
  <si>
    <t>5,000,001</t>
  </si>
  <si>
    <t>10,000,000</t>
  </si>
  <si>
    <t>Over 10,000,000</t>
  </si>
  <si>
    <t>Not Declared</t>
  </si>
  <si>
    <t>…</t>
  </si>
  <si>
    <t>Figures are provisional and subject to amendment.</t>
  </si>
  <si>
    <t>… Not available</t>
  </si>
  <si>
    <t>Table 5.2 (Cont'd) -Income tax - Companies: Analysis by range of Gross income, years of assessment, 2015/16 - 2018/19</t>
  </si>
  <si>
    <t>100,001 - 150,000</t>
  </si>
  <si>
    <t>150,001 - 250,000</t>
  </si>
  <si>
    <t>250,001 - 500,000</t>
  </si>
  <si>
    <t>500,001 - 750,000</t>
  </si>
  <si>
    <t>750,001 - 1,000,000</t>
  </si>
  <si>
    <t>1,000,001 - 1,500,000</t>
  </si>
  <si>
    <t>1,500,001 - 2,000,000</t>
  </si>
  <si>
    <t>2,000,001 - 5,000,000</t>
  </si>
  <si>
    <t>5,000,001 - 10,000,000</t>
  </si>
  <si>
    <t>SECTION 6 - FINANCIAL CORPORATION SECTOR</t>
  </si>
  <si>
    <r>
      <t xml:space="preserve">Table 6.1 - Sectoral Balance Sheet of Bank of Mauritius </t>
    </r>
    <r>
      <rPr>
        <b/>
        <vertAlign val="superscript"/>
        <sz val="8"/>
        <rFont val="Times New Roman"/>
        <family val="1"/>
      </rPr>
      <t>1</t>
    </r>
    <r>
      <rPr>
        <b/>
        <sz val="8"/>
        <rFont val="Times New Roman"/>
        <family val="1"/>
      </rPr>
      <t>,  2019</t>
    </r>
  </si>
  <si>
    <t>Assets</t>
  </si>
  <si>
    <t xml:space="preserve"> Monetary Gold and SDRs</t>
  </si>
  <si>
    <t xml:space="preserve"> Currency and Deposits</t>
  </si>
  <si>
    <t xml:space="preserve">     Currency</t>
  </si>
  <si>
    <t xml:space="preserve">     Transferable deposits</t>
  </si>
  <si>
    <t xml:space="preserve">     Savings deposits</t>
  </si>
  <si>
    <t xml:space="preserve">     Time deposits</t>
  </si>
  <si>
    <t xml:space="preserve"> Securities other than Shares</t>
  </si>
  <si>
    <t xml:space="preserve"> Loans</t>
  </si>
  <si>
    <t xml:space="preserve"> Shares and Other Equity</t>
  </si>
  <si>
    <t xml:space="preserve"> Insurance Technical Reserves</t>
  </si>
  <si>
    <t xml:space="preserve"> Financial Derivatives</t>
  </si>
  <si>
    <t xml:space="preserve"> Other Accounts Receivable</t>
  </si>
  <si>
    <t xml:space="preserve"> Nonfinancial Assets</t>
  </si>
  <si>
    <t xml:space="preserve"> TOTAL ASSETS</t>
  </si>
  <si>
    <t>Liabilities</t>
  </si>
  <si>
    <t xml:space="preserve"> Currency in Circulation</t>
  </si>
  <si>
    <t xml:space="preserve"> Deposits Included in Broad Money</t>
  </si>
  <si>
    <t xml:space="preserve">      Transferable deposits</t>
  </si>
  <si>
    <t xml:space="preserve">      Savings deposits</t>
  </si>
  <si>
    <t xml:space="preserve">      Time deposits</t>
  </si>
  <si>
    <t xml:space="preserve"> Deposits Excluded from Broad Money</t>
  </si>
  <si>
    <t xml:space="preserve"> Securities Other than Shares, Included in Broad Money</t>
  </si>
  <si>
    <r>
      <t xml:space="preserve"> Securities Other than Shares, Excluded from Broad Money </t>
    </r>
    <r>
      <rPr>
        <b/>
        <vertAlign val="superscript"/>
        <sz val="8"/>
        <rFont val="Times New Roman"/>
        <family val="1"/>
      </rPr>
      <t>2</t>
    </r>
  </si>
  <si>
    <t xml:space="preserve"> Other Accounts Payable</t>
  </si>
  <si>
    <t xml:space="preserve"> TOTAL LIABILITIES</t>
  </si>
  <si>
    <r>
      <rPr>
        <i/>
        <vertAlign val="superscript"/>
        <sz val="8"/>
        <rFont val="Times New Roman"/>
        <family val="1"/>
      </rPr>
      <t xml:space="preserve">1 </t>
    </r>
    <r>
      <rPr>
        <i/>
        <sz val="8"/>
        <rFont val="Times New Roman"/>
        <family val="1"/>
      </rPr>
      <t>The sectoral balance sheet contains the stock and flow data for all categories of assets and liabilities of the Bank of Mauritius based on the concepts and principles of the IMF Monetary and Financial Statistics Manual (2000).</t>
    </r>
  </si>
  <si>
    <t>Figures may not add up to totals due to rounding.</t>
  </si>
  <si>
    <t>Source: Bank of Mauritius</t>
  </si>
  <si>
    <t>Million Rupees</t>
  </si>
  <si>
    <t>Gross Foreign Assets of Bank of Mauritius</t>
  </si>
  <si>
    <t>Reserve Position in the IMF</t>
  </si>
  <si>
    <t>Foreign Assets of the Government</t>
  </si>
  <si>
    <t>Gross Official International Reserves</t>
  </si>
  <si>
    <t>End</t>
  </si>
  <si>
    <t>:</t>
  </si>
  <si>
    <r>
      <rPr>
        <vertAlign val="superscript"/>
        <sz val="9"/>
        <rFont val="Times New Roman"/>
        <family val="1"/>
      </rPr>
      <t>#</t>
    </r>
    <r>
      <rPr>
        <sz val="9"/>
        <rFont val="Times New Roman"/>
        <family val="1"/>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</si>
  <si>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t>(as at end of period)</t>
  </si>
  <si>
    <t xml:space="preserve">Million Rupees   </t>
  </si>
  <si>
    <t>Dec 2017</t>
  </si>
  <si>
    <t>Dec 2018</t>
  </si>
  <si>
    <t>Dec 2019</t>
  </si>
  <si>
    <t>Components of Monetary Base</t>
  </si>
  <si>
    <t xml:space="preserve"> Currency with Public</t>
  </si>
  <si>
    <t xml:space="preserve"> Currency with other Depository               Corporations</t>
  </si>
  <si>
    <t xml:space="preserve">  Deposits with BOM</t>
  </si>
  <si>
    <t xml:space="preserve">                 of which</t>
  </si>
  <si>
    <t xml:space="preserve"> Other Depository Corporations</t>
  </si>
  <si>
    <t xml:space="preserve"> Other</t>
  </si>
  <si>
    <t>Monetary Base ( 1+2+3 )</t>
  </si>
  <si>
    <t xml:space="preserve"> Sources of Monetary Base</t>
  </si>
  <si>
    <t xml:space="preserve"> Net Foreign Assets</t>
  </si>
  <si>
    <t xml:space="preserve"> Net claims on Budgetary Central Govt.</t>
  </si>
  <si>
    <t xml:space="preserve"> Claims on other Depository Corporations</t>
  </si>
  <si>
    <t xml:space="preserve"> Claims on Private Sector</t>
  </si>
  <si>
    <t xml:space="preserve"> Net Non-Monetary Liabilities</t>
  </si>
  <si>
    <t>Monetary Base ( 1+2+3+4-5 )</t>
  </si>
  <si>
    <t>Source: Monthly Statistical Bulletin of Bank of Mauritius</t>
  </si>
  <si>
    <t>Note: Figures may not add up to totals due to rounding</t>
  </si>
  <si>
    <r>
      <rPr>
        <b/>
        <vertAlign val="superscript"/>
        <sz val="8"/>
        <rFont val="Times New Roman"/>
        <family val="1"/>
      </rPr>
      <t>1</t>
    </r>
    <r>
      <rPr>
        <sz val="8"/>
        <rFont val="Times New Roman"/>
        <family val="1"/>
      </rPr>
      <t xml:space="preserve"> Following IMF recommendations in January 2013, with effect from January 2010, liabilities to Central Government now include </t>
    </r>
  </si>
  <si>
    <t>deposits of budgetary central government,extra-budgetary units and social security funds, as well as their holdings of Bank of Mauritius securities,</t>
  </si>
  <si>
    <t xml:space="preserve">which were formerly classified as "Deposits and Securities Other than Shares,Excluded from Monetary Base". </t>
  </si>
  <si>
    <r>
      <t>Table 6.4: Bank Loans to Other Nonfinancial Corporations, Households and Other Sectors</t>
    </r>
    <r>
      <rPr>
        <b/>
        <vertAlign val="superscript"/>
        <sz val="14"/>
        <rFont val="Arial"/>
        <family val="2"/>
      </rPr>
      <t>1</t>
    </r>
    <r>
      <rPr>
        <b/>
        <sz val="14"/>
        <rFont val="Arial"/>
        <family val="2"/>
      </rPr>
      <t>:  2018- 2019</t>
    </r>
  </si>
  <si>
    <t>(Rs million)</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</si>
  <si>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</si>
  <si>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</si>
  <si>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</si>
  <si>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</si>
  <si>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</si>
  <si>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</si>
  <si>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</si>
  <si>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</si>
  <si>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</si>
  <si>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</si>
  <si>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</si>
  <si>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</si>
  <si>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</si>
  <si>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</si>
  <si>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</si>
  <si>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</si>
  <si>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</si>
  <si>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</si>
  <si>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</si>
  <si>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</si>
  <si>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</si>
  <si>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</si>
  <si>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</si>
  <si>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</si>
  <si>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</si>
  <si>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</si>
  <si>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</si>
  <si>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</si>
  <si>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</si>
  <si>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</si>
  <si>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</si>
  <si>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</si>
  <si>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</si>
  <si>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</si>
  <si>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</si>
  <si>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</si>
  <si>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</si>
  <si>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</si>
  <si>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</si>
  <si>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</si>
  <si>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</si>
  <si>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</si>
  <si>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</si>
  <si>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</si>
  <si>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</si>
  <si>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</si>
  <si>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</si>
  <si>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</si>
  <si>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</si>
  <si>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</si>
  <si>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</si>
  <si>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</si>
  <si>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</si>
  <si>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</si>
  <si>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</si>
  <si>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</si>
  <si>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</si>
  <si>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</si>
  <si>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</si>
  <si>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</si>
  <si>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</si>
  <si>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</si>
  <si>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</si>
  <si>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</si>
  <si>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</si>
  <si>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</si>
  <si>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</si>
  <si>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</si>
  <si>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</si>
  <si>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</si>
  <si>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</si>
  <si>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</si>
  <si>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</si>
  <si>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</si>
  <si>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</si>
  <si>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</si>
  <si>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</si>
  <si>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</si>
  <si>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</si>
  <si>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</si>
  <si>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</si>
  <si>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</si>
  <si>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</si>
  <si>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</si>
  <si>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</si>
  <si>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</si>
  <si>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</si>
  <si>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</si>
  <si>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</si>
  <si>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</si>
  <si>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</si>
  <si>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</si>
  <si>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</si>
  <si>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</si>
  <si>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</si>
  <si>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</si>
  <si>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</si>
  <si>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</si>
  <si>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</si>
  <si>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</si>
  <si>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</si>
  <si>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</si>
  <si>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</si>
  <si>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</si>
  <si>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</si>
  <si>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</si>
  <si>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</si>
  <si>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</si>
  <si>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</si>
  <si>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</si>
  <si>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</si>
  <si>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</si>
  <si>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r>
      <rPr>
        <vertAlign val="superscript"/>
        <sz val="14"/>
        <rFont val="Arial"/>
        <family val="2"/>
      </rPr>
      <t>1</t>
    </r>
    <r>
      <rPr>
        <sz val="14"/>
        <rFont val="Arial"/>
        <family val="2"/>
      </rPr>
      <t xml:space="preserve"> Bank loans include </t>
    </r>
    <r>
      <rPr>
        <u/>
        <sz val="14"/>
        <rFont val="Arial"/>
        <family val="2"/>
      </rPr>
      <t>only</t>
    </r>
    <r>
      <rPr>
        <sz val="14"/>
        <rFont val="Arial"/>
        <family val="2"/>
      </rPr>
      <t xml:space="preserve"> facilities provided by banks in the form of loans, overdrafts and finance leases. Hence, the data are </t>
    </r>
    <r>
      <rPr>
        <u/>
        <sz val="14"/>
        <rFont val="Arial"/>
        <family val="2"/>
      </rPr>
      <t>not</t>
    </r>
    <r>
      <rPr>
        <sz val="14"/>
        <rFont val="Arial"/>
        <family val="2"/>
      </rPr>
      <t xml:space="preserve"> strictly comparable with those prior to October 2018.</t>
    </r>
  </si>
  <si>
    <t>Source:  Bank of Mauritius -Economic Analysis &amp; Research and Statistics Department.</t>
  </si>
  <si>
    <t>Currency</t>
  </si>
  <si>
    <t>Buying</t>
  </si>
  <si>
    <t>Selling</t>
  </si>
  <si>
    <t>Hong Kong</t>
  </si>
  <si>
    <t>Indian rupee 100</t>
  </si>
  <si>
    <t>Japanese yen 100</t>
  </si>
  <si>
    <t>Kenya shilling 100</t>
  </si>
  <si>
    <t>Malagasy (Rep.)</t>
  </si>
  <si>
    <t xml:space="preserve">Malagasy Ariary 100 </t>
  </si>
  <si>
    <t>Malawi</t>
  </si>
  <si>
    <t>Pakistan</t>
  </si>
  <si>
    <t>Pakistan rupee 100</t>
  </si>
  <si>
    <t>South Africa</t>
  </si>
  <si>
    <t>Tanzania</t>
  </si>
  <si>
    <t>Tanzania shilling 100</t>
  </si>
  <si>
    <t>Uganda</t>
  </si>
  <si>
    <t>Uganda shilling 100</t>
  </si>
  <si>
    <t>United States</t>
  </si>
  <si>
    <t>Zambia kwacha 100</t>
  </si>
  <si>
    <t>Euro Zone</t>
  </si>
  <si>
    <r>
      <t>1</t>
    </r>
    <r>
      <rPr>
        <sz val="11"/>
        <rFont val="Times New Roman"/>
        <family val="1"/>
      </rPr>
      <t xml:space="preserve"> The Exchange rate of the rupee is based on the average indicative buying and selling rates for T.T. &amp; D.D of Banks</t>
    </r>
  </si>
  <si>
    <r>
      <t>Table 6.6: Banks' Interest Rates on New Rupee Loans to Other Nonfinancial Corporations, Households and Other Sectors</t>
    </r>
    <r>
      <rPr>
        <b/>
        <vertAlign val="superscript"/>
        <sz val="9"/>
        <rFont val="Arial"/>
        <family val="2"/>
      </rPr>
      <t>1</t>
    </r>
    <r>
      <rPr>
        <b/>
        <sz val="9"/>
        <rFont val="Arial"/>
        <family val="2"/>
      </rPr>
      <t xml:space="preserve"> : December 2018 to December 2019</t>
    </r>
  </si>
  <si>
    <t>(Per cent per annum)</t>
  </si>
  <si>
    <t>1.80-17.35</t>
  </si>
  <si>
    <t>1.80-19.25</t>
  </si>
  <si>
    <t>1.80-17.25</t>
  </si>
  <si>
    <t>2.00-20.40</t>
  </si>
  <si>
    <t>2.50-16.75</t>
  </si>
  <si>
    <t>2.50-17.35</t>
  </si>
  <si>
    <t>2.35-16.75</t>
  </si>
  <si>
    <t>A.0114 - Sugar Cane</t>
  </si>
  <si>
    <t>3.50-16.75</t>
  </si>
  <si>
    <t>3.85-16.75</t>
  </si>
  <si>
    <t>A.0140 - Other Crop and animal production, hunting and related service activities</t>
  </si>
  <si>
    <t>2.50-10.00</t>
  </si>
  <si>
    <t>2.35-9.85</t>
  </si>
  <si>
    <t>2.35-10.35</t>
  </si>
  <si>
    <t>6.50-16.75</t>
  </si>
  <si>
    <t>6.35-16.75</t>
  </si>
  <si>
    <t>5.35-16.75</t>
  </si>
  <si>
    <t>5.75-16.75</t>
  </si>
  <si>
    <t>5.60-16.75</t>
  </si>
  <si>
    <t>6.25-9.50</t>
  </si>
  <si>
    <t>6.35-9.35</t>
  </si>
  <si>
    <t>2.35-17.25</t>
  </si>
  <si>
    <t>2.35-20.40</t>
  </si>
  <si>
    <t>3.50-17.35</t>
  </si>
  <si>
    <t>3.50-17.25</t>
  </si>
  <si>
    <t>C.1020 - Processing and preserving of fish, crustaceans and molluscs</t>
  </si>
  <si>
    <t>C.1072 - Manufacture of sugar</t>
  </si>
  <si>
    <t>6.00-16.75</t>
  </si>
  <si>
    <t>5.25-16.75</t>
  </si>
  <si>
    <t>5.85-16.75</t>
  </si>
  <si>
    <t>C.1090 - Other manufacturing of food products</t>
  </si>
  <si>
    <t>5.50-16.75</t>
  </si>
  <si>
    <t>4.40-16.75</t>
  </si>
  <si>
    <t>4.25-16.75</t>
  </si>
  <si>
    <t>4.15-16.75</t>
  </si>
  <si>
    <t>5.35-17.25</t>
  </si>
  <si>
    <t>3.65-16.75</t>
  </si>
  <si>
    <t>8.25-16.75</t>
  </si>
  <si>
    <t>8.10-16.75</t>
  </si>
  <si>
    <t>5.50-17.35</t>
  </si>
  <si>
    <t>5.20-16.75</t>
  </si>
  <si>
    <t>5.35-20.40</t>
  </si>
  <si>
    <t>C.321 - Manufacture of jewellery, bijouterie and related articles</t>
  </si>
  <si>
    <t>C.329 - Manufacture not included elsewhere</t>
  </si>
  <si>
    <t>2.50-10.50</t>
  </si>
  <si>
    <t>2.35-11.10</t>
  </si>
  <si>
    <t>2.35-16.55</t>
  </si>
  <si>
    <t>5.50-12.75</t>
  </si>
  <si>
    <t>5.35-12.60</t>
  </si>
  <si>
    <t>4.70-16.75</t>
  </si>
  <si>
    <t>2.00-17.35</t>
  </si>
  <si>
    <t>3.85-17.25</t>
  </si>
  <si>
    <t>F.4101 - Construction of all types of residential buildings</t>
  </si>
  <si>
    <t>4.90-10.50</t>
  </si>
  <si>
    <t>4.00-17.35</t>
  </si>
  <si>
    <t>5.35-15.25</t>
  </si>
  <si>
    <t>3.95-17.25</t>
  </si>
  <si>
    <t>F.4102 - Construction of all types of non-residential buildings</t>
  </si>
  <si>
    <t>F.4102.1 - Buildings for industrial production</t>
  </si>
  <si>
    <t>5.75-17.35</t>
  </si>
  <si>
    <t>F.4102.2 - Office buildings</t>
  </si>
  <si>
    <t>F.4102.3 - Hotels, stores, shopping malls, restaurants</t>
  </si>
  <si>
    <t>2.00-16.75</t>
  </si>
  <si>
    <t>F.4102.4 - Other non-residential buildings</t>
  </si>
  <si>
    <t>5.75-9.50</t>
  </si>
  <si>
    <t>5.35-10.05</t>
  </si>
  <si>
    <t>5.60-9.35</t>
  </si>
  <si>
    <t>5.49-16.75</t>
  </si>
  <si>
    <t>4.50-16.75</t>
  </si>
  <si>
    <t>4.35-16.75</t>
  </si>
  <si>
    <t>4.65-16.75</t>
  </si>
  <si>
    <t>3.25-17.35</t>
  </si>
  <si>
    <t>3.30-17.25</t>
  </si>
  <si>
    <t>2.00-17.25</t>
  </si>
  <si>
    <t>3.68-13.00</t>
  </si>
  <si>
    <t>3.25-13.00</t>
  </si>
  <si>
    <t>3.45-12.85</t>
  </si>
  <si>
    <t>3.50-12.85</t>
  </si>
  <si>
    <t>3.50-12.00</t>
  </si>
  <si>
    <t>3.35-17.35</t>
  </si>
  <si>
    <t>3.30-10.35</t>
  </si>
  <si>
    <t>3.35-17.25</t>
  </si>
  <si>
    <t>4.25-17.35</t>
  </si>
  <si>
    <t>4.50-17.35</t>
  </si>
  <si>
    <t>4.75-16.75</t>
  </si>
  <si>
    <t>6.38-16.75</t>
  </si>
  <si>
    <t>9.50-12.75</t>
  </si>
  <si>
    <t>9.35-12.60</t>
  </si>
  <si>
    <t>9.35-9.35</t>
  </si>
  <si>
    <t>7.75-16.75</t>
  </si>
  <si>
    <t>7.60-16.75</t>
  </si>
  <si>
    <t>3.40-17.35</t>
  </si>
  <si>
    <t>2.94-17.25</t>
  </si>
  <si>
    <t>3.40-16.75</t>
  </si>
  <si>
    <t>I.551 - Resort Hotels</t>
  </si>
  <si>
    <t>2.94-16.75</t>
  </si>
  <si>
    <t>I.552 - Hotels other than Resort</t>
  </si>
  <si>
    <t>3.75-16.75</t>
  </si>
  <si>
    <t>3.25-16.75</t>
  </si>
  <si>
    <t>4.05-16.75</t>
  </si>
  <si>
    <t>I.553 - Bungalows</t>
  </si>
  <si>
    <t>4.90-16.75</t>
  </si>
  <si>
    <t>I.554 - Guest Houses</t>
  </si>
  <si>
    <t>I.555 - Holiday Homes</t>
  </si>
  <si>
    <t>I.556 - Other accommodation not included above</t>
  </si>
  <si>
    <t>4.55-17.25</t>
  </si>
  <si>
    <t>5.50-10.50</t>
  </si>
  <si>
    <t>5.35-10.35</t>
  </si>
  <si>
    <t>5.35-9.60</t>
  </si>
  <si>
    <t>Continued on the next page</t>
  </si>
  <si>
    <t>5.50-9.50</t>
  </si>
  <si>
    <t>5.35-9.35</t>
  </si>
  <si>
    <t>5.00-16.75</t>
  </si>
  <si>
    <t>4.60-16.75</t>
  </si>
  <si>
    <t>9.35-16.75</t>
  </si>
  <si>
    <t>3.25-17.25</t>
  </si>
  <si>
    <t>3.60-16.75</t>
  </si>
  <si>
    <t>7.35-16.75</t>
  </si>
  <si>
    <t>7.20-16.75</t>
  </si>
  <si>
    <t>5.50-12.00</t>
  </si>
  <si>
    <t>5.50-9.75</t>
  </si>
  <si>
    <t>5.20-17.25</t>
  </si>
  <si>
    <t>9.50-16.75</t>
  </si>
  <si>
    <t>12.60-16.75</t>
  </si>
  <si>
    <t>5.50-11.50</t>
  </si>
  <si>
    <t>5.35-11.85</t>
  </si>
  <si>
    <t>5.75-10.50</t>
  </si>
  <si>
    <t>5.10-16.75</t>
  </si>
  <si>
    <t>1.80-16.75</t>
  </si>
  <si>
    <t>5.60-17.25</t>
  </si>
  <si>
    <t>5.85-12.00</t>
  </si>
  <si>
    <t>5.15-10.50</t>
  </si>
  <si>
    <t>6.35-10.35</t>
  </si>
  <si>
    <t>5.10-10.35</t>
  </si>
  <si>
    <t>2. Households</t>
  </si>
  <si>
    <t>2.00-24.00</t>
  </si>
  <si>
    <t>Of which: Housing</t>
  </si>
  <si>
    <t>2.00-12.25</t>
  </si>
  <si>
    <t>2.00-13.40</t>
  </si>
  <si>
    <t>2.00-13.00</t>
  </si>
  <si>
    <t>3. Other Financial Corporations (excluding financial GBC1s)</t>
  </si>
  <si>
    <t>3.55-17.35</t>
  </si>
  <si>
    <t>3.40-9.35</t>
  </si>
  <si>
    <t>3.30-16.55</t>
  </si>
  <si>
    <t>4. Financial GBC1s</t>
  </si>
  <si>
    <t>8.75-9.50</t>
  </si>
  <si>
    <t>6.50-9.35</t>
  </si>
  <si>
    <t>5. Nonfinancial GBC1s</t>
  </si>
  <si>
    <t>5.50-9.35</t>
  </si>
  <si>
    <t>6. GBC2s</t>
  </si>
  <si>
    <t>7. Public Nonfinancial corporations</t>
  </si>
  <si>
    <t>3.22-16.75</t>
  </si>
  <si>
    <r>
      <rPr>
        <i/>
        <vertAlign val="superscript"/>
        <sz val="9"/>
        <rFont val="Arial"/>
        <family val="2"/>
      </rPr>
      <t xml:space="preserve">1 </t>
    </r>
    <r>
      <rPr>
        <i/>
        <sz val="9"/>
        <rFont val="Arial"/>
        <family val="2"/>
      </rPr>
      <t xml:space="preserve">Please refer to the communiqué in the Bank's Monthly Statistical Bulletin for October 2018 available at </t>
    </r>
  </si>
  <si>
    <t xml:space="preserve"> https://www.bom.mu/sites/default/files/pdf/Research_and_Publications/Monthly_Statistical_Bulletin/msb_oct18_2.pdf.</t>
  </si>
  <si>
    <t>Source: Economic Analysis &amp; Research and Statistics Department.</t>
  </si>
  <si>
    <t>Table 6.7 - Maubank, 2016-2019</t>
  </si>
  <si>
    <t>Withdrawal</t>
  </si>
  <si>
    <t>Accumulated</t>
  </si>
  <si>
    <t>Deposits during</t>
  </si>
  <si>
    <t>during</t>
  </si>
  <si>
    <t>balance at</t>
  </si>
  <si>
    <t>end of period</t>
  </si>
  <si>
    <t>accounts at</t>
  </si>
  <si>
    <t>Source: Maubank</t>
  </si>
  <si>
    <t>Table 6.8 - Assets and liabilities of Development Bank of Mauritius Ltd.</t>
  </si>
  <si>
    <t xml:space="preserve">  (at end of June), 2016-2019</t>
  </si>
  <si>
    <t>ASSETS</t>
  </si>
  <si>
    <t>Restated 30 June 2016</t>
  </si>
  <si>
    <t>Cash and cash equivalents</t>
  </si>
  <si>
    <t>Loans and advances to customers</t>
  </si>
  <si>
    <t>Investment properties</t>
  </si>
  <si>
    <t>Seized properties</t>
  </si>
  <si>
    <t>Investment securities</t>
  </si>
  <si>
    <t>Investments in associate</t>
  </si>
  <si>
    <t>Investments in subsidiaries</t>
  </si>
  <si>
    <t>Intangible assets</t>
  </si>
  <si>
    <t>Property, plant and equipment</t>
  </si>
  <si>
    <t>Other assets</t>
  </si>
  <si>
    <t>Current tax assets</t>
  </si>
  <si>
    <t>Non-current assets held for sale</t>
  </si>
  <si>
    <t>Total assets</t>
  </si>
  <si>
    <t>EQUITY AND LIABILITIES</t>
  </si>
  <si>
    <t>Capital and reserves (attributable to owners of the parent)</t>
  </si>
  <si>
    <t>Stated capital</t>
  </si>
  <si>
    <t>Retained earnings</t>
  </si>
  <si>
    <t>Other reserves</t>
  </si>
  <si>
    <t>Owners' interest</t>
  </si>
  <si>
    <t>Non controlling interests</t>
  </si>
  <si>
    <t>Total Equity</t>
  </si>
  <si>
    <t>LIABILITIES</t>
  </si>
  <si>
    <t>Deposits from customers</t>
  </si>
  <si>
    <t>Borrowings</t>
  </si>
  <si>
    <t>Retirement benefit obligations</t>
  </si>
  <si>
    <t>Trade and other payables</t>
  </si>
  <si>
    <t>Total Liabilities</t>
  </si>
  <si>
    <t xml:space="preserve">Total equity and liabilities </t>
  </si>
  <si>
    <t>Figures may not add up to totals due to rounding</t>
  </si>
  <si>
    <t>Source: Development Bank of Mauritius Ltd.</t>
  </si>
  <si>
    <t>Table 6.9- Assets and Liabilities of the Mauritius Housing Company Ltd.</t>
  </si>
  <si>
    <t xml:space="preserve">  (at end of Dec), 2016 - 2019</t>
  </si>
  <si>
    <t>Cash in hand on deposit</t>
  </si>
  <si>
    <t>Housing loans</t>
  </si>
  <si>
    <t>Investment (at cost)</t>
  </si>
  <si>
    <t xml:space="preserve"> Total</t>
  </si>
  <si>
    <t>Equity</t>
  </si>
  <si>
    <t>Reserves and funds</t>
  </si>
  <si>
    <t>Loans:</t>
  </si>
  <si>
    <t>Local</t>
  </si>
  <si>
    <t xml:space="preserve">  Government of Mauritius</t>
  </si>
  <si>
    <t xml:space="preserve">  Development Bank of Mauritius</t>
  </si>
  <si>
    <t xml:space="preserve">  Other local loans</t>
  </si>
  <si>
    <t>External</t>
  </si>
  <si>
    <t xml:space="preserve">  European Development Fund</t>
  </si>
  <si>
    <t xml:space="preserve">  Commonwealth Development</t>
  </si>
  <si>
    <t xml:space="preserve">  Corporation</t>
  </si>
  <si>
    <t>Other liabilities</t>
  </si>
  <si>
    <t>Source: Mauritius Housing Company Ltd.</t>
  </si>
  <si>
    <t>1/ Provisional</t>
  </si>
  <si>
    <t xml:space="preserve">Table 6.10 - Assets and Liabilities of the Sugar Insurance Fund Board, </t>
  </si>
  <si>
    <t xml:space="preserve">  (at end of December), 2016- 2019</t>
  </si>
  <si>
    <t xml:space="preserve">2016 (Unaudited) </t>
  </si>
  <si>
    <t xml:space="preserve">  June 2017</t>
  </si>
  <si>
    <t>Cash at bank</t>
  </si>
  <si>
    <t>Loans and deposits</t>
  </si>
  <si>
    <t>Sugar Insurance Fund</t>
  </si>
  <si>
    <t>Reserve Fund</t>
  </si>
  <si>
    <t>Compensation (current crop)</t>
  </si>
  <si>
    <t>Source : Sugar Insurance Fund Board</t>
  </si>
  <si>
    <t>1/  Provisional</t>
  </si>
  <si>
    <t>Table 6.11 - Distribution of assets of Insurance Companies - Year 2017- 2018</t>
  </si>
  <si>
    <t>Rs '000</t>
  </si>
  <si>
    <t>Intangibles</t>
  </si>
  <si>
    <t>Land and Buildings</t>
  </si>
  <si>
    <t>Investment Property</t>
  </si>
  <si>
    <t>Plant and Equipment</t>
  </si>
  <si>
    <t>Investment in related companies</t>
  </si>
  <si>
    <t>Equity Securities - Listed locally</t>
  </si>
  <si>
    <t>Equity Securities - Unlisted Locally</t>
  </si>
  <si>
    <t>Equity Securities - Listed Overseas</t>
  </si>
  <si>
    <t>Equity Securities - Unlisted Overseas</t>
  </si>
  <si>
    <t>Government Debt Securities</t>
  </si>
  <si>
    <t>Other Debt Securities</t>
  </si>
  <si>
    <t>Mortgage loans - Residential</t>
  </si>
  <si>
    <t>Mortgage loans - Commercial</t>
  </si>
  <si>
    <t>Policy Loans</t>
  </si>
  <si>
    <t>Other secured loans</t>
  </si>
  <si>
    <t>Unsecured loans</t>
  </si>
  <si>
    <t>Loans to Directors, Agents, Associates</t>
  </si>
  <si>
    <t>Loans to Related Companies - Secured</t>
  </si>
  <si>
    <t>Loans to Related Companies - Unsecured</t>
  </si>
  <si>
    <t>Cash</t>
  </si>
  <si>
    <t>Cash at Bank</t>
  </si>
  <si>
    <t>Deposits - Bank</t>
  </si>
  <si>
    <t>Deposits - Other Financial Institution</t>
  </si>
  <si>
    <t>Premium Receivables - Agents</t>
  </si>
  <si>
    <t>Premium Receivables - Brokers</t>
  </si>
  <si>
    <t>Premium Receivables - Policyholders</t>
  </si>
  <si>
    <t>Premium Receivables - Insurers</t>
  </si>
  <si>
    <t>Receivables from Insurers</t>
  </si>
  <si>
    <t>Receivables from reinsurers</t>
  </si>
  <si>
    <t>Receivables from related companies</t>
  </si>
  <si>
    <t>Other receivables</t>
  </si>
  <si>
    <t>Other Assets</t>
  </si>
  <si>
    <t>1/ Revised</t>
  </si>
  <si>
    <t>Source : Financial Services Commission</t>
  </si>
  <si>
    <t>Table 6.12 - Distribution of Equity and Liabilities of Insurance Companies - Year 2017-2018</t>
  </si>
  <si>
    <t xml:space="preserve"> EQUITY</t>
  </si>
  <si>
    <t xml:space="preserve"> Share Capital </t>
  </si>
  <si>
    <t xml:space="preserve"> Share Premium</t>
  </si>
  <si>
    <t xml:space="preserve"> Profit &amp; Loss </t>
  </si>
  <si>
    <t xml:space="preserve"> Reserves</t>
  </si>
  <si>
    <t xml:space="preserve"> Total Equity</t>
  </si>
  <si>
    <t xml:space="preserve"> LIABILITIES</t>
  </si>
  <si>
    <t xml:space="preserve"> Insurance Fund</t>
  </si>
  <si>
    <t xml:space="preserve"> Outstanding Claims</t>
  </si>
  <si>
    <t xml:space="preserve"> Amount due to reinsurers</t>
  </si>
  <si>
    <t xml:space="preserve"> Amount due to insurers</t>
  </si>
  <si>
    <t xml:space="preserve"> Bank Overdrafts</t>
  </si>
  <si>
    <t xml:space="preserve"> Retirement benefit obligations</t>
  </si>
  <si>
    <t xml:space="preserve"> Other Liabilities</t>
  </si>
  <si>
    <t xml:space="preserve"> Total Liabilities</t>
  </si>
  <si>
    <t xml:space="preserve"> TOTAL EQUITIES AND LIABILITIES</t>
  </si>
  <si>
    <t>Note :Data exclude one General Insurer and one Long Term Insurer</t>
  </si>
  <si>
    <t>Table 7.1- Main National Accounts aggregates, 2016 - 2019</t>
  </si>
  <si>
    <t>Unit</t>
  </si>
  <si>
    <r>
      <t>2018</t>
    </r>
    <r>
      <rPr>
        <b/>
        <vertAlign val="superscript"/>
        <sz val="10"/>
        <rFont val="Arial"/>
        <family val="2"/>
      </rPr>
      <t xml:space="preserve"> 1</t>
    </r>
  </si>
  <si>
    <r>
      <t xml:space="preserve">2019 </t>
    </r>
    <r>
      <rPr>
        <b/>
        <vertAlign val="superscript"/>
        <sz val="10"/>
        <rFont val="Arial"/>
        <family val="2"/>
      </rPr>
      <t>2</t>
    </r>
  </si>
  <si>
    <t xml:space="preserve"> 1. Gross Value Added (GVA) at current basic prices</t>
  </si>
  <si>
    <t>R M</t>
  </si>
  <si>
    <r>
      <t xml:space="preserve"> 2. Taxes on products (net of subsidies) </t>
    </r>
    <r>
      <rPr>
        <b/>
        <vertAlign val="superscript"/>
        <sz val="10"/>
        <rFont val="Arial"/>
        <family val="2"/>
      </rPr>
      <t>3</t>
    </r>
  </si>
  <si>
    <t xml:space="preserve"> 3. Gross Domestic Product (GDP) at current market prices</t>
  </si>
  <si>
    <t xml:space="preserve"> 4. Gross National Income (GNI) at current market prices</t>
  </si>
  <si>
    <t xml:space="preserve">    Excl. net primary income of GBC from abroad</t>
  </si>
  <si>
    <t xml:space="preserve">    Incl. net primary income of GBC from abroad</t>
  </si>
  <si>
    <t xml:space="preserve"> 5. Gross National Disposable Income (GNDI)</t>
  </si>
  <si>
    <t xml:space="preserve">    Excl. net primary income &amp; transfer of GBC from abroad</t>
  </si>
  <si>
    <t xml:space="preserve">    Incl. net primary income &amp; transfer of GBC from abroad</t>
  </si>
  <si>
    <t xml:space="preserve"> 6. Per capita GDP at current market prices</t>
  </si>
  <si>
    <t>R</t>
  </si>
  <si>
    <t xml:space="preserve"> 7. Per capita GNI at current market prices</t>
  </si>
  <si>
    <t xml:space="preserve">R </t>
  </si>
  <si>
    <t xml:space="preserve"> 8. Compensation of employees</t>
  </si>
  <si>
    <t xml:space="preserve"> 9. Final consumption expenditure</t>
  </si>
  <si>
    <t xml:space="preserve">                       Households</t>
  </si>
  <si>
    <t xml:space="preserve">                       General Government</t>
  </si>
  <si>
    <t>10. Gross Fixed Capital Formation (GFCF)</t>
  </si>
  <si>
    <t xml:space="preserve">                      Private sector</t>
  </si>
  <si>
    <t xml:space="preserve">                      Public sector</t>
  </si>
  <si>
    <t>11. Gross Domestic Saving (GDS)</t>
  </si>
  <si>
    <t>12. Gross National Saving (GNS)</t>
  </si>
  <si>
    <t>13. Net exports of goods &amp; services</t>
  </si>
  <si>
    <t xml:space="preserve">          Exports of goods &amp; services</t>
  </si>
  <si>
    <t xml:space="preserve">          Imports of goods &amp; services</t>
  </si>
  <si>
    <r>
      <rPr>
        <b/>
        <i/>
        <vertAlign val="superscript"/>
        <sz val="8"/>
        <rFont val="Arial"/>
        <family val="2"/>
      </rPr>
      <t xml:space="preserve">1 </t>
    </r>
    <r>
      <rPr>
        <b/>
        <i/>
        <sz val="8"/>
        <rFont val="Arial"/>
        <family val="2"/>
      </rPr>
      <t xml:space="preserve">/Revised     </t>
    </r>
    <r>
      <rPr>
        <b/>
        <i/>
        <vertAlign val="superscript"/>
        <sz val="8"/>
        <rFont val="Arial"/>
        <family val="2"/>
      </rPr>
      <t/>
    </r>
  </si>
  <si>
    <r>
      <rPr>
        <b/>
        <i/>
        <vertAlign val="superscript"/>
        <sz val="8"/>
        <rFont val="Arial"/>
        <family val="2"/>
      </rPr>
      <t>2</t>
    </r>
    <r>
      <rPr>
        <b/>
        <i/>
        <sz val="8"/>
        <rFont val="Arial"/>
        <family val="2"/>
      </rPr>
      <t xml:space="preserve"> /Provisional</t>
    </r>
  </si>
  <si>
    <r>
      <rPr>
        <b/>
        <i/>
        <vertAlign val="superscript"/>
        <sz val="8"/>
        <rFont val="Arial"/>
        <family val="2"/>
      </rPr>
      <t>3</t>
    </r>
    <r>
      <rPr>
        <b/>
        <i/>
        <sz val="8"/>
        <rFont val="Arial"/>
        <family val="2"/>
      </rPr>
      <t xml:space="preserve"> /Source: Ministry of Finance, Economic Planning and Development </t>
    </r>
  </si>
  <si>
    <t>GBC refers to Global Business Companies</t>
  </si>
  <si>
    <t>Table 7.2 - Growth rates and ratios, 2016 - 2019</t>
  </si>
  <si>
    <t>(%)</t>
  </si>
  <si>
    <t xml:space="preserve"> 1.  Annual real growth rate of:</t>
  </si>
  <si>
    <t xml:space="preserve">       (i) Gross Value Added (GVA) at basic prices</t>
  </si>
  <si>
    <t xml:space="preserve">                      exclusive of sugar</t>
  </si>
  <si>
    <t xml:space="preserve">       (ii) Gross Domestic Product (GDP) at market prices</t>
  </si>
  <si>
    <t xml:space="preserve">       (iii) Final consumption expenditure </t>
  </si>
  <si>
    <t xml:space="preserve">                      Households</t>
  </si>
  <si>
    <t xml:space="preserve">                     General Government</t>
  </si>
  <si>
    <t xml:space="preserve">        (iv) Gross Fixed Capital Formation (GFCF)</t>
  </si>
  <si>
    <t xml:space="preserve">                      exclusive of aircraft and marine vessel</t>
  </si>
  <si>
    <t xml:space="preserve">        (v) Private sector investment </t>
  </si>
  <si>
    <t xml:space="preserve">        (vi) Public sector investment </t>
  </si>
  <si>
    <t xml:space="preserve"> 2.  Ratios</t>
  </si>
  <si>
    <t xml:space="preserve">        (i) Compensation of employees as a % of GVA at basic prices</t>
  </si>
  <si>
    <t xml:space="preserve">       (ii) Final consumption expenditure as a % of GDP at market prices</t>
  </si>
  <si>
    <t xml:space="preserve">       (iii) Investment (GFCF) as a % of GDP at market prices</t>
  </si>
  <si>
    <t xml:space="preserve">       (iv) Private sector investment as a % of GDP at market prices</t>
  </si>
  <si>
    <t xml:space="preserve">        (v) Public sector investment as a % of GDP at market prices</t>
  </si>
  <si>
    <t xml:space="preserve">        (vi) Private sector investment as a % of GFCF</t>
  </si>
  <si>
    <t xml:space="preserve">                       exclusive of aircraft and marine vessel</t>
  </si>
  <si>
    <t xml:space="preserve">        (vii) Public sector investment as a % of GFCF</t>
  </si>
  <si>
    <t xml:space="preserve">       (viii) Gross Domestic Saving (GDS) as a % of GDP at market prices</t>
  </si>
  <si>
    <t xml:space="preserve">       (ix) Gross National Saving (GNS) as a % of GNDI</t>
  </si>
  <si>
    <t xml:space="preserve">       (x) Net exports of goods &amp; services as a % of GDP at market prices</t>
  </si>
  <si>
    <r>
      <rPr>
        <b/>
        <i/>
        <vertAlign val="superscript"/>
        <sz val="8"/>
        <rFont val="Arial"/>
        <family val="2"/>
      </rPr>
      <t>1</t>
    </r>
    <r>
      <rPr>
        <b/>
        <i/>
        <sz val="8"/>
        <rFont val="Arial"/>
        <family val="2"/>
      </rPr>
      <t xml:space="preserve"> /Revised     </t>
    </r>
    <r>
      <rPr>
        <b/>
        <i/>
        <vertAlign val="superscript"/>
        <sz val="8"/>
        <rFont val="Arial"/>
        <family val="2"/>
      </rPr>
      <t>2</t>
    </r>
    <r>
      <rPr>
        <b/>
        <i/>
        <sz val="8"/>
        <rFont val="Arial"/>
        <family val="2"/>
      </rPr>
      <t>/Provisional</t>
    </r>
  </si>
  <si>
    <t>Table 7.3 - Gross Value Added by industry group at current basic prices, 2016 - 2019</t>
  </si>
  <si>
    <t>(R Million)</t>
  </si>
  <si>
    <r>
      <t xml:space="preserve">2018 </t>
    </r>
    <r>
      <rPr>
        <b/>
        <vertAlign val="superscript"/>
        <sz val="9"/>
        <rFont val="Arial"/>
        <family val="2"/>
      </rPr>
      <t>1</t>
    </r>
  </si>
  <si>
    <r>
      <t xml:space="preserve">2019 </t>
    </r>
    <r>
      <rPr>
        <b/>
        <vertAlign val="superscript"/>
        <sz val="9"/>
        <rFont val="Arial"/>
        <family val="2"/>
      </rPr>
      <t>2</t>
    </r>
  </si>
  <si>
    <t xml:space="preserve">   Agriculture, forestry and fishing</t>
  </si>
  <si>
    <t xml:space="preserve">         Sugarcane</t>
  </si>
  <si>
    <t xml:space="preserve">         Other</t>
  </si>
  <si>
    <t xml:space="preserve">   Mining and quarrying</t>
  </si>
  <si>
    <t xml:space="preserve">   Manufacturing</t>
  </si>
  <si>
    <t xml:space="preserve">        Sugar</t>
  </si>
  <si>
    <t xml:space="preserve">        Food (excluding sugar)</t>
  </si>
  <si>
    <t xml:space="preserve">        Textile</t>
  </si>
  <si>
    <t xml:space="preserve">        Other</t>
  </si>
  <si>
    <t xml:space="preserve">   Electricity, gas, steam and air conditioning supply  </t>
  </si>
  <si>
    <t xml:space="preserve">  Water supply; sewerage, waste management and remediation activities</t>
  </si>
  <si>
    <t xml:space="preserve">   Construction</t>
  </si>
  <si>
    <t xml:space="preserve">   Wholesale &amp; retail trade; repair of motor vehicles and motorcycles</t>
  </si>
  <si>
    <t xml:space="preserve">          of which: Wholesale and retail trade                       </t>
  </si>
  <si>
    <t xml:space="preserve">  Transportation and storage </t>
  </si>
  <si>
    <t xml:space="preserve">  Accommodation and food service activities </t>
  </si>
  <si>
    <t xml:space="preserve">  Information and communication</t>
  </si>
  <si>
    <t xml:space="preserve">  Financial and insurance activities</t>
  </si>
  <si>
    <t xml:space="preserve">        Monetary intermediation</t>
  </si>
  <si>
    <t xml:space="preserve">        Financial leasing and other credit granting</t>
  </si>
  <si>
    <t xml:space="preserve">        Insurance, reinsurance and pension</t>
  </si>
  <si>
    <t xml:space="preserve">        Other </t>
  </si>
  <si>
    <t xml:space="preserve">  Real estate activities</t>
  </si>
  <si>
    <t xml:space="preserve">        of which: Owner occupied dwellings </t>
  </si>
  <si>
    <t xml:space="preserve">  Professional, scientific and technical activities                                                   </t>
  </si>
  <si>
    <t xml:space="preserve">  Administrative and support service activities</t>
  </si>
  <si>
    <t xml:space="preserve">  Public administration and defence; compulsory social security                                                    </t>
  </si>
  <si>
    <t xml:space="preserve">  Education</t>
  </si>
  <si>
    <t xml:space="preserve">  Human health and social work activities</t>
  </si>
  <si>
    <t xml:space="preserve">  Arts, entertainment and recreation</t>
  </si>
  <si>
    <t xml:space="preserve">  Other service activities</t>
  </si>
  <si>
    <t xml:space="preserve">  Gross Value Added (GVA) at current basic prices</t>
  </si>
  <si>
    <r>
      <t xml:space="preserve">  Taxes on products (net of subsidies) </t>
    </r>
    <r>
      <rPr>
        <b/>
        <vertAlign val="superscript"/>
        <sz val="9"/>
        <rFont val="Arial"/>
        <family val="2"/>
      </rPr>
      <t>3</t>
    </r>
  </si>
  <si>
    <t xml:space="preserve">  Gross Domestic Product (GDP) at current market  prices</t>
  </si>
  <si>
    <t xml:space="preserve">  Export oriented enterprises </t>
  </si>
  <si>
    <t xml:space="preserve">  Seafood </t>
  </si>
  <si>
    <t xml:space="preserve">  Freeport </t>
  </si>
  <si>
    <t xml:space="preserve">  Tourism </t>
  </si>
  <si>
    <t xml:space="preserve">  ICT </t>
  </si>
  <si>
    <t xml:space="preserve">  Global business </t>
  </si>
  <si>
    <t>Table 7.4 - Gross Value Added by industry group at current basic prices for General Government, 2016 - 2019</t>
  </si>
  <si>
    <r>
      <t xml:space="preserve">2018 </t>
    </r>
    <r>
      <rPr>
        <b/>
        <vertAlign val="superscript"/>
        <sz val="9"/>
        <rFont val="Times New Roman"/>
        <family val="1"/>
      </rPr>
      <t>1</t>
    </r>
  </si>
  <si>
    <r>
      <t xml:space="preserve">2019 </t>
    </r>
    <r>
      <rPr>
        <b/>
        <vertAlign val="superscript"/>
        <sz val="9"/>
        <rFont val="Times New Roman"/>
        <family val="1"/>
      </rPr>
      <t>2</t>
    </r>
  </si>
  <si>
    <t xml:space="preserve">  Agriculture, forestry and fishing</t>
  </si>
  <si>
    <t xml:space="preserve">  Manufacturing</t>
  </si>
  <si>
    <t xml:space="preserve">  Construction</t>
  </si>
  <si>
    <r>
      <t xml:space="preserve">  Public administration and defence; compulsory social security</t>
    </r>
    <r>
      <rPr>
        <b/>
        <vertAlign val="superscript"/>
        <sz val="9"/>
        <rFont val="Times New Roman"/>
        <family val="1"/>
      </rPr>
      <t xml:space="preserve"> </t>
    </r>
  </si>
  <si>
    <t xml:space="preserve">  General Government</t>
  </si>
  <si>
    <t>Table7.5 - Gross Value Added at basic prices -sectoral real growth rates (% over previous year), 2016 - 2019</t>
  </si>
  <si>
    <t xml:space="preserve">  Mining and quarrying</t>
  </si>
  <si>
    <t xml:space="preserve">        Food excl. Sugar</t>
  </si>
  <si>
    <t xml:space="preserve">        Textiles</t>
  </si>
  <si>
    <t xml:space="preserve">  Electricity, gas, steam and  air conditioning supply</t>
  </si>
  <si>
    <t xml:space="preserve">  Water supply, sewerage, waste management and remediation activities</t>
  </si>
  <si>
    <t xml:space="preserve">  Wholesale &amp; retail trade; repair of motor vehicles and motorcycles</t>
  </si>
  <si>
    <t xml:space="preserve">         of which Wholesale and retail trade</t>
  </si>
  <si>
    <t xml:space="preserve">  Accommodation and food service activities</t>
  </si>
  <si>
    <t xml:space="preserve">        Insurance, reinsurance and pension funding</t>
  </si>
  <si>
    <t xml:space="preserve">        of which Owner occupied dwellings</t>
  </si>
  <si>
    <t xml:space="preserve">  Professional, scientific and technical activities</t>
  </si>
  <si>
    <t xml:space="preserve">  Administrative and support service activities                                                  </t>
  </si>
  <si>
    <t xml:space="preserve">  Gross Value Added (GVA) at basic prices</t>
  </si>
  <si>
    <t xml:space="preserve">  Gross Value Added (GVA) at basic prices excluding sugar</t>
  </si>
  <si>
    <t xml:space="preserve">  Taxes on products (net of subsidies)</t>
  </si>
  <si>
    <t xml:space="preserve">  Gross Domestic Product (GDP) at market prices</t>
  </si>
  <si>
    <t>* figures have been revised in light of CEA2002</t>
  </si>
  <si>
    <t xml:space="preserve">  Export oriented enterprises</t>
  </si>
  <si>
    <t>Table 7.6 - Gross Value Added - sectoral deflators (% over previous year), 2016 - 2019</t>
  </si>
  <si>
    <r>
      <t>2018</t>
    </r>
    <r>
      <rPr>
        <b/>
        <vertAlign val="superscript"/>
        <sz val="10"/>
        <rFont val="Times New Roman"/>
        <family val="1"/>
      </rPr>
      <t xml:space="preserve"> 1</t>
    </r>
  </si>
  <si>
    <r>
      <t>2019</t>
    </r>
    <r>
      <rPr>
        <b/>
        <vertAlign val="superscript"/>
        <sz val="10"/>
        <rFont val="Times New Roman"/>
        <family val="1"/>
      </rPr>
      <t xml:space="preserve"> 2</t>
    </r>
  </si>
  <si>
    <t xml:space="preserve"> Taxes on products (net of subsidies)</t>
  </si>
  <si>
    <t xml:space="preserve">  Gross Domestic Product (GDP) at market  prices</t>
  </si>
  <si>
    <t>Table 7.7 - Expenditure on Gross Domestic Product at current market prices, 2016 - 2019</t>
  </si>
  <si>
    <r>
      <t>2018</t>
    </r>
    <r>
      <rPr>
        <b/>
        <vertAlign val="superscript"/>
        <sz val="9"/>
        <rFont val="Times New Roman"/>
        <family val="1"/>
      </rPr>
      <t xml:space="preserve"> 1</t>
    </r>
  </si>
  <si>
    <r>
      <t>2019</t>
    </r>
    <r>
      <rPr>
        <b/>
        <vertAlign val="superscript"/>
        <sz val="9"/>
        <rFont val="Times New Roman"/>
        <family val="1"/>
      </rPr>
      <t xml:space="preserve"> 2</t>
    </r>
  </si>
  <si>
    <t>Final consumption expenditure</t>
  </si>
  <si>
    <t xml:space="preserve">     Households</t>
  </si>
  <si>
    <t xml:space="preserve">     General government</t>
  </si>
  <si>
    <t xml:space="preserve">                 Individual</t>
  </si>
  <si>
    <t xml:space="preserve">                Collective</t>
  </si>
  <si>
    <t>Gross fixed capital formation</t>
  </si>
  <si>
    <t xml:space="preserve">     Private sector</t>
  </si>
  <si>
    <t xml:space="preserve">     Public sector</t>
  </si>
  <si>
    <t xml:space="preserve">Change in inventories </t>
  </si>
  <si>
    <t>Exports of goods &amp; services</t>
  </si>
  <si>
    <t xml:space="preserve">     Goods ( f.o.b ) </t>
  </si>
  <si>
    <r>
      <t xml:space="preserve">     Services </t>
    </r>
    <r>
      <rPr>
        <vertAlign val="superscript"/>
        <sz val="9"/>
        <rFont val="Times New Roman"/>
        <family val="1"/>
      </rPr>
      <t>3</t>
    </r>
  </si>
  <si>
    <t>Less Imports of goods &amp; services</t>
  </si>
  <si>
    <t xml:space="preserve">     Goods ( f.o.b )</t>
  </si>
  <si>
    <t>of which aircraft &amp; marine vessel</t>
  </si>
  <si>
    <r>
      <t xml:space="preserve">     Services </t>
    </r>
    <r>
      <rPr>
        <vertAlign val="superscript"/>
        <sz val="9"/>
        <rFont val="Times New Roman"/>
        <family val="1"/>
      </rPr>
      <t>2</t>
    </r>
  </si>
  <si>
    <r>
      <t xml:space="preserve">Statistical discrepancies </t>
    </r>
    <r>
      <rPr>
        <vertAlign val="superscript"/>
        <sz val="9"/>
        <rFont val="Arial"/>
        <family val="2"/>
      </rPr>
      <t>4</t>
    </r>
  </si>
  <si>
    <t>Gross Domestic Product (GDP) at current market prices</t>
  </si>
  <si>
    <t>3/ "Exports and imports of services" from Bank of Mauritius (BOM), adjusted for "FISIM" by Statistics mauritius</t>
  </si>
  <si>
    <t>4/ Discrepancies between GDP estimated using the production and expenditure approach</t>
  </si>
  <si>
    <t>Table 7.8 - Expenditure on GDP at market prices - Growth rates (% over previous year), 2016 - 2019</t>
  </si>
  <si>
    <t xml:space="preserve">            Individual</t>
  </si>
  <si>
    <t xml:space="preserve">           Collective</t>
  </si>
  <si>
    <t xml:space="preserve">     Services</t>
  </si>
  <si>
    <t>Table 7.9 - National Disposable Income and its appropriation at current prices, 2016 - 2019</t>
  </si>
  <si>
    <t xml:space="preserve">  Compensation of employees</t>
  </si>
  <si>
    <t xml:space="preserve">               of which paid by General Government</t>
  </si>
  <si>
    <t xml:space="preserve"> Taxes (net of subsidies) on production and imports</t>
  </si>
  <si>
    <r>
      <t xml:space="preserve">               Taxes on products </t>
    </r>
    <r>
      <rPr>
        <vertAlign val="superscript"/>
        <sz val="10"/>
        <rFont val="Times New Roman"/>
        <family val="1"/>
      </rPr>
      <t>3</t>
    </r>
  </si>
  <si>
    <t xml:space="preserve">               Subsidies on products</t>
  </si>
  <si>
    <r>
      <t xml:space="preserve">               Other taxes on production </t>
    </r>
    <r>
      <rPr>
        <vertAlign val="superscript"/>
        <sz val="10"/>
        <rFont val="Times New Roman"/>
        <family val="1"/>
      </rPr>
      <t>4</t>
    </r>
  </si>
  <si>
    <t xml:space="preserve">  Gross operating surplus</t>
  </si>
  <si>
    <t xml:space="preserve">  Gross Domestic Product (GDP) at current market prices</t>
  </si>
  <si>
    <r>
      <t xml:space="preserve">  Net primary income from the rest of the world </t>
    </r>
    <r>
      <rPr>
        <b/>
        <vertAlign val="superscript"/>
        <sz val="10"/>
        <rFont val="Times New Roman"/>
        <family val="1"/>
      </rPr>
      <t>5,6</t>
    </r>
  </si>
  <si>
    <t>Excl GBC</t>
  </si>
  <si>
    <t>Incl GBC</t>
  </si>
  <si>
    <r>
      <t xml:space="preserve">  Net transfer from the rest of the world </t>
    </r>
    <r>
      <rPr>
        <b/>
        <vertAlign val="superscript"/>
        <sz val="10"/>
        <rFont val="Times New Roman"/>
        <family val="1"/>
      </rPr>
      <t>6</t>
    </r>
  </si>
  <si>
    <t xml:space="preserve">  Gross National Income at market prices (GNI)</t>
  </si>
  <si>
    <t>Excl. net primary income of GBC from abroad</t>
  </si>
  <si>
    <t>Incl. net primary income of GBC from abroad</t>
  </si>
  <si>
    <t xml:space="preserve">  Gross National Disposable Income (GNDI)</t>
  </si>
  <si>
    <t xml:space="preserve">  Final consumption expenditure</t>
  </si>
  <si>
    <t xml:space="preserve">  Gross Domestic Saving (GDS)</t>
  </si>
  <si>
    <t xml:space="preserve">  Gross  National Saving (GNS)</t>
  </si>
  <si>
    <t xml:space="preserve">  GDS as a % of GDP at current market prices</t>
  </si>
  <si>
    <t xml:space="preserve">  GNS as a % of GNDI</t>
  </si>
  <si>
    <t>3/  include excise duties, import duties and value added tax</t>
  </si>
  <si>
    <t>4/  include road tax, municipal rates, trading licences, etc.</t>
  </si>
  <si>
    <t>5/Source: Bank of Mauritius</t>
  </si>
  <si>
    <t>6/Net primary income from BOM, adjusted for "FISIM" by Statistics Mauritius</t>
  </si>
  <si>
    <t>GBC refers to Global Business companies</t>
  </si>
  <si>
    <t>Table 7.10 - Gross Fixed Capital Formation at current prices by type and use, 2016 - 2019</t>
  </si>
  <si>
    <r>
      <t>2019</t>
    </r>
    <r>
      <rPr>
        <b/>
        <vertAlign val="superscript"/>
        <sz val="8"/>
        <rFont val="Times New Roman"/>
        <family val="1"/>
      </rPr>
      <t xml:space="preserve"> 1</t>
    </r>
  </si>
  <si>
    <t xml:space="preserve">     I - By  type of capital goods</t>
  </si>
  <si>
    <t xml:space="preserve">    A.  Building &amp; construction work</t>
  </si>
  <si>
    <t xml:space="preserve">             Residential building</t>
  </si>
  <si>
    <t xml:space="preserve">             Non-residential building</t>
  </si>
  <si>
    <t xml:space="preserve">             Other construction work</t>
  </si>
  <si>
    <t xml:space="preserve">    B.  Machinery and equipment</t>
  </si>
  <si>
    <t xml:space="preserve">             Aircraft</t>
  </si>
  <si>
    <t xml:space="preserve">             Marine vessel</t>
  </si>
  <si>
    <t xml:space="preserve">             Passenger car</t>
  </si>
  <si>
    <t xml:space="preserve">             Other transport equipment</t>
  </si>
  <si>
    <t xml:space="preserve">             Other machinery and equipment</t>
  </si>
  <si>
    <t xml:space="preserve">              Gross  Fixed  Capital  Formation</t>
  </si>
  <si>
    <t xml:space="preserve">              GFCF (excluding aircraft &amp; marine vessel) </t>
  </si>
  <si>
    <t xml:space="preserve">     II - By  Industrial use</t>
  </si>
  <si>
    <t xml:space="preserve">  Water supply, sewerage, waste management and remediation</t>
  </si>
  <si>
    <t xml:space="preserve">      of which Wholesale and retail trade</t>
  </si>
  <si>
    <t xml:space="preserve">         of which Owner occupied dwellings</t>
  </si>
  <si>
    <t xml:space="preserve">  Public administration and defence;compulsory social security</t>
  </si>
  <si>
    <t xml:space="preserve"> Gross  Fixed Capital  Formation</t>
  </si>
  <si>
    <t xml:space="preserve"> GFCF as a % of GDP at current market prices</t>
  </si>
  <si>
    <r>
      <rPr>
        <b/>
        <i/>
        <vertAlign val="superscript"/>
        <sz val="8"/>
        <rFont val="Arial"/>
        <family val="2"/>
      </rPr>
      <t>1</t>
    </r>
    <r>
      <rPr>
        <b/>
        <i/>
        <sz val="8"/>
        <rFont val="Arial"/>
        <family val="2"/>
      </rPr>
      <t>/Provisional</t>
    </r>
  </si>
  <si>
    <t>Table 7.11 - Gross Fixed Capital Formation - Annual real growth rates (%)  by type and use, 2016 - 2019</t>
  </si>
  <si>
    <t xml:space="preserve">         Machinery and equipment(exc. aircraft &amp; marine vessel)</t>
  </si>
  <si>
    <t xml:space="preserve">             Other transport equipment(excluding aircraft &amp; marine vessel) </t>
  </si>
  <si>
    <t xml:space="preserve">                   Gross  Fixed  Capital  Formation</t>
  </si>
  <si>
    <t xml:space="preserve">                   GFCF (excluding aircraft &amp; marine vessel) </t>
  </si>
  <si>
    <t xml:space="preserve">  Wholesale &amp; retail trade; repair of motor vehicles, motorcycles</t>
  </si>
  <si>
    <t xml:space="preserve">         Wholesale and retail trade</t>
  </si>
  <si>
    <t xml:space="preserve">  Financial intermediation</t>
  </si>
  <si>
    <t xml:space="preserve">  Real estate , renting and business activities </t>
  </si>
  <si>
    <t xml:space="preserve">         Owner occupied dwellings</t>
  </si>
  <si>
    <r>
      <t xml:space="preserve">  </t>
    </r>
    <r>
      <rPr>
        <b/>
        <i/>
        <vertAlign val="superscript"/>
        <sz val="8"/>
        <rFont val="Arial"/>
        <family val="2"/>
      </rPr>
      <t>1</t>
    </r>
    <r>
      <rPr>
        <b/>
        <i/>
        <sz val="8"/>
        <rFont val="Arial"/>
        <family val="2"/>
      </rPr>
      <t>/Provisional</t>
    </r>
  </si>
  <si>
    <t xml:space="preserve"> Table 7.12 - Gross Fixed Capital Formation - Deflators (% over previous year), 2016 - 2019</t>
  </si>
  <si>
    <r>
      <t>2019</t>
    </r>
    <r>
      <rPr>
        <b/>
        <vertAlign val="superscript"/>
        <sz val="9"/>
        <rFont val="Times New Roman"/>
        <family val="1"/>
      </rPr>
      <t xml:space="preserve"> 1</t>
    </r>
  </si>
  <si>
    <t>By  type of capital goods</t>
  </si>
  <si>
    <t xml:space="preserve"> A.  Building &amp; construction work</t>
  </si>
  <si>
    <t xml:space="preserve">                  Residential building</t>
  </si>
  <si>
    <t xml:space="preserve">                  Non-residential building</t>
  </si>
  <si>
    <t xml:space="preserve">                  Other construction  work</t>
  </si>
  <si>
    <t xml:space="preserve"> B.  Machinery and equipment</t>
  </si>
  <si>
    <t xml:space="preserve">                   Passenger car</t>
  </si>
  <si>
    <t xml:space="preserve">                   Other transport equipment</t>
  </si>
  <si>
    <t xml:space="preserve">                   Other machinery and  equipment</t>
  </si>
  <si>
    <t>Gross  Fixed  Capital  Formation</t>
  </si>
  <si>
    <t>Table 7.13 - Gross Fixed Capital Formation by industrial use and sector, 2016 - 2019</t>
  </si>
  <si>
    <t>II- BY INDUSTRIAL USE</t>
  </si>
  <si>
    <r>
      <t>2018</t>
    </r>
    <r>
      <rPr>
        <b/>
        <vertAlign val="superscript"/>
        <sz val="9"/>
        <rFont val="Times New Roman"/>
        <family val="1"/>
      </rPr>
      <t xml:space="preserve"> </t>
    </r>
  </si>
  <si>
    <t>PUB</t>
  </si>
  <si>
    <t>PRIV</t>
  </si>
  <si>
    <t>TOT</t>
  </si>
  <si>
    <t>Agriculture, forestry and fishing</t>
  </si>
  <si>
    <t>Mining and quarrying</t>
  </si>
  <si>
    <t>Manufacturing</t>
  </si>
  <si>
    <t>Electricity, gas, steam and air conditioning supply</t>
  </si>
  <si>
    <t>Water supply; sewerage, waste management and remediation activities</t>
  </si>
  <si>
    <t>Construction</t>
  </si>
  <si>
    <t>Wholesale &amp; retail trade; repair of motor vehicles and motorcycles</t>
  </si>
  <si>
    <t>Transportation and storage</t>
  </si>
  <si>
    <t xml:space="preserve">Accommodation and food service activities </t>
  </si>
  <si>
    <t>Information and communication</t>
  </si>
  <si>
    <t>Financial and insurance activities</t>
  </si>
  <si>
    <t xml:space="preserve">Real estate activities </t>
  </si>
  <si>
    <t>Professional, scientific and technical  activities</t>
  </si>
  <si>
    <t>Administrative and support service activities</t>
  </si>
  <si>
    <t>Public administration and defence; compulsory social security</t>
  </si>
  <si>
    <t>Education</t>
  </si>
  <si>
    <t>Human health and social work activities</t>
  </si>
  <si>
    <t xml:space="preserve"> Arts, entertainment and recreation</t>
  </si>
  <si>
    <t>Other service activities</t>
  </si>
  <si>
    <t>GROSS FIXED CAPITAL FORMATION</t>
  </si>
  <si>
    <r>
      <rPr>
        <b/>
        <i/>
        <vertAlign val="superscript"/>
        <sz val="9"/>
        <rFont val="Arial"/>
        <family val="2"/>
      </rPr>
      <t>1</t>
    </r>
    <r>
      <rPr>
        <b/>
        <i/>
        <sz val="9"/>
        <rFont val="Arial"/>
        <family val="2"/>
      </rPr>
      <t>/Provisional</t>
    </r>
  </si>
  <si>
    <t>Credits (Exports)</t>
  </si>
  <si>
    <t>Debits (Imports)</t>
  </si>
  <si>
    <t>CURRENT ACCOUNT</t>
  </si>
  <si>
    <t>GOODS AND SERVICES</t>
  </si>
  <si>
    <t>GOODS</t>
  </si>
  <si>
    <t>General merchandise on a BOP basis</t>
  </si>
  <si>
    <t xml:space="preserve">o/w: Re-exports </t>
  </si>
  <si>
    <t>Nonmonetary gold</t>
  </si>
  <si>
    <t>SERVICES</t>
  </si>
  <si>
    <t>Maintenance and repair services n.i.e.</t>
  </si>
  <si>
    <t>Passenger</t>
  </si>
  <si>
    <t>Freight</t>
  </si>
  <si>
    <t>Other</t>
  </si>
  <si>
    <t>Postal and courier services</t>
  </si>
  <si>
    <t>Travel</t>
  </si>
  <si>
    <t>Business</t>
  </si>
  <si>
    <t>Personal</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</si>
  <si>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</si>
  <si>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</si>
  <si>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</si>
  <si>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</si>
  <si>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</si>
  <si>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</si>
  <si>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</si>
  <si>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</si>
  <si>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</si>
  <si>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</si>
  <si>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</si>
  <si>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</si>
  <si>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</si>
  <si>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</si>
  <si>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</si>
  <si>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</si>
  <si>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</si>
  <si>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</si>
  <si>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</si>
  <si>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</si>
  <si>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</si>
  <si>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</si>
  <si>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</si>
  <si>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</si>
  <si>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</si>
  <si>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</si>
  <si>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</si>
  <si>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</si>
  <si>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</si>
  <si>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</si>
  <si>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</si>
  <si>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</si>
  <si>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</si>
  <si>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</si>
  <si>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</si>
  <si>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Capital transfers</t>
  </si>
  <si>
    <t xml:space="preserve">Financial account Net lending (+) / net borrowing (–) </t>
  </si>
  <si>
    <t xml:space="preserve">Direct investment </t>
  </si>
  <si>
    <t xml:space="preserve">Equity and investment fund shares </t>
  </si>
  <si>
    <t>Debt instruments</t>
  </si>
  <si>
    <t xml:space="preserve">Portfolio investment </t>
  </si>
  <si>
    <t xml:space="preserve">Central bank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</si>
  <si>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</si>
  <si>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</si>
  <si>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</si>
  <si>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</si>
  <si>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</si>
  <si>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</si>
  <si>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</si>
  <si>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</si>
  <si>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</si>
  <si>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</si>
  <si>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</si>
  <si>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</si>
  <si>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</si>
  <si>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Other financial corporations</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</si>
  <si>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</si>
  <si>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</si>
  <si>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</si>
  <si>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</si>
  <si>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</si>
  <si>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</si>
  <si>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</si>
  <si>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</si>
  <si>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</si>
  <si>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</si>
  <si>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</si>
  <si>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</si>
  <si>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</si>
  <si>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</si>
  <si>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t>Source: Bank of  Mauritius</t>
  </si>
  <si>
    <t>Net acquisition</t>
  </si>
  <si>
    <t xml:space="preserve">Net incurrence </t>
  </si>
  <si>
    <r>
      <t>Table 7.15 - Quarterly Gross value added by industry group at current basic prices, Q</t>
    </r>
    <r>
      <rPr>
        <b/>
        <vertAlign val="subscript"/>
        <sz val="10.5"/>
        <rFont val="Times New Roman"/>
        <family val="1"/>
      </rPr>
      <t>1</t>
    </r>
    <r>
      <rPr>
        <b/>
        <sz val="10.5"/>
        <rFont val="Times New Roman"/>
        <family val="1"/>
      </rPr>
      <t xml:space="preserve"> 2018 - Q</t>
    </r>
    <r>
      <rPr>
        <b/>
        <vertAlign val="subscript"/>
        <sz val="10.5"/>
        <rFont val="Times New Roman"/>
        <family val="1"/>
      </rPr>
      <t>1</t>
    </r>
    <r>
      <rPr>
        <b/>
        <sz val="10.5"/>
        <rFont val="Times New Roman"/>
        <family val="1"/>
      </rPr>
      <t xml:space="preserve"> 2020</t>
    </r>
  </si>
  <si>
    <t xml:space="preserve">   (R million)</t>
  </si>
  <si>
    <t>Year 
(Cumulated 4 quarters)</t>
  </si>
  <si>
    <r>
      <t xml:space="preserve">2019 </t>
    </r>
    <r>
      <rPr>
        <b/>
        <vertAlign val="superscript"/>
        <sz val="8.5"/>
        <rFont val="Times New Roman"/>
        <family val="1"/>
      </rPr>
      <t xml:space="preserve">1 </t>
    </r>
  </si>
  <si>
    <t>2018</t>
  </si>
  <si>
    <r>
      <t xml:space="preserve">2019 </t>
    </r>
    <r>
      <rPr>
        <b/>
        <vertAlign val="superscript"/>
        <sz val="8.5"/>
        <rFont val="Times New Roman"/>
        <family val="1"/>
      </rPr>
      <t>1</t>
    </r>
  </si>
  <si>
    <t>Q1</t>
  </si>
  <si>
    <t>Q2</t>
  </si>
  <si>
    <t>Q3</t>
  </si>
  <si>
    <t>Q4</t>
  </si>
  <si>
    <r>
      <t xml:space="preserve">Q1 </t>
    </r>
    <r>
      <rPr>
        <b/>
        <vertAlign val="superscript"/>
        <sz val="8.5"/>
        <rFont val="Times New Roman"/>
        <family val="1"/>
      </rPr>
      <t>2</t>
    </r>
    <r>
      <rPr>
        <sz val="11"/>
        <color indexed="8"/>
        <rFont val="Calibri"/>
        <family val="2"/>
      </rPr>
      <t/>
    </r>
  </si>
  <si>
    <t xml:space="preserve">       Sugarcane</t>
  </si>
  <si>
    <t xml:space="preserve">       Other</t>
  </si>
  <si>
    <t xml:space="preserve">       Sugar</t>
  </si>
  <si>
    <t xml:space="preserve">       Food (exc sugar)</t>
  </si>
  <si>
    <t xml:space="preserve">       Textile</t>
  </si>
  <si>
    <t>Electricity , gas, steam and air conditioning supply</t>
  </si>
  <si>
    <t xml:space="preserve">Wholesale &amp; retail trade; repair of motor vehicles and motorcycles   </t>
  </si>
  <si>
    <t xml:space="preserve">   of which wholesale and retail trade</t>
  </si>
  <si>
    <t>Accommodation and food service activities</t>
  </si>
  <si>
    <t xml:space="preserve">  Monetary intermediation </t>
  </si>
  <si>
    <t xml:space="preserve">  Financial leasing and other credit granting</t>
  </si>
  <si>
    <t xml:space="preserve">  Insurance, reinsurance and pension funding</t>
  </si>
  <si>
    <t xml:space="preserve">   Other </t>
  </si>
  <si>
    <t>Real estate activities</t>
  </si>
  <si>
    <t xml:space="preserve"> of which Owner occupied dwellings</t>
  </si>
  <si>
    <t>Professional, scientific and technical activities</t>
  </si>
  <si>
    <t xml:space="preserve">Public administration and defence: compulsory social security                                            </t>
  </si>
  <si>
    <t>Art , entertainment and recreation</t>
  </si>
  <si>
    <t>Gross Value Added (GVA) at basic prices</t>
  </si>
  <si>
    <r>
      <t xml:space="preserve">Taxes on products (net of subsidies) </t>
    </r>
    <r>
      <rPr>
        <b/>
        <vertAlign val="superscript"/>
        <sz val="8.5"/>
        <rFont val="Times New Roman"/>
        <family val="1"/>
      </rPr>
      <t>3</t>
    </r>
  </si>
  <si>
    <t>Gross Domestic Product at market  prices</t>
  </si>
  <si>
    <t xml:space="preserve"> Export Oriented Enterprises</t>
  </si>
  <si>
    <t>1/ revised estimates     2/ first estimates     3/ Source: Ministry of Finance, Economic Planning &amp; Development</t>
  </si>
  <si>
    <r>
      <t>Q1</t>
    </r>
    <r>
      <rPr>
        <b/>
        <vertAlign val="superscript"/>
        <sz val="8.5"/>
        <rFont val="Times New Roman"/>
        <family val="1"/>
      </rPr>
      <t>1</t>
    </r>
  </si>
  <si>
    <r>
      <t xml:space="preserve">Q2 </t>
    </r>
    <r>
      <rPr>
        <b/>
        <vertAlign val="superscript"/>
        <sz val="8.5"/>
        <rFont val="Times New Roman"/>
        <family val="1"/>
      </rPr>
      <t>1</t>
    </r>
  </si>
  <si>
    <r>
      <t xml:space="preserve">Q3 </t>
    </r>
    <r>
      <rPr>
        <b/>
        <vertAlign val="superscript"/>
        <sz val="8.5"/>
        <rFont val="Times New Roman"/>
        <family val="1"/>
      </rPr>
      <t>2</t>
    </r>
    <r>
      <rPr>
        <sz val="11"/>
        <color indexed="8"/>
        <rFont val="Calibri"/>
        <family val="2"/>
      </rPr>
      <t/>
    </r>
  </si>
  <si>
    <r>
      <t>Table 7.16 - Quarterly Gross Value Added-sectoral growth rates (% over corresponding period of previous year), Q</t>
    </r>
    <r>
      <rPr>
        <b/>
        <vertAlign val="subscript"/>
        <sz val="10"/>
        <rFont val="Times New Roman"/>
        <family val="1"/>
      </rPr>
      <t>1</t>
    </r>
    <r>
      <rPr>
        <b/>
        <sz val="10"/>
        <rFont val="Times New Roman"/>
        <family val="1"/>
      </rPr>
      <t xml:space="preserve"> 2018 - Q</t>
    </r>
    <r>
      <rPr>
        <b/>
        <vertAlign val="subscript"/>
        <sz val="10"/>
        <rFont val="Times New Roman"/>
        <family val="1"/>
      </rPr>
      <t xml:space="preserve">1 </t>
    </r>
    <r>
      <rPr>
        <b/>
        <sz val="10"/>
        <rFont val="Times New Roman"/>
        <family val="1"/>
      </rPr>
      <t>2020</t>
    </r>
  </si>
  <si>
    <t>Annual 
growth rate</t>
  </si>
  <si>
    <r>
      <t>Q1</t>
    </r>
    <r>
      <rPr>
        <b/>
        <vertAlign val="superscript"/>
        <sz val="8.5"/>
        <rFont val="Times New Roman"/>
        <family val="1"/>
      </rPr>
      <t>2</t>
    </r>
  </si>
  <si>
    <t xml:space="preserve">Wholesale &amp; retail trade; repair of motor vehicles and motorcycles
    </t>
  </si>
  <si>
    <t xml:space="preserve">  Financial leasing and other credit 
 granting</t>
  </si>
  <si>
    <t>Taxes on products (net of subsidies)</t>
  </si>
  <si>
    <t>1/ revised estimates     2/ first estimates</t>
  </si>
  <si>
    <r>
      <t>Table 7.17 - Quarterly expenditure on Gross Domestic Product at current market prices, Q</t>
    </r>
    <r>
      <rPr>
        <b/>
        <vertAlign val="subscript"/>
        <sz val="10.5"/>
        <rFont val="Times New Roman"/>
        <family val="1"/>
      </rPr>
      <t>1</t>
    </r>
    <r>
      <rPr>
        <b/>
        <sz val="10.5"/>
        <rFont val="Times New Roman"/>
        <family val="1"/>
      </rPr>
      <t xml:space="preserve"> 2018 - Q</t>
    </r>
    <r>
      <rPr>
        <b/>
        <vertAlign val="subscript"/>
        <sz val="10.5"/>
        <rFont val="Times New Roman"/>
        <family val="1"/>
      </rPr>
      <t>1</t>
    </r>
    <r>
      <rPr>
        <b/>
        <sz val="10.5"/>
        <rFont val="Times New Roman"/>
        <family val="1"/>
      </rPr>
      <t xml:space="preserve"> 2020</t>
    </r>
  </si>
  <si>
    <r>
      <t xml:space="preserve">Q1 </t>
    </r>
    <r>
      <rPr>
        <b/>
        <vertAlign val="superscript"/>
        <sz val="8.5"/>
        <rFont val="Times New Roman"/>
        <family val="1"/>
      </rPr>
      <t>2</t>
    </r>
  </si>
  <si>
    <t xml:space="preserve">   Households</t>
  </si>
  <si>
    <t xml:space="preserve">   General Government</t>
  </si>
  <si>
    <t>A. Building &amp; construction work</t>
  </si>
  <si>
    <t xml:space="preserve">      Residential building</t>
  </si>
  <si>
    <t xml:space="preserve">      Non residential building</t>
  </si>
  <si>
    <t xml:space="preserve">      Other construction work</t>
  </si>
  <si>
    <t>B. Machinery &amp; equipment</t>
  </si>
  <si>
    <t xml:space="preserve">      Passenger car</t>
  </si>
  <si>
    <t xml:space="preserve">      Other transport equipment</t>
  </si>
  <si>
    <t xml:space="preserve">      Other transport equipment
      (excluding aircraft &amp; marine vessel)</t>
  </si>
  <si>
    <t xml:space="preserve">      Other machinery and equipment</t>
  </si>
  <si>
    <t>Change in inventories</t>
  </si>
  <si>
    <t>Exports of goods and services</t>
  </si>
  <si>
    <t xml:space="preserve">   Goods (f.o.b)</t>
  </si>
  <si>
    <t xml:space="preserve">   Services</t>
  </si>
  <si>
    <t>Less Imports of goods and services</t>
  </si>
  <si>
    <t>Statistical discrepancies</t>
  </si>
  <si>
    <t>Gross Domestic Product at market prices</t>
  </si>
  <si>
    <r>
      <t>Table 7.18 - Expenditure on GDP at market prices - Growth rates (% over corresponding period of previous year), Q</t>
    </r>
    <r>
      <rPr>
        <b/>
        <vertAlign val="subscript"/>
        <sz val="9"/>
        <rFont val="Times New Roman"/>
        <family val="1"/>
      </rPr>
      <t xml:space="preserve">1 </t>
    </r>
    <r>
      <rPr>
        <b/>
        <sz val="9"/>
        <rFont val="Times New Roman"/>
        <family val="1"/>
      </rPr>
      <t>2018 - Q</t>
    </r>
    <r>
      <rPr>
        <b/>
        <vertAlign val="subscript"/>
        <sz val="9"/>
        <rFont val="Times New Roman"/>
        <family val="1"/>
      </rPr>
      <t xml:space="preserve">1 </t>
    </r>
    <r>
      <rPr>
        <b/>
        <sz val="9"/>
        <rFont val="Times New Roman"/>
        <family val="1"/>
      </rPr>
      <t>2020</t>
    </r>
  </si>
  <si>
    <t>Gross  fixed capital formation</t>
  </si>
  <si>
    <t>SECTION 8 - CONSUMER PRICE INDEX</t>
  </si>
  <si>
    <t>Table 8.1 - Consumer Price Index, 1963 - 1976 : Yearly Average</t>
  </si>
  <si>
    <t>(Base : January - June 1962 = 100)</t>
  </si>
  <si>
    <t>Urban</t>
  </si>
  <si>
    <t>Rural</t>
  </si>
  <si>
    <t>Whole Island</t>
  </si>
  <si>
    <t xml:space="preserve">   1963 (Average)</t>
  </si>
  <si>
    <t xml:space="preserve">   1964          ,,</t>
  </si>
  <si>
    <t xml:space="preserve">   1965          ,,</t>
  </si>
  <si>
    <t xml:space="preserve">   1966          ,,</t>
  </si>
  <si>
    <t xml:space="preserve">   1967          ,,</t>
  </si>
  <si>
    <t xml:space="preserve">   1968          ,,</t>
  </si>
  <si>
    <t xml:space="preserve">   1969          ,,</t>
  </si>
  <si>
    <t xml:space="preserve">   1970          ,,</t>
  </si>
  <si>
    <t xml:space="preserve">   1971          ,,</t>
  </si>
  <si>
    <t xml:space="preserve">   1972          ,,</t>
  </si>
  <si>
    <t xml:space="preserve">   1973          ,,</t>
  </si>
  <si>
    <t xml:space="preserve">   1974          ,,</t>
  </si>
  <si>
    <t xml:space="preserve">   1975          ,,</t>
  </si>
  <si>
    <t>1976 - (Average for Jan. - Jun.)</t>
  </si>
  <si>
    <t>Table 8.2 - Consumer Price Index, 1976 - 1996</t>
  </si>
  <si>
    <t>Base Jan - June 1976 =100</t>
  </si>
  <si>
    <t>Base Jan - June 1982 =100</t>
  </si>
  <si>
    <t>Base July 1986 - June 1987 = 100</t>
  </si>
  <si>
    <t>Base July 1991 - June 1992 = 100</t>
  </si>
  <si>
    <t>Yearly Average</t>
  </si>
  <si>
    <t>Table 8.3 - Monthly Consumer Price Index, July 1997 - June 2007</t>
  </si>
  <si>
    <t>Month</t>
  </si>
  <si>
    <t>Base: July 1996 - June 1997 = 100</t>
  </si>
  <si>
    <t xml:space="preserve">Base: July 2001 - 
June 2002 = 100
</t>
  </si>
  <si>
    <t>Yearly average</t>
  </si>
  <si>
    <t>Table 8.4 - Monthly Consumer Price Index, July 2007 - December 2019</t>
  </si>
  <si>
    <t>Base: July 2006-
June 2007 = 100</t>
  </si>
  <si>
    <t>Base: Jan - Dec 2012 = 100</t>
  </si>
  <si>
    <t>Base: Jan - Dec 2017 = 100</t>
  </si>
  <si>
    <t>Table 8.5 - Inflation rate (%), 1975 - 2019</t>
  </si>
  <si>
    <t>Calendar year</t>
  </si>
  <si>
    <t>Inflation rate</t>
  </si>
  <si>
    <t>1974 - 1975</t>
  </si>
  <si>
    <t>1975 - 1976</t>
  </si>
  <si>
    <t>1976 - 1977</t>
  </si>
  <si>
    <t>1977 - 1978</t>
  </si>
  <si>
    <t>1978 - 1979</t>
  </si>
  <si>
    <t>1979 - 1980</t>
  </si>
  <si>
    <t>1980 - 1981</t>
  </si>
  <si>
    <t>1981 - 1982</t>
  </si>
  <si>
    <t>1982 - 1983</t>
  </si>
  <si>
    <t>1983 - 1984</t>
  </si>
  <si>
    <t>1984 - 1985</t>
  </si>
  <si>
    <t>1985 - 1986</t>
  </si>
  <si>
    <t>1986 - 1987</t>
  </si>
  <si>
    <t>1987 - 1988</t>
  </si>
  <si>
    <t>1988 - 1989</t>
  </si>
  <si>
    <t>1989 -1990</t>
  </si>
  <si>
    <t>1990 - 1991</t>
  </si>
  <si>
    <t>1991 - 1992</t>
  </si>
  <si>
    <t>1992 - 1993</t>
  </si>
  <si>
    <t>1993 - 1994</t>
  </si>
  <si>
    <t>1994 - 1995</t>
  </si>
  <si>
    <t>1995 - 1996</t>
  </si>
  <si>
    <t>1996 - 1997</t>
  </si>
  <si>
    <t>1997 - 1998</t>
  </si>
  <si>
    <t>1998 - 1999</t>
  </si>
  <si>
    <t>1999 - 2000</t>
  </si>
  <si>
    <t>2000 - 2001</t>
  </si>
  <si>
    <t>2001 - 2002</t>
  </si>
  <si>
    <t>2002-2003</t>
  </si>
  <si>
    <t>2003-2004</t>
  </si>
  <si>
    <t>2004-2005</t>
  </si>
  <si>
    <t>2005-2006</t>
  </si>
  <si>
    <t>2006-2007</t>
  </si>
  <si>
    <t>2007-2008</t>
  </si>
  <si>
    <t>2008-2009</t>
  </si>
  <si>
    <t>2009-2010</t>
  </si>
  <si>
    <t>2010-2011</t>
  </si>
  <si>
    <t>2011-2012</t>
  </si>
  <si>
    <t>2012-2013</t>
  </si>
  <si>
    <t>2013 - 2014</t>
  </si>
  <si>
    <t>2014 - 2015</t>
  </si>
  <si>
    <t>2015 - 2016</t>
  </si>
  <si>
    <t>2016 - 2017</t>
  </si>
  <si>
    <t xml:space="preserve">2017 - 2018 </t>
  </si>
  <si>
    <t>2018 - 2019</t>
  </si>
  <si>
    <t>Table 8.6 - Monthly sub-indices by division of consumption expenditure, January - December 2019</t>
  </si>
  <si>
    <t>Base: January - December 2017 = 100</t>
  </si>
  <si>
    <t>Division</t>
  </si>
  <si>
    <t>Description</t>
  </si>
  <si>
    <t>Weight</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</si>
  <si>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</si>
  <si>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</si>
  <si>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</si>
  <si>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</si>
  <si>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</si>
  <si>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</si>
  <si>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</si>
  <si>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</si>
  <si>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</si>
  <si>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</si>
  <si>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</si>
  <si>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</si>
  <si>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</si>
  <si>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08</t>
  </si>
  <si>
    <t>Communication</t>
  </si>
  <si>
    <t>09</t>
  </si>
  <si>
    <t>Recreation and culture</t>
  </si>
  <si>
    <t>10</t>
  </si>
  <si>
    <t>Restaurants and hotels</t>
  </si>
  <si>
    <t>Miscellaneous goods and services</t>
  </si>
  <si>
    <t>Table 8.7 - Internal purchasing power of the rupee, (1993 - 2019)</t>
  </si>
  <si>
    <t>EQUIVALENT PURCHASING POWER</t>
  </si>
  <si>
    <t>SECTION 9 - EXTERNAL TRADE</t>
  </si>
  <si>
    <t>Table 9.1 - Summary of External Trade, 2015 - 2019</t>
  </si>
  <si>
    <t>Value: Million Rupees</t>
  </si>
  <si>
    <r>
      <t xml:space="preserve">2018 </t>
    </r>
    <r>
      <rPr>
        <b/>
        <vertAlign val="superscript"/>
        <sz val="11"/>
        <rFont val="Times New Roman"/>
        <family val="1"/>
      </rPr>
      <t>1</t>
    </r>
  </si>
  <si>
    <r>
      <t xml:space="preserve">2019 </t>
    </r>
    <r>
      <rPr>
        <b/>
        <vertAlign val="superscript"/>
        <sz val="11"/>
        <rFont val="Times New Roman"/>
        <family val="1"/>
      </rPr>
      <t>2</t>
    </r>
  </si>
  <si>
    <r>
      <t>1</t>
    </r>
    <r>
      <rPr>
        <vertAlign val="superscript"/>
        <sz val="11"/>
        <rFont val="Times New Roman"/>
        <family val="1"/>
      </rPr>
      <t>st</t>
    </r>
    <r>
      <rPr>
        <sz val="11"/>
        <rFont val="Times New Roman"/>
        <family val="1"/>
      </rPr>
      <t xml:space="preserve"> Qr</t>
    </r>
  </si>
  <si>
    <r>
      <t>2</t>
    </r>
    <r>
      <rPr>
        <vertAlign val="superscript"/>
        <sz val="11"/>
        <rFont val="Times New Roman"/>
        <family val="1"/>
      </rPr>
      <t>nd</t>
    </r>
    <r>
      <rPr>
        <sz val="11"/>
        <rFont val="Times New Roman"/>
        <family val="1"/>
      </rPr>
      <t xml:space="preserve"> Qr</t>
    </r>
  </si>
  <si>
    <r>
      <t>3</t>
    </r>
    <r>
      <rPr>
        <vertAlign val="superscript"/>
        <sz val="11"/>
        <rFont val="Times New Roman"/>
        <family val="1"/>
      </rPr>
      <t>rd</t>
    </r>
    <r>
      <rPr>
        <sz val="11"/>
        <rFont val="Times New Roman"/>
        <family val="1"/>
      </rPr>
      <t xml:space="preserve"> Qr</t>
    </r>
  </si>
  <si>
    <r>
      <t>4</t>
    </r>
    <r>
      <rPr>
        <vertAlign val="superscript"/>
        <sz val="11"/>
        <rFont val="Times New Roman"/>
        <family val="1"/>
      </rPr>
      <t>th</t>
    </r>
    <r>
      <rPr>
        <sz val="11"/>
        <rFont val="Times New Roman"/>
        <family val="1"/>
      </rPr>
      <t xml:space="preserve"> Qr</t>
    </r>
  </si>
  <si>
    <t>Exports of goods</t>
  </si>
  <si>
    <t>Domestic exports</t>
  </si>
  <si>
    <t>Re-exports</t>
  </si>
  <si>
    <t>Ship's Stores and Bunkers</t>
  </si>
  <si>
    <t>A.</t>
  </si>
  <si>
    <t>Total Exports (f.o.b.)</t>
  </si>
  <si>
    <t>B.</t>
  </si>
  <si>
    <t>Total Imports (c.i.f.)</t>
  </si>
  <si>
    <t>Total Value of Trade (A+B)</t>
  </si>
  <si>
    <t>Balance of Visible Trade (A-B)</t>
  </si>
  <si>
    <r>
      <t>1</t>
    </r>
    <r>
      <rPr>
        <sz val="9"/>
        <rFont val="Times New Roman"/>
        <family val="1"/>
      </rPr>
      <t xml:space="preserve"> Revised          </t>
    </r>
    <r>
      <rPr>
        <vertAlign val="superscript"/>
        <sz val="9"/>
        <rFont val="Times New Roman"/>
        <family val="1"/>
      </rPr>
      <t>2</t>
    </r>
    <r>
      <rPr>
        <sz val="9"/>
        <rFont val="Times New Roman"/>
        <family val="1"/>
      </rPr>
      <t xml:space="preserve"> Provisional</t>
    </r>
  </si>
  <si>
    <t>Note: Data include transactions of the freeport</t>
  </si>
  <si>
    <t>Table 9.2 - Price indices of exports and imports and terms of trade,  2018 - 2019</t>
  </si>
  <si>
    <t>Price indices</t>
  </si>
  <si>
    <r>
      <t>Terms of trade</t>
    </r>
    <r>
      <rPr>
        <b/>
        <vertAlign val="superscript"/>
        <sz val="12"/>
        <rFont val="Times New Roman"/>
        <family val="1"/>
      </rPr>
      <t>1</t>
    </r>
  </si>
  <si>
    <t>Export</t>
  </si>
  <si>
    <t>Import</t>
  </si>
  <si>
    <t>Base year : 2013 = 100</t>
  </si>
  <si>
    <t>Qr 1</t>
  </si>
  <si>
    <t>Qr 2</t>
  </si>
  <si>
    <t>Qr 3</t>
  </si>
  <si>
    <t>Qr 4</t>
  </si>
  <si>
    <t xml:space="preserve">   of trade have moved in favour of Mauritius</t>
  </si>
  <si>
    <t>Note: The unit value indices are no longer computed and have been replaced by the</t>
  </si>
  <si>
    <t xml:space="preserve">          import and export price indices</t>
  </si>
  <si>
    <t>Table 9.3 - Annual % change in prices of imports by section, 2018 - 2019</t>
  </si>
  <si>
    <t>SITC</t>
  </si>
  <si>
    <t>Section</t>
  </si>
  <si>
    <t>Overall index</t>
  </si>
  <si>
    <t>+</t>
  </si>
  <si>
    <t>Food and live animals</t>
  </si>
  <si>
    <t>Beverages &amp; Tobacco</t>
  </si>
  <si>
    <t>Crude materials, inedible except fuels</t>
  </si>
  <si>
    <t>Mineral fuels, lubricants and related materials</t>
  </si>
  <si>
    <t>Animal and vegetable oils and fats</t>
  </si>
  <si>
    <t>Chemicals &amp; related products, n.e.s</t>
  </si>
  <si>
    <t>Manufactured goods classified chiefly by materials</t>
  </si>
  <si>
    <t>Machinery and transport equipment</t>
  </si>
  <si>
    <t>Miscellaneous manufactured articles</t>
  </si>
  <si>
    <t>Table 9.4 - Exports of goods by section, 2015 - 2019</t>
  </si>
  <si>
    <t>Value (f.o.b.): Million Rupees</t>
  </si>
  <si>
    <t>S.I.T.C.</t>
  </si>
  <si>
    <r>
      <t xml:space="preserve">   Exports</t>
    </r>
    <r>
      <rPr>
        <b/>
        <vertAlign val="superscript"/>
        <sz val="11"/>
        <rFont val="Times New Roman"/>
        <family val="1"/>
      </rPr>
      <t>3</t>
    </r>
  </si>
  <si>
    <t>Beverages and tobacco</t>
  </si>
  <si>
    <t>Crude materials, inedible</t>
  </si>
  <si>
    <t xml:space="preserve"> except fuels</t>
  </si>
  <si>
    <t>Mineral fuels, lubricants and</t>
  </si>
  <si>
    <t xml:space="preserve"> related materials</t>
  </si>
  <si>
    <t>Manufactured goods classified</t>
  </si>
  <si>
    <t xml:space="preserve"> chiefly by material</t>
  </si>
  <si>
    <t>Other commodities and transactions</t>
  </si>
  <si>
    <r>
      <t xml:space="preserve">1 </t>
    </r>
    <r>
      <rPr>
        <sz val="9"/>
        <rFont val="Times New Roman"/>
        <family val="1"/>
      </rPr>
      <t>Revised</t>
    </r>
  </si>
  <si>
    <r>
      <t>2</t>
    </r>
    <r>
      <rPr>
        <sz val="9"/>
        <rFont val="Times New Roman"/>
        <family val="1"/>
      </rPr>
      <t xml:space="preserve"> Provisional                </t>
    </r>
    <r>
      <rPr>
        <vertAlign val="superscript"/>
        <sz val="9"/>
        <rFont val="Times New Roman"/>
        <family val="1"/>
      </rPr>
      <t>3</t>
    </r>
    <r>
      <rPr>
        <sz val="9"/>
        <rFont val="Times New Roman"/>
        <family val="1"/>
      </rPr>
      <t xml:space="preserve"> Excludes ship's stores and bunkers</t>
    </r>
  </si>
  <si>
    <t>Table 9.5 - Domestic exports of main commodities by section, 2015 - 2019</t>
  </si>
  <si>
    <t>S.I.T.C section/description</t>
  </si>
  <si>
    <r>
      <t>2018</t>
    </r>
    <r>
      <rPr>
        <sz val="10"/>
        <rFont val="Times New Roman"/>
        <family val="1"/>
      </rPr>
      <t xml:space="preserve"> </t>
    </r>
    <r>
      <rPr>
        <vertAlign val="superscript"/>
        <sz val="10"/>
        <rFont val="Times New Roman"/>
        <family val="1"/>
      </rPr>
      <t>1</t>
    </r>
  </si>
  <si>
    <r>
      <t>2019</t>
    </r>
    <r>
      <rPr>
        <sz val="10"/>
        <rFont val="Times New Roman"/>
        <family val="1"/>
      </rPr>
      <t xml:space="preserve"> </t>
    </r>
    <r>
      <rPr>
        <vertAlign val="superscript"/>
        <sz val="10"/>
        <rFont val="Times New Roman"/>
        <family val="1"/>
      </rPr>
      <t>2</t>
    </r>
  </si>
  <si>
    <r>
      <t xml:space="preserve">2019 </t>
    </r>
    <r>
      <rPr>
        <vertAlign val="superscript"/>
        <sz val="10"/>
        <rFont val="Times New Roman"/>
        <family val="1"/>
      </rPr>
      <t>2</t>
    </r>
  </si>
  <si>
    <t>All sections</t>
  </si>
  <si>
    <t xml:space="preserve"> 0 - Food and live animals</t>
  </si>
  <si>
    <t xml:space="preserve">     of which:</t>
  </si>
  <si>
    <t xml:space="preserve">     Cane Sugar</t>
  </si>
  <si>
    <t xml:space="preserve">          Quantity : (Thousand tonne)</t>
  </si>
  <si>
    <t xml:space="preserve">          Value (f.o.b) : Million Rupees</t>
  </si>
  <si>
    <t xml:space="preserve"> 1 - Beverages and tobacco</t>
  </si>
  <si>
    <t xml:space="preserve"> 2 - Crude materials, inedible, except fuels </t>
  </si>
  <si>
    <t xml:space="preserve">      of which:</t>
  </si>
  <si>
    <t xml:space="preserve">    Cut flowers and foliage</t>
  </si>
  <si>
    <t xml:space="preserve">          Quantity : (Tonne)</t>
  </si>
  <si>
    <t xml:space="preserve"> 3 - Mineral fuels, lubricants and related materials</t>
  </si>
  <si>
    <t xml:space="preserve"> 4 - Animals and vegetable oils, fats &amp; waxes</t>
  </si>
  <si>
    <t xml:space="preserve"> 5 - Chemicals &amp; related products, n.e.s.</t>
  </si>
  <si>
    <t xml:space="preserve"> 6 - Manufactured goods classified chiefly  by material</t>
  </si>
  <si>
    <t xml:space="preserve"> 7 - Machinery and transport equipment</t>
  </si>
  <si>
    <t xml:space="preserve"> 8 - Miscellaneous manufactured articles</t>
  </si>
  <si>
    <t xml:space="preserve">     Articles of apparel &amp; clothing accessories</t>
  </si>
  <si>
    <t xml:space="preserve">  9 - Commodities &amp; transactions not elsewhere classified</t>
  </si>
  <si>
    <r>
      <rPr>
        <vertAlign val="superscript"/>
        <sz val="10"/>
        <rFont val="Times New Roman"/>
        <family val="1"/>
      </rPr>
      <t>1</t>
    </r>
    <r>
      <rPr>
        <sz val="10"/>
        <rFont val="Times New Roman"/>
        <family val="1"/>
      </rPr>
      <t xml:space="preserve"> Revised                                 </t>
    </r>
    <r>
      <rPr>
        <vertAlign val="superscript"/>
        <sz val="10"/>
        <rFont val="Times New Roman"/>
        <family val="1"/>
      </rPr>
      <t>2</t>
    </r>
    <r>
      <rPr>
        <sz val="10"/>
        <rFont val="Times New Roman"/>
        <family val="1"/>
      </rPr>
      <t xml:space="preserve"> Provisional</t>
    </r>
  </si>
  <si>
    <r>
      <t>Table 9.6 - Exports</t>
    </r>
    <r>
      <rPr>
        <b/>
        <vertAlign val="superscript"/>
        <sz val="11"/>
        <rFont val="Times New Roman"/>
        <family val="1"/>
      </rPr>
      <t>1</t>
    </r>
    <r>
      <rPr>
        <b/>
        <sz val="11"/>
        <rFont val="Times New Roman"/>
        <family val="1"/>
      </rPr>
      <t xml:space="preserve"> of goods by main countries of destination, 2015 - 2019</t>
    </r>
  </si>
  <si>
    <t>Country of destination</t>
  </si>
  <si>
    <r>
      <t xml:space="preserve">2018 </t>
    </r>
    <r>
      <rPr>
        <b/>
        <vertAlign val="superscript"/>
        <sz val="10"/>
        <rFont val="Times New Roman"/>
        <family val="1"/>
      </rPr>
      <t>2</t>
    </r>
  </si>
  <si>
    <r>
      <t xml:space="preserve">2019 </t>
    </r>
    <r>
      <rPr>
        <b/>
        <vertAlign val="superscript"/>
        <sz val="10"/>
        <rFont val="Times New Roman"/>
        <family val="1"/>
      </rPr>
      <t>3</t>
    </r>
  </si>
  <si>
    <t>Europe</t>
  </si>
  <si>
    <t>Austria</t>
  </si>
  <si>
    <t>Czech Republic</t>
  </si>
  <si>
    <t>Netherlands</t>
  </si>
  <si>
    <t>Portugal</t>
  </si>
  <si>
    <t>Spain</t>
  </si>
  <si>
    <t>Asia</t>
  </si>
  <si>
    <t>China</t>
  </si>
  <si>
    <r>
      <t>Hong Kong (S.A.R)</t>
    </r>
    <r>
      <rPr>
        <vertAlign val="superscript"/>
        <sz val="9"/>
        <rFont val="Times New Roman"/>
        <family val="1"/>
      </rPr>
      <t>4</t>
    </r>
  </si>
  <si>
    <t>Phillipines</t>
  </si>
  <si>
    <t>Thailand</t>
  </si>
  <si>
    <t>Africa</t>
  </si>
  <si>
    <t>Comoros Islands</t>
  </si>
  <si>
    <t>Ghana</t>
  </si>
  <si>
    <t>Madagascar</t>
  </si>
  <si>
    <t>Mayotte</t>
  </si>
  <si>
    <t>Mozambique</t>
  </si>
  <si>
    <t>Reunion</t>
  </si>
  <si>
    <t>South Africa, Republic of</t>
  </si>
  <si>
    <t>America</t>
  </si>
  <si>
    <t>U.S.A</t>
  </si>
  <si>
    <t>Panama</t>
  </si>
  <si>
    <t>Oceania</t>
  </si>
  <si>
    <t>Excludes ship's stores and bunkers</t>
  </si>
  <si>
    <r>
      <t>3</t>
    </r>
    <r>
      <rPr>
        <sz val="8"/>
        <rFont val="Times New Roman"/>
        <family val="1"/>
      </rPr>
      <t xml:space="preserve"> Provisional</t>
    </r>
  </si>
  <si>
    <r>
      <t>4</t>
    </r>
    <r>
      <rPr>
        <sz val="8"/>
        <rFont val="Times New Roman"/>
        <family val="1"/>
      </rPr>
      <t>Special Administrative Region of China</t>
    </r>
  </si>
  <si>
    <t>Table 9.7 - EOE exports by main section / commodity, 2015 - 2019</t>
  </si>
  <si>
    <t>SITC Section/Description</t>
  </si>
  <si>
    <r>
      <t xml:space="preserve">2018 </t>
    </r>
    <r>
      <rPr>
        <b/>
        <vertAlign val="superscript"/>
        <sz val="10.5"/>
        <rFont val="Times New Roman"/>
        <family val="1"/>
      </rPr>
      <t>1</t>
    </r>
  </si>
  <si>
    <r>
      <t xml:space="preserve">2019 </t>
    </r>
    <r>
      <rPr>
        <b/>
        <vertAlign val="superscript"/>
        <sz val="10.5"/>
        <rFont val="Times New Roman"/>
        <family val="1"/>
      </rPr>
      <t>2</t>
    </r>
  </si>
  <si>
    <t xml:space="preserve">1st Qr  </t>
  </si>
  <si>
    <t xml:space="preserve">2nd Qr  </t>
  </si>
  <si>
    <t xml:space="preserve">3rd Qr  </t>
  </si>
  <si>
    <t xml:space="preserve">4th Qr  </t>
  </si>
  <si>
    <t>Total EOE Exports</t>
  </si>
  <si>
    <t xml:space="preserve">     of  which :</t>
  </si>
  <si>
    <t>Live animals other than fish</t>
  </si>
  <si>
    <t>Fish &amp; fish preparations</t>
  </si>
  <si>
    <t>Cereals and cereal preparations</t>
  </si>
  <si>
    <t xml:space="preserve"> 2 - Crude materials, inedible, except fuels</t>
  </si>
  <si>
    <t xml:space="preserve"> 5 - Chemicals and related products, n.e.s</t>
  </si>
  <si>
    <t>Medicaments (including Veterinary medicaments)</t>
  </si>
  <si>
    <t xml:space="preserve"> 6 - Manufactured goods classified chiefly by material </t>
  </si>
  <si>
    <t xml:space="preserve">Paper, paperboard and articles </t>
  </si>
  <si>
    <t>Textile yarn, fabrics, made up articles</t>
  </si>
  <si>
    <t>Glass</t>
  </si>
  <si>
    <t>Pearls, precious  &amp; semi-precious stones</t>
  </si>
  <si>
    <t>Iron and steel</t>
  </si>
  <si>
    <t xml:space="preserve"> 7 - Machinery and transport equipment </t>
  </si>
  <si>
    <t xml:space="preserve"> 8 - Miscellaneous manufactured articles </t>
  </si>
  <si>
    <t>Travel goods, handbags and similar containers</t>
  </si>
  <si>
    <t>Articles of apparel and clothing</t>
  </si>
  <si>
    <t>Optical goods</t>
  </si>
  <si>
    <t>Watches and clocks</t>
  </si>
  <si>
    <t>Printed matter</t>
  </si>
  <si>
    <t>Articles, n.e.s. of plastics</t>
  </si>
  <si>
    <t>Toys, games and sporting goods</t>
  </si>
  <si>
    <t>Jewellery, goldsmiths &amp; silversmiths wares</t>
  </si>
  <si>
    <t>Other sections</t>
  </si>
  <si>
    <t>Table 9.8 - EOE  exports by main countries of destination, 2015 - 2019</t>
  </si>
  <si>
    <r>
      <t xml:space="preserve">2019 </t>
    </r>
    <r>
      <rPr>
        <b/>
        <vertAlign val="superscript"/>
        <sz val="10"/>
        <rFont val="Times New Roman"/>
        <family val="1"/>
      </rPr>
      <t>2</t>
    </r>
  </si>
  <si>
    <r>
      <t>Hong Kong (S.A.R)</t>
    </r>
    <r>
      <rPr>
        <vertAlign val="superscript"/>
        <sz val="10"/>
        <rFont val="Times New Roman"/>
        <family val="1"/>
      </rPr>
      <t>3</t>
    </r>
  </si>
  <si>
    <t>Sri Lanka</t>
  </si>
  <si>
    <t>Vietnam</t>
  </si>
  <si>
    <r>
      <t>1</t>
    </r>
    <r>
      <rPr>
        <sz val="8"/>
        <rFont val="Times New Roman"/>
        <family val="1"/>
      </rPr>
      <t xml:space="preserve"> Revised                  </t>
    </r>
    <r>
      <rPr>
        <vertAlign val="superscript"/>
        <sz val="8"/>
        <rFont val="Times New Roman"/>
        <family val="1"/>
      </rPr>
      <t>2</t>
    </r>
    <r>
      <rPr>
        <sz val="8"/>
        <rFont val="Times New Roman"/>
        <family val="1"/>
      </rPr>
      <t xml:space="preserve"> Provisional                   </t>
    </r>
    <r>
      <rPr>
        <vertAlign val="superscript"/>
        <sz val="8"/>
        <rFont val="Times New Roman"/>
        <family val="1"/>
      </rPr>
      <t>3</t>
    </r>
    <r>
      <rPr>
        <sz val="8"/>
        <rFont val="Times New Roman"/>
        <family val="1"/>
      </rPr>
      <t xml:space="preserve"> Special Administrative Region of China          </t>
    </r>
  </si>
  <si>
    <t>Table 9.9 - Total imports by section / main commodities, 2015 - 2019</t>
  </si>
  <si>
    <t>Value (c.i.f.): Million Rupees</t>
  </si>
  <si>
    <t xml:space="preserve"> Total imports</t>
  </si>
  <si>
    <t xml:space="preserve"> Food and live animals</t>
  </si>
  <si>
    <t>Meat and meat preparations</t>
  </si>
  <si>
    <t>Dairy products and bird's eggs</t>
  </si>
  <si>
    <t>Fish and fish preparations</t>
  </si>
  <si>
    <t>Wheat</t>
  </si>
  <si>
    <t>Rice</t>
  </si>
  <si>
    <t>Wheaten flour</t>
  </si>
  <si>
    <t>Cereal preparations</t>
  </si>
  <si>
    <t>Vegetables and fruits</t>
  </si>
  <si>
    <t xml:space="preserve"> Beverages and tobacco</t>
  </si>
  <si>
    <t>Beverages</t>
  </si>
  <si>
    <t>Tobacco &amp; tobacco manufactures</t>
  </si>
  <si>
    <t xml:space="preserve"> Crude materials, inedible, except fuel</t>
  </si>
  <si>
    <t>Cork and wood</t>
  </si>
  <si>
    <t>Textile fibres</t>
  </si>
  <si>
    <t xml:space="preserve"> Mineral fuels, lubricants, &amp; related products</t>
  </si>
  <si>
    <t>Refined petroleum products</t>
  </si>
  <si>
    <t>Gas, natural and manufactured</t>
  </si>
  <si>
    <t xml:space="preserve"> Animal &amp; vegetable oils and fats</t>
  </si>
  <si>
    <t>Fixed vegetables oils &amp; fats</t>
  </si>
  <si>
    <t xml:space="preserve"> Chemicals &amp; related products, n.e.s</t>
  </si>
  <si>
    <t>Dyeing &amp; tanning materials</t>
  </si>
  <si>
    <t>Medicinal &amp; pharmaceutical products</t>
  </si>
  <si>
    <t>Fertilisers</t>
  </si>
  <si>
    <t>Plastics in primary forms</t>
  </si>
  <si>
    <t>Plastics in non-primary forms</t>
  </si>
  <si>
    <t>Revised</t>
  </si>
  <si>
    <r>
      <rPr>
        <vertAlign val="superscript"/>
        <sz val="9"/>
        <rFont val="Times New Roman"/>
        <family val="1"/>
      </rPr>
      <t xml:space="preserve"> 2 </t>
    </r>
    <r>
      <rPr>
        <sz val="9"/>
        <rFont val="Times New Roman"/>
        <family val="1"/>
      </rPr>
      <t>Provisional</t>
    </r>
  </si>
  <si>
    <t>Table 9.9 (Cont'd) - Total imports by section / main commodities, 2015 - 2019</t>
  </si>
  <si>
    <t xml:space="preserve"> Manufactured goods classified chiefly by material</t>
  </si>
  <si>
    <t>Paper, paperboard &amp; articles thereof</t>
  </si>
  <si>
    <t>Textile yarn</t>
  </si>
  <si>
    <t>Cotton fabrics</t>
  </si>
  <si>
    <t>Other textile fabrics</t>
  </si>
  <si>
    <t>Cement</t>
  </si>
  <si>
    <t>Pearls, precious &amp; semi-precious stones</t>
  </si>
  <si>
    <t>Manufactures of metal, n.e.s.</t>
  </si>
  <si>
    <t xml:space="preserve"> Machinery &amp; transport equipment</t>
  </si>
  <si>
    <t>Power gen. mach. &amp; equipment</t>
  </si>
  <si>
    <t>Machinery spec. for particular industries</t>
  </si>
  <si>
    <t>Gen. industrial mach. equipment</t>
  </si>
  <si>
    <t>Office machines &amp; automated data processing machines</t>
  </si>
  <si>
    <t>Telecommunications &amp; sound recording &amp; reproducing app. &amp; equipment</t>
  </si>
  <si>
    <t>Electrical machinery, apparatus &amp; appliances n.e.s. &amp; electrical parts of household type</t>
  </si>
  <si>
    <t>Road vehicles</t>
  </si>
  <si>
    <t>Aircraft &amp; marine vessels &amp; parts</t>
  </si>
  <si>
    <t xml:space="preserve"> Miscellaneous manufactured articles</t>
  </si>
  <si>
    <t xml:space="preserve">Prefabricated buildings; sanitary plumbing, heating &amp; lighting fixtures &amp; fittings, n.e.s </t>
  </si>
  <si>
    <t>Articles of apparel and clothing accessories</t>
  </si>
  <si>
    <t>Footwear</t>
  </si>
  <si>
    <t xml:space="preserve">Professional, scientific &amp; controlling instruments &amp; apparatus, n.e.s  </t>
  </si>
  <si>
    <t>Watches and clocks and optical goods</t>
  </si>
  <si>
    <t xml:space="preserve">Printed matter  </t>
  </si>
  <si>
    <t xml:space="preserve">Articles n.e.s., of plastic  </t>
  </si>
  <si>
    <t xml:space="preserve">Jewellery, goldsmiths' &amp; silversmiths' wares, n.e.s </t>
  </si>
  <si>
    <t xml:space="preserve"> Commodities not elsewhere specified</t>
  </si>
  <si>
    <r>
      <t xml:space="preserve">                            </t>
    </r>
    <r>
      <rPr>
        <vertAlign val="superscript"/>
        <sz val="9"/>
        <rFont val="Times New Roman"/>
        <family val="1"/>
      </rPr>
      <t>2</t>
    </r>
    <r>
      <rPr>
        <sz val="9"/>
        <rFont val="Times New Roman"/>
        <family val="1"/>
      </rPr>
      <t xml:space="preserve"> Provisional</t>
    </r>
  </si>
  <si>
    <t>Table 9.10 - Imports of selected commodities, quantity, 2015 - 2019</t>
  </si>
  <si>
    <t>Quantity: Thousand Tonnes</t>
  </si>
  <si>
    <t>Commodity</t>
  </si>
  <si>
    <r>
      <t xml:space="preserve">2018 </t>
    </r>
    <r>
      <rPr>
        <b/>
        <vertAlign val="superscript"/>
        <sz val="10"/>
        <rFont val="CG Times"/>
        <family val="1"/>
      </rPr>
      <t>1</t>
    </r>
  </si>
  <si>
    <r>
      <t xml:space="preserve">2019 </t>
    </r>
    <r>
      <rPr>
        <b/>
        <vertAlign val="superscript"/>
        <sz val="10"/>
        <rFont val="CG Times"/>
        <family val="1"/>
      </rPr>
      <t>2</t>
    </r>
  </si>
  <si>
    <t>Meat &amp; meat preparations</t>
  </si>
  <si>
    <t>Dairy products &amp; birds eggs</t>
  </si>
  <si>
    <t>Fixed vegetable edible fats and oils, crude, refined or fractionated</t>
  </si>
  <si>
    <t xml:space="preserve">Fertilisers </t>
  </si>
  <si>
    <r>
      <rPr>
        <vertAlign val="superscript"/>
        <sz val="10"/>
        <rFont val="Times New Roman"/>
        <family val="1"/>
      </rPr>
      <t>1</t>
    </r>
    <r>
      <rPr>
        <sz val="10"/>
        <rFont val="Times New Roman"/>
        <family val="1"/>
      </rPr>
      <t xml:space="preserve"> Revised          </t>
    </r>
    <r>
      <rPr>
        <vertAlign val="superscript"/>
        <sz val="10"/>
        <rFont val="Times New Roman"/>
        <family val="1"/>
      </rPr>
      <t>2</t>
    </r>
    <r>
      <rPr>
        <sz val="10"/>
        <rFont val="Times New Roman"/>
        <family val="1"/>
      </rPr>
      <t xml:space="preserve"> Provisional</t>
    </r>
  </si>
  <si>
    <t>Table 9.11 - EOE  imports by main section / commodity, 2015 - 2019</t>
  </si>
  <si>
    <t>S.I.T.C</t>
  </si>
  <si>
    <t xml:space="preserve">     Description</t>
  </si>
  <si>
    <t xml:space="preserve">  EOE imports</t>
  </si>
  <si>
    <t xml:space="preserve"> Crude materials, inedible except fuels</t>
  </si>
  <si>
    <t xml:space="preserve"> - Cotton</t>
  </si>
  <si>
    <t xml:space="preserve"> - Synthetic fibres suitable for spinning</t>
  </si>
  <si>
    <t xml:space="preserve"> - Wool and other animal hair</t>
  </si>
  <si>
    <t xml:space="preserve"> Mineral fuels, lubricants &amp; related products</t>
  </si>
  <si>
    <t xml:space="preserve"> Chemicals &amp; related products</t>
  </si>
  <si>
    <t xml:space="preserve"> - Leather, leather manufactures, n.e.s.</t>
  </si>
  <si>
    <t xml:space="preserve"> - Textile yarn and fabrics</t>
  </si>
  <si>
    <t xml:space="preserve"> - Pearls and precious stones</t>
  </si>
  <si>
    <t xml:space="preserve"> Machinery and transport equipment</t>
  </si>
  <si>
    <t xml:space="preserve"> Miscellaneous manufactured goods</t>
  </si>
  <si>
    <t xml:space="preserve"> - Optical goods, watches &amp; clocks</t>
  </si>
  <si>
    <t xml:space="preserve"> - Jewellery, goldsmiths &amp; silversmiths wares</t>
  </si>
  <si>
    <t xml:space="preserve"> Other sections</t>
  </si>
  <si>
    <t>Table 9.12 - Total imports by main countries of origin, 2015 - 2019</t>
  </si>
  <si>
    <t>Country of origin</t>
  </si>
  <si>
    <t>Total imports</t>
  </si>
  <si>
    <t>Denmark</t>
  </si>
  <si>
    <t>Finland</t>
  </si>
  <si>
    <t>Hungary</t>
  </si>
  <si>
    <t>Ireland</t>
  </si>
  <si>
    <t>Israel</t>
  </si>
  <si>
    <t>Poland</t>
  </si>
  <si>
    <t>Russian Federation</t>
  </si>
  <si>
    <t>Sweden</t>
  </si>
  <si>
    <t>Turkey</t>
  </si>
  <si>
    <r>
      <t>Hong Kong (S.A.R)</t>
    </r>
    <r>
      <rPr>
        <vertAlign val="superscript"/>
        <sz val="9"/>
        <rFont val="Times New Roman"/>
        <family val="1"/>
      </rPr>
      <t>3</t>
    </r>
  </si>
  <si>
    <t>Indonesia</t>
  </si>
  <si>
    <t>Iran</t>
  </si>
  <si>
    <t>Korea, Republic of</t>
  </si>
  <si>
    <r>
      <rPr>
        <vertAlign val="superscript"/>
        <sz val="10"/>
        <rFont val="Times New Roman"/>
        <family val="1"/>
      </rPr>
      <t>1</t>
    </r>
    <r>
      <rPr>
        <sz val="10"/>
        <rFont val="Times New Roman"/>
        <family val="1"/>
      </rPr>
      <t xml:space="preserve"> Revised       </t>
    </r>
    <r>
      <rPr>
        <vertAlign val="superscript"/>
        <sz val="10"/>
        <rFont val="Times New Roman"/>
        <family val="1"/>
      </rPr>
      <t xml:space="preserve">2 </t>
    </r>
    <r>
      <rPr>
        <sz val="10"/>
        <rFont val="Times New Roman"/>
        <family val="1"/>
      </rPr>
      <t xml:space="preserve">Provisional        </t>
    </r>
    <r>
      <rPr>
        <vertAlign val="superscript"/>
        <sz val="10"/>
        <rFont val="Times New Roman"/>
        <family val="1"/>
      </rPr>
      <t>3</t>
    </r>
    <r>
      <rPr>
        <sz val="10"/>
        <rFont val="Times New Roman"/>
        <family val="1"/>
      </rPr>
      <t xml:space="preserve"> Special Administrative Region of China        </t>
    </r>
    <r>
      <rPr>
        <vertAlign val="superscript"/>
        <sz val="10"/>
        <rFont val="Times New Roman"/>
        <family val="1"/>
      </rPr>
      <t>4</t>
    </r>
    <r>
      <rPr>
        <sz val="10"/>
        <rFont val="Times New Roman"/>
        <family val="1"/>
      </rPr>
      <t xml:space="preserve"> Formerly Swaziland</t>
    </r>
  </si>
  <si>
    <t xml:space="preserve">                      Note: Data include transactions of the freeport</t>
  </si>
  <si>
    <t>Table 9.12 (cont'd) - Total imports by main countries of origin, 2015 - 2019</t>
  </si>
  <si>
    <t>Myanmar</t>
  </si>
  <si>
    <t>Philippines</t>
  </si>
  <si>
    <t>Saudi Arabia</t>
  </si>
  <si>
    <t>Viet Nam</t>
  </si>
  <si>
    <t>Cameroon</t>
  </si>
  <si>
    <t>Congo</t>
  </si>
  <si>
    <t>Egypt</t>
  </si>
  <si>
    <t>Malagasy Republic of</t>
  </si>
  <si>
    <t>Mali</t>
  </si>
  <si>
    <t>Morocco</t>
  </si>
  <si>
    <r>
      <t xml:space="preserve">Kingdom of Eswatini </t>
    </r>
    <r>
      <rPr>
        <vertAlign val="superscript"/>
        <sz val="8"/>
        <rFont val="Times New Roman"/>
        <family val="1"/>
      </rPr>
      <t>4</t>
    </r>
  </si>
  <si>
    <t>Argentina</t>
  </si>
  <si>
    <t>Brazil</t>
  </si>
  <si>
    <t xml:space="preserve">Chile </t>
  </si>
  <si>
    <t>Mexico</t>
  </si>
  <si>
    <t>United States of America</t>
  </si>
  <si>
    <t xml:space="preserve">                     Note: Data include transactions of the freeport</t>
  </si>
  <si>
    <t>Table 10.1 - Labour force, Employment and Unemployment, 16 years and over, 2012 - 2019</t>
  </si>
  <si>
    <t xml:space="preserve">   Thousands</t>
  </si>
  <si>
    <t>Labour force</t>
  </si>
  <si>
    <t>Employment (including foreign workers)</t>
  </si>
  <si>
    <t xml:space="preserve">Unemployment </t>
  </si>
  <si>
    <t>Mauritian</t>
  </si>
  <si>
    <t>Foreign workers</t>
  </si>
  <si>
    <r>
      <t xml:space="preserve">in large establishments </t>
    </r>
    <r>
      <rPr>
        <b/>
        <vertAlign val="superscript"/>
        <sz val="9"/>
        <rFont val="Times New Roman"/>
        <family val="1"/>
      </rPr>
      <t>1</t>
    </r>
  </si>
  <si>
    <t>outside large establishments</t>
  </si>
  <si>
    <r>
      <t>Rate</t>
    </r>
    <r>
      <rPr>
        <b/>
        <vertAlign val="superscript"/>
        <sz val="9"/>
        <rFont val="Times New Roman"/>
        <family val="1"/>
      </rPr>
      <t xml:space="preserve">2   </t>
    </r>
    <r>
      <rPr>
        <b/>
        <sz val="9"/>
        <rFont val="Times New Roman"/>
        <family val="1"/>
      </rPr>
      <t>(%)</t>
    </r>
  </si>
  <si>
    <t>2014</t>
  </si>
  <si>
    <t>2015</t>
  </si>
  <si>
    <t>2017</t>
  </si>
  <si>
    <t xml:space="preserve"> 2018 </t>
  </si>
  <si>
    <r>
      <t xml:space="preserve"> 2019 </t>
    </r>
    <r>
      <rPr>
        <vertAlign val="superscript"/>
        <sz val="11"/>
        <rFont val="Times New Roman"/>
        <family val="1"/>
      </rPr>
      <t>3</t>
    </r>
  </si>
  <si>
    <r>
      <rPr>
        <vertAlign val="superscript"/>
        <sz val="10"/>
        <rFont val="Times New Roman"/>
        <family val="1"/>
      </rPr>
      <t>1</t>
    </r>
    <r>
      <rPr>
        <sz val="10"/>
        <rFont val="Times New Roman"/>
        <family val="1"/>
      </rPr>
      <t xml:space="preserve"> Employing 10 or more persons</t>
    </r>
  </si>
  <si>
    <r>
      <rPr>
        <vertAlign val="superscript"/>
        <sz val="10"/>
        <rFont val="Times New Roman"/>
        <family val="1"/>
      </rPr>
      <t>2</t>
    </r>
    <r>
      <rPr>
        <sz val="10"/>
        <rFont val="Times New Roman"/>
        <family val="1"/>
      </rPr>
      <t xml:space="preserve"> Unemployment as a percentage of Mauritian labour force</t>
    </r>
  </si>
  <si>
    <r>
      <rPr>
        <vertAlign val="superscript"/>
        <sz val="10"/>
        <rFont val="Times New Roman"/>
        <family val="1"/>
      </rPr>
      <t>3</t>
    </r>
    <r>
      <rPr>
        <sz val="10"/>
        <rFont val="Times New Roman"/>
        <family val="1"/>
      </rPr>
      <t xml:space="preserve"> Provisional</t>
    </r>
  </si>
  <si>
    <t>Note: Revised estimates based on Population Census 2011</t>
  </si>
  <si>
    <r>
      <t>Table 10.2 - Employment</t>
    </r>
    <r>
      <rPr>
        <b/>
        <vertAlign val="superscript"/>
        <sz val="10"/>
        <rFont val="Times New Roman"/>
        <family val="1"/>
      </rPr>
      <t>1</t>
    </r>
    <r>
      <rPr>
        <b/>
        <sz val="10"/>
        <rFont val="Times New Roman"/>
        <family val="1"/>
      </rPr>
      <t xml:space="preserve"> in large establishments</t>
    </r>
    <r>
      <rPr>
        <b/>
        <vertAlign val="superscript"/>
        <sz val="10"/>
        <rFont val="Times New Roman"/>
        <family val="1"/>
      </rPr>
      <t>1</t>
    </r>
    <r>
      <rPr>
        <b/>
        <sz val="10"/>
        <rFont val="Times New Roman"/>
        <family val="1"/>
      </rPr>
      <t xml:space="preserve"> by major industrial group, March 2017 - March 2019</t>
    </r>
  </si>
  <si>
    <r>
      <t xml:space="preserve">March 2017 </t>
    </r>
    <r>
      <rPr>
        <b/>
        <vertAlign val="superscript"/>
        <sz val="10.5"/>
        <rFont val="Times New Roman"/>
        <family val="1"/>
      </rPr>
      <t>2</t>
    </r>
  </si>
  <si>
    <r>
      <t xml:space="preserve">March 2018 </t>
    </r>
    <r>
      <rPr>
        <b/>
        <vertAlign val="superscript"/>
        <sz val="10.5"/>
        <rFont val="Times New Roman"/>
        <family val="1"/>
      </rPr>
      <t>2</t>
    </r>
  </si>
  <si>
    <r>
      <t xml:space="preserve">March 2019 </t>
    </r>
    <r>
      <rPr>
        <b/>
        <vertAlign val="superscript"/>
        <sz val="10.5"/>
        <rFont val="Times New Roman"/>
        <family val="1"/>
      </rPr>
      <t>3</t>
    </r>
  </si>
  <si>
    <t>Industrial group</t>
  </si>
  <si>
    <t>Both</t>
  </si>
  <si>
    <t>Sexes</t>
  </si>
  <si>
    <t xml:space="preserve">       of which sugarcane</t>
  </si>
  <si>
    <t xml:space="preserve">       of which sugar</t>
  </si>
  <si>
    <t xml:space="preserve">                food (excluding sugar)</t>
  </si>
  <si>
    <t xml:space="preserve">                textiles &amp; Wearing Apparel </t>
  </si>
  <si>
    <t>Water supply, sewerage, waste management and remediation activities</t>
  </si>
  <si>
    <t>Wholesale and retail trade; repair of motor vehicles and motorcycles</t>
  </si>
  <si>
    <t xml:space="preserve">      of which wholesale and retail trade</t>
  </si>
  <si>
    <t xml:space="preserve">    of which monetary intermediation</t>
  </si>
  <si>
    <t xml:space="preserve">                financial leasing and other credit granting</t>
  </si>
  <si>
    <t xml:space="preserve">              insurance, reinsurance and pension funding</t>
  </si>
  <si>
    <t>Arts, entertainment and recreation</t>
  </si>
  <si>
    <t xml:space="preserve">        General Government</t>
  </si>
  <si>
    <r>
      <rPr>
        <vertAlign val="superscript"/>
        <sz val="9"/>
        <rFont val="Times New Roman"/>
        <family val="1"/>
      </rPr>
      <t>1</t>
    </r>
    <r>
      <rPr>
        <sz val="9"/>
        <rFont val="Times New Roman"/>
        <family val="1"/>
      </rPr>
      <t xml:space="preserve"> See notes in the beginning of Section 10 Paragraph 2</t>
    </r>
  </si>
  <si>
    <r>
      <rPr>
        <vertAlign val="superscript"/>
        <sz val="9"/>
        <rFont val="Times New Roman"/>
        <family val="1"/>
      </rPr>
      <t>2</t>
    </r>
    <r>
      <rPr>
        <sz val="9"/>
        <rFont val="Times New Roman"/>
        <family val="1"/>
      </rPr>
      <t xml:space="preserve"> Revised</t>
    </r>
  </si>
  <si>
    <r>
      <rPr>
        <vertAlign val="superscript"/>
        <sz val="9"/>
        <rFont val="Times New Roman"/>
        <family val="1"/>
      </rPr>
      <t>3</t>
    </r>
    <r>
      <rPr>
        <sz val="9"/>
        <rFont val="Times New Roman"/>
        <family val="1"/>
      </rPr>
      <t xml:space="preserve"> Provisional</t>
    </r>
  </si>
  <si>
    <r>
      <t>Table 10.3 - Employment in large establishments</t>
    </r>
    <r>
      <rPr>
        <b/>
        <vertAlign val="superscript"/>
        <sz val="10"/>
        <rFont val="Times New Roman"/>
        <family val="1"/>
      </rPr>
      <t>1</t>
    </r>
    <r>
      <rPr>
        <b/>
        <sz val="10"/>
        <rFont val="Times New Roman"/>
        <family val="1"/>
      </rPr>
      <t xml:space="preserve"> by sector, March 2017 - March 2019</t>
    </r>
  </si>
  <si>
    <t xml:space="preserve">       Sector</t>
  </si>
  <si>
    <r>
      <rPr>
        <b/>
        <sz val="9"/>
        <rFont val="Times New Roman"/>
        <family val="1"/>
      </rPr>
      <t>March 2017</t>
    </r>
    <r>
      <rPr>
        <b/>
        <vertAlign val="superscript"/>
        <sz val="9"/>
        <rFont val="Times New Roman"/>
        <family val="1"/>
      </rPr>
      <t xml:space="preserve"> 3</t>
    </r>
  </si>
  <si>
    <r>
      <t xml:space="preserve">March 2018 </t>
    </r>
    <r>
      <rPr>
        <b/>
        <vertAlign val="superscript"/>
        <sz val="9"/>
        <rFont val="Times New Roman"/>
        <family val="1"/>
      </rPr>
      <t>3</t>
    </r>
  </si>
  <si>
    <r>
      <t xml:space="preserve">March 2019 </t>
    </r>
    <r>
      <rPr>
        <b/>
        <vertAlign val="superscript"/>
        <sz val="9"/>
        <rFont val="Times New Roman"/>
        <family val="1"/>
      </rPr>
      <t>4</t>
    </r>
  </si>
  <si>
    <t>Public Sector</t>
  </si>
  <si>
    <r>
      <t>General Government</t>
    </r>
    <r>
      <rPr>
        <vertAlign val="superscript"/>
        <sz val="10"/>
        <rFont val="Times New Roman"/>
        <family val="1"/>
      </rPr>
      <t>2</t>
    </r>
  </si>
  <si>
    <t>Public Enterprises</t>
  </si>
  <si>
    <t>Private Sector</t>
  </si>
  <si>
    <t xml:space="preserve"> of which Export Oriented Enterprises</t>
  </si>
  <si>
    <t xml:space="preserve">Manufacturing </t>
  </si>
  <si>
    <t xml:space="preserve">    Textiles</t>
  </si>
  <si>
    <t xml:space="preserve">    Wearing apparel (except footwear)</t>
  </si>
  <si>
    <t xml:space="preserve">    Jewellery and related articles</t>
  </si>
  <si>
    <t xml:space="preserve">    Other manufacturing industries</t>
  </si>
  <si>
    <t xml:space="preserve">    Non-manufacturing </t>
  </si>
  <si>
    <t>Sugar Industry</t>
  </si>
  <si>
    <t xml:space="preserve">     Planters </t>
  </si>
  <si>
    <t xml:space="preserve">     Factories</t>
  </si>
  <si>
    <r>
      <rPr>
        <vertAlign val="superscript"/>
        <sz val="8"/>
        <rFont val="Times New Roman"/>
        <family val="1"/>
      </rPr>
      <t>1</t>
    </r>
    <r>
      <rPr>
        <sz val="8"/>
        <rFont val="Times New Roman"/>
        <family val="1"/>
      </rPr>
      <t xml:space="preserve"> See notes in the beginning of Section 10 Paragraph 2</t>
    </r>
  </si>
  <si>
    <r>
      <rPr>
        <vertAlign val="superscript"/>
        <sz val="8"/>
        <rFont val="Times New Roman"/>
        <family val="1"/>
      </rPr>
      <t>2</t>
    </r>
    <r>
      <rPr>
        <sz val="8"/>
        <rFont val="Times New Roman"/>
        <family val="1"/>
      </rPr>
      <t xml:space="preserve"> Includes Ministries/Departments, Municipal and District Councils, and agencies operating under the authority of the Central Government </t>
    </r>
  </si>
  <si>
    <r>
      <rPr>
        <vertAlign val="superscript"/>
        <sz val="8"/>
        <rFont val="Times New Roman"/>
        <family val="1"/>
      </rPr>
      <t xml:space="preserve">3 </t>
    </r>
    <r>
      <rPr>
        <sz val="8"/>
        <rFont val="Times New Roman"/>
        <family val="1"/>
      </rPr>
      <t xml:space="preserve">Revised              </t>
    </r>
    <r>
      <rPr>
        <vertAlign val="superscript"/>
        <sz val="8"/>
        <rFont val="Times New Roman"/>
        <family val="1"/>
      </rPr>
      <t xml:space="preserve"> 4</t>
    </r>
    <r>
      <rPr>
        <sz val="8"/>
        <rFont val="Times New Roman"/>
        <family val="1"/>
      </rPr>
      <t xml:space="preserve"> Provisional</t>
    </r>
  </si>
  <si>
    <r>
      <t>Table 10.4  -  Average monthly earnings</t>
    </r>
    <r>
      <rPr>
        <b/>
        <vertAlign val="superscript"/>
        <sz val="10"/>
        <rFont val="Times New Roman"/>
        <family val="1"/>
      </rPr>
      <t>1</t>
    </r>
    <r>
      <rPr>
        <b/>
        <sz val="10"/>
        <rFont val="Times New Roman"/>
        <family val="1"/>
      </rPr>
      <t xml:space="preserve"> in large establishments </t>
    </r>
    <r>
      <rPr>
        <b/>
        <vertAlign val="superscript"/>
        <sz val="10"/>
        <rFont val="Times New Roman"/>
        <family val="1"/>
      </rPr>
      <t>2</t>
    </r>
    <r>
      <rPr>
        <b/>
        <sz val="10"/>
        <rFont val="Times New Roman"/>
        <family val="1"/>
      </rPr>
      <t xml:space="preserve"> by industrial group, March 2017 - March 2019</t>
    </r>
  </si>
  <si>
    <t>Rupees</t>
  </si>
  <si>
    <r>
      <t xml:space="preserve">March 2017 </t>
    </r>
    <r>
      <rPr>
        <b/>
        <vertAlign val="superscript"/>
        <sz val="9"/>
        <rFont val="Times New Roman"/>
        <family val="1"/>
      </rPr>
      <t>3</t>
    </r>
  </si>
  <si>
    <t xml:space="preserve">      of  which sugarcane</t>
  </si>
  <si>
    <t xml:space="preserve">   of which sugar</t>
  </si>
  <si>
    <t xml:space="preserve">                   food (excluding sugar)</t>
  </si>
  <si>
    <t xml:space="preserve">                   textiles</t>
  </si>
  <si>
    <t xml:space="preserve">   of which monetary intermediation</t>
  </si>
  <si>
    <t xml:space="preserve">                   financial leasing and other credit granting</t>
  </si>
  <si>
    <t xml:space="preserve">                  insurance, reinsurance and pension funding</t>
  </si>
  <si>
    <t>All sectors</t>
  </si>
  <si>
    <r>
      <rPr>
        <vertAlign val="superscript"/>
        <sz val="9"/>
        <rFont val="Times New Roman"/>
        <family val="1"/>
      </rPr>
      <t>1</t>
    </r>
    <r>
      <rPr>
        <sz val="9"/>
        <rFont val="Times New Roman"/>
        <family val="1"/>
      </rPr>
      <t xml:space="preserve"> Earnings of daily, hourly and piece rate workers have been converted to a monthly basis </t>
    </r>
  </si>
  <si>
    <r>
      <rPr>
        <vertAlign val="superscript"/>
        <sz val="9"/>
        <rFont val="Times New Roman"/>
        <family val="1"/>
      </rPr>
      <t>2</t>
    </r>
    <r>
      <rPr>
        <sz val="9"/>
        <rFont val="Times New Roman"/>
        <family val="1"/>
      </rPr>
      <t xml:space="preserve">  See notes in the beginning of Section 10 Paragraph 2</t>
    </r>
  </si>
  <si>
    <r>
      <rPr>
        <vertAlign val="superscript"/>
        <sz val="9"/>
        <rFont val="Times New Roman"/>
        <family val="1"/>
      </rPr>
      <t>3</t>
    </r>
    <r>
      <rPr>
        <sz val="9"/>
        <rFont val="Times New Roman"/>
        <family val="1"/>
      </rPr>
      <t xml:space="preserve">  Revised</t>
    </r>
  </si>
  <si>
    <r>
      <rPr>
        <vertAlign val="superscript"/>
        <sz val="9"/>
        <rFont val="Times New Roman"/>
        <family val="1"/>
      </rPr>
      <t>4</t>
    </r>
    <r>
      <rPr>
        <sz val="9"/>
        <rFont val="Times New Roman"/>
        <family val="1"/>
      </rPr>
      <t xml:space="preserve">  Provisional</t>
    </r>
  </si>
  <si>
    <t>of which sugarcane</t>
  </si>
  <si>
    <t xml:space="preserve"> of which sugar</t>
  </si>
  <si>
    <t xml:space="preserve">     food (excluding sugar)</t>
  </si>
  <si>
    <t xml:space="preserve">    textiles</t>
  </si>
  <si>
    <t>of which wholesale and retail trade</t>
  </si>
  <si>
    <t>of which monetary intermediation</t>
  </si>
  <si>
    <t>financial leasing and other credit granting</t>
  </si>
  <si>
    <t>insurance, reinsurance and pension funding</t>
  </si>
  <si>
    <r>
      <rPr>
        <vertAlign val="superscript"/>
        <sz val="10"/>
        <rFont val="Times New Roman"/>
        <family val="1"/>
      </rPr>
      <t>1</t>
    </r>
    <r>
      <rPr>
        <sz val="10"/>
        <rFont val="Times New Roman"/>
        <family val="1"/>
      </rPr>
      <t xml:space="preserve"> See notes in the beginning of Section 10 Paragraph 2</t>
    </r>
  </si>
  <si>
    <r>
      <t xml:space="preserve">2  </t>
    </r>
    <r>
      <rPr>
        <sz val="10"/>
        <rFont val="Times New Roman"/>
        <family val="1"/>
      </rPr>
      <t>Revised</t>
    </r>
  </si>
  <si>
    <r>
      <rPr>
        <vertAlign val="superscript"/>
        <sz val="10"/>
        <rFont val="Times New Roman"/>
        <family val="1"/>
      </rPr>
      <t xml:space="preserve">3 </t>
    </r>
    <r>
      <rPr>
        <sz val="10"/>
        <rFont val="Times New Roman"/>
        <family val="1"/>
      </rPr>
      <t>Provisional</t>
    </r>
  </si>
  <si>
    <r>
      <t>Table 10.6 -  Average daily earnings (Rupees) in large establishments</t>
    </r>
    <r>
      <rPr>
        <b/>
        <vertAlign val="superscript"/>
        <sz val="9"/>
        <rFont val="Times New Roman"/>
        <family val="1"/>
      </rPr>
      <t>1</t>
    </r>
    <r>
      <rPr>
        <b/>
        <sz val="9"/>
        <rFont val="Times New Roman"/>
        <family val="1"/>
      </rPr>
      <t xml:space="preserve"> by industrial group for employees on daily rates of pay, March 2017 - March 2019</t>
    </r>
  </si>
  <si>
    <t xml:space="preserve">        of which sugarcane </t>
  </si>
  <si>
    <t xml:space="preserve">    of which sugar</t>
  </si>
  <si>
    <t xml:space="preserve">        food (excluding sugar)</t>
  </si>
  <si>
    <t xml:space="preserve">       textiles</t>
  </si>
  <si>
    <r>
      <t>Table 10.7 - Average monthly earnings (Rupees) in EOE</t>
    </r>
    <r>
      <rPr>
        <b/>
        <vertAlign val="superscript"/>
        <sz val="8"/>
        <rFont val="Times New Roman"/>
        <family val="1"/>
      </rPr>
      <t>2</t>
    </r>
    <r>
      <rPr>
        <b/>
        <sz val="8"/>
        <rFont val="Times New Roman"/>
        <family val="1"/>
      </rPr>
      <t xml:space="preserve"> by industrial group for employees exclusively on monthly rates of pay, March 2017 - March 2019</t>
    </r>
  </si>
  <si>
    <r>
      <t>March 2018</t>
    </r>
    <r>
      <rPr>
        <b/>
        <vertAlign val="superscript"/>
        <sz val="9"/>
        <rFont val="Times New Roman"/>
        <family val="1"/>
      </rPr>
      <t xml:space="preserve"> 3</t>
    </r>
  </si>
  <si>
    <t>Food</t>
  </si>
  <si>
    <t>Textiles</t>
  </si>
  <si>
    <t>Wearing apparel (except footwear)</t>
  </si>
  <si>
    <t>Footwear and leather products</t>
  </si>
  <si>
    <t>Wood and furniture</t>
  </si>
  <si>
    <t>Medical, optical and photographic equipment</t>
  </si>
  <si>
    <t>Jewellery &amp; related articles</t>
  </si>
  <si>
    <t>Paper products and printing and publishing</t>
  </si>
  <si>
    <t>Chemical and plastic products</t>
  </si>
  <si>
    <t>Non-manufacturing</t>
  </si>
  <si>
    <r>
      <t>Table 10.8 -  Average daily earnings (Rupees) in EOE</t>
    </r>
    <r>
      <rPr>
        <b/>
        <vertAlign val="superscript"/>
        <sz val="8"/>
        <rFont val="Times New Roman"/>
        <family val="1"/>
      </rPr>
      <t>2</t>
    </r>
    <r>
      <rPr>
        <b/>
        <sz val="8"/>
        <rFont val="Times New Roman"/>
        <family val="1"/>
      </rPr>
      <t xml:space="preserve"> by industrial group for employees exclusively on daily rates of  pay, March 2017 - March 2019</t>
    </r>
  </si>
  <si>
    <r>
      <t xml:space="preserve">1 </t>
    </r>
    <r>
      <rPr>
        <sz val="9"/>
        <rFont val="Times New Roman"/>
        <family val="1"/>
      </rPr>
      <t xml:space="preserve">See notes in the beginning of Section 10 Paragraph 2     </t>
    </r>
    <r>
      <rPr>
        <vertAlign val="superscript"/>
        <sz val="9"/>
        <rFont val="Times New Roman"/>
        <family val="1"/>
      </rPr>
      <t>2</t>
    </r>
    <r>
      <rPr>
        <sz val="9"/>
        <rFont val="Times New Roman"/>
        <family val="1"/>
      </rPr>
      <t xml:space="preserve">  Export Oriented Entreprises     </t>
    </r>
    <r>
      <rPr>
        <vertAlign val="superscript"/>
        <sz val="9"/>
        <rFont val="Times New Roman"/>
        <family val="1"/>
      </rPr>
      <t>3</t>
    </r>
    <r>
      <rPr>
        <sz val="9"/>
        <rFont val="Times New Roman"/>
        <family val="1"/>
      </rPr>
      <t xml:space="preserve"> Revised    </t>
    </r>
    <r>
      <rPr>
        <vertAlign val="superscript"/>
        <sz val="9"/>
        <rFont val="Times New Roman"/>
        <family val="1"/>
      </rPr>
      <t>4</t>
    </r>
    <r>
      <rPr>
        <sz val="9"/>
        <rFont val="Times New Roman"/>
        <family val="1"/>
      </rPr>
      <t xml:space="preserve">  Provisional</t>
    </r>
  </si>
  <si>
    <t>Table 10.9 - Minimum wages per month as prescribed by the National Remuneration Board for specified occupations
 in principal industries, 2016 - 2019</t>
  </si>
  <si>
    <t>Industry group</t>
  </si>
  <si>
    <t xml:space="preserve">Occupation </t>
  </si>
  <si>
    <t>Agriculture, Forestry &amp; Fishing</t>
  </si>
  <si>
    <t xml:space="preserve">     Sugarcane</t>
  </si>
  <si>
    <t xml:space="preserve"> Field worker (other than special  category)</t>
  </si>
  <si>
    <t xml:space="preserve">                             Male</t>
  </si>
  <si>
    <t xml:space="preserve">                             Female</t>
  </si>
  <si>
    <t xml:space="preserve"> Fitter, grade 1</t>
  </si>
  <si>
    <t xml:space="preserve"> Driver, grade 1 (lorries, vans, buses, cars,
 rollers,   wheel tractors for haulage work and 
 light loader)                                                                   </t>
  </si>
  <si>
    <t xml:space="preserve"> Factory operator, grade 1</t>
  </si>
  <si>
    <t xml:space="preserve">     Tea</t>
  </si>
  <si>
    <t xml:space="preserve"> Field labourer:</t>
  </si>
  <si>
    <r>
      <t>Manufacturing</t>
    </r>
    <r>
      <rPr>
        <b/>
        <vertAlign val="superscript"/>
        <sz val="10"/>
        <rFont val="Times New Roman"/>
        <family val="1"/>
      </rPr>
      <t>1</t>
    </r>
  </si>
  <si>
    <t xml:space="preserve">    Bread manufacture, mechanised</t>
  </si>
  <si>
    <t xml:space="preserve">  Brigadier</t>
  </si>
  <si>
    <t xml:space="preserve">    Export enterprise</t>
  </si>
  <si>
    <t xml:space="preserve">  Factory worker</t>
  </si>
  <si>
    <t xml:space="preserve">  Cabinet maker, grade 1</t>
  </si>
  <si>
    <t xml:space="preserve">    Printing and publishing</t>
  </si>
  <si>
    <t xml:space="preserve">  Hand compositor</t>
  </si>
  <si>
    <t xml:space="preserve">    Blockmaking, stone crushing and 
    other related industries</t>
  </si>
  <si>
    <t xml:space="preserve">  Stone breaker/ Block maker</t>
  </si>
  <si>
    <t xml:space="preserve">        </t>
  </si>
  <si>
    <t xml:space="preserve">    Electrical, engineering and mechanical workshops
   </t>
  </si>
  <si>
    <t xml:space="preserve">  Pattern maker, grade 1/ Fitter, grade 1</t>
  </si>
  <si>
    <r>
      <t>Construction</t>
    </r>
    <r>
      <rPr>
        <b/>
        <vertAlign val="superscript"/>
        <sz val="10"/>
        <rFont val="Times New Roman"/>
        <family val="1"/>
      </rPr>
      <t>1</t>
    </r>
  </si>
  <si>
    <t xml:space="preserve">  Carpenter, grade 1</t>
  </si>
  <si>
    <t xml:space="preserve">  Mason, grade 1</t>
  </si>
  <si>
    <t xml:space="preserve">   Wholesale and retail trade</t>
  </si>
  <si>
    <t xml:space="preserve">  Salesperson</t>
  </si>
  <si>
    <t xml:space="preserve">  Bartender</t>
  </si>
  <si>
    <t xml:space="preserve">  Cook</t>
  </si>
  <si>
    <t xml:space="preserve">  Waiter</t>
  </si>
  <si>
    <t xml:space="preserve">   Bus transport</t>
  </si>
  <si>
    <t xml:space="preserve">  Driver (permanent)</t>
  </si>
  <si>
    <t xml:space="preserve">  Conductor (permanent)</t>
  </si>
  <si>
    <t xml:space="preserve">   Nursing homes</t>
  </si>
  <si>
    <t xml:space="preserve">  Nurse</t>
  </si>
  <si>
    <t xml:space="preserve">  Nursing home attendant</t>
  </si>
  <si>
    <r>
      <t>1</t>
    </r>
    <r>
      <rPr>
        <sz val="9"/>
        <rFont val="Times New Roman"/>
        <family val="1"/>
      </rPr>
      <t xml:space="preserve"> Daily and weekly wages are converted to monthly wages by assuming 26 working days per month. </t>
    </r>
  </si>
  <si>
    <t>There were no remuneration regulations published in year 2018 due to the implementation of minimum wage.</t>
  </si>
  <si>
    <r>
      <t>Table 10.10 - Earnings</t>
    </r>
    <r>
      <rPr>
        <b/>
        <vertAlign val="superscript"/>
        <sz val="11"/>
        <rFont val="Times New Roman"/>
        <family val="1"/>
      </rPr>
      <t>1</t>
    </r>
    <r>
      <rPr>
        <b/>
        <sz val="11"/>
        <rFont val="Times New Roman"/>
        <family val="1"/>
      </rPr>
      <t xml:space="preserve"> per month for typical occupations in selected industries (excluding Government), 2018 - 2019</t>
    </r>
  </si>
  <si>
    <t>Occupation</t>
  </si>
  <si>
    <t xml:space="preserve">  Agriculture, forestry &amp; fishing</t>
  </si>
  <si>
    <t>Sugarcane plantations</t>
  </si>
  <si>
    <t>Field supervisor (formerly overseer)</t>
  </si>
  <si>
    <t>Field worker (other than special category)</t>
  </si>
  <si>
    <t>Processing &amp; preserving of fish</t>
  </si>
  <si>
    <t>Machine Operator</t>
  </si>
  <si>
    <t xml:space="preserve">Manufacture of vegetable and animal
oils and fats 
</t>
  </si>
  <si>
    <t>Manufacture of sugar</t>
  </si>
  <si>
    <t xml:space="preserve">Manufacture of malt liquors including 
non alcoholic beer 
</t>
  </si>
  <si>
    <t xml:space="preserve">Sales Assistant </t>
  </si>
  <si>
    <t>Textiles (excluding wearing apparel)</t>
  </si>
  <si>
    <t xml:space="preserve">Manufacture of structural metal products  </t>
  </si>
  <si>
    <t>Factory Worker</t>
  </si>
  <si>
    <t xml:space="preserve">Manufacture of jewellery </t>
  </si>
  <si>
    <t xml:space="preserve">Factory Worker </t>
  </si>
  <si>
    <t xml:space="preserve">Mason </t>
  </si>
  <si>
    <t>Carpenter</t>
  </si>
  <si>
    <t xml:space="preserve">  Transport and storage</t>
  </si>
  <si>
    <t>Bus transport</t>
  </si>
  <si>
    <t>Bus driver</t>
  </si>
  <si>
    <t>Bus conductor</t>
  </si>
  <si>
    <t>Hotel</t>
  </si>
  <si>
    <t>Waiter/Head waiter</t>
  </si>
  <si>
    <t>Cleaner/Kitchen helper</t>
  </si>
  <si>
    <t xml:space="preserve">  Information and Communication</t>
  </si>
  <si>
    <t>Telecommunication</t>
  </si>
  <si>
    <t>Telecommunication technician</t>
  </si>
  <si>
    <t>Telephone installer/servicer</t>
  </si>
  <si>
    <t>Computer consultancy</t>
  </si>
  <si>
    <t>Software engineer</t>
  </si>
  <si>
    <t xml:space="preserve">  Financial &amp; Insurance activities</t>
  </si>
  <si>
    <t>Bank</t>
  </si>
  <si>
    <t>Bank Teller</t>
  </si>
  <si>
    <t>Insurance</t>
  </si>
  <si>
    <t>Insurance clerk</t>
  </si>
  <si>
    <t xml:space="preserve">  Professional, scientific &amp; technical activities</t>
  </si>
  <si>
    <t>Activities of head office and management 
consultancy activities</t>
  </si>
  <si>
    <t>Administrative Secretary</t>
  </si>
  <si>
    <t xml:space="preserve"> Administrative &amp; Support Service Activities</t>
  </si>
  <si>
    <t>Security system service activities</t>
  </si>
  <si>
    <t>Security Guard</t>
  </si>
  <si>
    <t>Activities of call centres</t>
  </si>
  <si>
    <t>Customer Service Agent</t>
  </si>
  <si>
    <t xml:space="preserve">Private education services </t>
  </si>
  <si>
    <t>Teacher Primary</t>
  </si>
  <si>
    <t>Education Officer</t>
  </si>
  <si>
    <t xml:space="preserve">  Human health &amp; social work activities</t>
  </si>
  <si>
    <t>Private health services</t>
  </si>
  <si>
    <t>Health Care Assistant</t>
  </si>
  <si>
    <t>Source: Quarterly Survey of Employment and Earnings and Hours of Work</t>
  </si>
  <si>
    <t>Table 10.11 - Minimum and maximum salary rates per month of specified occupations in Ministry/Department, 2016</t>
  </si>
  <si>
    <t>Minimum</t>
  </si>
  <si>
    <t>Maximum</t>
  </si>
  <si>
    <t>Technical Officer - Agriculture</t>
  </si>
  <si>
    <t>Fitter</t>
  </si>
  <si>
    <t>Lorry Loader</t>
  </si>
  <si>
    <t>Mason</t>
  </si>
  <si>
    <t>Mechanic</t>
  </si>
  <si>
    <t>Project Manager</t>
  </si>
  <si>
    <t>Information and Communication</t>
  </si>
  <si>
    <t>Assistant System Analyst/ Senior Assistant System Analyst</t>
  </si>
  <si>
    <t>Receptionist/Telephone Operator</t>
  </si>
  <si>
    <t>Central Government</t>
  </si>
  <si>
    <t>Management support officer</t>
  </si>
  <si>
    <t>Driver</t>
  </si>
  <si>
    <t>Financial Officer/Senior Financial Officer</t>
  </si>
  <si>
    <t>General worker (formerly general field and office/premises worker)</t>
  </si>
  <si>
    <t>Police Constable</t>
  </si>
  <si>
    <t>Machine minder/ Senior machine minder (Pressroom)</t>
  </si>
  <si>
    <t>Social Security Officer</t>
  </si>
  <si>
    <t>Word Processing Operator</t>
  </si>
  <si>
    <t>Analyst/Senior Analyst</t>
  </si>
  <si>
    <t>Primary School Educator *</t>
  </si>
  <si>
    <t>Educator (Secondary)</t>
  </si>
  <si>
    <t>Medical and Health Officer/Senior M&amp;HO</t>
  </si>
  <si>
    <t>Medical laboratory Technologist/Senior Medical Laboratory Technologist</t>
  </si>
  <si>
    <t>Nursing Officer</t>
  </si>
  <si>
    <t>* Restyled as per PRB 2016</t>
  </si>
  <si>
    <r>
      <t>Table 10.12 - Average wages/salaries</t>
    </r>
    <r>
      <rPr>
        <b/>
        <vertAlign val="superscript"/>
        <sz val="12"/>
        <rFont val="Times New Roman"/>
        <family val="1"/>
      </rPr>
      <t>1</t>
    </r>
    <r>
      <rPr>
        <b/>
        <sz val="12"/>
        <rFont val="Times New Roman"/>
        <family val="1"/>
      </rPr>
      <t xml:space="preserve"> per month of selected occupations in government services,  2018 - 2019</t>
    </r>
  </si>
  <si>
    <t xml:space="preserve">  Central Government</t>
  </si>
  <si>
    <t>Office Management Assistant</t>
  </si>
  <si>
    <t>Prisons Officer/Senior Prisons Officer</t>
  </si>
  <si>
    <t>Police constable</t>
  </si>
  <si>
    <t>Management Support Officer</t>
  </si>
  <si>
    <t>Fireman</t>
  </si>
  <si>
    <t>Office Attendant</t>
  </si>
  <si>
    <t>Educator Secondary</t>
  </si>
  <si>
    <t>Teacher/Senior Teacher (Primary)</t>
  </si>
  <si>
    <t>Medical &amp; Health Officer/Senior Medical &amp; Health Officer</t>
  </si>
  <si>
    <t>Nursing officer</t>
  </si>
  <si>
    <t>Hospital Care Attendant</t>
  </si>
  <si>
    <t xml:space="preserve">  Local Government </t>
  </si>
  <si>
    <t>Health Inspector</t>
  </si>
  <si>
    <t>Infant School Teacher</t>
  </si>
  <si>
    <t>Gardener</t>
  </si>
  <si>
    <t>Refuse Collector</t>
  </si>
  <si>
    <t>Handy Worker</t>
  </si>
  <si>
    <t>General Worker</t>
  </si>
  <si>
    <r>
      <rPr>
        <vertAlign val="superscript"/>
        <sz val="10"/>
        <rFont val="Times New Roman"/>
        <family val="1"/>
      </rPr>
      <t>1</t>
    </r>
    <r>
      <rPr>
        <sz val="10"/>
        <rFont val="Times New Roman"/>
        <family val="1"/>
      </rPr>
      <t xml:space="preserve"> Wages/salaries refer to the total basic wages/salaries including cost of living allowances, regularly paid 
  allowances which is  the average of the four quarters of the reference year.</t>
    </r>
  </si>
  <si>
    <r>
      <rPr>
        <vertAlign val="superscript"/>
        <sz val="10"/>
        <rFont val="Times New Roman"/>
        <family val="1"/>
      </rPr>
      <t>2</t>
    </r>
    <r>
      <rPr>
        <sz val="10"/>
        <rFont val="Times New Roman"/>
        <family val="1"/>
      </rPr>
      <t xml:space="preserve"> Revised</t>
    </r>
  </si>
  <si>
    <t xml:space="preserve"> Source:  Quarterly Survey of Employment and Earnings and Hours of Work</t>
  </si>
  <si>
    <t>SECTION 11 - SOCIAL SECURITY</t>
  </si>
  <si>
    <t>Table 11.1(a) - Social Benefits, Republic of Mauritius, 2015/16 - 2018/19</t>
  </si>
  <si>
    <t>2015 / 2016</t>
  </si>
  <si>
    <t>2016 / 2017</t>
  </si>
  <si>
    <t>2017 / 2018</t>
  </si>
  <si>
    <t>2018 / 2019</t>
  </si>
  <si>
    <t>Social Aid</t>
  </si>
  <si>
    <t xml:space="preserve">No. of cases </t>
  </si>
  <si>
    <r>
      <t>Total amount paid</t>
    </r>
    <r>
      <rPr>
        <vertAlign val="superscript"/>
        <sz val="10"/>
        <rFont val="Times New Roman"/>
        <family val="1"/>
      </rPr>
      <t>1</t>
    </r>
    <r>
      <rPr>
        <sz val="10"/>
        <rFont val="Times New Roman"/>
        <family val="1"/>
      </rPr>
      <t xml:space="preserve">  (Million rupees)</t>
    </r>
  </si>
  <si>
    <t>Indoor Relief</t>
  </si>
  <si>
    <t>No. of persons in infirmaries</t>
  </si>
  <si>
    <t>No. of persons in orphanages</t>
  </si>
  <si>
    <t>Total capitation grant paid (Million rupees)</t>
  </si>
  <si>
    <t>Retirement pension and child's allowance</t>
  </si>
  <si>
    <t xml:space="preserve">No. of beneficiaries </t>
  </si>
  <si>
    <t>Basic pension</t>
  </si>
  <si>
    <t>of which: severely handicapped (SH)</t>
  </si>
  <si>
    <t>Contributory pension</t>
  </si>
  <si>
    <t>Amount paid (Million rupees)</t>
  </si>
  <si>
    <r>
      <t>Basic pension</t>
    </r>
    <r>
      <rPr>
        <vertAlign val="superscript"/>
        <sz val="10"/>
        <rFont val="Times New Roman"/>
        <family val="1"/>
      </rPr>
      <t>2</t>
    </r>
  </si>
  <si>
    <t>Widow's pension and child's allowance</t>
  </si>
  <si>
    <t xml:space="preserve">Basic pension </t>
  </si>
  <si>
    <t>Contributory pension (All ages)</t>
  </si>
  <si>
    <r>
      <t>Basic pension</t>
    </r>
    <r>
      <rPr>
        <vertAlign val="superscript"/>
        <sz val="10"/>
        <rFont val="Times New Roman"/>
        <family val="1"/>
      </rPr>
      <t>3</t>
    </r>
  </si>
  <si>
    <t>Orphan's pension and Guardian's allowance</t>
  </si>
  <si>
    <t>No. of guardians (basic pension)</t>
  </si>
  <si>
    <r>
      <t>Basic pension</t>
    </r>
    <r>
      <rPr>
        <vertAlign val="superscript"/>
        <sz val="10"/>
        <rFont val="Times New Roman"/>
        <family val="1"/>
      </rPr>
      <t>4</t>
    </r>
  </si>
  <si>
    <t>Invalidity pension and child's allowance</t>
  </si>
  <si>
    <r>
      <t xml:space="preserve">32,300 </t>
    </r>
    <r>
      <rPr>
        <vertAlign val="superscript"/>
        <sz val="10"/>
        <rFont val="Times New Roman"/>
        <family val="1"/>
      </rPr>
      <t>9</t>
    </r>
  </si>
  <si>
    <t>of which: severely handicapped (Carer's)</t>
  </si>
  <si>
    <r>
      <t>Basic pension</t>
    </r>
    <r>
      <rPr>
        <vertAlign val="superscript"/>
        <sz val="10"/>
        <rFont val="Times New Roman"/>
        <family val="1"/>
      </rPr>
      <t>5</t>
    </r>
  </si>
  <si>
    <r>
      <t>Inmates allowance</t>
    </r>
    <r>
      <rPr>
        <b/>
        <vertAlign val="superscript"/>
        <sz val="11"/>
        <rFont val="Times New Roman"/>
        <family val="1"/>
      </rPr>
      <t>6</t>
    </r>
  </si>
  <si>
    <t>No. of beneficiaries :</t>
  </si>
  <si>
    <t xml:space="preserve">   - in infirmaries &amp; orphanages</t>
  </si>
  <si>
    <r>
      <t xml:space="preserve">   - in Brown Sequard Hospital</t>
    </r>
    <r>
      <rPr>
        <vertAlign val="superscript"/>
        <sz val="10"/>
        <rFont val="Times New Roman"/>
        <family val="1"/>
      </rPr>
      <t>7</t>
    </r>
  </si>
  <si>
    <t>Total amount paid (Million rupees)</t>
  </si>
  <si>
    <t>Industrial injury benefit</t>
  </si>
  <si>
    <t>Lump sum payment to ex SIPF members</t>
  </si>
  <si>
    <t>Unemployment hardship relief (UHR)</t>
  </si>
  <si>
    <r>
      <t xml:space="preserve">Total amount paid </t>
    </r>
    <r>
      <rPr>
        <vertAlign val="superscript"/>
        <sz val="10"/>
        <rFont val="Times New Roman"/>
        <family val="1"/>
      </rPr>
      <t>8</t>
    </r>
    <r>
      <rPr>
        <sz val="10"/>
        <rFont val="Times New Roman"/>
        <family val="1"/>
      </rPr>
      <t>(Million rupees)</t>
    </r>
  </si>
  <si>
    <r>
      <t xml:space="preserve">1, 2, 3, 4, 5, 6, 7, 8 and 9 </t>
    </r>
    <r>
      <rPr>
        <sz val="11"/>
        <rFont val="Times New Roman"/>
        <family val="1"/>
      </rPr>
      <t>See footnotes on page 138</t>
    </r>
  </si>
  <si>
    <t>Table 11.1(b) - Social Benefits, Island of Mauritius, 2015/16  - 2018/19</t>
  </si>
  <si>
    <t>Indoor relief</t>
  </si>
  <si>
    <t>Total capitation grants paid (Million rupees)</t>
  </si>
  <si>
    <r>
      <t xml:space="preserve">31,282 </t>
    </r>
    <r>
      <rPr>
        <vertAlign val="superscript"/>
        <sz val="10"/>
        <rFont val="Times New Roman"/>
        <family val="1"/>
      </rPr>
      <t>9</t>
    </r>
  </si>
  <si>
    <r>
      <t>Inmates allowance</t>
    </r>
    <r>
      <rPr>
        <b/>
        <vertAlign val="superscript"/>
        <sz val="10"/>
        <rFont val="Times New Roman"/>
        <family val="1"/>
      </rPr>
      <t>6</t>
    </r>
  </si>
  <si>
    <t>Table 11.1(c) - Social Benefits, Island of Rodrigues, 2015/16 - 2018/19</t>
  </si>
  <si>
    <r>
      <t>Total amount paid</t>
    </r>
    <r>
      <rPr>
        <vertAlign val="superscript"/>
        <sz val="10"/>
        <rFont val="Times New Roman"/>
        <family val="1"/>
      </rPr>
      <t>1</t>
    </r>
    <r>
      <rPr>
        <sz val="10"/>
        <rFont val="Times New Roman"/>
        <family val="1"/>
      </rPr>
      <t xml:space="preserve"> (Million rupees)</t>
    </r>
  </si>
  <si>
    <r>
      <t xml:space="preserve">1,018 </t>
    </r>
    <r>
      <rPr>
        <vertAlign val="superscript"/>
        <sz val="10"/>
        <rFont val="Times New Roman"/>
        <family val="1"/>
      </rPr>
      <t>9</t>
    </r>
  </si>
  <si>
    <r>
      <t xml:space="preserve">Total amount paid </t>
    </r>
    <r>
      <rPr>
        <vertAlign val="superscript"/>
        <sz val="10"/>
        <rFont val="Times New Roman"/>
        <family val="1"/>
      </rPr>
      <t xml:space="preserve">8 </t>
    </r>
    <r>
      <rPr>
        <sz val="10"/>
        <rFont val="Times New Roman"/>
        <family val="1"/>
      </rPr>
      <t>(Million rupees)</t>
    </r>
  </si>
  <si>
    <t>Including assistance given to the professional fishermen and food aid in Rodrigues</t>
  </si>
  <si>
    <t>Including Enhanced Basic Retirement Pension (SH) &amp; Child's Allowance</t>
  </si>
  <si>
    <t xml:space="preserve">Including Child's Allowance. </t>
  </si>
  <si>
    <t xml:space="preserve"> Including Guardian's Allowance and allowances to children of previous beneficiaries of Basic Retirement </t>
  </si>
  <si>
    <t>Pension or Basic Widow's Pension or Basic Invalid's Pension.</t>
  </si>
  <si>
    <t>Including Carer's and Child's allowances</t>
  </si>
  <si>
    <t>An allowance paid to a person who is otherwise qualified to receive a basic pension but is disqualified to receive it,being an inmate of a charitable institution</t>
  </si>
  <si>
    <t>Allowance  is 1/4 of pension he/she would have received if not in institution</t>
  </si>
  <si>
    <t>Including food aid paid under UHR in Rodrigues</t>
  </si>
  <si>
    <t>With effect from July 2016, BIP is payable to persons under the age of 60 as compared to previous years where only those aged 15 to 59 were eligible</t>
  </si>
  <si>
    <t>Table 11.2 - Contribution to the National Pensions Fund(NPF), Republic of Mauritius, 2015 /16 - 2018/19</t>
  </si>
  <si>
    <t>2015 /16</t>
  </si>
  <si>
    <t>2016 /17</t>
  </si>
  <si>
    <t>2017 /18</t>
  </si>
  <si>
    <t>2018 /19</t>
  </si>
  <si>
    <r>
      <t xml:space="preserve">  No. of employers</t>
    </r>
    <r>
      <rPr>
        <vertAlign val="superscript"/>
        <sz val="10"/>
        <rFont val="Times New Roman"/>
        <family val="1"/>
      </rPr>
      <t>1</t>
    </r>
    <r>
      <rPr>
        <sz val="10"/>
        <rFont val="Times New Roman"/>
        <family val="1"/>
      </rPr>
      <t xml:space="preserve"> contributing to the Fund </t>
    </r>
  </si>
  <si>
    <r>
      <t xml:space="preserve">  No. of employees</t>
    </r>
    <r>
      <rPr>
        <vertAlign val="superscript"/>
        <sz val="10"/>
        <rFont val="Times New Roman"/>
        <family val="1"/>
      </rPr>
      <t>2</t>
    </r>
    <r>
      <rPr>
        <sz val="10"/>
        <rFont val="Times New Roman"/>
        <family val="1"/>
      </rPr>
      <t xml:space="preserve"> contributing to the Fund </t>
    </r>
  </si>
  <si>
    <t xml:space="preserve">  Contribution from employers &amp; employees (Million rupees)</t>
  </si>
  <si>
    <t xml:space="preserve">  Surcharge paid by employers (Million rupees)</t>
  </si>
  <si>
    <t xml:space="preserve">  Size of Fund (Million rupees)</t>
  </si>
  <si>
    <t xml:space="preserve">  as at end of financial year</t>
  </si>
  <si>
    <r>
      <rPr>
        <vertAlign val="superscript"/>
        <sz val="10"/>
        <rFont val="Times New Roman"/>
        <family val="1"/>
      </rPr>
      <t>1</t>
    </r>
    <r>
      <rPr>
        <sz val="10"/>
        <rFont val="Times New Roman"/>
        <family val="1"/>
      </rPr>
      <t xml:space="preserve"> Including self employed and those who have contributed at least once during the financial/calendar year.</t>
    </r>
  </si>
  <si>
    <r>
      <t xml:space="preserve"> </t>
    </r>
    <r>
      <rPr>
        <vertAlign val="superscript"/>
        <sz val="10"/>
        <rFont val="Times New Roman"/>
        <family val="1"/>
      </rPr>
      <t xml:space="preserve">2 </t>
    </r>
    <r>
      <rPr>
        <sz val="10"/>
        <rFont val="Times New Roman"/>
        <family val="1"/>
      </rPr>
      <t>Employees working with more than one employer  been considered only once.</t>
    </r>
  </si>
  <si>
    <t>Table 11.3 - Contribution to the National Savings Fund (NSF), Republic of Mauritius, 2015 /16 - 2018/19</t>
  </si>
  <si>
    <t>2016 / 17</t>
  </si>
  <si>
    <r>
      <t xml:space="preserve">  No. of employees</t>
    </r>
    <r>
      <rPr>
        <vertAlign val="superscript"/>
        <sz val="10"/>
        <rFont val="Times New Roman"/>
        <family val="1"/>
      </rPr>
      <t xml:space="preserve">2 </t>
    </r>
    <r>
      <rPr>
        <sz val="10"/>
        <rFont val="Times New Roman"/>
        <family val="1"/>
      </rPr>
      <t xml:space="preserve">belonging to the  Fund </t>
    </r>
  </si>
  <si>
    <r>
      <t xml:space="preserve">  Amount contributed by employers </t>
    </r>
    <r>
      <rPr>
        <vertAlign val="superscript"/>
        <sz val="10"/>
        <rFont val="Times New Roman"/>
        <family val="1"/>
      </rPr>
      <t xml:space="preserve">3 </t>
    </r>
    <r>
      <rPr>
        <sz val="10"/>
        <rFont val="Times New Roman"/>
        <family val="1"/>
      </rPr>
      <t>(Million rupees)</t>
    </r>
  </si>
  <si>
    <t xml:space="preserve">  Surcharge paid by employers (Million rupees) </t>
  </si>
  <si>
    <t xml:space="preserve">  No. of beneficiaries of Lump Sum: </t>
  </si>
  <si>
    <t xml:space="preserve">          of which  Voluntary Retirement Scheme (VRS)</t>
  </si>
  <si>
    <r>
      <t xml:space="preserve">   Total Lump Sum paid (Million rupees)</t>
    </r>
    <r>
      <rPr>
        <vertAlign val="superscript"/>
        <sz val="10"/>
        <rFont val="Times New Roman"/>
        <family val="1"/>
      </rPr>
      <t xml:space="preserve"> </t>
    </r>
  </si>
  <si>
    <t xml:space="preserve">          of which   VRS (Million rupees)</t>
  </si>
  <si>
    <t xml:space="preserve">   as at end of financial year</t>
  </si>
  <si>
    <r>
      <rPr>
        <vertAlign val="superscript"/>
        <sz val="10"/>
        <rFont val="Times New Roman"/>
        <family val="1"/>
      </rPr>
      <t xml:space="preserve"> 1</t>
    </r>
    <r>
      <rPr>
        <sz val="10"/>
        <rFont val="Times New Roman"/>
        <family val="1"/>
      </rPr>
      <t xml:space="preserve"> Including self employed and those who have contributed at least once during the financial/calendar year.</t>
    </r>
  </si>
  <si>
    <r>
      <rPr>
        <vertAlign val="superscript"/>
        <sz val="10"/>
        <rFont val="Times New Roman"/>
        <family val="1"/>
      </rPr>
      <t xml:space="preserve"> 3 </t>
    </r>
    <r>
      <rPr>
        <sz val="10"/>
        <rFont val="Times New Roman"/>
        <family val="1"/>
      </rPr>
      <t>As from February 2009, employees also contributed to an amount of 1% of their basic salary.</t>
    </r>
  </si>
  <si>
    <t>SECTION 12 - EDUCATION</t>
  </si>
  <si>
    <t>District</t>
  </si>
  <si>
    <t>No. of Schools</t>
  </si>
  <si>
    <t>Enrolment</t>
  </si>
  <si>
    <t>Personnel</t>
  </si>
  <si>
    <t>Teaching</t>
  </si>
  <si>
    <t>Non- Teaching</t>
  </si>
  <si>
    <t xml:space="preserve">  Republic  of  Mauritius</t>
  </si>
  <si>
    <t>Zone</t>
  </si>
  <si>
    <t xml:space="preserve">  1 - Port Louis / North</t>
  </si>
  <si>
    <t xml:space="preserve">  2 - B.Bassin-R.Hill / East</t>
  </si>
  <si>
    <t xml:space="preserve">  3 - Curepipe / South</t>
  </si>
  <si>
    <t xml:space="preserve">  4 - Q.Bornes / Vacoas-    Phoenix / West</t>
  </si>
  <si>
    <t>Pupils</t>
  </si>
  <si>
    <r>
      <t>Pupil/ Teacher Ratio</t>
    </r>
    <r>
      <rPr>
        <b/>
        <vertAlign val="superscript"/>
        <sz val="11"/>
        <rFont val="Times New Roman"/>
        <family val="1"/>
      </rPr>
      <t>2</t>
    </r>
  </si>
  <si>
    <t>Total number</t>
  </si>
  <si>
    <t>Govt.</t>
  </si>
  <si>
    <t xml:space="preserve">Aided </t>
  </si>
  <si>
    <t>Non - Aided</t>
  </si>
  <si>
    <t>Head Teacher/</t>
  </si>
  <si>
    <t>Teachers</t>
  </si>
  <si>
    <t>School clerk</t>
  </si>
  <si>
    <t>of schools</t>
  </si>
  <si>
    <t>Deputy HT</t>
  </si>
  <si>
    <t>Gen. Purpose</t>
  </si>
  <si>
    <t>Oriental Language</t>
  </si>
  <si>
    <t>A -  Republic of Mauritius</t>
  </si>
  <si>
    <t>Mar-11</t>
  </si>
  <si>
    <t>Mar-15</t>
  </si>
  <si>
    <t>Mar-16</t>
  </si>
  <si>
    <t>Mar-17</t>
  </si>
  <si>
    <t>Mar-18</t>
  </si>
  <si>
    <t>B -  Island of Mauritius</t>
  </si>
  <si>
    <t>C -  Island of Rodrigues</t>
  </si>
  <si>
    <t>N.A</t>
  </si>
  <si>
    <r>
      <t xml:space="preserve">1 </t>
    </r>
    <r>
      <rPr>
        <sz val="9"/>
        <rFont val="Times New Roman"/>
        <family val="1"/>
      </rPr>
      <t xml:space="preserve"> Excluding Agalega.</t>
    </r>
  </si>
  <si>
    <r>
      <t xml:space="preserve">2 </t>
    </r>
    <r>
      <rPr>
        <sz val="9"/>
        <rFont val="Times New Roman"/>
        <family val="1"/>
      </rPr>
      <t xml:space="preserve"> Total number of pupils over total number of General Purpose Teachers </t>
    </r>
  </si>
  <si>
    <t xml:space="preserve">                                                                       </t>
  </si>
  <si>
    <t>Grade</t>
  </si>
  <si>
    <t>All</t>
  </si>
  <si>
    <t>6 Repeaters</t>
  </si>
  <si>
    <t>Grades</t>
  </si>
  <si>
    <t xml:space="preserve"> Port Louis</t>
  </si>
  <si>
    <t xml:space="preserve"> Pamplemousses</t>
  </si>
  <si>
    <t xml:space="preserve"> Riviere du Rempart</t>
  </si>
  <si>
    <t xml:space="preserve"> Flacq</t>
  </si>
  <si>
    <t xml:space="preserve"> Grand Port</t>
  </si>
  <si>
    <t xml:space="preserve"> Savanne</t>
  </si>
  <si>
    <t xml:space="preserve"> Plaine Wilhems</t>
  </si>
  <si>
    <t xml:space="preserve"> Moka</t>
  </si>
  <si>
    <t xml:space="preserve"> Black  River</t>
  </si>
  <si>
    <t xml:space="preserve"> Island of Mauritius</t>
  </si>
  <si>
    <t xml:space="preserve"> Island of Rodrigues</t>
  </si>
  <si>
    <t xml:space="preserve"> Republic of Mauritius</t>
  </si>
  <si>
    <t xml:space="preserve">                     Republic of Mauritius</t>
  </si>
  <si>
    <t xml:space="preserve"> All schools</t>
  </si>
  <si>
    <t xml:space="preserve"> Government schools</t>
  </si>
  <si>
    <t xml:space="preserve"> Private schools</t>
  </si>
  <si>
    <t xml:space="preserve"> School candidates only</t>
  </si>
  <si>
    <t>Number examined</t>
  </si>
  <si>
    <t>Number  passed</t>
  </si>
  <si>
    <t>%  passed</t>
  </si>
  <si>
    <t xml:space="preserve">Source : Mauritius Examinations Syndicate              </t>
  </si>
  <si>
    <r>
      <t>Teachers</t>
    </r>
    <r>
      <rPr>
        <b/>
        <vertAlign val="superscript"/>
        <sz val="11"/>
        <rFont val="Times New Roman"/>
        <family val="1"/>
      </rPr>
      <t>1</t>
    </r>
  </si>
  <si>
    <t>Pupil/</t>
  </si>
  <si>
    <t>Government</t>
  </si>
  <si>
    <t>Aided</t>
  </si>
  <si>
    <t>Non-Aided</t>
  </si>
  <si>
    <t>Teacher ratio</t>
  </si>
  <si>
    <t>A - Republic of Mauritius</t>
  </si>
  <si>
    <t>B - Island of Mauritius</t>
  </si>
  <si>
    <t>C - Island of Rodrigues</t>
  </si>
  <si>
    <t>NA</t>
  </si>
  <si>
    <r>
      <t>1</t>
    </r>
    <r>
      <rPr>
        <sz val="10"/>
        <rFont val="Times New Roman"/>
        <family val="1"/>
      </rPr>
      <t xml:space="preserve"> Excludes non-teaching staff, i.e Rector/Principal, etc.</t>
    </r>
  </si>
  <si>
    <t xml:space="preserve"> - not applicable</t>
  </si>
  <si>
    <t>All Schools</t>
  </si>
  <si>
    <t>7 Extended</t>
  </si>
  <si>
    <t>8 Extended</t>
  </si>
  <si>
    <t xml:space="preserve"> Plaines Wilhems</t>
  </si>
  <si>
    <t xml:space="preserve"> Black River</t>
  </si>
  <si>
    <t xml:space="preserve">  4 - Q.Bornes / Vacoas-Phoenix / West</t>
  </si>
  <si>
    <t xml:space="preserve">Table 12.9 - Enrolment in secondary schools (general stream) by type of administration, </t>
  </si>
  <si>
    <t>State Schools</t>
  </si>
  <si>
    <t>Private Schools</t>
  </si>
  <si>
    <t>School candidates only</t>
  </si>
  <si>
    <t xml:space="preserve">    Source: Mauritius Examinations Syndicate </t>
  </si>
  <si>
    <t>Teaching Staff</t>
  </si>
  <si>
    <t xml:space="preserve">Pupil/ </t>
  </si>
  <si>
    <r>
      <t>of schools</t>
    </r>
    <r>
      <rPr>
        <b/>
        <vertAlign val="superscript"/>
        <sz val="11"/>
        <rFont val="Times New Roman"/>
        <family val="1"/>
      </rPr>
      <t>1</t>
    </r>
  </si>
  <si>
    <t xml:space="preserve"> Male</t>
  </si>
  <si>
    <t xml:space="preserve"> Female</t>
  </si>
  <si>
    <t xml:space="preserve"> Teacher ratio</t>
  </si>
  <si>
    <r>
      <t xml:space="preserve">1 </t>
    </r>
    <r>
      <rPr>
        <sz val="10"/>
        <rFont val="Times New Roman"/>
        <family val="1"/>
      </rPr>
      <t xml:space="preserve"> Including State and Private pre-vocational schools providing both academic and pre-vocational education </t>
    </r>
  </si>
  <si>
    <t>Year of Study</t>
  </si>
  <si>
    <r>
      <t>I</t>
    </r>
    <r>
      <rPr>
        <b/>
        <vertAlign val="superscript"/>
        <sz val="10"/>
        <rFont val="Times New Roman"/>
        <family val="1"/>
      </rPr>
      <t>1</t>
    </r>
  </si>
  <si>
    <t>III</t>
  </si>
  <si>
    <t>IV</t>
  </si>
  <si>
    <t xml:space="preserve"> Isl.of Mauritius</t>
  </si>
  <si>
    <t xml:space="preserve"> Isl.of Rodrigues</t>
  </si>
  <si>
    <t xml:space="preserve"> Rep. of  Mauritius</t>
  </si>
  <si>
    <t xml:space="preserve">   </t>
  </si>
  <si>
    <t xml:space="preserve">Zone </t>
  </si>
  <si>
    <t>Year of study</t>
  </si>
  <si>
    <t>1 - Port Louis / North</t>
  </si>
  <si>
    <t>2 - B.Bassin-R.Hill / East</t>
  </si>
  <si>
    <t>3 - Curepipe / South</t>
  </si>
  <si>
    <t>4 - Q Bornes / Vacoas-Phoenix / West</t>
  </si>
  <si>
    <t>All schools</t>
  </si>
  <si>
    <t>Age</t>
  </si>
  <si>
    <t>(in years)</t>
  </si>
  <si>
    <r>
      <t>I</t>
    </r>
    <r>
      <rPr>
        <vertAlign val="superscript"/>
        <sz val="10"/>
        <rFont val="Times New Roman"/>
        <family val="1"/>
      </rPr>
      <t>1</t>
    </r>
  </si>
  <si>
    <t>17 &amp; Over</t>
  </si>
  <si>
    <t>State schools</t>
  </si>
  <si>
    <t xml:space="preserve">17 &amp; Over </t>
  </si>
  <si>
    <t>Private schools</t>
  </si>
  <si>
    <r>
      <rPr>
        <vertAlign val="superscript"/>
        <sz val="10"/>
        <rFont val="Times New Roman"/>
        <family val="1"/>
      </rPr>
      <t>1</t>
    </r>
    <r>
      <rPr>
        <sz val="10"/>
        <rFont val="Times New Roman"/>
        <family val="1"/>
      </rPr>
      <t xml:space="preserve"> Pre-vocational Year I &amp; II : Not Applicable</t>
    </r>
  </si>
  <si>
    <t>Faculty &amp; Course Level</t>
  </si>
  <si>
    <t xml:space="preserve">Yr I </t>
  </si>
  <si>
    <t xml:space="preserve">Yr II </t>
  </si>
  <si>
    <t xml:space="preserve">Yr III </t>
  </si>
  <si>
    <t>Yr IV &amp; above</t>
  </si>
  <si>
    <t>M</t>
  </si>
  <si>
    <t>F</t>
  </si>
  <si>
    <t>T</t>
  </si>
  <si>
    <t>Agriculture</t>
  </si>
  <si>
    <t>MPHIL/PHD</t>
  </si>
  <si>
    <t>Master Degree</t>
  </si>
  <si>
    <t>Degree</t>
  </si>
  <si>
    <t>Diploma</t>
  </si>
  <si>
    <t>Engineering</t>
  </si>
  <si>
    <t>Law &amp; Management</t>
  </si>
  <si>
    <t>Diploma/Degree</t>
  </si>
  <si>
    <t>Science</t>
  </si>
  <si>
    <t>Foundation</t>
  </si>
  <si>
    <t>Social Studies &amp; Humanities</t>
  </si>
  <si>
    <t>Information Communication &amp; Digital Technologies</t>
  </si>
  <si>
    <t>Centre for Innovative Lifelong Learning (CILL)</t>
  </si>
  <si>
    <t>PG Diploma</t>
  </si>
  <si>
    <t>Certificate</t>
  </si>
  <si>
    <t>All Faculties</t>
  </si>
  <si>
    <t>T: Total</t>
  </si>
  <si>
    <t>M: Male</t>
  </si>
  <si>
    <t xml:space="preserve">     F: Female</t>
  </si>
  <si>
    <t xml:space="preserve">Course </t>
  </si>
  <si>
    <t>Yr IV and Above</t>
  </si>
  <si>
    <t>School of Business, Management and Finance</t>
  </si>
  <si>
    <t>School of Innovative Technologies and Engineering</t>
  </si>
  <si>
    <t>School of Sustainable Development and Tourism</t>
  </si>
  <si>
    <t>School of Health Sciences</t>
  </si>
  <si>
    <t>Schools</t>
  </si>
  <si>
    <t>Full - Time</t>
  </si>
  <si>
    <t>Part - Time</t>
  </si>
  <si>
    <t>M: Male    F: Female    T: Total</t>
  </si>
  <si>
    <t>Courses</t>
  </si>
  <si>
    <t>Enrolment - Full Time</t>
  </si>
  <si>
    <t>Year I</t>
  </si>
  <si>
    <t>Year II</t>
  </si>
  <si>
    <t>Year III</t>
  </si>
  <si>
    <t>Year IV</t>
  </si>
  <si>
    <t xml:space="preserve">Master Degree </t>
  </si>
  <si>
    <t xml:space="preserve">Emergency Medicine </t>
  </si>
  <si>
    <t>National Diploma in Radiation Therapy Technology</t>
  </si>
  <si>
    <t>National Pharmacy Technician Diploma</t>
  </si>
  <si>
    <t>National Diploma in Nursing</t>
  </si>
  <si>
    <t xml:space="preserve">Certificate  </t>
  </si>
  <si>
    <t>Health Care Technology</t>
  </si>
  <si>
    <t xml:space="preserve">Foundation </t>
  </si>
  <si>
    <t>No Intake for Part Time Courses</t>
  </si>
  <si>
    <t>M: Male    F: Female   T: Total</t>
  </si>
  <si>
    <t>Course level</t>
  </si>
  <si>
    <t>Full-time</t>
  </si>
  <si>
    <t>Yr 1</t>
  </si>
  <si>
    <t>Yr 2</t>
  </si>
  <si>
    <t>Yr 3</t>
  </si>
  <si>
    <t>Yr 4</t>
  </si>
  <si>
    <t xml:space="preserve"> T</t>
  </si>
  <si>
    <t xml:space="preserve">Post Graduate Certificate in Education </t>
  </si>
  <si>
    <t xml:space="preserve">Teacher's Diploma </t>
  </si>
  <si>
    <t>Primary</t>
  </si>
  <si>
    <t xml:space="preserve">    General Purpose</t>
  </si>
  <si>
    <t xml:space="preserve">    Asian Languages / Arabic</t>
  </si>
  <si>
    <t xml:space="preserve">    Kreol Morisien
</t>
  </si>
  <si>
    <t xml:space="preserve">    Non Core Subjects</t>
  </si>
  <si>
    <t>M : Male</t>
  </si>
  <si>
    <t>F : Female</t>
  </si>
  <si>
    <t>Part-time</t>
  </si>
  <si>
    <t>Yr 5</t>
  </si>
  <si>
    <t xml:space="preserve">M Phil / PhD in Education </t>
  </si>
  <si>
    <t xml:space="preserve">Professional Doctorate in Education(Ed.D) (run jointly with U.O.B.) </t>
  </si>
  <si>
    <t>PhD (Run jointly with U.K.Z.N)</t>
  </si>
  <si>
    <t xml:space="preserve">Master degree in Education </t>
  </si>
  <si>
    <t>MA Education (run jointly with U.O.B.)</t>
  </si>
  <si>
    <t>Bachelor of Education(run jointly with  UoM)</t>
  </si>
  <si>
    <t>Bachelor of Education(Hons) Top-Up</t>
  </si>
  <si>
    <t>Post Graduate Diploma in Education</t>
  </si>
  <si>
    <t>Education(PGDlpEd)</t>
  </si>
  <si>
    <t>Educational Leadership(PGDELM)</t>
  </si>
  <si>
    <t xml:space="preserve">Diploma </t>
  </si>
  <si>
    <t>Diploma in Educational Supervision &amp; Inspection (DESI)</t>
  </si>
  <si>
    <t>Diploma in  Educational Management - Level I</t>
  </si>
  <si>
    <t>Diploma in  Educational Management - Level II</t>
  </si>
  <si>
    <t>Teacher's Diploma in Early Childhood Education</t>
  </si>
  <si>
    <t>Diploma in  Special Education Needs (DSEN)</t>
  </si>
  <si>
    <t>Teacher's Diploma Primary (for Inservice Educators)</t>
  </si>
  <si>
    <t>Post Graduate Certificate in Education</t>
  </si>
  <si>
    <t>Post Graduate Certificate in Education(Asian Languages)</t>
  </si>
  <si>
    <t xml:space="preserve">Advance Certificate </t>
  </si>
  <si>
    <t>Advanced Certificate in Education - Rodrigues</t>
  </si>
  <si>
    <t xml:space="preserve">Certificate </t>
  </si>
  <si>
    <t>Proficiency Certificate in Special Education</t>
  </si>
  <si>
    <t>Certificate of Proficiency in Early Childhood Education (CPECE) -Rodrigues</t>
  </si>
  <si>
    <t xml:space="preserve">Certificate in Special Education </t>
  </si>
  <si>
    <t>Early Childhood Education Teacher's Certificate (ECETC)</t>
  </si>
  <si>
    <t>Teacher's Certificate in Primary Education (Support Teachers)</t>
  </si>
  <si>
    <t>Certificate in Educational Management in Early Childhood Education (CEMECE)</t>
  </si>
  <si>
    <t>Teacher's Certificate in Early Childhood Education (TCECE)</t>
  </si>
  <si>
    <t>Training of Trainers in inclusive Education</t>
  </si>
  <si>
    <t>T : Total</t>
  </si>
  <si>
    <t>Mode of Study</t>
  </si>
  <si>
    <t xml:space="preserve">Enrolment </t>
  </si>
  <si>
    <t xml:space="preserve"> Year I</t>
  </si>
  <si>
    <t xml:space="preserve"> Year II</t>
  </si>
  <si>
    <t xml:space="preserve"> Year III </t>
  </si>
  <si>
    <t xml:space="preserve"> Year IV</t>
  </si>
  <si>
    <t>Post Graduate Degree (M.A Hons.)</t>
  </si>
  <si>
    <t>Indian Philosophy</t>
  </si>
  <si>
    <t>FT</t>
  </si>
  <si>
    <t>Sitar</t>
  </si>
  <si>
    <t>Tamil</t>
  </si>
  <si>
    <t>Urdu</t>
  </si>
  <si>
    <t>Degree (B.A Hons.)</t>
  </si>
  <si>
    <t xml:space="preserve">Advertising and Visual Communication </t>
  </si>
  <si>
    <t>Film Production</t>
  </si>
  <si>
    <t>Fine Arts</t>
  </si>
  <si>
    <t>Hindi</t>
  </si>
  <si>
    <t>Marathi</t>
  </si>
  <si>
    <t>Mauritian Studies</t>
  </si>
  <si>
    <t>Media Arts (New)</t>
  </si>
  <si>
    <t>Telugu</t>
  </si>
  <si>
    <t>Visual Arts (New)</t>
  </si>
  <si>
    <t>Vocal Carnatic Music</t>
  </si>
  <si>
    <t>Bharata Natyam</t>
  </si>
  <si>
    <t>PT</t>
  </si>
  <si>
    <t>Kathak</t>
  </si>
  <si>
    <t>Sanskrit</t>
  </si>
  <si>
    <t>Tabla</t>
  </si>
  <si>
    <t>Violin</t>
  </si>
  <si>
    <t>Vocal Hindustani Music</t>
  </si>
  <si>
    <t>Chinese Studies</t>
  </si>
  <si>
    <t>Kuchipudi</t>
  </si>
  <si>
    <t>Certificate Course</t>
  </si>
  <si>
    <t>Aryuveda and Yoga Awareness</t>
  </si>
  <si>
    <t>Sanskrit (English Medium)</t>
  </si>
  <si>
    <t>Sanskrit (Hindi)</t>
  </si>
  <si>
    <t xml:space="preserve">Foundation Course </t>
  </si>
  <si>
    <t>Instrumental Music-Vocal Carnatic</t>
  </si>
  <si>
    <t>Instrumental Music-Veena</t>
  </si>
  <si>
    <t xml:space="preserve">             Courses</t>
  </si>
  <si>
    <t xml:space="preserve">Post Graduate  </t>
  </si>
  <si>
    <t>Doctor of Philosophy (PhD)</t>
  </si>
  <si>
    <t>Doctorate of Business Administration (DBA)</t>
  </si>
  <si>
    <t>Master in Business Administration (General/Specialisation)</t>
  </si>
  <si>
    <t>Commonwealth Executive Master of Public Administration</t>
  </si>
  <si>
    <t>MSc Financial Management and Taxation</t>
  </si>
  <si>
    <t xml:space="preserve">MSc Finance and Investment </t>
  </si>
  <si>
    <t>MSc Nutrition</t>
  </si>
  <si>
    <t>Master of Public Health</t>
  </si>
  <si>
    <t>Master of Education</t>
  </si>
  <si>
    <t>MEd in Educational Leadership and Management</t>
  </si>
  <si>
    <t>MSc Financial Analysis (with Wiley)</t>
  </si>
  <si>
    <t xml:space="preserve">MSc Graphic Design and Multimedia with Specialisation in Digital Arts/Education  </t>
  </si>
  <si>
    <t>MSc Applied Computing and Digital Technologies</t>
  </si>
  <si>
    <t>Business Accounting &amp; Finance</t>
  </si>
  <si>
    <t>Finance and Taxation</t>
  </si>
  <si>
    <t>Business Management / Specialisation</t>
  </si>
  <si>
    <t>Business Entrepreneurship</t>
  </si>
  <si>
    <t xml:space="preserve">Human Resource Management and Development </t>
  </si>
  <si>
    <t>Marketing Management</t>
  </si>
  <si>
    <t>Management Top Up</t>
  </si>
  <si>
    <t>English / Top Up</t>
  </si>
  <si>
    <t xml:space="preserve">French </t>
  </si>
  <si>
    <t>Library and Information Science</t>
  </si>
  <si>
    <t xml:space="preserve">Graphic Design, Multimedia &amp; Hypermedia </t>
  </si>
  <si>
    <t>Communication, Media and Journalism</t>
  </si>
  <si>
    <t>Applied ICT with Specialisation</t>
  </si>
  <si>
    <t>Correctional Services Management</t>
  </si>
  <si>
    <t>Early Childhood Education and Care</t>
  </si>
  <si>
    <t>Primary Education (Top Up)</t>
  </si>
  <si>
    <t>Economics, Finance and Banking</t>
  </si>
  <si>
    <t>Finance and Law</t>
  </si>
  <si>
    <t>Management with Law</t>
  </si>
  <si>
    <t>Criminology</t>
  </si>
  <si>
    <t>Youth in Development Work</t>
  </si>
  <si>
    <t>Social Work</t>
  </si>
  <si>
    <t>Applied Statistics</t>
  </si>
  <si>
    <t>Law and Management</t>
  </si>
  <si>
    <t>LLB</t>
  </si>
  <si>
    <t>Social Work/ Top Up</t>
  </si>
  <si>
    <t>Meteorology</t>
  </si>
  <si>
    <t>Advance Certificate and Certificate</t>
  </si>
  <si>
    <t>Advanced Course in Effective Office Management and Supervision</t>
  </si>
  <si>
    <t>Award Course for the Citizens Advice Bureau Organizers (CABO)</t>
  </si>
  <si>
    <t>Foundation Course</t>
  </si>
  <si>
    <t xml:space="preserve">Foundation Programme </t>
  </si>
  <si>
    <t>Employability Skill courses</t>
  </si>
  <si>
    <t>Employability Skills Courses</t>
  </si>
  <si>
    <t>M : Male       F: Female   T: Total</t>
  </si>
  <si>
    <t>Field of study</t>
  </si>
  <si>
    <t xml:space="preserve">Yr  I </t>
  </si>
  <si>
    <t xml:space="preserve">Yr  II </t>
  </si>
  <si>
    <t xml:space="preserve">Yr  III </t>
  </si>
  <si>
    <t xml:space="preserve">Yr  IV </t>
  </si>
  <si>
    <t xml:space="preserve">    PhD</t>
  </si>
  <si>
    <t>Information and Communication Technology</t>
  </si>
  <si>
    <t>Management</t>
  </si>
  <si>
    <t>Masters</t>
  </si>
  <si>
    <t>Master en Efficacité Énergétique et Développement Durable</t>
  </si>
  <si>
    <t xml:space="preserve">Master en Intelligence Artificielle et Robotique   </t>
  </si>
  <si>
    <t xml:space="preserve">BENG Civil Engineering </t>
  </si>
  <si>
    <t xml:space="preserve">BSc (Hons.) Accounting and Finance </t>
  </si>
  <si>
    <t xml:space="preserve">BSc (Hons.) Banking and Financial Services </t>
  </si>
  <si>
    <t xml:space="preserve">BSc (Hons.) Human Resource Management </t>
  </si>
  <si>
    <t xml:space="preserve">BSc (Hons.) Marketing </t>
  </si>
  <si>
    <t xml:space="preserve">BSc (Hons.) Software Engineering </t>
  </si>
  <si>
    <t>BSc Applied computer Science</t>
  </si>
  <si>
    <t xml:space="preserve">BSC Civil Engineering </t>
  </si>
  <si>
    <t>BSc Electromechanical Engineering</t>
  </si>
  <si>
    <t>Electrical and Electronic Engineering</t>
  </si>
  <si>
    <t>BSC Civil Engineering -top up</t>
  </si>
  <si>
    <t xml:space="preserve">Top up B Eng. In Electrical and Electronic Engineering </t>
  </si>
  <si>
    <t>Civil Engineering</t>
  </si>
  <si>
    <t xml:space="preserve">Diploma in Software Engineering </t>
  </si>
  <si>
    <t>Electromechanical Engineering and Automation</t>
  </si>
  <si>
    <t>Advanced Certificate</t>
  </si>
  <si>
    <t>Technical Diploma in Mechanical and Electrical Engineering</t>
  </si>
  <si>
    <t>Grand Total</t>
  </si>
  <si>
    <t>Course Level</t>
  </si>
  <si>
    <t>Art and Design</t>
  </si>
  <si>
    <t>Fashion and Textiles</t>
  </si>
  <si>
    <t>Graphic Design</t>
  </si>
  <si>
    <t>Interior Design</t>
  </si>
  <si>
    <t>Interactive Media</t>
  </si>
  <si>
    <t>Higher National Diploma</t>
  </si>
  <si>
    <t>Extended Diploma</t>
  </si>
  <si>
    <t>Diploma Foundation</t>
  </si>
  <si>
    <t xml:space="preserve">     T: Total</t>
  </si>
  <si>
    <t>M:Male</t>
  </si>
  <si>
    <t>F:Female</t>
  </si>
  <si>
    <t>Institutions</t>
  </si>
  <si>
    <t>Full Time</t>
  </si>
  <si>
    <t>Part Time</t>
  </si>
  <si>
    <t>University of Mauritius</t>
  </si>
  <si>
    <t>Faculty of</t>
  </si>
  <si>
    <t xml:space="preserve">           </t>
  </si>
  <si>
    <t>Faculty of Information Communication &amp; Digital Technologies</t>
  </si>
  <si>
    <t>Centre for Innovative and 
Lifelong Learning (CILL)</t>
  </si>
  <si>
    <t>Fashion and Design Institute</t>
  </si>
  <si>
    <t>University of Technology - Mauritius</t>
  </si>
  <si>
    <t xml:space="preserve">School of </t>
  </si>
  <si>
    <t>Business, Management &amp; Law</t>
  </si>
  <si>
    <t>Innovative Technologies &amp; Engineering</t>
  </si>
  <si>
    <t>Sustainable Development &amp; Tourism</t>
  </si>
  <si>
    <t>Health Sciences</t>
  </si>
  <si>
    <t>Mauritius Institute of Education</t>
  </si>
  <si>
    <t>Mahatma Gandhi Institute/ Rabindranath Tagore Institute</t>
  </si>
  <si>
    <t>Open University of Mauritius 
(Distance Education)</t>
  </si>
  <si>
    <t>Universite des Mascareignes</t>
  </si>
  <si>
    <t>Mauritius Institute of Health</t>
  </si>
  <si>
    <t xml:space="preserve">M: Male </t>
  </si>
  <si>
    <t xml:space="preserve">F: Female </t>
  </si>
  <si>
    <t xml:space="preserve">    Field of Study</t>
  </si>
  <si>
    <t>Publicly-Funded Institutions</t>
  </si>
  <si>
    <r>
      <t>Private</t>
    </r>
    <r>
      <rPr>
        <b/>
        <vertAlign val="superscript"/>
        <sz val="9"/>
        <rFont val="Times New Roman"/>
        <family val="1"/>
      </rPr>
      <t>2</t>
    </r>
  </si>
  <si>
    <t>Overseas</t>
  </si>
  <si>
    <r>
      <t>UoM</t>
    </r>
    <r>
      <rPr>
        <b/>
        <vertAlign val="superscript"/>
        <sz val="9"/>
        <rFont val="Times New Roman"/>
        <family val="1"/>
      </rPr>
      <t>1</t>
    </r>
  </si>
  <si>
    <t>UTM</t>
  </si>
  <si>
    <t>FDI</t>
  </si>
  <si>
    <t>MIE</t>
  </si>
  <si>
    <t>MGI</t>
  </si>
  <si>
    <t>RTI</t>
  </si>
  <si>
    <t>OU</t>
  </si>
  <si>
    <t>UdM</t>
  </si>
  <si>
    <t>MITD</t>
  </si>
  <si>
    <t>MIH</t>
  </si>
  <si>
    <t>Total PFIs</t>
  </si>
  <si>
    <t>Research</t>
  </si>
  <si>
    <t>PhD</t>
  </si>
  <si>
    <t>MPhil</t>
  </si>
  <si>
    <r>
      <t>DBA</t>
    </r>
    <r>
      <rPr>
        <sz val="9"/>
        <rFont val="Times New Roman"/>
        <family val="1"/>
      </rPr>
      <t xml:space="preserve"> (Doctor in Business Administration)</t>
    </r>
  </si>
  <si>
    <t>Ed.D(Professional Doctorate in Education)</t>
  </si>
  <si>
    <t>Science&amp;Technology Related (S&amp;T)</t>
  </si>
  <si>
    <t>Architecture</t>
  </si>
  <si>
    <t>Dentistry</t>
  </si>
  <si>
    <t>Information Technology</t>
  </si>
  <si>
    <t>Mathematics</t>
  </si>
  <si>
    <t xml:space="preserve">Medicine </t>
  </si>
  <si>
    <t>Ocean Study</t>
  </si>
  <si>
    <t>Pharmacy</t>
  </si>
  <si>
    <t>Textile</t>
  </si>
  <si>
    <t>Others</t>
  </si>
  <si>
    <t>Accounting</t>
  </si>
  <si>
    <t>Administration/Management</t>
  </si>
  <si>
    <t>Arts</t>
  </si>
  <si>
    <t>Banking/Finance</t>
  </si>
  <si>
    <t>Business/Commerce/Mkg</t>
  </si>
  <si>
    <t>Counselling</t>
  </si>
  <si>
    <t>Economics</t>
  </si>
  <si>
    <t>Humanities</t>
  </si>
  <si>
    <t>Languages</t>
  </si>
  <si>
    <t>Law</t>
  </si>
  <si>
    <t>Library</t>
  </si>
  <si>
    <t>Psychology</t>
  </si>
  <si>
    <t>Religious Studies</t>
  </si>
  <si>
    <t>Social Science</t>
  </si>
  <si>
    <t>Travel/Hotel/Tourism</t>
  </si>
  <si>
    <t>Miscellaneous</t>
  </si>
  <si>
    <t>Note: 1 - Excludes enrolment on joint MIE, MGI &amp; UTM Programmes</t>
  </si>
  <si>
    <t xml:space="preserve">          2 - Private includes enrolment in Private Post Secondary Educational Institutions and private students pursuing </t>
  </si>
  <si>
    <t xml:space="preserve">               studies without going through an intermediary/ Private Post Secondary Educational Institutions locally</t>
  </si>
  <si>
    <t xml:space="preserve">Source: Tertiary Education Commisson </t>
  </si>
  <si>
    <t>SECTION 13 - TRANSPORT AND COMMUNICATION</t>
  </si>
  <si>
    <t>Table 13.1 - Motor vehicles registered, 2016 - 2019</t>
  </si>
  <si>
    <t>Type</t>
  </si>
  <si>
    <t>A.  Government owned vehicles</t>
  </si>
  <si>
    <t>B. Private/commercial vehicles:</t>
  </si>
  <si>
    <t xml:space="preserve">Car </t>
  </si>
  <si>
    <t xml:space="preserve">  of which: taxi</t>
  </si>
  <si>
    <r>
      <t>Dual purpose vehicle</t>
    </r>
    <r>
      <rPr>
        <vertAlign val="superscript"/>
        <sz val="11"/>
        <rFont val="Times New Roman"/>
        <family val="1"/>
      </rPr>
      <t>1</t>
    </r>
  </si>
  <si>
    <r>
      <t>Double cab pickup</t>
    </r>
    <r>
      <rPr>
        <vertAlign val="superscript"/>
        <sz val="11"/>
        <rFont val="Times New Roman"/>
        <family val="1"/>
      </rPr>
      <t>2</t>
    </r>
    <r>
      <rPr>
        <b/>
        <sz val="12"/>
        <rFont val="Times New Roman"/>
        <family val="1"/>
      </rPr>
      <t/>
    </r>
  </si>
  <si>
    <r>
      <t>Heavy motor car</t>
    </r>
    <r>
      <rPr>
        <vertAlign val="superscript"/>
        <sz val="11"/>
        <rFont val="Times New Roman"/>
        <family val="1"/>
      </rPr>
      <t>3</t>
    </r>
  </si>
  <si>
    <t>Motor cycle</t>
  </si>
  <si>
    <t>Autocycle</t>
  </si>
  <si>
    <t>Lorry and truck</t>
  </si>
  <si>
    <t>Van</t>
  </si>
  <si>
    <t>Bus</t>
  </si>
  <si>
    <r>
      <t>1</t>
    </r>
    <r>
      <rPr>
        <sz val="9"/>
        <rFont val="Times New Roman"/>
        <family val="1"/>
      </rPr>
      <t xml:space="preserve"> Essentially a car but so designed as to be capable of carrying a certain load of goods.</t>
    </r>
  </si>
  <si>
    <r>
      <t>2</t>
    </r>
    <r>
      <rPr>
        <sz val="9"/>
        <rFont val="Times New Roman"/>
        <family val="1"/>
      </rPr>
      <t xml:space="preserve"> New category of vehicle defined in Road Traffic Act as amended by Act No. 27 of 2012.</t>
    </r>
  </si>
  <si>
    <t xml:space="preserve">  Prior to the year 2013 'double cab pickup' was included in 'dual purpose vehicle'</t>
  </si>
  <si>
    <r>
      <t>3</t>
    </r>
    <r>
      <rPr>
        <sz val="9"/>
        <rFont val="Times New Roman"/>
        <family val="1"/>
      </rPr>
      <t xml:space="preserve"> Vehicle of the 'bus' type designed to carry passengers but not for hire or reward.</t>
    </r>
  </si>
  <si>
    <r>
      <t>Table 13.2 - Registration of new motor vehicles</t>
    </r>
    <r>
      <rPr>
        <b/>
        <vertAlign val="superscript"/>
        <sz val="12"/>
        <rFont val="Times New Roman"/>
        <family val="1"/>
      </rPr>
      <t>1</t>
    </r>
    <r>
      <rPr>
        <b/>
        <sz val="12"/>
        <rFont val="Times New Roman"/>
        <family val="1"/>
      </rPr>
      <t>, 2016 - 2019</t>
    </r>
  </si>
  <si>
    <t xml:space="preserve">Type </t>
  </si>
  <si>
    <r>
      <t>Dual purpose vehicle</t>
    </r>
    <r>
      <rPr>
        <b/>
        <vertAlign val="superscript"/>
        <sz val="12"/>
        <rFont val="Times New Roman"/>
        <family val="1"/>
      </rPr>
      <t>2</t>
    </r>
  </si>
  <si>
    <r>
      <t>Double cab pickup</t>
    </r>
    <r>
      <rPr>
        <b/>
        <vertAlign val="superscript"/>
        <sz val="12"/>
        <rFont val="Times New Roman"/>
        <family val="1"/>
      </rPr>
      <t>3</t>
    </r>
    <r>
      <rPr>
        <b/>
        <sz val="12"/>
        <rFont val="Times New Roman"/>
        <family val="1"/>
      </rPr>
      <t/>
    </r>
  </si>
  <si>
    <r>
      <t>Heavy motor car</t>
    </r>
    <r>
      <rPr>
        <b/>
        <vertAlign val="superscript"/>
        <sz val="12"/>
        <rFont val="Times New Roman"/>
        <family val="1"/>
      </rPr>
      <t>4</t>
    </r>
  </si>
  <si>
    <r>
      <t>1</t>
    </r>
    <r>
      <rPr>
        <sz val="10"/>
        <rFont val="Times New Roman"/>
        <family val="1"/>
      </rPr>
      <t xml:space="preserve"> Including goverment vehicles.</t>
    </r>
  </si>
  <si>
    <r>
      <t>2</t>
    </r>
    <r>
      <rPr>
        <sz val="10"/>
        <rFont val="Times New Roman"/>
        <family val="1"/>
      </rPr>
      <t xml:space="preserve"> Essentially a car but so designed as to be capable of carrying a certain load of goods.</t>
    </r>
  </si>
  <si>
    <r>
      <t>3</t>
    </r>
    <r>
      <rPr>
        <sz val="10"/>
        <rFont val="Times New Roman"/>
        <family val="1"/>
      </rPr>
      <t xml:space="preserve"> New category of vehicle defined in Road Traffic Act as amended by Act No. 27 of 2012.</t>
    </r>
  </si>
  <si>
    <r>
      <t>4</t>
    </r>
    <r>
      <rPr>
        <sz val="10"/>
        <rFont val="Times New Roman"/>
        <family val="1"/>
      </rPr>
      <t xml:space="preserve"> Vehicle of the 'bus' type designed to carry passengers but not for hire or reward.</t>
    </r>
  </si>
  <si>
    <r>
      <t>Table 13.3 - Registration of  second-hand motor vehicles</t>
    </r>
    <r>
      <rPr>
        <b/>
        <vertAlign val="superscript"/>
        <sz val="12"/>
        <rFont val="Times New Roman"/>
        <family val="1"/>
      </rPr>
      <t>1</t>
    </r>
    <r>
      <rPr>
        <b/>
        <sz val="12"/>
        <rFont val="Times New Roman"/>
        <family val="1"/>
      </rPr>
      <t>, 2016 - 2019</t>
    </r>
  </si>
  <si>
    <r>
      <t>1</t>
    </r>
    <r>
      <rPr>
        <sz val="10"/>
        <rFont val="Times New Roman"/>
        <family val="1"/>
      </rPr>
      <t xml:space="preserve"> Include re-registration of vehicles previously put off the road and second - hand imported motor vehicles. Exclude government  vehicles which are not liable to re-registration.</t>
    </r>
  </si>
  <si>
    <r>
      <t>Table 13.4 - Motor vehicles off the road</t>
    </r>
    <r>
      <rPr>
        <b/>
        <vertAlign val="superscript"/>
        <sz val="11"/>
        <rFont val="Times New Roman"/>
        <family val="1"/>
      </rPr>
      <t>1</t>
    </r>
    <r>
      <rPr>
        <b/>
        <sz val="11"/>
        <rFont val="Times New Roman"/>
        <family val="1"/>
      </rPr>
      <t>, 2016-2019</t>
    </r>
  </si>
  <si>
    <r>
      <t>Dual purpose vehicle</t>
    </r>
    <r>
      <rPr>
        <b/>
        <vertAlign val="superscript"/>
        <sz val="11"/>
        <rFont val="Times New Roman"/>
        <family val="1"/>
      </rPr>
      <t>2</t>
    </r>
  </si>
  <si>
    <r>
      <t>Double cab pickup</t>
    </r>
    <r>
      <rPr>
        <b/>
        <vertAlign val="superscript"/>
        <sz val="11"/>
        <rFont val="Times New Roman"/>
        <family val="1"/>
      </rPr>
      <t>3</t>
    </r>
    <r>
      <rPr>
        <b/>
        <sz val="12"/>
        <rFont val="Times New Roman"/>
        <family val="1"/>
      </rPr>
      <t/>
    </r>
  </si>
  <si>
    <r>
      <t>Heavy motor car</t>
    </r>
    <r>
      <rPr>
        <b/>
        <vertAlign val="superscript"/>
        <sz val="11"/>
        <rFont val="Times New Roman"/>
        <family val="1"/>
      </rPr>
      <t>4</t>
    </r>
  </si>
  <si>
    <t/>
  </si>
  <si>
    <r>
      <t>3</t>
    </r>
    <r>
      <rPr>
        <sz val="9"/>
        <rFont val="Times New Roman"/>
        <family val="1"/>
      </rPr>
      <t xml:space="preserve"> New category of vehicle defined in Road Traffic Act as amended by Act No. 27 of 2012.</t>
    </r>
  </si>
  <si>
    <r>
      <t>4</t>
    </r>
    <r>
      <rPr>
        <sz val="9"/>
        <rFont val="Times New Roman"/>
        <family val="1"/>
      </rPr>
      <t xml:space="preserve"> Vehicle of the 'bus' type designed to carry passengers but not for hire or reward.</t>
    </r>
  </si>
  <si>
    <r>
      <t>Table 13.5 - Bus operational statistics</t>
    </r>
    <r>
      <rPr>
        <b/>
        <vertAlign val="superscript"/>
        <sz val="11"/>
        <rFont val="Times New Roman"/>
        <family val="1"/>
      </rPr>
      <t>1</t>
    </r>
    <r>
      <rPr>
        <b/>
        <sz val="11"/>
        <rFont val="Times New Roman"/>
        <family val="1"/>
      </rPr>
      <t>, 2016 - 2019</t>
    </r>
  </si>
  <si>
    <t>Operational bus fleet (as at 30th June)</t>
  </si>
  <si>
    <t>No.</t>
  </si>
  <si>
    <t>Total vehicle - journeys</t>
  </si>
  <si>
    <t>Average  vehicle - journeys per day</t>
  </si>
  <si>
    <t>"</t>
  </si>
  <si>
    <t>Total vehicle - kilometres</t>
  </si>
  <si>
    <t>Average vehicle - kilometres per day</t>
  </si>
  <si>
    <t>Total gross receipts</t>
  </si>
  <si>
    <t>Average gross receipts per day</t>
  </si>
  <si>
    <t>Thousand Rupees</t>
  </si>
  <si>
    <r>
      <t>1</t>
    </r>
    <r>
      <rPr>
        <sz val="8"/>
        <rFont val="Times New Roman"/>
        <family val="1"/>
      </rPr>
      <t xml:space="preserve">  Refer only to buses with a Road Service Licence, i.e., buses which operate on proclaimed routes and charge individual fares. Including data on special trips.</t>
    </r>
  </si>
  <si>
    <t>Road traffic accidents</t>
  </si>
  <si>
    <t>Number of accidents</t>
  </si>
  <si>
    <t>Rate per 100,000 population</t>
  </si>
  <si>
    <t>Rate per 1,000 registered motor vehicles</t>
  </si>
  <si>
    <t>Motor vehicles involved</t>
  </si>
  <si>
    <t>Number of motor vehicles involved</t>
  </si>
  <si>
    <t>Casualties</t>
  </si>
  <si>
    <t>Total number of casualties</t>
  </si>
  <si>
    <t>Nature of casualty</t>
  </si>
  <si>
    <t>Seriously injured</t>
  </si>
  <si>
    <t>Slightly injured</t>
  </si>
  <si>
    <t>Casualties by class of road users</t>
  </si>
  <si>
    <t>Pedestrians</t>
  </si>
  <si>
    <t>Pedal cyclists</t>
  </si>
  <si>
    <t>Passengers</t>
  </si>
  <si>
    <t>Drivers or riders of motor vehicles</t>
  </si>
  <si>
    <t>Exclude accidents involving bicycles only.</t>
  </si>
  <si>
    <t>Prior to 2002, a fatal accident was defined as an accident where deaths occurred within 7 days. As from 2002, a fatal accident is defined as an accident where deaths occurred within 30 days.</t>
  </si>
  <si>
    <t>Table 13.7 - Sea Transport, 2016 - 2019</t>
  </si>
  <si>
    <r>
      <t>Vessels</t>
    </r>
    <r>
      <rPr>
        <b/>
        <vertAlign val="superscript"/>
        <sz val="11"/>
        <rFont val="Times New Roman"/>
        <family val="1"/>
      </rPr>
      <t>1</t>
    </r>
    <r>
      <rPr>
        <b/>
        <sz val="11"/>
        <rFont val="Times New Roman"/>
        <family val="1"/>
      </rPr>
      <t xml:space="preserve">  entering 
</t>
    </r>
    <r>
      <rPr>
        <sz val="11"/>
        <rFont val="Times New Roman"/>
        <family val="1"/>
      </rPr>
      <t>(Number)</t>
    </r>
  </si>
  <si>
    <t>Goods (000 tonnes)</t>
  </si>
  <si>
    <t xml:space="preserve">Unloaded </t>
  </si>
  <si>
    <r>
      <t>Loaded</t>
    </r>
    <r>
      <rPr>
        <vertAlign val="superscript"/>
        <sz val="11"/>
        <rFont val="Times New Roman"/>
        <family val="1"/>
      </rPr>
      <t xml:space="preserve"> </t>
    </r>
  </si>
  <si>
    <t xml:space="preserve">               1st Qr</t>
  </si>
  <si>
    <t xml:space="preserve">               2nd Qr</t>
  </si>
  <si>
    <t xml:space="preserve">                3rd Qr</t>
  </si>
  <si>
    <t xml:space="preserve">              4th Qr</t>
  </si>
  <si>
    <t>Source: Mauritius Ports Authority</t>
  </si>
  <si>
    <r>
      <t>1</t>
    </r>
    <r>
      <rPr>
        <sz val="9"/>
        <rFont val="Times New Roman"/>
        <family val="1"/>
      </rPr>
      <t xml:space="preserve"> include fishing vessels involved in discharging and loading only</t>
    </r>
  </si>
  <si>
    <t>Table 13.8 - Air Transport, 2016 - 2019</t>
  </si>
  <si>
    <r>
      <t xml:space="preserve">Number of movements </t>
    </r>
    <r>
      <rPr>
        <b/>
        <vertAlign val="superscript"/>
        <sz val="11"/>
        <rFont val="Times New Roman"/>
        <family val="1"/>
      </rPr>
      <t>1</t>
    </r>
  </si>
  <si>
    <t>Freight (tonnes)</t>
  </si>
  <si>
    <t>Landings</t>
  </si>
  <si>
    <t>Take-offs</t>
  </si>
  <si>
    <t xml:space="preserve">Loaded  </t>
  </si>
  <si>
    <r>
      <t xml:space="preserve">1 </t>
    </r>
    <r>
      <rPr>
        <sz val="9"/>
        <rFont val="Times New Roman"/>
        <family val="1"/>
      </rPr>
      <t>Excludes ferry flights (empty flights)</t>
    </r>
  </si>
  <si>
    <t>Table 13.9 - Telephone service (end of period), 2015 - 2019</t>
  </si>
  <si>
    <t>Total line capacity of local exchanges</t>
  </si>
  <si>
    <t>000</t>
  </si>
  <si>
    <t>Fixed telephone lines in operation</t>
  </si>
  <si>
    <t>Cellular mobile telephone subscribers</t>
  </si>
  <si>
    <t>Number of local calls from fixed telephone</t>
  </si>
  <si>
    <t>Mn</t>
  </si>
  <si>
    <t>Number of local calls from mobile telephone</t>
  </si>
  <si>
    <t xml:space="preserve">From fixed telephone </t>
  </si>
  <si>
    <t>Mn minutes</t>
  </si>
  <si>
    <t xml:space="preserve">From mobile cellular telephone </t>
  </si>
  <si>
    <t xml:space="preserve">Source: Information &amp; Communication Technologies Authority (ICTA) </t>
  </si>
  <si>
    <r>
      <t>1</t>
    </r>
    <r>
      <rPr>
        <sz val="9"/>
        <rFont val="Times New Roman"/>
        <family val="1"/>
      </rPr>
      <t xml:space="preserve"> Provisional</t>
    </r>
  </si>
  <si>
    <t>Table 13.10 - Broadcasting services (end of period), 2015 - 2019</t>
  </si>
  <si>
    <t>A. Sound</t>
  </si>
  <si>
    <t>Public: Operator</t>
  </si>
  <si>
    <t xml:space="preserve">            Channel</t>
  </si>
  <si>
    <t>Private: Operator</t>
  </si>
  <si>
    <t>Transmitters</t>
  </si>
  <si>
    <t>Weekly transmission time</t>
  </si>
  <si>
    <t>Hour</t>
  </si>
  <si>
    <t>Aerial output:</t>
  </si>
  <si>
    <t>Medium wave (ERP)</t>
  </si>
  <si>
    <t>kW</t>
  </si>
  <si>
    <t>10 / 2</t>
  </si>
  <si>
    <t>10 / 5</t>
  </si>
  <si>
    <t>F.M (ERP)</t>
  </si>
  <si>
    <t>4 / 2</t>
  </si>
  <si>
    <t>B. Television</t>
  </si>
  <si>
    <r>
      <t xml:space="preserve">            Channel</t>
    </r>
    <r>
      <rPr>
        <i/>
        <sz val="10"/>
        <rFont val="Times New Roman"/>
        <family val="1"/>
      </rPr>
      <t xml:space="preserve"> </t>
    </r>
    <r>
      <rPr>
        <sz val="10"/>
        <rFont val="Times New Roman"/>
        <family val="1"/>
      </rPr>
      <t>(including digital)</t>
    </r>
  </si>
  <si>
    <r>
      <t>Private: Operator, (terrestrial</t>
    </r>
    <r>
      <rPr>
        <i/>
        <sz val="10"/>
        <rFont val="Times New Roman"/>
        <family val="1"/>
      </rPr>
      <t>)</t>
    </r>
  </si>
  <si>
    <r>
      <t xml:space="preserve">            Operators, (Sattellite</t>
    </r>
    <r>
      <rPr>
        <i/>
        <sz val="10"/>
        <rFont val="Times New Roman"/>
        <family val="1"/>
      </rPr>
      <t>)</t>
    </r>
  </si>
  <si>
    <t>Aerial output (ERP- Public terrestrial only)</t>
  </si>
  <si>
    <t>0.1-2</t>
  </si>
  <si>
    <t xml:space="preserve">Television sets licensed: </t>
  </si>
  <si>
    <t xml:space="preserve">           Island Mauritius</t>
  </si>
  <si>
    <t xml:space="preserve">           Island Rodrigues</t>
  </si>
  <si>
    <t>Source: Mauritius Broadcasting Corporation, and Multicarrier (Mauritius) Ltd.</t>
  </si>
  <si>
    <t>SECTION 14 - LAND UTILIZATION</t>
  </si>
  <si>
    <r>
      <t xml:space="preserve">Table 14.1 - Total area </t>
    </r>
    <r>
      <rPr>
        <b/>
        <vertAlign val="superscript"/>
        <sz val="12"/>
        <rFont val="Times New Roman"/>
        <family val="1"/>
      </rPr>
      <t>1</t>
    </r>
    <r>
      <rPr>
        <b/>
        <sz val="12"/>
        <rFont val="Times New Roman"/>
        <family val="1"/>
      </rPr>
      <t xml:space="preserve"> classified by utilization</t>
    </r>
  </si>
  <si>
    <t>Hectares</t>
  </si>
  <si>
    <t>Percentage</t>
  </si>
  <si>
    <t xml:space="preserve"> Agriculture</t>
  </si>
  <si>
    <t xml:space="preserve">   Sugar cane</t>
  </si>
  <si>
    <t xml:space="preserve">   Other agricultural activities</t>
  </si>
  <si>
    <t xml:space="preserve"> Forest, scrubs and grazing lands</t>
  </si>
  <si>
    <t xml:space="preserve"> Reservoirs, ponds, swamps &amp; rocks </t>
  </si>
  <si>
    <t xml:space="preserve"> Roads and footpaths </t>
  </si>
  <si>
    <t xml:space="preserve"> Built-up areas</t>
  </si>
  <si>
    <t xml:space="preserve"> Abandoned cane fields</t>
  </si>
  <si>
    <t>Table 14.2 - Effective area under cultivation (hectares), 2014 - 2019</t>
  </si>
  <si>
    <t>Crops</t>
  </si>
  <si>
    <t xml:space="preserve">    Sugar cane</t>
  </si>
  <si>
    <t xml:space="preserve">    Tea </t>
  </si>
  <si>
    <r>
      <t>1</t>
    </r>
    <r>
      <rPr>
        <sz val="9"/>
        <rFont val="Times New Roman"/>
        <family val="1"/>
      </rPr>
      <t xml:space="preserve"> Source:  Stocktaking and Stakeholders Consultation Exercise on Climate Change Activities Report, May 2006.  </t>
    </r>
  </si>
  <si>
    <r>
      <t>2</t>
    </r>
    <r>
      <rPr>
        <sz val="9"/>
        <rFont val="Times New Roman"/>
        <family val="1"/>
      </rPr>
      <t xml:space="preserve"> Provisional</t>
    </r>
  </si>
  <si>
    <t>SECTION  15 - LOCAL   PRODUCTION</t>
  </si>
  <si>
    <t>Table 15.1 - Agriculture : production of main crops, 2014 - 2019</t>
  </si>
  <si>
    <r>
      <t>2019</t>
    </r>
    <r>
      <rPr>
        <b/>
        <vertAlign val="superscript"/>
        <sz val="10"/>
        <rFont val="Times New Roman"/>
        <family val="1"/>
      </rPr>
      <t xml:space="preserve"> 1</t>
    </r>
  </si>
  <si>
    <t>Industrial crops</t>
  </si>
  <si>
    <t xml:space="preserve">     Sugar cane</t>
  </si>
  <si>
    <t>000' tonnes</t>
  </si>
  <si>
    <t xml:space="preserve">     Tea ( green leaf )</t>
  </si>
  <si>
    <t>tonnes</t>
  </si>
  <si>
    <t>Vegetables, pulses and fruits *</t>
  </si>
  <si>
    <t xml:space="preserve">     Banana</t>
  </si>
  <si>
    <t xml:space="preserve">     Beans and peas</t>
  </si>
  <si>
    <t xml:space="preserve">     Brinjal</t>
  </si>
  <si>
    <t xml:space="preserve">     Cabbage</t>
  </si>
  <si>
    <t xml:space="preserve">     Cauliflower</t>
  </si>
  <si>
    <t xml:space="preserve">     Chillies</t>
  </si>
  <si>
    <r>
      <t xml:space="preserve">     Creepers </t>
    </r>
    <r>
      <rPr>
        <vertAlign val="superscript"/>
        <sz val="10"/>
        <rFont val="Times New Roman"/>
        <family val="1"/>
      </rPr>
      <t>3</t>
    </r>
  </si>
  <si>
    <t xml:space="preserve">     Garlic</t>
  </si>
  <si>
    <t xml:space="preserve">     Ginger</t>
  </si>
  <si>
    <r>
      <t xml:space="preserve">     Greens </t>
    </r>
    <r>
      <rPr>
        <vertAlign val="superscript"/>
        <sz val="10"/>
        <rFont val="Times New Roman"/>
        <family val="1"/>
      </rPr>
      <t>4</t>
    </r>
  </si>
  <si>
    <t xml:space="preserve">     Groundnut</t>
  </si>
  <si>
    <t xml:space="preserve">     Maize</t>
  </si>
  <si>
    <r>
      <t xml:space="preserve">     Mixed vegetables</t>
    </r>
    <r>
      <rPr>
        <vertAlign val="superscript"/>
        <sz val="10"/>
        <rFont val="Times New Roman"/>
        <family val="1"/>
      </rPr>
      <t xml:space="preserve"> 5</t>
    </r>
  </si>
  <si>
    <t xml:space="preserve">     Onion</t>
  </si>
  <si>
    <t xml:space="preserve">     Pineapple</t>
  </si>
  <si>
    <t xml:space="preserve">     Potato</t>
  </si>
  <si>
    <t xml:space="preserve">     Rice (paddy)</t>
  </si>
  <si>
    <t xml:space="preserve">     Tomato</t>
  </si>
  <si>
    <t xml:space="preserve">Table 15.2 - Fisheries statistics, 2014 -2019         </t>
  </si>
  <si>
    <r>
      <t>2018</t>
    </r>
    <r>
      <rPr>
        <b/>
        <vertAlign val="superscript"/>
        <sz val="10"/>
        <rFont val="Times New Roman"/>
        <family val="1"/>
      </rPr>
      <t xml:space="preserve"> 2</t>
    </r>
  </si>
  <si>
    <t>Coastal fishing</t>
  </si>
  <si>
    <r>
      <t xml:space="preserve">High seas </t>
    </r>
    <r>
      <rPr>
        <vertAlign val="superscript"/>
        <sz val="10"/>
        <rFont val="Times New Roman"/>
        <family val="1"/>
      </rPr>
      <t>6</t>
    </r>
  </si>
  <si>
    <t>Barachois and ponds</t>
  </si>
  <si>
    <t>N.A. Not Available</t>
  </si>
  <si>
    <r>
      <t>2</t>
    </r>
    <r>
      <rPr>
        <sz val="9"/>
        <rFont val="Times New Roman"/>
        <family val="1"/>
      </rPr>
      <t xml:space="preserve"> Revised</t>
    </r>
  </si>
  <si>
    <r>
      <t>3</t>
    </r>
    <r>
      <rPr>
        <sz val="9"/>
        <rFont val="Times New Roman"/>
        <family val="1"/>
      </rPr>
      <t xml:space="preserve"> Include Bittergourd, Calabash,Chouchou,Courgette,Cucumber,Patole,Pipengaille,Pumpkin,Squash,Voehm.</t>
    </r>
  </si>
  <si>
    <r>
      <rPr>
        <vertAlign val="superscript"/>
        <sz val="10"/>
        <rFont val="Times New Roman"/>
        <family val="1"/>
      </rPr>
      <t>4</t>
    </r>
    <r>
      <rPr>
        <sz val="10"/>
        <rFont val="Times New Roman"/>
        <family val="1"/>
      </rPr>
      <t xml:space="preserve"> includes "Brede Baton blanc/vert/ de chine/ Chouchou/ Giraumon/ Malabar/ Tom pouce"</t>
    </r>
  </si>
  <si>
    <r>
      <rPr>
        <vertAlign val="superscript"/>
        <sz val="10"/>
        <rFont val="Times New Roman"/>
        <family val="1"/>
      </rPr>
      <t>5</t>
    </r>
    <r>
      <rPr>
        <sz val="10"/>
        <rFont val="Times New Roman"/>
        <family val="1"/>
      </rPr>
      <t xml:space="preserve"> Includes Beet, Broccoli, Carrot, Echalotte, Eddoes, Ladies Finger, Leek, Lettuce, Manioc, Petsai,</t>
    </r>
  </si>
  <si>
    <t xml:space="preserve"> Sweet Pepper and Sweet Potato</t>
  </si>
  <si>
    <r>
      <t>6</t>
    </r>
    <r>
      <rPr>
        <sz val="9"/>
        <rFont val="Times New Roman"/>
        <family val="1"/>
      </rPr>
      <t xml:space="preserve"> Excluding fish caught by foreign vessel</t>
    </r>
  </si>
  <si>
    <t>* Source : Food and Agricultural Research and Extension Institute (FAREI)</t>
  </si>
  <si>
    <t>Table15.3 - Livestock slaughtered ¹, 2015 - 2019</t>
  </si>
  <si>
    <t>Type of Livestock</t>
  </si>
  <si>
    <t>No. of heads</t>
  </si>
  <si>
    <t>Carcass weight (tonnes)</t>
  </si>
  <si>
    <t>Cattle</t>
  </si>
  <si>
    <t xml:space="preserve">      Cows ²</t>
  </si>
  <si>
    <t>Other breed</t>
  </si>
  <si>
    <t>Imported</t>
  </si>
  <si>
    <t>Goats</t>
  </si>
  <si>
    <t xml:space="preserve">   Local and Rodrigues</t>
  </si>
  <si>
    <t xml:space="preserve">   Imported</t>
  </si>
  <si>
    <t>Sheep</t>
  </si>
  <si>
    <t>Pigs</t>
  </si>
  <si>
    <t>¹ Abattoir slaughters only</t>
  </si>
  <si>
    <t>² Including Heifers</t>
  </si>
  <si>
    <t>Source: Mauritius Meat Authority</t>
  </si>
  <si>
    <t>Table 15.4 - Sugar industry - cane cultivation, 2013 - 2019</t>
  </si>
  <si>
    <t>Crop year</t>
  </si>
  <si>
    <t>Area under cultivation                (Thousand hectares)</t>
  </si>
  <si>
    <t>Area harvested                                   (Thousand hectares)</t>
  </si>
  <si>
    <t>Cane harvested                                                         (Thousand tonnes)</t>
  </si>
  <si>
    <t>Average yield                                   (Tonnes per hectare)</t>
  </si>
  <si>
    <t>Millers</t>
  </si>
  <si>
    <t>Planters</t>
  </si>
  <si>
    <r>
      <t xml:space="preserve"> 2019 </t>
    </r>
    <r>
      <rPr>
        <b/>
        <vertAlign val="superscript"/>
        <sz val="10"/>
        <rFont val="Times New Roman"/>
        <family val="1"/>
      </rPr>
      <t>1</t>
    </r>
  </si>
  <si>
    <t>Table 15.5 - Sugar manufacture, 2014 - 2019</t>
  </si>
  <si>
    <t>Number of factories operating</t>
  </si>
  <si>
    <t>Commercial sugar recovered (% cane)</t>
  </si>
  <si>
    <t>Products of manufacture (Thousand tonnes)</t>
  </si>
  <si>
    <t>Residues of manufacture (Thousand tonnes)</t>
  </si>
  <si>
    <r>
      <t>Average sugar price</t>
    </r>
    <r>
      <rPr>
        <b/>
        <vertAlign val="superscript"/>
        <sz val="10"/>
        <rFont val="Times New Roman"/>
        <family val="1"/>
      </rPr>
      <t xml:space="preserve">2 </t>
    </r>
    <r>
      <rPr>
        <b/>
        <sz val="10"/>
        <rFont val="Times New Roman"/>
        <family val="1"/>
      </rPr>
      <t xml:space="preserve">ex-syndicate </t>
    </r>
    <r>
      <rPr>
        <b/>
        <vertAlign val="superscript"/>
        <sz val="10"/>
        <rFont val="Times New Roman"/>
        <family val="1"/>
      </rPr>
      <t xml:space="preserve">                                                     </t>
    </r>
    <r>
      <rPr>
        <b/>
        <sz val="10"/>
        <rFont val="Times New Roman"/>
        <family val="1"/>
      </rPr>
      <t xml:space="preserve"> (Rs per tonne)</t>
    </r>
  </si>
  <si>
    <t>White/ Special sugar</t>
  </si>
  <si>
    <t>Raw sugar</t>
  </si>
  <si>
    <t>Total sugar</t>
  </si>
  <si>
    <t>Molasses</t>
  </si>
  <si>
    <t>Scums</t>
  </si>
  <si>
    <r>
      <t xml:space="preserve">1 </t>
    </r>
    <r>
      <rPr>
        <sz val="9"/>
        <rFont val="Times New Roman"/>
        <family val="1"/>
      </rPr>
      <t xml:space="preserve">Provisional  </t>
    </r>
  </si>
  <si>
    <r>
      <rPr>
        <vertAlign val="superscript"/>
        <sz val="9"/>
        <rFont val="Times New Roman"/>
        <family val="1"/>
      </rPr>
      <t>2</t>
    </r>
    <r>
      <rPr>
        <sz val="9"/>
        <rFont val="Times New Roman"/>
        <family val="1"/>
      </rPr>
      <t xml:space="preserve">  before charging the sugar insurance premium.</t>
    </r>
  </si>
  <si>
    <r>
      <t xml:space="preserve">2 </t>
    </r>
    <r>
      <rPr>
        <sz val="9"/>
        <rFont val="Times New Roman"/>
        <family val="1"/>
      </rPr>
      <t xml:space="preserve">Price of sugar is the average ex-syndicate price for raw sugar at 98.5 degree polarisation </t>
    </r>
  </si>
  <si>
    <t>NA : Not available</t>
  </si>
  <si>
    <t>Table 15.6 - Industry: Production of selected commodities, 2013 - 2019</t>
  </si>
  <si>
    <t>10.07.2018</t>
  </si>
  <si>
    <r>
      <t>2016</t>
    </r>
    <r>
      <rPr>
        <b/>
        <vertAlign val="superscript"/>
        <sz val="11"/>
        <rFont val="Times New Roman"/>
        <family val="1"/>
      </rPr>
      <t>1</t>
    </r>
  </si>
  <si>
    <r>
      <t>2019</t>
    </r>
    <r>
      <rPr>
        <b/>
        <vertAlign val="superscript"/>
        <sz val="11"/>
        <rFont val="Times New Roman"/>
        <family val="1"/>
      </rPr>
      <t>2</t>
    </r>
  </si>
  <si>
    <t xml:space="preserve"> Sugar</t>
  </si>
  <si>
    <t>t</t>
  </si>
  <si>
    <t xml:space="preserve"> Molasses</t>
  </si>
  <si>
    <t xml:space="preserve"> Tea, manufactured</t>
  </si>
  <si>
    <t xml:space="preserve"> Fertilizers</t>
  </si>
  <si>
    <r>
      <t xml:space="preserve"> Fish</t>
    </r>
    <r>
      <rPr>
        <vertAlign val="superscript"/>
        <sz val="10"/>
        <rFont val="Times New Roman"/>
        <family val="1"/>
      </rPr>
      <t>3</t>
    </r>
  </si>
  <si>
    <t xml:space="preserve"> of which:</t>
  </si>
  <si>
    <t>Frozen</t>
  </si>
  <si>
    <t>Salted, dried or smoked</t>
  </si>
  <si>
    <t>Canned</t>
  </si>
  <si>
    <t xml:space="preserve"> Animal feeds</t>
  </si>
  <si>
    <t xml:space="preserve"> Salt</t>
  </si>
  <si>
    <t xml:space="preserve"> Iron bars &amp; steel bars</t>
  </si>
  <si>
    <r>
      <t xml:space="preserve"> Denatured spirits</t>
    </r>
    <r>
      <rPr>
        <vertAlign val="superscript"/>
        <sz val="10"/>
        <rFont val="Times New Roman"/>
        <family val="1"/>
      </rPr>
      <t>4</t>
    </r>
  </si>
  <si>
    <t>hL</t>
  </si>
  <si>
    <t>Power alcohol (power white)</t>
  </si>
  <si>
    <t>Alcohol for heating and lighting</t>
  </si>
  <si>
    <r>
      <t xml:space="preserve"> Perfumed spirits</t>
    </r>
    <r>
      <rPr>
        <vertAlign val="superscript"/>
        <sz val="10"/>
        <rFont val="Times New Roman"/>
        <family val="1"/>
      </rPr>
      <t>4</t>
    </r>
  </si>
  <si>
    <t xml:space="preserve">              …</t>
  </si>
  <si>
    <r>
      <t xml:space="preserve"> Vinegar</t>
    </r>
    <r>
      <rPr>
        <vertAlign val="superscript"/>
        <sz val="10"/>
        <rFont val="Times New Roman"/>
        <family val="1"/>
      </rPr>
      <t>4</t>
    </r>
  </si>
  <si>
    <r>
      <t xml:space="preserve"> Beer and stout</t>
    </r>
    <r>
      <rPr>
        <vertAlign val="superscript"/>
        <sz val="10"/>
        <rFont val="Times New Roman"/>
        <family val="1"/>
      </rPr>
      <t>4</t>
    </r>
  </si>
  <si>
    <r>
      <t xml:space="preserve"> Country liquor</t>
    </r>
    <r>
      <rPr>
        <vertAlign val="superscript"/>
        <sz val="10"/>
        <rFont val="Times New Roman"/>
        <family val="1"/>
      </rPr>
      <t>4</t>
    </r>
  </si>
  <si>
    <t xml:space="preserve"> Cigarettes</t>
  </si>
  <si>
    <t>Million</t>
  </si>
  <si>
    <r>
      <t>1</t>
    </r>
    <r>
      <rPr>
        <sz val="9"/>
        <rFont val="Times New Roman"/>
        <family val="1"/>
      </rPr>
      <t xml:space="preserve"> Revised                                  </t>
    </r>
    <r>
      <rPr>
        <vertAlign val="superscript"/>
        <sz val="9"/>
        <rFont val="Times New Roman"/>
        <family val="1"/>
      </rPr>
      <t>2</t>
    </r>
    <r>
      <rPr>
        <sz val="9"/>
        <rFont val="Times New Roman"/>
        <family val="1"/>
      </rPr>
      <t xml:space="preserve"> Provisional</t>
    </r>
  </si>
  <si>
    <r>
      <rPr>
        <vertAlign val="superscript"/>
        <sz val="10"/>
        <rFont val="Times New Roman"/>
        <family val="1"/>
      </rPr>
      <t>3</t>
    </r>
    <r>
      <rPr>
        <sz val="10"/>
        <rFont val="Times New Roman"/>
        <family val="1"/>
      </rPr>
      <t xml:space="preserve">  Product weight</t>
    </r>
  </si>
  <si>
    <r>
      <t>4</t>
    </r>
    <r>
      <rPr>
        <sz val="9"/>
        <rFont val="Times New Roman"/>
        <family val="1"/>
      </rPr>
      <t xml:space="preserve"> Source: Customs &amp; Excise Department</t>
    </r>
  </si>
  <si>
    <t>Wearing apparel</t>
  </si>
  <si>
    <t>Leather and related products</t>
  </si>
  <si>
    <t>Wood and of products of wood and cork, except furniture; Articles of straw and plaiting materials</t>
  </si>
  <si>
    <t>Paper and paper products</t>
  </si>
  <si>
    <t>Other non-metallic mineral products</t>
  </si>
  <si>
    <t>Basic metals</t>
  </si>
  <si>
    <t>Fabricated metal products, except machinery and equipment</t>
  </si>
  <si>
    <t>Computer, electronic and optical products</t>
  </si>
  <si>
    <t>Electrical equipment</t>
  </si>
  <si>
    <t>Machinery and equipment n.e.c.</t>
  </si>
  <si>
    <t>Motor vehicles, trailers and semi-trailers / Other transport equipment</t>
  </si>
  <si>
    <t xml:space="preserve">Furniture </t>
  </si>
  <si>
    <t>Repair and installation of machinery and equipment</t>
  </si>
  <si>
    <r>
      <t>Table 15.8(a) - Quarterly &amp; yearly indices (PPIM) by industry group</t>
    </r>
    <r>
      <rPr>
        <b/>
        <vertAlign val="superscript"/>
        <sz val="12"/>
        <rFont val="Times New Roman"/>
        <family val="1"/>
      </rPr>
      <t>1</t>
    </r>
    <r>
      <rPr>
        <b/>
        <sz val="12"/>
        <rFont val="Times New Roman"/>
        <family val="1"/>
      </rPr>
      <t>, 2018 - 2019 - Manufacturing Sector</t>
    </r>
  </si>
  <si>
    <t>Base period: Year 2013=100</t>
  </si>
  <si>
    <t>NSIC</t>
  </si>
  <si>
    <t>1st Qr.</t>
  </si>
  <si>
    <t>2nd Qr.</t>
  </si>
  <si>
    <t>3rd Qr.</t>
  </si>
  <si>
    <t>4th Qr.</t>
  </si>
  <si>
    <t>Year Average</t>
  </si>
  <si>
    <t>10-33</t>
  </si>
  <si>
    <t>Total manufacturing</t>
  </si>
  <si>
    <t>10/11</t>
  </si>
  <si>
    <t>Food products and beverages</t>
  </si>
  <si>
    <t>16/17</t>
  </si>
  <si>
    <t>Wood and products of wood &amp; cork; articles of straw and plaiting materials/ Paper and paper products</t>
  </si>
  <si>
    <t>Printing and reproduction of recorded media</t>
  </si>
  <si>
    <t>Chemicals and chemical products</t>
  </si>
  <si>
    <t>Rubber and plastic products</t>
  </si>
  <si>
    <t>Fabricated metal products</t>
  </si>
  <si>
    <t>Machinery and equipment, n.e.c</t>
  </si>
  <si>
    <t>Motor vehicles, trailers and semi-trailers</t>
  </si>
  <si>
    <t>Other transport equipment</t>
  </si>
  <si>
    <t>Furniture</t>
  </si>
  <si>
    <t>Other products</t>
  </si>
  <si>
    <t xml:space="preserve">¹ Industrial classifications used are according to the National Standard Industrial Classification (NSIC) Revision 2 based 
</t>
  </si>
  <si>
    <t>on the UN International Standard Industrial Classification (ISIC) of all economic activities, Rev. 4 of 2008</t>
  </si>
  <si>
    <r>
      <t>Table 15.8(b) - Quarterly &amp; yearly indices (PPIM) by industry group</t>
    </r>
    <r>
      <rPr>
        <b/>
        <vertAlign val="superscript"/>
        <sz val="12"/>
        <rFont val="Times New Roman"/>
        <family val="1"/>
      </rPr>
      <t>1</t>
    </r>
    <r>
      <rPr>
        <b/>
        <sz val="12"/>
        <rFont val="Times New Roman"/>
        <family val="1"/>
      </rPr>
      <t>, 2018 - 2019 - Manufacture of Food Products &amp; Beverages</t>
    </r>
  </si>
  <si>
    <t>10-11</t>
  </si>
  <si>
    <t>Total food products &amp; beverages</t>
  </si>
  <si>
    <t>101-108</t>
  </si>
  <si>
    <t>Food products</t>
  </si>
  <si>
    <t>Processing and preserving of meat</t>
  </si>
  <si>
    <t>Processing and preserving of fish, crustaceans &amp; molluscs</t>
  </si>
  <si>
    <t xml:space="preserve">Processing and preserving of fruits and vegetables </t>
  </si>
  <si>
    <t>Vegetable and animal oils and fats</t>
  </si>
  <si>
    <t>Dairy products</t>
  </si>
  <si>
    <t>Grain mill products</t>
  </si>
  <si>
    <t>Bakery products</t>
  </si>
  <si>
    <t>10711/ 10712</t>
  </si>
  <si>
    <t>Bread/Pastries and cakes</t>
  </si>
  <si>
    <t>10713</t>
  </si>
  <si>
    <t>Biscuits and other dry bakery products</t>
  </si>
  <si>
    <t>Macaroni, noodles, couscous and similar farinaceous products</t>
  </si>
  <si>
    <t>1075</t>
  </si>
  <si>
    <t>Prepared meals and dishes</t>
  </si>
  <si>
    <t>Other food products n.e.c</t>
  </si>
  <si>
    <t>Tea</t>
  </si>
  <si>
    <t>10793/ 10799</t>
  </si>
  <si>
    <t>Spices, sauces, condiments and other food products n.e.c</t>
  </si>
  <si>
    <t>Animal feed</t>
  </si>
  <si>
    <t>Distilled potable alcoholic beverages</t>
  </si>
  <si>
    <t>Wines</t>
  </si>
  <si>
    <t>Malt liquors and malt including non alcoholic beer</t>
  </si>
  <si>
    <t>Soft drinks, mineral waters and other bottled waters</t>
  </si>
  <si>
    <t>Table 15.9 - Productivity and unit labour cost indices (Manufacturing Sector), 2007-2019</t>
  </si>
  <si>
    <t>Index  Year 2007 = 100</t>
  </si>
  <si>
    <t xml:space="preserve">  Production index (A)</t>
  </si>
  <si>
    <t xml:space="preserve">  Employment index (B)</t>
  </si>
  <si>
    <t xml:space="preserve"> Capital index         (C)</t>
  </si>
  <si>
    <t xml:space="preserve">  Labour cost index (D)</t>
  </si>
  <si>
    <t xml:space="preserve">  Labour productivity index (A/B)</t>
  </si>
  <si>
    <t xml:space="preserve">  Capital productivity index (A/C)</t>
  </si>
  <si>
    <t xml:space="preserve">  Unit labour cost index (D/A)</t>
  </si>
  <si>
    <t>Note: The indices have been computed using GDP and Vadded based on the results of the 2013 CEA</t>
  </si>
  <si>
    <t>Table 15.10 -  Energy &amp; Water Indicators, 2015 - 2019</t>
  </si>
  <si>
    <t>Indicators</t>
  </si>
  <si>
    <r>
      <t xml:space="preserve">2019 </t>
    </r>
    <r>
      <rPr>
        <b/>
        <vertAlign val="superscript"/>
        <sz val="10"/>
        <rFont val="Times New Roman"/>
        <family val="1"/>
      </rPr>
      <t>1/</t>
    </r>
  </si>
  <si>
    <t>ENERGY</t>
  </si>
  <si>
    <t xml:space="preserve"> Total primary energy requirement</t>
  </si>
  <si>
    <t>ktoe</t>
  </si>
  <si>
    <t xml:space="preserve">   of which: from Renewable sources</t>
  </si>
  <si>
    <t xml:space="preserve"> Annual increase</t>
  </si>
  <si>
    <t xml:space="preserve"> Total primary energy requirement index 
 (2000 = 100)</t>
  </si>
  <si>
    <t xml:space="preserve"> Import dependency</t>
  </si>
  <si>
    <t xml:space="preserve"> Energy intensity</t>
  </si>
  <si>
    <t>toe per Rs.100,000 GDP at 2006 prices</t>
  </si>
  <si>
    <t xml:space="preserve"> Per capita primary energy requirement</t>
  </si>
  <si>
    <t>toe</t>
  </si>
  <si>
    <t xml:space="preserve"> Total final energy consumption </t>
  </si>
  <si>
    <t xml:space="preserve"> Per capita final energy consumption</t>
  </si>
  <si>
    <t xml:space="preserve"> Total electricity generated</t>
  </si>
  <si>
    <t>GWh</t>
  </si>
  <si>
    <t xml:space="preserve"> Total electricity sold</t>
  </si>
  <si>
    <t xml:space="preserve"> Per capita consumption of electricity sold</t>
  </si>
  <si>
    <t>kWh</t>
  </si>
  <si>
    <t xml:space="preserve">  WATER</t>
  </si>
  <si>
    <t xml:space="preserve">Mean annual rainfall, Island of Mauritius </t>
  </si>
  <si>
    <t>Millimetres</t>
  </si>
  <si>
    <r>
      <t>Mean annual rainfall, Island of Rodrigues (Pte Canon)</t>
    </r>
    <r>
      <rPr>
        <vertAlign val="superscript"/>
        <sz val="10"/>
        <rFont val="Times New Roman"/>
        <family val="1"/>
      </rPr>
      <t xml:space="preserve"> </t>
    </r>
  </si>
  <si>
    <r>
      <t xml:space="preserve"> Potable water produced</t>
    </r>
    <r>
      <rPr>
        <vertAlign val="superscript"/>
        <sz val="10"/>
        <rFont val="Times New Roman"/>
        <family val="1"/>
      </rPr>
      <t>2/</t>
    </r>
  </si>
  <si>
    <r>
      <t>Mm</t>
    </r>
    <r>
      <rPr>
        <vertAlign val="superscript"/>
        <sz val="10"/>
        <rFont val="Times New Roman"/>
        <family val="1"/>
      </rPr>
      <t>3</t>
    </r>
  </si>
  <si>
    <r>
      <t xml:space="preserve"> Potable water consumed</t>
    </r>
    <r>
      <rPr>
        <vertAlign val="superscript"/>
        <sz val="10"/>
        <rFont val="Times New Roman"/>
        <family val="1"/>
      </rPr>
      <t>2/</t>
    </r>
  </si>
  <si>
    <r>
      <t xml:space="preserve"> Potable water produced</t>
    </r>
    <r>
      <rPr>
        <vertAlign val="superscript"/>
        <sz val="10"/>
        <rFont val="Times New Roman"/>
        <family val="1"/>
      </rPr>
      <t>2/</t>
    </r>
    <r>
      <rPr>
        <sz val="10"/>
        <rFont val="Times New Roman"/>
        <family val="1"/>
      </rPr>
      <t xml:space="preserve"> per capita per day</t>
    </r>
  </si>
  <si>
    <t>litres</t>
  </si>
  <si>
    <r>
      <t xml:space="preserve"> Potable water consumed</t>
    </r>
    <r>
      <rPr>
        <vertAlign val="superscript"/>
        <sz val="10"/>
        <rFont val="Times New Roman"/>
        <family val="1"/>
      </rPr>
      <t>2/</t>
    </r>
    <r>
      <rPr>
        <sz val="10"/>
        <rFont val="Times New Roman"/>
        <family val="1"/>
      </rPr>
      <t xml:space="preserve"> per capita per day</t>
    </r>
  </si>
  <si>
    <r>
      <rPr>
        <vertAlign val="superscript"/>
        <sz val="10"/>
        <rFont val="Times New Roman"/>
        <family val="1"/>
      </rPr>
      <t xml:space="preserve"> 1/</t>
    </r>
    <r>
      <rPr>
        <sz val="10"/>
        <rFont val="Times New Roman"/>
        <family val="1"/>
      </rPr>
      <t xml:space="preserve"> Provisional</t>
    </r>
  </si>
  <si>
    <r>
      <t xml:space="preserve">2/ </t>
    </r>
    <r>
      <rPr>
        <sz val="10"/>
        <rFont val="Times New Roman"/>
        <family val="1"/>
      </rPr>
      <t>Refer to Island of Mauritius only</t>
    </r>
  </si>
  <si>
    <t>Table 15.11 - Energy balance, 2019</t>
  </si>
  <si>
    <t>Tonne of oil equivalent (toe)</t>
  </si>
  <si>
    <t xml:space="preserve">                       Source    
Flow</t>
  </si>
  <si>
    <t>Fossil fuels</t>
  </si>
  <si>
    <t>Renewables</t>
  </si>
  <si>
    <t>Electricity</t>
  </si>
  <si>
    <t>Coal</t>
  </si>
  <si>
    <t>Petroleum products</t>
  </si>
  <si>
    <t>Gasolene</t>
  </si>
  <si>
    <t>Diesel</t>
  </si>
  <si>
    <t>Aviation
Fuel</t>
  </si>
  <si>
    <t>Kerosene</t>
  </si>
  <si>
    <t>Fuel
Oil</t>
  </si>
  <si>
    <t>LPG</t>
  </si>
  <si>
    <t>Total Petroleum products</t>
  </si>
  <si>
    <t>Fuelwood</t>
  </si>
  <si>
    <t>Charcoal</t>
  </si>
  <si>
    <t>Hydro</t>
  </si>
  <si>
    <t>Wind</t>
  </si>
  <si>
    <t>Landfill Gas</t>
  </si>
  <si>
    <t>Photo-
voltaic</t>
  </si>
  <si>
    <t>Bagasse</t>
  </si>
  <si>
    <t>Total Renewables</t>
  </si>
  <si>
    <t>Local production</t>
  </si>
  <si>
    <t>Imports</t>
  </si>
  <si>
    <t>Re-exports and bunkering</t>
  </si>
  <si>
    <t>Stock change / Statistical error</t>
  </si>
  <si>
    <t>Total Primary Energy Requirement</t>
  </si>
  <si>
    <t>Public electricity generation plant</t>
  </si>
  <si>
    <t>Autoproducer plants</t>
  </si>
  <si>
    <t>Other transformation</t>
  </si>
  <si>
    <t>Own use</t>
  </si>
  <si>
    <t>Losses</t>
  </si>
  <si>
    <t>Total Final Consumption</t>
  </si>
  <si>
    <t>Manufacturing sector</t>
  </si>
  <si>
    <r>
      <t xml:space="preserve">Transport sector </t>
    </r>
    <r>
      <rPr>
        <vertAlign val="superscript"/>
        <sz val="7"/>
        <rFont val="Times New Roman"/>
        <family val="1"/>
      </rPr>
      <t>1</t>
    </r>
  </si>
  <si>
    <t>Commercial and distributive
    trade sector</t>
  </si>
  <si>
    <t>Household</t>
  </si>
  <si>
    <r>
      <rPr>
        <vertAlign val="superscript"/>
        <sz val="7"/>
        <rFont val="Times New Roman"/>
        <family val="1"/>
      </rPr>
      <t xml:space="preserve">1 </t>
    </r>
    <r>
      <rPr>
        <sz val="7"/>
        <rFont val="Times New Roman"/>
        <family val="1"/>
      </rPr>
      <t xml:space="preserve"> includes fuel used for transport by all sectors </t>
    </r>
  </si>
  <si>
    <t>Note: figures in brackets represent negative quantities</t>
  </si>
  <si>
    <t>Table 15.12 - Evolution of Plant effective capacity and Electricity generation, 2015 - 2019</t>
  </si>
  <si>
    <t>Plant effective capacity</t>
  </si>
  <si>
    <t>MW</t>
  </si>
  <si>
    <t xml:space="preserve">Hydro </t>
  </si>
  <si>
    <t xml:space="preserve">Wind </t>
  </si>
  <si>
    <t>Photovoltaic</t>
  </si>
  <si>
    <t>Landfill gas</t>
  </si>
  <si>
    <t>Thermal (CEB)</t>
  </si>
  <si>
    <t>Thermal (IPP)</t>
  </si>
  <si>
    <t xml:space="preserve">Electricity generated </t>
  </si>
  <si>
    <t xml:space="preserve">    Renewable source: </t>
  </si>
  <si>
    <t xml:space="preserve">    Fossil fuels:</t>
  </si>
  <si>
    <t>Fuel/Diesel oil &amp; Kerosene</t>
  </si>
  <si>
    <t>% export to CEB</t>
  </si>
  <si>
    <t>Source: Central Electricity Board (CEB) and Annual Sugar Industry Energy Survey</t>
  </si>
  <si>
    <t>Table 15.13 - Electricity sold by type of tariff, 2018 - 2019</t>
  </si>
  <si>
    <t>Class of consumer</t>
  </si>
  <si>
    <t>No. of</t>
  </si>
  <si>
    <t>Sales</t>
  </si>
  <si>
    <r>
      <t>Value sold</t>
    </r>
    <r>
      <rPr>
        <vertAlign val="superscript"/>
        <sz val="10"/>
        <rFont val="Times New Roman"/>
        <family val="1"/>
      </rPr>
      <t>1/</t>
    </r>
  </si>
  <si>
    <r>
      <t>Average sales price</t>
    </r>
    <r>
      <rPr>
        <vertAlign val="superscript"/>
        <sz val="10"/>
        <rFont val="Times New Roman"/>
        <family val="1"/>
      </rPr>
      <t>1/</t>
    </r>
  </si>
  <si>
    <t>consumers</t>
  </si>
  <si>
    <t>(GWh)</t>
  </si>
  <si>
    <t>(million Rupees)</t>
  </si>
  <si>
    <t>per kWh (Rupees)</t>
  </si>
  <si>
    <t>Commercial</t>
  </si>
  <si>
    <t>Industrial</t>
  </si>
  <si>
    <t>of which: irrigation</t>
  </si>
  <si>
    <t>All consumers</t>
  </si>
  <si>
    <t>1/ Excluding VAT &amp; meter rent.</t>
  </si>
  <si>
    <t xml:space="preserve">Source: Central Electricity Board (CEB) </t>
  </si>
  <si>
    <r>
      <t>Table 15.14 - Average monthly potable water production (Mm</t>
    </r>
    <r>
      <rPr>
        <b/>
        <vertAlign val="superscript"/>
        <sz val="11"/>
        <rFont val="Times New Roman"/>
        <family val="1"/>
      </rPr>
      <t>3</t>
    </r>
    <r>
      <rPr>
        <b/>
        <sz val="11"/>
        <rFont val="Times New Roman"/>
        <family val="1"/>
      </rPr>
      <t>), 2015 - 2019 (</t>
    </r>
    <r>
      <rPr>
        <b/>
        <i/>
        <sz val="11"/>
        <rFont val="Times New Roman"/>
        <family val="1"/>
      </rPr>
      <t>Island of Mauritius</t>
    </r>
    <r>
      <rPr>
        <b/>
        <sz val="11"/>
        <rFont val="Times New Roman"/>
        <family val="1"/>
      </rPr>
      <t xml:space="preserve">) </t>
    </r>
  </si>
  <si>
    <t>Mare Aux Vacoas (Upper)</t>
  </si>
  <si>
    <t>Mare Aux Vacoas (Lower)</t>
  </si>
  <si>
    <t>Port -Louis</t>
  </si>
  <si>
    <t>District water supply - North</t>
  </si>
  <si>
    <t>District water supply - South</t>
  </si>
  <si>
    <t>District water supply - East</t>
  </si>
  <si>
    <t>Total production</t>
  </si>
  <si>
    <t>Surface</t>
  </si>
  <si>
    <r>
      <t>Borehole</t>
    </r>
    <r>
      <rPr>
        <vertAlign val="superscript"/>
        <sz val="6"/>
        <color indexed="16"/>
        <rFont val="Arial"/>
        <family val="2"/>
      </rPr>
      <t/>
    </r>
  </si>
  <si>
    <t xml:space="preserve">Borehole </t>
  </si>
  <si>
    <r>
      <t>Million metre cube (Mm</t>
    </r>
    <r>
      <rPr>
        <b/>
        <i/>
        <vertAlign val="superscript"/>
        <sz val="8"/>
        <rFont val="Times New Roman"/>
        <family val="1"/>
      </rPr>
      <t>3</t>
    </r>
    <r>
      <rPr>
        <b/>
        <i/>
        <sz val="8"/>
        <rFont val="Times New Roman"/>
        <family val="1"/>
      </rPr>
      <t>)</t>
    </r>
  </si>
  <si>
    <t>Source: Central Water Authority</t>
  </si>
  <si>
    <r>
      <t>Table 15.15 - Water sales by tariff of subscriber, 2018 - 2019 (</t>
    </r>
    <r>
      <rPr>
        <b/>
        <i/>
        <sz val="11"/>
        <rFont val="Times New Roman"/>
        <family val="1"/>
      </rPr>
      <t>Island of Mauritius</t>
    </r>
    <r>
      <rPr>
        <b/>
        <sz val="11"/>
        <rFont val="Times New Roman"/>
        <family val="1"/>
      </rPr>
      <t>)</t>
    </r>
  </si>
  <si>
    <t xml:space="preserve">Type of Tariff </t>
  </si>
  <si>
    <t>No. of consumers</t>
  </si>
  <si>
    <r>
      <t>Volume Sold
(Mm</t>
    </r>
    <r>
      <rPr>
        <vertAlign val="superscript"/>
        <sz val="9"/>
        <rFont val="Times New Roman"/>
        <family val="1"/>
      </rPr>
      <t>3</t>
    </r>
    <r>
      <rPr>
        <sz val="9"/>
        <rFont val="Times New Roman"/>
        <family val="1"/>
      </rPr>
      <t>)</t>
    </r>
  </si>
  <si>
    <t>Amount Collectible
( Rupees million)</t>
  </si>
  <si>
    <r>
      <t>Average sales price
 per m</t>
    </r>
    <r>
      <rPr>
        <vertAlign val="superscript"/>
        <sz val="9"/>
        <rFont val="Times New Roman"/>
        <family val="1"/>
      </rPr>
      <t>3</t>
    </r>
    <r>
      <rPr>
        <sz val="9"/>
        <rFont val="Times New Roman"/>
        <family val="1"/>
      </rPr>
      <t xml:space="preserve"> (Rupees)</t>
    </r>
  </si>
  <si>
    <t>Public Sector Agency</t>
  </si>
  <si>
    <t>Acquired / concessionary prises</t>
  </si>
  <si>
    <t>Religious</t>
  </si>
  <si>
    <t>Total potable water</t>
  </si>
  <si>
    <r>
      <t xml:space="preserve">Total non-treated water     
</t>
    </r>
    <r>
      <rPr>
        <b/>
        <i/>
        <sz val="9"/>
        <rFont val="Times New Roman"/>
        <family val="1"/>
      </rPr>
      <t>(Mainly for Agriculture and Industry)</t>
    </r>
  </si>
  <si>
    <t>Table 16.6: Monthly Construction Price Index by input categories, January to December 2019</t>
  </si>
  <si>
    <t>(Base: 1st Quarter  2018 = 100)</t>
  </si>
  <si>
    <t>Input Categories</t>
  </si>
  <si>
    <t>Jan</t>
  </si>
  <si>
    <t>Feb</t>
  </si>
  <si>
    <t>Mar</t>
  </si>
  <si>
    <t>Apr</t>
  </si>
  <si>
    <t>Jun</t>
  </si>
  <si>
    <t>Jul</t>
  </si>
  <si>
    <t>Aug</t>
  </si>
  <si>
    <t>Sep</t>
  </si>
  <si>
    <t>Oct</t>
  </si>
  <si>
    <t>Nov</t>
  </si>
  <si>
    <t>Dec</t>
  </si>
  <si>
    <t>LABOUR</t>
  </si>
  <si>
    <t>HIRE OF PLANT</t>
  </si>
  <si>
    <t>MATERIALS :</t>
  </si>
  <si>
    <t>Hardcore (remplissage)</t>
  </si>
  <si>
    <t>Damp proofing</t>
  </si>
  <si>
    <t>Aggregate</t>
  </si>
  <si>
    <t>Block</t>
  </si>
  <si>
    <t>Premixed concrete</t>
  </si>
  <si>
    <t>Premixed mortar</t>
  </si>
  <si>
    <t>Steel bars (armature)</t>
  </si>
  <si>
    <t>Timber: (a) Carpentry</t>
  </si>
  <si>
    <t xml:space="preserve">              (b) Joinery</t>
  </si>
  <si>
    <t>Aluminium openings</t>
  </si>
  <si>
    <t>Tiles and granite</t>
  </si>
  <si>
    <t>Adhesive</t>
  </si>
  <si>
    <t>Paint</t>
  </si>
  <si>
    <t>Laminated flooring</t>
  </si>
  <si>
    <t>Plumbing</t>
  </si>
  <si>
    <t>Sanitary installation</t>
  </si>
  <si>
    <t>Electrical installation</t>
  </si>
  <si>
    <t>TRANSPORT</t>
  </si>
  <si>
    <t>Table 16.7: Monthly Construction Price Index by work categories, January - December 2019</t>
  </si>
  <si>
    <t>(Base: 1st Quarter 2018 = 100)</t>
  </si>
  <si>
    <t>Work Categories</t>
  </si>
  <si>
    <t>1. Grey building</t>
  </si>
  <si>
    <t>1.1.  Earthworks</t>
  </si>
  <si>
    <t>1.2.  Concrete works</t>
  </si>
  <si>
    <t>1.3.   Reinforcement</t>
  </si>
  <si>
    <t>1.4.   Formwork (coffrage)</t>
  </si>
  <si>
    <t>1.5.   Blockwork</t>
  </si>
  <si>
    <t>1.6.   Plastering to ceilings and walls</t>
  </si>
  <si>
    <t>1.7.   Screeding to floors and roofs</t>
  </si>
  <si>
    <t>2.   External openings</t>
  </si>
  <si>
    <t>3.   Internal openings and joinery works</t>
  </si>
  <si>
    <t>4. Tiling</t>
  </si>
  <si>
    <t>5. Painting</t>
  </si>
  <si>
    <t>6.  Parquet</t>
  </si>
  <si>
    <t>7.  Kitchen fit-out</t>
  </si>
  <si>
    <t>8.  Bathroom fit-out</t>
  </si>
  <si>
    <t>9.  Electrical works</t>
  </si>
  <si>
    <t>10.  Plumbing and Drainage</t>
  </si>
  <si>
    <t>11.  Site overhead costs</t>
  </si>
  <si>
    <t>SECTION - 17 : CLIMATE AND ENVIRONMENT</t>
  </si>
  <si>
    <t>Table 17.1 - Main environment indicators, 2018 and 2019</t>
  </si>
  <si>
    <t>Indicator</t>
  </si>
  <si>
    <t>Units</t>
  </si>
  <si>
    <t xml:space="preserve">1.  Terrestrial protected areas </t>
  </si>
  <si>
    <t>ha</t>
  </si>
  <si>
    <t>2. Marine protected areas</t>
  </si>
  <si>
    <t xml:space="preserve">3. Total Greenhouse gas (GHG) emission </t>
  </si>
  <si>
    <r>
      <t>Gg CO</t>
    </r>
    <r>
      <rPr>
        <vertAlign val="subscript"/>
        <sz val="11"/>
        <rFont val="Times New Roman"/>
        <family val="1"/>
      </rPr>
      <t>2</t>
    </r>
    <r>
      <rPr>
        <sz val="11"/>
        <rFont val="Times New Roman"/>
        <family val="1"/>
      </rPr>
      <t>-eq</t>
    </r>
  </si>
  <si>
    <t xml:space="preserve">4. Total Carbon dioxide emission </t>
  </si>
  <si>
    <t>000 tons</t>
  </si>
  <si>
    <t xml:space="preserve">5.  Per capita carbon dioxide emission </t>
  </si>
  <si>
    <t>tons</t>
  </si>
  <si>
    <t>6.  Total electricity generated</t>
  </si>
  <si>
    <t>7.  Electricity generated from renewable sources</t>
  </si>
  <si>
    <t>8.  Total primary energy requirement</t>
  </si>
  <si>
    <t>9.  Primary energy requirement from renewable sources</t>
  </si>
  <si>
    <t>10.  Per capita primary energy requirement</t>
  </si>
  <si>
    <t>11. Per capita final energy consumption</t>
  </si>
  <si>
    <t xml:space="preserve">12. Energy intensity </t>
  </si>
  <si>
    <t>13.  Forest area</t>
  </si>
  <si>
    <t>14.  Total forest area as a % of total land area</t>
  </si>
  <si>
    <t>15.  Total fish production (fresh-weight equivalent)</t>
  </si>
  <si>
    <r>
      <t xml:space="preserve">      29,116 </t>
    </r>
    <r>
      <rPr>
        <vertAlign val="superscript"/>
        <sz val="11"/>
        <rFont val="Times New Roman"/>
        <family val="1"/>
      </rPr>
      <t>1</t>
    </r>
  </si>
  <si>
    <t xml:space="preserve">16.  Irrigated land </t>
  </si>
  <si>
    <r>
      <t xml:space="preserve">       17,357 </t>
    </r>
    <r>
      <rPr>
        <vertAlign val="superscript"/>
        <sz val="11"/>
        <rFont val="Times New Roman"/>
        <family val="1"/>
      </rPr>
      <t>1</t>
    </r>
  </si>
  <si>
    <t>17.  Mean annual rainfall</t>
  </si>
  <si>
    <t>millimetres</t>
  </si>
  <si>
    <t>18.  Mean of maximum annual temperature</t>
  </si>
  <si>
    <t>degrees Celcius</t>
  </si>
  <si>
    <t>19.  Mean of minimum annual temperature</t>
  </si>
  <si>
    <t>20.  Mean annual temperature</t>
  </si>
  <si>
    <t>21.  Annual fresh water abstraction</t>
  </si>
  <si>
    <r>
      <t>Mm</t>
    </r>
    <r>
      <rPr>
        <vertAlign val="superscript"/>
        <sz val="11"/>
        <rFont val="Times New Roman"/>
        <family val="1"/>
      </rPr>
      <t>3</t>
    </r>
  </si>
  <si>
    <t>22.  Daily per capita domestic water consumption</t>
  </si>
  <si>
    <t xml:space="preserve">23.  Daily per capita total solid  waste disposed at landfill </t>
  </si>
  <si>
    <t>Kg</t>
  </si>
  <si>
    <t>Other Environment Statistics</t>
  </si>
  <si>
    <t>23. Length of coastline</t>
  </si>
  <si>
    <t>km</t>
  </si>
  <si>
    <t>24. Length of coral reefs</t>
  </si>
  <si>
    <t>25. Area of coral reefs</t>
  </si>
  <si>
    <r>
      <t>km</t>
    </r>
    <r>
      <rPr>
        <vertAlign val="superscript"/>
        <sz val="11"/>
        <rFont val="Times New Roman"/>
        <family val="1"/>
      </rPr>
      <t>2</t>
    </r>
  </si>
  <si>
    <t>26. Lagoon areas</t>
  </si>
  <si>
    <t>27. Exclusive Economic Zone (EEZ) - Republic of Mauritius</t>
  </si>
  <si>
    <t>2.3 million</t>
  </si>
  <si>
    <r>
      <rPr>
        <vertAlign val="superscript"/>
        <sz val="10"/>
        <rFont val="Times New Roman"/>
        <family val="1"/>
      </rPr>
      <t>1</t>
    </r>
    <r>
      <rPr>
        <sz val="10"/>
        <rFont val="Times New Roman"/>
        <family val="1"/>
      </rPr>
      <t xml:space="preserve">Revised                            </t>
    </r>
    <r>
      <rPr>
        <vertAlign val="superscript"/>
        <sz val="10"/>
        <rFont val="Times New Roman"/>
        <family val="1"/>
      </rPr>
      <t>2</t>
    </r>
    <r>
      <rPr>
        <sz val="10"/>
        <rFont val="Times New Roman"/>
        <family val="1"/>
      </rPr>
      <t xml:space="preserve"> Provisional</t>
    </r>
  </si>
  <si>
    <t>Table 17.2  Monthly mean temperature, 2010 - 2019</t>
  </si>
  <si>
    <t>Degrees celcius</t>
  </si>
  <si>
    <t xml:space="preserve">       
        Month 
Year</t>
  </si>
  <si>
    <t xml:space="preserve">Jan 
</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</si>
  <si>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</si>
  <si>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</si>
  <si>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</si>
  <si>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</si>
  <si>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</si>
  <si>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</si>
  <si>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</si>
  <si>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</si>
  <si>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</si>
  <si>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</si>
  <si>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</si>
  <si>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 xml:space="preserve">Mean annual temperature 
</t>
  </si>
  <si>
    <r>
      <t xml:space="preserve">LTM </t>
    </r>
    <r>
      <rPr>
        <vertAlign val="superscript"/>
        <sz val="10"/>
        <rFont val="Times New Roman"/>
        <family val="1"/>
      </rPr>
      <t>1</t>
    </r>
    <r>
      <rPr>
        <sz val="10"/>
        <rFont val="Times New Roman"/>
        <family val="1"/>
      </rPr>
      <t xml:space="preserve"> (26.1)</t>
    </r>
  </si>
  <si>
    <t>LTM  (26.2)</t>
  </si>
  <si>
    <t>LTM  (25.8)</t>
  </si>
  <si>
    <t>LTM  (24.9)</t>
  </si>
  <si>
    <t>LTM  (23.2)</t>
  </si>
  <si>
    <t>LTM  (21.4)</t>
  </si>
  <si>
    <t>LTM  (20.6)</t>
  </si>
  <si>
    <t>LTM  (20.7)</t>
  </si>
  <si>
    <t>LTM  (21.3)</t>
  </si>
  <si>
    <t>LTM  (22.3)</t>
  </si>
  <si>
    <t>LTM  (23.9)</t>
  </si>
  <si>
    <t>LTM  (25.3)</t>
  </si>
  <si>
    <t>LTM  (23.5)</t>
  </si>
  <si>
    <t xml:space="preserve">Mean </t>
  </si>
  <si>
    <t>Difference from LTM</t>
  </si>
  <si>
    <t>Source: Mauritius Meteorological Services</t>
  </si>
  <si>
    <r>
      <rPr>
        <vertAlign val="superscript"/>
        <sz val="10"/>
        <rFont val="Times New Roman"/>
        <family val="1"/>
      </rPr>
      <t>1</t>
    </r>
    <r>
      <rPr>
        <sz val="10"/>
        <rFont val="Times New Roman"/>
        <family val="1"/>
      </rPr>
      <t xml:space="preserve"> LTM: Long term mean, 1981-2010</t>
    </r>
  </si>
  <si>
    <t>Table 17.3  Monthly mean maximum  temperature, 2010  - 2019</t>
  </si>
  <si>
    <t xml:space="preserve">            Month 
    Year</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</si>
  <si>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</si>
  <si>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</si>
  <si>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</si>
  <si>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</si>
  <si>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</si>
  <si>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</si>
  <si>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</si>
  <si>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</si>
  <si>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</si>
  <si>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</si>
  <si>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</si>
  <si>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 xml:space="preserve">Mean of maximum annual temperature
</t>
  </si>
  <si>
    <r>
      <t xml:space="preserve">LTM </t>
    </r>
    <r>
      <rPr>
        <vertAlign val="superscript"/>
        <sz val="10"/>
        <rFont val="Times New Roman"/>
        <family val="1"/>
      </rPr>
      <t xml:space="preserve">1 </t>
    </r>
    <r>
      <rPr>
        <sz val="10"/>
        <rFont val="Times New Roman"/>
        <family val="1"/>
      </rPr>
      <t>(29.8)</t>
    </r>
  </si>
  <si>
    <t>LTM  (29.8)</t>
  </si>
  <si>
    <t>LTM  (29.4)</t>
  </si>
  <si>
    <t>LTM  (28.6)</t>
  </si>
  <si>
    <t>LTM  (27.0)</t>
  </si>
  <si>
    <t>LTM  (25.2)</t>
  </si>
  <si>
    <t>LTM  (24.3)</t>
  </si>
  <si>
    <t>LTM  (24.4)</t>
  </si>
  <si>
    <t>LTM  (28.1)</t>
  </si>
  <si>
    <t>LTM  (29.3)</t>
  </si>
  <si>
    <t>LTM  (27.3)</t>
  </si>
  <si>
    <t>Table 17.4  Monthly mean minimum  temperature, 2010 - 2019</t>
  </si>
  <si>
    <t xml:space="preserve">        Month 
    Year</t>
  </si>
  <si>
    <t xml:space="preserve">Mean of minimum annual temperature
</t>
  </si>
  <si>
    <r>
      <t xml:space="preserve">LTM </t>
    </r>
    <r>
      <rPr>
        <vertAlign val="superscript"/>
        <sz val="10"/>
        <rFont val="Times New Roman"/>
        <family val="1"/>
      </rPr>
      <t>1</t>
    </r>
    <r>
      <rPr>
        <sz val="10"/>
        <rFont val="Times New Roman"/>
        <family val="1"/>
      </rPr>
      <t xml:space="preserve"> (22.3)</t>
    </r>
  </si>
  <si>
    <t>LTM  (22.6)</t>
  </si>
  <si>
    <t>LTM  (22.1)</t>
  </si>
  <si>
    <t>LTM  (21.2)</t>
  </si>
  <si>
    <t>LTM  (19.4)</t>
  </si>
  <si>
    <t>LTM  (17.6)</t>
  </si>
  <si>
    <t>LTM  (16.9)</t>
  </si>
  <si>
    <t>LTM  (17.2)</t>
  </si>
  <si>
    <t>LTM  (18.3)</t>
  </si>
  <si>
    <t>LTM  (19.6)</t>
  </si>
  <si>
    <t>Table 17.5- Monthly mean rainfall, 2017 - 2019</t>
  </si>
  <si>
    <t>Island of Rodrigues (Pte Canon)</t>
  </si>
  <si>
    <t>Long Term Mean (1981-2010)</t>
  </si>
  <si>
    <t>Mean</t>
  </si>
  <si>
    <t>% of Long
 Term Mean</t>
  </si>
  <si>
    <t>% of Long Term Mean</t>
  </si>
  <si>
    <t>Table 17.6 - Forest area by category, 2010  - 2019</t>
  </si>
  <si>
    <t>Category</t>
  </si>
  <si>
    <t>State - owned</t>
  </si>
  <si>
    <t>Plantations</t>
  </si>
  <si>
    <t>Nature reserves</t>
  </si>
  <si>
    <t xml:space="preserve"> on mainland</t>
  </si>
  <si>
    <t xml:space="preserve"> islets</t>
  </si>
  <si>
    <t xml:space="preserve">Black River Gorges National Park </t>
  </si>
  <si>
    <r>
      <t>Bras D'Eau National Park</t>
    </r>
    <r>
      <rPr>
        <vertAlign val="superscript"/>
        <sz val="11"/>
        <rFont val="Times New Roman"/>
        <family val="1"/>
      </rPr>
      <t xml:space="preserve"> </t>
    </r>
  </si>
  <si>
    <r>
      <t>Special Reserves</t>
    </r>
    <r>
      <rPr>
        <vertAlign val="superscript"/>
        <sz val="11"/>
        <rFont val="Times New Roman"/>
        <family val="1"/>
      </rPr>
      <t xml:space="preserve"> 2</t>
    </r>
  </si>
  <si>
    <r>
      <t xml:space="preserve">         136 </t>
    </r>
    <r>
      <rPr>
        <vertAlign val="superscript"/>
        <sz val="11"/>
        <rFont val="Times New Roman"/>
        <family val="1"/>
      </rPr>
      <t>1</t>
    </r>
  </si>
  <si>
    <t xml:space="preserve">Vallée d' Osterlog Endemic Garden </t>
  </si>
  <si>
    <t xml:space="preserve">  Ramsar sites</t>
  </si>
  <si>
    <t>Rivulet Terre Rouge Bird Sanctuary</t>
  </si>
  <si>
    <t>Pointe D'Esny Wetland</t>
  </si>
  <si>
    <t>Napp</t>
  </si>
  <si>
    <t xml:space="preserve">Other forest lands </t>
  </si>
  <si>
    <r>
      <t xml:space="preserve">1,316 </t>
    </r>
    <r>
      <rPr>
        <vertAlign val="superscript"/>
        <sz val="11"/>
        <rFont val="Times New Roman"/>
        <family val="1"/>
      </rPr>
      <t>1</t>
    </r>
  </si>
  <si>
    <t xml:space="preserve"> Pas Geometriques</t>
  </si>
  <si>
    <t xml:space="preserve"> Plantations</t>
  </si>
  <si>
    <t xml:space="preserve"> Leased for grazing and tree planting</t>
  </si>
  <si>
    <t>Others (mostly rocky)</t>
  </si>
  <si>
    <r>
      <t xml:space="preserve">Privately - owned lands </t>
    </r>
    <r>
      <rPr>
        <vertAlign val="superscript"/>
        <sz val="11"/>
        <rFont val="Times New Roman"/>
        <family val="1"/>
      </rPr>
      <t>3</t>
    </r>
  </si>
  <si>
    <t xml:space="preserve"> Reserves </t>
  </si>
  <si>
    <t>Mountain reserves</t>
  </si>
  <si>
    <t>River reserves</t>
  </si>
  <si>
    <t>Private reserves</t>
  </si>
  <si>
    <r>
      <t xml:space="preserve">     Other </t>
    </r>
    <r>
      <rPr>
        <vertAlign val="superscript"/>
        <sz val="11"/>
        <rFont val="Times New Roman"/>
        <family val="1"/>
      </rPr>
      <t>4</t>
    </r>
  </si>
  <si>
    <t>Source : Forestry Service, Ministry of Agro Industry and Food Security</t>
  </si>
  <si>
    <r>
      <t>1</t>
    </r>
    <r>
      <rPr>
        <sz val="11"/>
        <rFont val="Times New Roman"/>
        <family val="1"/>
      </rPr>
      <t xml:space="preserve"> Revised</t>
    </r>
  </si>
  <si>
    <r>
      <t>2 "</t>
    </r>
    <r>
      <rPr>
        <sz val="11"/>
        <rFont val="Times New Roman"/>
        <family val="1"/>
      </rPr>
      <t>Islet National Parks" renamed as</t>
    </r>
    <r>
      <rPr>
        <vertAlign val="superscript"/>
        <sz val="11"/>
        <rFont val="Times New Roman"/>
        <family val="1"/>
      </rPr>
      <t xml:space="preserve"> </t>
    </r>
    <r>
      <rPr>
        <sz val="11"/>
        <rFont val="Times New Roman"/>
        <family val="1"/>
      </rPr>
      <t>"Special Reserves" as per Native Terrestrial Biodiversity &amp; National Parks Act of 2015</t>
    </r>
  </si>
  <si>
    <r>
      <rPr>
        <vertAlign val="superscript"/>
        <sz val="11"/>
        <rFont val="Times New Roman"/>
        <family val="1"/>
      </rPr>
      <t>3</t>
    </r>
    <r>
      <rPr>
        <sz val="11"/>
        <rFont val="Times New Roman"/>
        <family val="1"/>
      </rPr>
      <t xml:space="preserve"> Current figures for privately-owned lands are crude estimates based on expert knowledge from Forestry Service. </t>
    </r>
  </si>
  <si>
    <r>
      <t>4</t>
    </r>
    <r>
      <rPr>
        <sz val="11"/>
        <rFont val="Times New Roman"/>
        <family val="1"/>
      </rPr>
      <t xml:space="preserve"> Includes plantations, forest lands, scrub and grazing lands. </t>
    </r>
  </si>
  <si>
    <r>
      <t xml:space="preserve">Table 17.7 - Forest plantations </t>
    </r>
    <r>
      <rPr>
        <b/>
        <vertAlign val="superscript"/>
        <sz val="12"/>
        <rFont val="Times New Roman"/>
        <family val="1"/>
      </rPr>
      <t>1</t>
    </r>
    <r>
      <rPr>
        <b/>
        <sz val="12"/>
        <rFont val="Times New Roman"/>
        <family val="1"/>
      </rPr>
      <t xml:space="preserve"> by type of plants, 2010 - 2019</t>
    </r>
  </si>
  <si>
    <t>Type of plant</t>
  </si>
  <si>
    <t>Soft wood</t>
  </si>
  <si>
    <t>Pine</t>
  </si>
  <si>
    <t>Other softwood</t>
  </si>
  <si>
    <t>Hardwood</t>
  </si>
  <si>
    <t>Eucalyptus and Casuarina</t>
  </si>
  <si>
    <t>Other hardwood</t>
  </si>
  <si>
    <t>Source : Forestry Service, Ministry of Agro Industry and Food Security.</t>
  </si>
  <si>
    <r>
      <rPr>
        <vertAlign val="superscript"/>
        <sz val="10"/>
        <rFont val="Times New Roman"/>
        <family val="1"/>
      </rPr>
      <t>1</t>
    </r>
    <r>
      <rPr>
        <sz val="10"/>
        <rFont val="Times New Roman"/>
        <family val="1"/>
      </rPr>
      <t xml:space="preserve"> State land</t>
    </r>
  </si>
  <si>
    <r>
      <t xml:space="preserve">Table 17.8 - Local production logs, poles and fuelwood, 2010 </t>
    </r>
    <r>
      <rPr>
        <sz val="13"/>
        <rFont val="Times New Roman"/>
        <family val="1"/>
      </rPr>
      <t>-</t>
    </r>
    <r>
      <rPr>
        <b/>
        <sz val="13"/>
        <rFont val="Times New Roman"/>
        <family val="1"/>
      </rPr>
      <t xml:space="preserve"> 2019</t>
    </r>
  </si>
  <si>
    <t>cubic metre (roundwood)</t>
  </si>
  <si>
    <t>Local Production</t>
  </si>
  <si>
    <t>Timber</t>
  </si>
  <si>
    <t>State Lands</t>
  </si>
  <si>
    <r>
      <t xml:space="preserve">Private Lands </t>
    </r>
    <r>
      <rPr>
        <i/>
        <vertAlign val="superscript"/>
        <sz val="12"/>
        <rFont val="Times New Roman"/>
        <family val="1"/>
      </rPr>
      <t>1</t>
    </r>
  </si>
  <si>
    <t>Poles</t>
  </si>
  <si>
    <r>
      <t>Private Lands</t>
    </r>
    <r>
      <rPr>
        <i/>
        <vertAlign val="superscript"/>
        <sz val="12"/>
        <rFont val="Times New Roman"/>
        <family val="1"/>
      </rPr>
      <t xml:space="preserve"> 1</t>
    </r>
  </si>
  <si>
    <r>
      <rPr>
        <vertAlign val="superscript"/>
        <sz val="11"/>
        <rFont val="Times New Roman"/>
        <family val="1"/>
      </rPr>
      <t>1</t>
    </r>
    <r>
      <rPr>
        <sz val="11"/>
        <rFont val="Times New Roman"/>
        <family val="1"/>
      </rPr>
      <t xml:space="preserve"> Estimates                </t>
    </r>
  </si>
  <si>
    <r>
      <t xml:space="preserve">Table 17.9 - Total emissions </t>
    </r>
    <r>
      <rPr>
        <b/>
        <vertAlign val="superscript"/>
        <sz val="11"/>
        <rFont val="Times New Roman"/>
        <family val="1"/>
      </rPr>
      <t>1</t>
    </r>
    <r>
      <rPr>
        <b/>
        <sz val="11"/>
        <rFont val="Times New Roman"/>
        <family val="1"/>
      </rPr>
      <t xml:space="preserve"> and removals of greenhouse gases,  2016 </t>
    </r>
    <r>
      <rPr>
        <b/>
        <vertAlign val="superscript"/>
        <sz val="11"/>
        <rFont val="Times New Roman"/>
        <family val="1"/>
      </rPr>
      <t>2</t>
    </r>
    <r>
      <rPr>
        <b/>
        <sz val="11"/>
        <rFont val="Times New Roman"/>
        <family val="1"/>
      </rPr>
      <t xml:space="preserve"> - 2019 </t>
    </r>
    <r>
      <rPr>
        <b/>
        <vertAlign val="superscript"/>
        <sz val="11"/>
        <rFont val="Times New Roman"/>
        <family val="1"/>
      </rPr>
      <t>2</t>
    </r>
  </si>
  <si>
    <t xml:space="preserve">  Greenhouse gas</t>
  </si>
  <si>
    <t>Emissions</t>
  </si>
  <si>
    <r>
      <t>Carbon Dioxide (CO</t>
    </r>
    <r>
      <rPr>
        <vertAlign val="subscript"/>
        <sz val="11"/>
        <rFont val="Times New Roman"/>
        <family val="1"/>
      </rPr>
      <t>2</t>
    </r>
    <r>
      <rPr>
        <sz val="11"/>
        <rFont val="Times New Roman"/>
        <family val="1"/>
      </rPr>
      <t xml:space="preserve">) </t>
    </r>
  </si>
  <si>
    <t>Thousand tonnes</t>
  </si>
  <si>
    <r>
      <t>Methane (CH</t>
    </r>
    <r>
      <rPr>
        <vertAlign val="subscript"/>
        <sz val="11"/>
        <rFont val="Times New Roman"/>
        <family val="1"/>
      </rPr>
      <t>4</t>
    </r>
    <r>
      <rPr>
        <sz val="11"/>
        <rFont val="Times New Roman"/>
        <family val="1"/>
      </rPr>
      <t xml:space="preserve">) </t>
    </r>
  </si>
  <si>
    <r>
      <t>Nitrous Oxide (N</t>
    </r>
    <r>
      <rPr>
        <vertAlign val="subscript"/>
        <sz val="11"/>
        <rFont val="Times New Roman"/>
        <family val="1"/>
      </rPr>
      <t>2</t>
    </r>
    <r>
      <rPr>
        <sz val="11"/>
        <rFont val="Times New Roman"/>
        <family val="1"/>
      </rPr>
      <t xml:space="preserve">O) </t>
    </r>
  </si>
  <si>
    <t xml:space="preserve">Hydrofuorocarbons (HFCs) </t>
  </si>
  <si>
    <r>
      <t>Thousand tonnes CO</t>
    </r>
    <r>
      <rPr>
        <vertAlign val="subscript"/>
        <sz val="11"/>
        <rFont val="Times New Roman"/>
        <family val="1"/>
      </rPr>
      <t>2</t>
    </r>
    <r>
      <rPr>
        <sz val="11"/>
        <rFont val="Times New Roman"/>
        <family val="1"/>
      </rPr>
      <t>-eq</t>
    </r>
  </si>
  <si>
    <r>
      <t xml:space="preserve">Total Greenhouse Gas (GHG) </t>
    </r>
    <r>
      <rPr>
        <vertAlign val="superscript"/>
        <sz val="11"/>
        <rFont val="Times New Roman"/>
        <family val="1"/>
      </rPr>
      <t>3</t>
    </r>
  </si>
  <si>
    <r>
      <t xml:space="preserve">Net GHG </t>
    </r>
    <r>
      <rPr>
        <vertAlign val="superscript"/>
        <sz val="11"/>
        <rFont val="Times New Roman"/>
        <family val="1"/>
      </rPr>
      <t>3</t>
    </r>
    <r>
      <rPr>
        <sz val="11"/>
        <rFont val="Times New Roman"/>
        <family val="1"/>
      </rPr>
      <t xml:space="preserve"> </t>
    </r>
  </si>
  <si>
    <r>
      <rPr>
        <vertAlign val="superscript"/>
        <sz val="11"/>
        <rFont val="Times New Roman"/>
        <family val="1"/>
      </rPr>
      <t>1</t>
    </r>
    <r>
      <rPr>
        <sz val="11"/>
        <rFont val="Times New Roman"/>
        <family val="1"/>
      </rPr>
      <t xml:space="preserve"> Based on 2006 Intergovernmental Panel on Climate Change (IPCC)  Guidelines of the United Nations Framework Convention on Climate Change (UNFCCC)</t>
    </r>
  </si>
  <si>
    <r>
      <rPr>
        <vertAlign val="superscript"/>
        <sz val="11"/>
        <rFont val="Times New Roman"/>
        <family val="1"/>
      </rPr>
      <t>2</t>
    </r>
    <r>
      <rPr>
        <sz val="11"/>
        <rFont val="Times New Roman"/>
        <family val="1"/>
      </rPr>
      <t xml:space="preserve"> Provisional (To be revised in First Biennal Update Report)</t>
    </r>
  </si>
  <si>
    <r>
      <rPr>
        <vertAlign val="superscript"/>
        <sz val="11"/>
        <rFont val="Times New Roman"/>
        <family val="1"/>
      </rPr>
      <t>3</t>
    </r>
    <r>
      <rPr>
        <sz val="11"/>
        <rFont val="Times New Roman"/>
        <family val="1"/>
      </rPr>
      <t xml:space="preserve"> Refers to carbon dioxide, methane, nitrous oxide and hydrofluorocarbons</t>
    </r>
  </si>
  <si>
    <t>Table 17.10 - Disposal of solid waste by type at Mare Chicose landfill site, 2013 - 2019</t>
  </si>
  <si>
    <t>Tonnes</t>
  </si>
  <si>
    <t>Waste type</t>
  </si>
  <si>
    <t>Domestic and Commercial</t>
  </si>
  <si>
    <t>Industrial
 (excl. textile)</t>
  </si>
  <si>
    <t>Tuna/Sludge</t>
  </si>
  <si>
    <t>Poultry</t>
  </si>
  <si>
    <t>Rubber tyres</t>
  </si>
  <si>
    <t>Asbestos</t>
  </si>
  <si>
    <t>Condemned goods</t>
  </si>
  <si>
    <r>
      <t xml:space="preserve">Difficult and hazardous </t>
    </r>
    <r>
      <rPr>
        <vertAlign val="superscript"/>
        <sz val="11"/>
        <rFont val="Times New Roman"/>
        <family val="1"/>
      </rPr>
      <t>1</t>
    </r>
  </si>
  <si>
    <t>Paper waste</t>
  </si>
  <si>
    <r>
      <t xml:space="preserve">Others </t>
    </r>
    <r>
      <rPr>
        <vertAlign val="superscript"/>
        <sz val="11"/>
        <rFont val="Times New Roman"/>
        <family val="1"/>
      </rPr>
      <t>2</t>
    </r>
  </si>
  <si>
    <t>Source: Solid Waste Management Division, Ministry of Environment, Solid Waste Management and Climate Change</t>
  </si>
  <si>
    <r>
      <rPr>
        <b/>
        <sz val="11"/>
        <rFont val="Times New Roman"/>
        <family val="1"/>
      </rPr>
      <t>Note</t>
    </r>
    <r>
      <rPr>
        <sz val="11"/>
        <rFont val="Times New Roman"/>
        <family val="1"/>
      </rPr>
      <t xml:space="preserve">: The Mare Chicose Landfill (49.9 hectares) started operation in 1997.  </t>
    </r>
  </si>
  <si>
    <r>
      <rPr>
        <vertAlign val="superscript"/>
        <sz val="11"/>
        <rFont val="Times New Roman"/>
        <family val="1"/>
      </rPr>
      <t>1</t>
    </r>
    <r>
      <rPr>
        <sz val="11"/>
        <rFont val="Times New Roman"/>
        <family val="1"/>
      </rPr>
      <t xml:space="preserve"> Mainly E-waste and clinical waste</t>
    </r>
  </si>
  <si>
    <r>
      <rPr>
        <vertAlign val="superscript"/>
        <sz val="11"/>
        <rFont val="Times New Roman"/>
        <family val="1"/>
      </rPr>
      <t>2</t>
    </r>
    <r>
      <rPr>
        <sz val="11"/>
        <rFont val="Times New Roman"/>
        <family val="1"/>
      </rPr>
      <t xml:space="preserve"> Mainly dregged materials (not disposed every year)</t>
    </r>
  </si>
  <si>
    <r>
      <t>Table 17.11 - Volume of wastewater treated by public treatment stations and by type of treatment ,</t>
    </r>
    <r>
      <rPr>
        <b/>
        <vertAlign val="superscript"/>
        <sz val="12"/>
        <rFont val="Times New Roman"/>
        <family val="1"/>
      </rPr>
      <t xml:space="preserve"> </t>
    </r>
    <r>
      <rPr>
        <b/>
        <sz val="12"/>
        <rFont val="Times New Roman"/>
        <family val="1"/>
      </rPr>
      <t xml:space="preserve">2010 - 2019
                                                                                                                                                                                                                         </t>
    </r>
  </si>
  <si>
    <r>
      <t>Mm</t>
    </r>
    <r>
      <rPr>
        <b/>
        <vertAlign val="superscript"/>
        <sz val="12"/>
        <rFont val="Times New Roman"/>
        <family val="1"/>
      </rPr>
      <t>3</t>
    </r>
  </si>
  <si>
    <t>Type of treatment and Station</t>
  </si>
  <si>
    <t>Primary treament</t>
  </si>
  <si>
    <t>Montagne Jacquot</t>
  </si>
  <si>
    <t>Baie du Tombeau</t>
  </si>
  <si>
    <t>Secondary treatment</t>
  </si>
  <si>
    <r>
      <t>Pailles Treatment Plant</t>
    </r>
    <r>
      <rPr>
        <vertAlign val="superscript"/>
        <sz val="12"/>
        <rFont val="Times New Roman"/>
        <family val="1"/>
      </rPr>
      <t xml:space="preserve"> </t>
    </r>
  </si>
  <si>
    <r>
      <t>Bois Marchand</t>
    </r>
    <r>
      <rPr>
        <vertAlign val="superscript"/>
        <sz val="12"/>
        <rFont val="Times New Roman"/>
        <family val="1"/>
      </rPr>
      <t xml:space="preserve"> </t>
    </r>
  </si>
  <si>
    <t>Riviere du Rempart</t>
  </si>
  <si>
    <t>Robinson</t>
  </si>
  <si>
    <t>Vuillemin</t>
  </si>
  <si>
    <t xml:space="preserve">Flacq </t>
  </si>
  <si>
    <t>Dubreuil</t>
  </si>
  <si>
    <t>Tertiary treatment</t>
  </si>
  <si>
    <t>Grand Bay</t>
  </si>
  <si>
    <t>St. Martin</t>
  </si>
  <si>
    <t>Source : Wastewater Management  Authority</t>
  </si>
  <si>
    <t xml:space="preserve"> Table 17.12 - Consumption of controlled ozone-depleting substances by type of substances, 2010 - 2019</t>
  </si>
  <si>
    <t>Metric Tonnes</t>
  </si>
  <si>
    <t xml:space="preserve"> Type of substances</t>
  </si>
  <si>
    <t>Hydrochlorofluorocarbon
 (HCFC's)</t>
  </si>
  <si>
    <t>Source: Ministry of Environment, Solid Waste Management and Climate Change</t>
  </si>
  <si>
    <t>Table 7.14: Balance of Payments  calendar year of  2019</t>
  </si>
  <si>
    <t xml:space="preserve">Jan 
</t>
  </si>
  <si>
    <r>
      <t xml:space="preserve">676.6 </t>
    </r>
    <r>
      <rPr>
        <vertAlign val="superscript"/>
        <sz val="10"/>
        <rFont val="Times New Roman"/>
        <family val="1"/>
      </rPr>
      <t>1</t>
    </r>
  </si>
  <si>
    <t>International outgoing telephone traffic volume :</t>
  </si>
  <si>
    <t>Weekly transmission time (terrestrial only)</t>
  </si>
  <si>
    <r>
      <t>Table 13.6 - Road traffic accidents</t>
    </r>
    <r>
      <rPr>
        <b/>
        <vertAlign val="superscript"/>
        <sz val="11"/>
        <rFont val="Times New Roman"/>
        <family val="1"/>
      </rPr>
      <t>1</t>
    </r>
    <r>
      <rPr>
        <b/>
        <sz val="11"/>
        <rFont val="Times New Roman"/>
        <family val="1"/>
      </rPr>
      <t>, motor vehicles involved and casualties,2014-2018</t>
    </r>
  </si>
  <si>
    <r>
      <t>Fatal</t>
    </r>
    <r>
      <rPr>
        <vertAlign val="superscript"/>
        <sz val="10"/>
        <rFont val="Times New Roman"/>
        <family val="1"/>
      </rPr>
      <t>2</t>
    </r>
  </si>
  <si>
    <t>Table 12.25 : Enrolment at Tertiary Education Level, both Locally &amp; Overseas, by Source and Field of Study, as at December 2018</t>
  </si>
  <si>
    <t>Table 12.24 - Enrolment in Post-Secondary Institutions, 2019/2020</t>
  </si>
  <si>
    <t>Table 12.23 - Fashion and Design Institute - Enrolment by faculty, course level, field of study and sex, 2019/2020</t>
  </si>
  <si>
    <t>Table 12.22 -  Universite des Mascareignes -Enrolment by field, year of study and sex, 2019/2020</t>
  </si>
  <si>
    <t>Table 12.21 - Open University of Mauritius - Enrolment by Distance/Full Time Education by course level and sex, 2019</t>
  </si>
  <si>
    <t>Table 12.20 - Mahatma Gandhi Institute/Rabindranath Tagore Institute - Enrolment by course level, mode of study and sex, 2019/2020</t>
  </si>
  <si>
    <t>Table 12.19(b) - Mauritius Institute of Education - Enrolment by course level, mode of study (part-time) and sex, 2019/2020</t>
  </si>
  <si>
    <r>
      <t xml:space="preserve">Bachelor in Education </t>
    </r>
    <r>
      <rPr>
        <b/>
        <vertAlign val="superscript"/>
        <sz val="10"/>
        <rFont val="Times New Roman"/>
        <family val="1"/>
      </rPr>
      <t>1</t>
    </r>
  </si>
  <si>
    <r>
      <t xml:space="preserve">    </t>
    </r>
    <r>
      <rPr>
        <vertAlign val="superscript"/>
        <sz val="10"/>
        <rFont val="Times New Roman"/>
        <family val="1"/>
      </rPr>
      <t>1</t>
    </r>
    <r>
      <rPr>
        <sz val="10"/>
        <rFont val="Times New Roman"/>
        <family val="1"/>
      </rPr>
      <t xml:space="preserve"> Includes students on courses run jointly with University of Mauritius &amp;  University of Technology of Mauritius</t>
    </r>
  </si>
  <si>
    <t>Table 12.19(a) - Mauritius Institute of Education - Enrolment by course level, mode of study (full-time) and sex, 2019/2020</t>
  </si>
  <si>
    <r>
      <t>Bachelor in Education</t>
    </r>
    <r>
      <rPr>
        <b/>
        <vertAlign val="superscript"/>
        <sz val="10"/>
        <rFont val="Times New Roman"/>
        <family val="1"/>
      </rPr>
      <t xml:space="preserve"> </t>
    </r>
  </si>
  <si>
    <t>Table 12.18 - Mauritius Institute of Health - Enrolment by course level and sex, 2019/2020</t>
  </si>
  <si>
    <t>Table 12.17(a) -  University of Technology - Mauritius: Enrolment by school, course level, year of study and sex, 2019/2020</t>
  </si>
  <si>
    <t>Table 12.17(b) - University of Technology - Mauritius : Enrolment by mode of study, school and sex, 2019/2020</t>
  </si>
  <si>
    <r>
      <t xml:space="preserve">Table 12.16 -  University of Mauritius - Enrolment by course level, faculty, sex and year of study, </t>
    </r>
    <r>
      <rPr>
        <b/>
        <sz val="11"/>
        <rFont val="Times New Roman"/>
        <family val="1"/>
      </rPr>
      <t>2019/2020</t>
    </r>
  </si>
  <si>
    <t>Table12.15 -  Enrolment in schools offering pre-vocational education by type of administration, age, sex and year of study, 2019</t>
  </si>
  <si>
    <r>
      <t>II</t>
    </r>
    <r>
      <rPr>
        <vertAlign val="superscript"/>
        <sz val="10"/>
        <rFont val="Times New Roman"/>
        <family val="1"/>
      </rPr>
      <t>1</t>
    </r>
  </si>
  <si>
    <t xml:space="preserve"> Table 12.13 - Enrolment in schools offering pre-vocational education by  district, sex and year of study, 2019</t>
  </si>
  <si>
    <r>
      <t>II</t>
    </r>
    <r>
      <rPr>
        <b/>
        <vertAlign val="superscript"/>
        <sz val="12"/>
        <rFont val="Times New Roman"/>
        <family val="1"/>
      </rPr>
      <t>1</t>
    </r>
  </si>
  <si>
    <t xml:space="preserve"> Table 12.14 - Enrolment in schools offering pre-vocational education by  zone, sex and year of study, 2019</t>
  </si>
  <si>
    <t>Table 12.12 - Pre-vocational Education - Number of schools, pupils, staff and pupil/teacher ratio, 2015 - 2019</t>
  </si>
  <si>
    <t>Table 12.11 - Cambridge Higher School Certificate (HSC) examination results - Republic of Mauritius, 2008 - 2019</t>
  </si>
  <si>
    <t>Table 12.10 - Cambridge School Certificate (SC) examination results - Republic of Mauritius, 2008- 2019</t>
  </si>
  <si>
    <t xml:space="preserve">                     grade and sex, 2017 - 2019, Republic of Mauritius</t>
  </si>
  <si>
    <t>Table 12.8(a) - Enrolment in secondary schools (general stream) by geographical district and grade, 2019</t>
  </si>
  <si>
    <t>Table 12.8(b) - Enrolment in secondary schools (general stream) by zone and grade,  2019</t>
  </si>
  <si>
    <t>Table 12.7 - Secondary Education  - Number of schools, pupils, personnel and pupil/teacher ratio, 2015 - 2019</t>
  </si>
  <si>
    <t>Table 12.6 - Certificate of Primary Education (CPE) examination results/ Primary School Achievement Certificate (PSAC) Assessment results - Republic of Mauritius, 2006 - 2019</t>
  </si>
  <si>
    <t>Table 12.5 - Enrolment in primary schools by type of administration, grade and sex, 2017 - 2019</t>
  </si>
  <si>
    <t>Table 12.4 - Enrolment in primary schools by geographical district and grade, 2019</t>
  </si>
  <si>
    <r>
      <t>Table 12.3 - Primary Education</t>
    </r>
    <r>
      <rPr>
        <b/>
        <vertAlign val="superscript"/>
        <sz val="12"/>
        <rFont val="Times New Roman"/>
        <family val="1"/>
      </rPr>
      <t>1</t>
    </r>
    <r>
      <rPr>
        <b/>
        <sz val="12"/>
        <rFont val="Times New Roman"/>
        <family val="1"/>
      </rPr>
      <t xml:space="preserve"> - Number of schools, pupils, personnel and pupil/teacher ratio, 2015- 2019</t>
    </r>
  </si>
  <si>
    <t>Table 12.1 -  Number of pre-primary schools, enrolment and personnel by district and sex, 2019</t>
  </si>
  <si>
    <t>Table 12.2 -  Number of pre-primary schools, enrolment and personnel by zone and sex, 2019</t>
  </si>
  <si>
    <r>
      <t>1</t>
    </r>
    <r>
      <rPr>
        <sz val="10"/>
        <rFont val="Times New Roman"/>
      </rPr>
      <t xml:space="preserve"> Ratio of export price index to import price index. A rise in this ratio indicates that the terms </t>
    </r>
  </si>
  <si>
    <r>
      <t xml:space="preserve">2017 </t>
    </r>
    <r>
      <rPr>
        <b/>
        <vertAlign val="superscript"/>
        <sz val="11"/>
        <rFont val="Times New Roman"/>
        <family val="1"/>
      </rPr>
      <t>1</t>
    </r>
  </si>
  <si>
    <r>
      <t xml:space="preserve">2019 (Unaudited) </t>
    </r>
    <r>
      <rPr>
        <b/>
        <vertAlign val="superscript"/>
        <sz val="10"/>
        <rFont val="Times New Roman"/>
        <family val="1"/>
      </rPr>
      <t>1</t>
    </r>
  </si>
  <si>
    <r>
      <t xml:space="preserve">Table 6.5 - Foreign exchange rates, 2016 - 2019 (end of the month) </t>
    </r>
    <r>
      <rPr>
        <b/>
        <vertAlign val="superscript"/>
        <sz val="12"/>
        <rFont val="Times New Roman"/>
        <family val="1"/>
      </rPr>
      <t>1</t>
    </r>
  </si>
  <si>
    <r>
      <t xml:space="preserve">Australian dollar </t>
    </r>
    <r>
      <rPr>
        <vertAlign val="superscript"/>
        <sz val="11"/>
        <rFont val="Times New Roman"/>
        <family val="1"/>
      </rPr>
      <t>1</t>
    </r>
  </si>
  <si>
    <r>
      <t xml:space="preserve">Hong Kong dollar </t>
    </r>
    <r>
      <rPr>
        <vertAlign val="superscript"/>
        <sz val="11"/>
        <rFont val="Times New Roman"/>
        <family val="1"/>
      </rPr>
      <t>1</t>
    </r>
  </si>
  <si>
    <r>
      <t xml:space="preserve">Malawi kwacha </t>
    </r>
    <r>
      <rPr>
        <vertAlign val="superscript"/>
        <sz val="11"/>
        <rFont val="Times New Roman"/>
        <family val="1"/>
      </rPr>
      <t>1</t>
    </r>
  </si>
  <si>
    <r>
      <t xml:space="preserve">New Zealand dollar </t>
    </r>
    <r>
      <rPr>
        <vertAlign val="superscript"/>
        <sz val="11"/>
        <rFont val="Times New Roman"/>
        <family val="1"/>
      </rPr>
      <t>1</t>
    </r>
  </si>
  <si>
    <r>
      <t>Seychelles rupee</t>
    </r>
    <r>
      <rPr>
        <vertAlign val="superscript"/>
        <sz val="11"/>
        <rFont val="Times New Roman"/>
        <family val="1"/>
      </rPr>
      <t xml:space="preserve"> 1</t>
    </r>
  </si>
  <si>
    <r>
      <t xml:space="preserve">Singapore dollar </t>
    </r>
    <r>
      <rPr>
        <vertAlign val="superscript"/>
        <sz val="11"/>
        <rFont val="Times New Roman"/>
        <family val="1"/>
      </rPr>
      <t>1</t>
    </r>
  </si>
  <si>
    <r>
      <t xml:space="preserve">South African rand </t>
    </r>
    <r>
      <rPr>
        <vertAlign val="superscript"/>
        <sz val="11"/>
        <rFont val="Times New Roman"/>
        <family val="1"/>
      </rPr>
      <t>1</t>
    </r>
  </si>
  <si>
    <r>
      <t xml:space="preserve">Swiss franc </t>
    </r>
    <r>
      <rPr>
        <vertAlign val="superscript"/>
        <sz val="11"/>
        <rFont val="Times New Roman"/>
        <family val="1"/>
      </rPr>
      <t>1</t>
    </r>
  </si>
  <si>
    <r>
      <t xml:space="preserve">US dollar </t>
    </r>
    <r>
      <rPr>
        <vertAlign val="superscript"/>
        <sz val="11"/>
        <rFont val="Times New Roman"/>
        <family val="1"/>
      </rPr>
      <t>1</t>
    </r>
  </si>
  <si>
    <r>
      <t xml:space="preserve">Pound sterling </t>
    </r>
    <r>
      <rPr>
        <vertAlign val="superscript"/>
        <sz val="11"/>
        <rFont val="Times New Roman"/>
        <family val="1"/>
      </rPr>
      <t>1</t>
    </r>
  </si>
  <si>
    <r>
      <t xml:space="preserve">Euro </t>
    </r>
    <r>
      <rPr>
        <vertAlign val="superscript"/>
        <sz val="11"/>
        <rFont val="Times New Roman"/>
        <family val="1"/>
      </rPr>
      <t>1</t>
    </r>
  </si>
  <si>
    <r>
      <t xml:space="preserve">Table 6.3- Components and sources of Monetary Base </t>
    </r>
    <r>
      <rPr>
        <b/>
        <vertAlign val="superscript"/>
        <sz val="11"/>
        <rFont val="Times New Roman"/>
        <family val="1"/>
      </rPr>
      <t>1</t>
    </r>
    <r>
      <rPr>
        <b/>
        <sz val="11"/>
        <rFont val="Times New Roman"/>
        <family val="1"/>
      </rPr>
      <t xml:space="preserve"> : December 2017 - December 2019</t>
    </r>
  </si>
  <si>
    <r>
      <t xml:space="preserve">Table 6.2 - Gross Official International Reserves </t>
    </r>
    <r>
      <rPr>
        <b/>
        <vertAlign val="superscript"/>
        <sz val="11"/>
        <rFont val="Times New Roman"/>
        <family val="1"/>
      </rPr>
      <t>#</t>
    </r>
    <r>
      <rPr>
        <b/>
        <sz val="11"/>
        <rFont val="Times New Roman"/>
        <family val="1"/>
      </rPr>
      <t>, 2017 - 2019</t>
    </r>
  </si>
  <si>
    <r>
      <t xml:space="preserve">2  </t>
    </r>
    <r>
      <rPr>
        <i/>
        <sz val="8"/>
        <rFont val="Times New Roman"/>
        <family val="1"/>
      </rPr>
      <t>Following IMF recommendations in January 2013, with effect from January 2010, "Securities Other than Shares, Excluded from Broad Money" now include holdings of Bank of Mauritius securities by social security funds, which were formerly classified as "Securities Other than Shares, Included in Broad Money".</t>
    </r>
  </si>
  <si>
    <t xml:space="preserve">Refers to hotels in the Island of Mauritius which were operational </t>
  </si>
  <si>
    <r>
      <t xml:space="preserve">              Napp</t>
    </r>
    <r>
      <rPr>
        <vertAlign val="superscript"/>
        <sz val="10"/>
        <rFont val="Times New Roman"/>
        <family val="1"/>
      </rPr>
      <t xml:space="preserve">      </t>
    </r>
  </si>
  <si>
    <r>
      <t>Table 2.2 - Passenger traffic</t>
    </r>
    <r>
      <rPr>
        <b/>
        <vertAlign val="superscript"/>
        <sz val="11"/>
        <rFont val="Times New Roman"/>
        <family val="1"/>
      </rPr>
      <t>1</t>
    </r>
    <r>
      <rPr>
        <b/>
        <sz val="11"/>
        <rFont val="Times New Roman"/>
        <family val="1"/>
      </rPr>
      <t xml:space="preserve"> - Island of Mauritius, by country of embarkation </t>
    </r>
    <r>
      <rPr>
        <b/>
        <vertAlign val="superscript"/>
        <sz val="11"/>
        <rFont val="Times New Roman"/>
        <family val="1"/>
      </rPr>
      <t>2</t>
    </r>
    <r>
      <rPr>
        <b/>
        <sz val="11"/>
        <rFont val="Times New Roman"/>
        <family val="1"/>
      </rPr>
      <t xml:space="preserve"> or country of disembarkation </t>
    </r>
    <r>
      <rPr>
        <b/>
        <vertAlign val="superscript"/>
        <sz val="11"/>
        <rFont val="Times New Roman"/>
        <family val="1"/>
      </rPr>
      <t>3</t>
    </r>
    <r>
      <rPr>
        <b/>
        <sz val="11"/>
        <rFont val="Times New Roman"/>
        <family val="1"/>
      </rPr>
      <t xml:space="preserve">, 2019 </t>
    </r>
  </si>
  <si>
    <r>
      <t>Table 2.1 - Passenger traffic</t>
    </r>
    <r>
      <rPr>
        <b/>
        <vertAlign val="superscript"/>
        <sz val="11"/>
        <rFont val="Times New Roman"/>
        <family val="1"/>
      </rPr>
      <t>1</t>
    </r>
    <r>
      <rPr>
        <b/>
        <sz val="11"/>
        <rFont val="Times New Roman"/>
        <family val="1"/>
      </rPr>
      <t xml:space="preserve"> - Island of Mauritius, 2007 - 2019</t>
    </r>
  </si>
  <si>
    <t>CONTENTS</t>
  </si>
  <si>
    <t>Table</t>
  </si>
  <si>
    <t>Population growth in intercensal periods - Republic of Mauritius, 1851 - 2011</t>
  </si>
  <si>
    <t>1.4(a)</t>
  </si>
  <si>
    <t>Population enumerated at each census by population group and sex - Island of Mauritius, 1846 - 1952</t>
  </si>
  <si>
    <t>1.4(b)</t>
  </si>
  <si>
    <t>Population enumerated at each census by community and sex - Republic of Mauritius, 1962 - 2011</t>
  </si>
  <si>
    <t>Population by geographical district and sex at 2000 &amp; 2011 censuses, and the intercensal increase - Republic of Mauritius</t>
  </si>
  <si>
    <t>1.6(a)</t>
  </si>
  <si>
    <t>1.6(b)</t>
  </si>
  <si>
    <t>Population by urban/rural residence and sex at the 2000 and 2011 censuses and the intercensal increase - Republic of Mauritius</t>
  </si>
  <si>
    <t>1.8(a)</t>
  </si>
  <si>
    <t>1.8(b)</t>
  </si>
  <si>
    <t>1.9(a)</t>
  </si>
  <si>
    <t>Age distribution of the population as enumerated at the 2000 and 2011 censuses - Republic of Mauritius</t>
  </si>
  <si>
    <t>1.9(b)</t>
  </si>
  <si>
    <t>Age distribution of the population as enumerated at the 2000 and 2011 censuses - Island of Mauritius</t>
  </si>
  <si>
    <t>1.9(c)</t>
  </si>
  <si>
    <t>Age distribution of the population as enumerated at the 2000 and 2011 censuses - Island of Rodrigues</t>
  </si>
  <si>
    <t>1.10(a)</t>
  </si>
  <si>
    <t>1.10(b)</t>
  </si>
  <si>
    <t>1.11(a)</t>
  </si>
  <si>
    <t>1.11(b)</t>
  </si>
  <si>
    <t>1.12(a)</t>
  </si>
  <si>
    <t>1.12(b)</t>
  </si>
  <si>
    <t>1.12(c)</t>
  </si>
  <si>
    <t>Expectation of life in years at selected ages at each census, Republic of Mauritius, 1981-2011</t>
  </si>
  <si>
    <t>1.15(a)</t>
  </si>
  <si>
    <t>1.15(b)</t>
  </si>
  <si>
    <t>1.15(c)</t>
  </si>
  <si>
    <t>1.16(a)</t>
  </si>
  <si>
    <t>1.16(b)</t>
  </si>
  <si>
    <t>1.16(c)</t>
  </si>
  <si>
    <t>1.28(a)</t>
  </si>
  <si>
    <t>1.28(b)</t>
  </si>
  <si>
    <t>1.28(c)</t>
  </si>
  <si>
    <t>Official long-term emigrants by sex, Island of Mauritius, 1972-1994</t>
  </si>
  <si>
    <t>SECTION 3 - PUBLIC HEALTH</t>
  </si>
  <si>
    <t>SECTION 4 - PUBLIC FINANCE</t>
  </si>
  <si>
    <t xml:space="preserve">SECTION 6 - FINANCIAL CORPORATION SECTOR  </t>
  </si>
  <si>
    <t>Distribution of assets of Insurance Companies -  Year 2017-2018</t>
  </si>
  <si>
    <t>Distribution of Equity and Liabilities of Insurance Companies - Year 2018</t>
  </si>
  <si>
    <t>SECTION 7 - NATIONAL ACCOUNTS AND QUARTERLY NATIONAL ACCOUNTS</t>
  </si>
  <si>
    <t>Main National Accounts aggregates, 2016 - 2019</t>
  </si>
  <si>
    <t>Growth rates and ratios, 2016 - 2019</t>
  </si>
  <si>
    <t>Gross Value Added by industry group at current basic prices, 2016 - 2019</t>
  </si>
  <si>
    <t>Gross Value added by industry group at current basic prices for General Government, 2016 - 2019</t>
  </si>
  <si>
    <t>Gross Value Added at current basic prices - sectoral real growth rates (% over previous year), 2016 - 2019</t>
  </si>
  <si>
    <t>Gross Value Added at current prices - sectoral deflators (% over previous year), 2016 - 2019</t>
  </si>
  <si>
    <t>Expenditure on Gross Domestic product at current prices, 2016- 2019</t>
  </si>
  <si>
    <t>Expenditure on GDP at current market prices - Growth rates (% over previous year), 2016 - 2019</t>
  </si>
  <si>
    <t>National Disposable Income and its appropriation at current prices, 2016 - 2019</t>
  </si>
  <si>
    <t xml:space="preserve">Gross Fixed Capital Formation at current prices by type and use, 2016-2019
</t>
  </si>
  <si>
    <t>Gross Fixed Capital Formation - Annual real growth rates (%) by type and use, 2016 - 2019</t>
  </si>
  <si>
    <t>Gross Fixed Capital Formation - Deflators (% over previous year), 2016 - 2019</t>
  </si>
  <si>
    <t>Gross  Fixed Capital Formation by industrial use and sector, 2016 - 2019</t>
  </si>
  <si>
    <t>SECTION 8 - CONSUMER  PRICE  INDEX</t>
  </si>
  <si>
    <t>Consumer Price Index, 1963 - 1976: Yearly Average</t>
  </si>
  <si>
    <t>Consumer Price Index, 1976 - 1996</t>
  </si>
  <si>
    <t>Monthly Consumer Price Index, July 1997 - June 2007</t>
  </si>
  <si>
    <t>SECTION 10 - LABOUR STATISTICS</t>
  </si>
  <si>
    <t>Labour force, Employment and Unemployment, 16 years and over, 2012 - 2018</t>
  </si>
  <si>
    <t>Employment in large establishments by major industrial group, March 2016 - March 2018</t>
  </si>
  <si>
    <t>Employment in large establishments by sector, March 2016 - March 2018</t>
  </si>
  <si>
    <t>Average monthly earnings in large establishments by industrial group, March 2016 - March 2018</t>
  </si>
  <si>
    <t>Average monthly earnings in large establishments by industrial group for employees on monthly rates of pay, March 2016 - March 2018</t>
  </si>
  <si>
    <t>Average daily earnings (Rupees) in large establishments by industrial group for employees on daily rates of pay, March 2016 - March 2018</t>
  </si>
  <si>
    <t>Average monthly earnings (Rupees) in EOE by industrial group for employees exclusively on monthly rates of pay, March 2016 - March 2018</t>
  </si>
  <si>
    <t>Average daily earnings (Rupees) in EOE by industrial group for employees exclusively on daily rates of pay, March 2016 - March 2018</t>
  </si>
  <si>
    <t>Minimum wages per month as prescribed by the National Remuneration Board for specified occupations in principal industries, 2015 - 2017</t>
  </si>
  <si>
    <t>Earnings per month for typical occupations in selected industries (excluding Government),  2017 - 2018</t>
  </si>
  <si>
    <t>Minimum and maximum salary rates per month of specified occupations in Ministry/Department,  2018</t>
  </si>
  <si>
    <t>Average wages/salaries per month of selected occupations in Government Services, 2017 - 2018</t>
  </si>
  <si>
    <t>11.1(a)</t>
  </si>
  <si>
    <t>11.1(b)</t>
  </si>
  <si>
    <t>11.1(c)</t>
  </si>
  <si>
    <t>12.8(a)</t>
  </si>
  <si>
    <t>12.8(b)</t>
  </si>
  <si>
    <t>12.17(a)</t>
  </si>
  <si>
    <t>12.17(b)</t>
  </si>
  <si>
    <t>12.19a</t>
  </si>
  <si>
    <t>12.19b</t>
  </si>
  <si>
    <t>Road traffic accidents, motor vehicles involved and casualties, 2014 - 2018</t>
  </si>
  <si>
    <t>Total area classified by utilization</t>
  </si>
  <si>
    <t>SECTION 15 - LOCAL PRODUCTION</t>
  </si>
  <si>
    <t>15.8(a)</t>
  </si>
  <si>
    <t>15.8(b)</t>
  </si>
  <si>
    <t>15.10</t>
  </si>
  <si>
    <t>SECTION 16 - CONSTRUCTION</t>
  </si>
  <si>
    <t>Total number of permits and floor area by type of building, 2014 - 2018</t>
  </si>
  <si>
    <t>Total number of permits and floor area by region, 2014 - 2018</t>
  </si>
  <si>
    <t>Total number of permits and floor area by region for residential buildings, 2014 - 2018</t>
  </si>
  <si>
    <t>Total number of permits and floor area by region for non-residential buildings, 2014 - 2018</t>
  </si>
  <si>
    <t>Number of permits for residential buildings by range of floor area, 2014 - 2018</t>
  </si>
  <si>
    <t>SECTION 17 - CLIMATE AND ENVIRONMENT</t>
  </si>
  <si>
    <t>Estimated resident population of Mauritius as at 31st December 2018 &amp; 2019</t>
  </si>
  <si>
    <t>Evolution of the resident population of the Republic of Mauritius as from the 2011 census to 1st July 2019</t>
  </si>
  <si>
    <t>Estimated resident population by geographical district, sex and density - Republic of Mauritius, 2018 &amp; 2019 (Mid-year estimates)</t>
  </si>
  <si>
    <t>Estimated resident population by geographical district, sex and density - Republic of Mauritius, 2018 &amp; 2019 (End of year estimates)</t>
  </si>
  <si>
    <t>Estimated resident population by urban/rural residence and sex - Republic of Mauritius, 2018 &amp; 2019 (Mid-year estimates)</t>
  </si>
  <si>
    <t>Estimated resident population by urban/rural residence and sex - Republic of Mauritius, 2018 &amp; 2019 (End of  year estimates)</t>
  </si>
  <si>
    <t>Estimated resident population by age group and sex - Republic of Mauritius, 2018 &amp; 2019 (Mid-year estimates)</t>
  </si>
  <si>
    <t>Estimated resident population by age group and sex - Island of Mauritius, 2018 &amp; 2019 (Mid-year estimates)</t>
  </si>
  <si>
    <t>Distribution of the resident population by selected age group and sex - Republic of Mauritius, 2018 &amp; 2019 (Mid-year estimates)</t>
  </si>
  <si>
    <t>Distribution of the resident population by selected age group and sex - Island of Mauritius, 2018 &amp; 2019 (Mid-year estimates)</t>
  </si>
  <si>
    <t>Growth of the resident population and vital statistics - Republic of Mauritius, 2011 - 2019</t>
  </si>
  <si>
    <t>Growth of the resident population and vital statistics - Island of Mauritius, 2011 - 2019</t>
  </si>
  <si>
    <t>Growth of the resident population and vital statistics - Island of Rodrigues, 2011 - 2019</t>
  </si>
  <si>
    <t>Rate of increase of the population of Mauritius compared with other countries, 2010 - 2018</t>
  </si>
  <si>
    <t>Population and vital statistics - Republic of Mauritius, 1984 - 2019</t>
  </si>
  <si>
    <t>Population and vital statistics - Island of Mauritius, 1978 - 2019</t>
  </si>
  <si>
    <t>Population and vital statistics - Island of Rodrigues, 1984 - 2019</t>
  </si>
  <si>
    <t>Population and vital statistics rates - Republic of Mauritius, 1984 - 2019</t>
  </si>
  <si>
    <t>Population and vital statistics rates - Island of Mauritius, 1978 - 2019</t>
  </si>
  <si>
    <t>Population and vital statistics rates - Island of Rodrigues, 1984 - 2019</t>
  </si>
  <si>
    <t>Registered vital statistics by sex - Republic of Mauritius, 2000 - 2019</t>
  </si>
  <si>
    <t>Registered vital statistics by geographical district - Republic of Mauritius, 2018 &amp;  2019</t>
  </si>
  <si>
    <t>Vital statistics by month of registration - Republic of Mauritius and Island of Mauritius, 2019</t>
  </si>
  <si>
    <t>Age specific fertility rates by age of mother and live birth order - Republic of Mauritius, 2018 &amp; 2019</t>
  </si>
  <si>
    <t>Age specific fertility rates by age of mother and live birth order - Island of Mauritius, 2018 &amp; 2019</t>
  </si>
  <si>
    <t>Fertility rates - Republic of Mauritius and Island of Mauritius, 2018 &amp; 2019</t>
  </si>
  <si>
    <t>Marriages by type of marriage celebration and month - Republic of Mauritius, 2019</t>
  </si>
  <si>
    <t>Marriages by type of marriage celebration and district - Republic of Mauritius, 2019</t>
  </si>
  <si>
    <t>Deaths by age group and sex - Republic of Mauritius, Island of Mauritius and Island of Rodrigues, 2019</t>
  </si>
  <si>
    <t>Infant deaths by age and sex - Republic of Mauritius, Island of Mauritius and Island of Rodrigues, 2019</t>
  </si>
  <si>
    <t>Under one year mortality rates - Republic of Mauritius, Island of Mauritius &amp; Island of Rodrigues, 2010 - 2019</t>
  </si>
  <si>
    <t>Deaths by cause - Republic of Mauritius, 2019</t>
  </si>
  <si>
    <t>Deaths by cause - Island of Mauritius, 2019</t>
  </si>
  <si>
    <t>Deaths by cause - Island of Rodrigues, 2019</t>
  </si>
  <si>
    <t>Projections of the resident population by sex - Republic of Mauritius, 2019- 2059</t>
  </si>
  <si>
    <t>Passenger traffic - Island of Mauritius, 2007 - 2019</t>
  </si>
  <si>
    <t>Passenger traffic- Island of Mauritius,by country of embarkation or country of disembarkation, 2019</t>
  </si>
  <si>
    <t>Tourist arrivals by mode of transport and tourist nights spent during period, 2008 - 2019</t>
  </si>
  <si>
    <t>Tourist arrivals by country of residence, 2012 - 2019</t>
  </si>
  <si>
    <t>Tourist nights by country of residence of tourist, 2012 - 2019</t>
  </si>
  <si>
    <t>Hotels, rooms and bed places, 2009 - 2019</t>
  </si>
  <si>
    <t>Monthly occupancy rates in large hotels, 2018 &amp; 2019</t>
  </si>
  <si>
    <t>Notifiable, contagious or communicable diseases - Republic of Mauritius, 2017  - 2019</t>
  </si>
  <si>
    <t>Health Infrastucture and selected personnel  (as at 31st December) -Republic of Mauritius, 2015 -2019</t>
  </si>
  <si>
    <t>Statistics of government hospitals - Island of Mauritius, 2013 - 2019</t>
  </si>
  <si>
    <t>Income tax - Individuals: Analysis by range of net income, years of assessment, 2016/17 - 2019/20</t>
  </si>
  <si>
    <t>Income tax - Companies: Analysis by range of Gross income, years of assessment, 2015/16 - 2018/19</t>
  </si>
  <si>
    <t>Budgetary Central Government Expenditure by function,  2015/16 - 2018/19</t>
  </si>
  <si>
    <t>Budgetary Central Government Expense by economic type and Acquisition of nonfinancial assets, 2015/16 - 2018/19</t>
  </si>
  <si>
    <t>Budgetary Central Government Revenue, 2015/16 - 2018/19</t>
  </si>
  <si>
    <t>Budgetary Central Government Operations, 2015/16 - 2018/19</t>
  </si>
  <si>
    <t>Sectoral Balance Sheet of Bank of Mauritius, 2019</t>
  </si>
  <si>
    <t>Gross Official International Reserves, 2017-2019</t>
  </si>
  <si>
    <t>Components and sources of Monetary Base: December 2017 - December 2019</t>
  </si>
  <si>
    <t xml:space="preserve"> Balance of Payments calendar year of 2019</t>
  </si>
  <si>
    <t>Quarterly Gross Value Added by industry group at current basic prices, Q1 2018 - Q1 2020</t>
  </si>
  <si>
    <t xml:space="preserve">Quarterly  Gross Value Added - sectoral growth rates (% over corresponding period of previous year ), Q1 2018 - Q1 2020 </t>
  </si>
  <si>
    <t xml:space="preserve">Quarterly  expenditure on Gross Domestic Product at current  market prices, Q1 2018 - Q1 2020 </t>
  </si>
  <si>
    <t>Expenditure on GDP at market prices - Growth rates ( % over corresponding period of previous year) , Q1 2018 - Q1 2020</t>
  </si>
  <si>
    <t>Foreign exchange rates, 2016 - 2019 (end of the month)</t>
  </si>
  <si>
    <t>Maubank  2016 - 2019</t>
  </si>
  <si>
    <t>Assets and liabilities of Development Bank of Mauritius Ltd. (at end of June), 2016 - 2019</t>
  </si>
  <si>
    <t>Assets and Liabilities of the Mauritius Housing Company Ltd.  (at end of Dec), 2016 - 2019</t>
  </si>
  <si>
    <t>Assets and Liabilities of the Sugar Insurance Fund Board, (at end of December), 2016 -2019</t>
  </si>
  <si>
    <t>Monthly Consumer Price Index, July 2007 - December 2019</t>
  </si>
  <si>
    <t>Inflation rate (%), 1975 - 2019</t>
  </si>
  <si>
    <t>Monthly sub-indices by division of consumption expenditure, April -  December 2019</t>
  </si>
  <si>
    <t>Internal purchasing power of the rupee, (1993 - 2019)</t>
  </si>
  <si>
    <t>Summary of External Trade, 2015 - 2019</t>
  </si>
  <si>
    <t>Price indices of exports and imports and terms of trade, 2018 - 2019</t>
  </si>
  <si>
    <t>Annual % change in prices of Imports by section, 2018 - 2019</t>
  </si>
  <si>
    <t>Exports of goods by section, 2015 - 2019</t>
  </si>
  <si>
    <t>Domestic exports by main commodities by section, 2015 - 2019</t>
  </si>
  <si>
    <t>Exports of goods by main countries of destination, 2015 - 2019</t>
  </si>
  <si>
    <t>EOE exports by main section / commodity, 2015 - 2019</t>
  </si>
  <si>
    <t>EOE exports by main countries of destination, 2015 - 2019</t>
  </si>
  <si>
    <t>Total imports by section / main commodities, 2015 - 2019</t>
  </si>
  <si>
    <t>Imports of selected commodities, quantity, 2015 - 2019</t>
  </si>
  <si>
    <t>EOE imports by main section / commodity, 2015- 2019</t>
  </si>
  <si>
    <t>Total imports by main countries of origin, 2015 - 2019</t>
  </si>
  <si>
    <t>Social Benefits, Republic of Mauritius, 2015/16 -2018/19</t>
  </si>
  <si>
    <t>Social Benefits, Island of Mauritius, 2015/2016 -2018/19</t>
  </si>
  <si>
    <t>Social Benefits, Island of Rodrigues, 2015-2018/19</t>
  </si>
  <si>
    <t>Contribution to the National Pensions Fund (NPF), Republic of Mauritius, 2015/16-2018/19</t>
  </si>
  <si>
    <t>Contribution to the National Savings Fund (NSF), Republic of Mauritius, 2015/16-2018/19</t>
  </si>
  <si>
    <t>Number of pre-primary schools, enrolment and personnel by district and sex, 2019</t>
  </si>
  <si>
    <t>Number of pre-primary schools, enrolment and personnel by zone and sex, 2019</t>
  </si>
  <si>
    <t>Primary Education - Number of schools, pupils, personnel and pupil/teacher ratio, 2015-2019</t>
  </si>
  <si>
    <t>Enrolment in primary schools by geographical district and grade, 2019</t>
  </si>
  <si>
    <t>Enrolment in primary schools by type of administration, grade and sex, 2017 - 2019 - Republic of Mauritius</t>
  </si>
  <si>
    <t>Certificate of Primary Education (CPE) examination results - Primary School Achievement Certificate (PSAC) Assessment results - Republic of Mauritius, 2006 - 2019</t>
  </si>
  <si>
    <t>Secondary Education - Number of schools, pupils, personnel and pupil/teacher ratio, 2015 - 2019</t>
  </si>
  <si>
    <t>Enrolment in secondary schools (general stream) by geographical district and grade, 2019</t>
  </si>
  <si>
    <t>Enrolment in secondary schools (academic stream) by zone and grade, 2019</t>
  </si>
  <si>
    <t xml:space="preserve">Enrolment in secondary schools (general stream) by type of administration, grade and sex,  2017 - 2019, Republic of Mauritius </t>
  </si>
  <si>
    <t>Cambridge School Certificate (SC) examination results - Republic of Mauritius, 2008 - 2019</t>
  </si>
  <si>
    <t>Cambridge Higher School Certificate (HSC) examination results - Republic of Mauritius, 2008 - 2019</t>
  </si>
  <si>
    <t>Pre-vocational Education - Number of schools, pupils, staff and pupil/teacher ratio, 2015 - 2019</t>
  </si>
  <si>
    <t>Enrolment in schools offering pre-vocational education by district, sex and year of study, 2019</t>
  </si>
  <si>
    <t>Enrolment in schools offering pre-vocational education by zone, sex and year of study, 2019</t>
  </si>
  <si>
    <t>Enrolment in schools offering pre-vocational education by type of administration, age, sex and  year of study, 2019</t>
  </si>
  <si>
    <t>University of Mauritius - Enrolment by course level, faculty, sex and year of study, 2019 / 2020</t>
  </si>
  <si>
    <t>University of Technology - Mauritius : Enrolment by school, course level, year of study and sex, 2019/2020</t>
  </si>
  <si>
    <t>University of Technology - Mauritius : Enrolment  by mode of study,  school and sex, 2019/2020</t>
  </si>
  <si>
    <t>Mauritius Institute of Health - Enrolment by course level and sex, 2019/2020</t>
  </si>
  <si>
    <t>Mauritius Institute of Education - Enrolment by course level, mode of study (full-time) and sex, 2019/2020</t>
  </si>
  <si>
    <t>Mauritius Institute of Education - Enrolment by course level, mode of study (part -time) and sex, 2019/2020</t>
  </si>
  <si>
    <t>Mahatma Gandhi Institute  - Enrolment by course level, mode of study and sex, 2019/2020</t>
  </si>
  <si>
    <t>Open University of Mauritius - Enrolment by Distance/Full Time Education by course level and sex, 2019</t>
  </si>
  <si>
    <t>Universite des Mascareignes- Enrolment by field, year of study and sex, 2019/2020</t>
  </si>
  <si>
    <t>Fashion and Design Institute - Enrolment by faculty, course level, field of study and sex, 2019/2020</t>
  </si>
  <si>
    <t>Enrolment in Post-Secondary Institutions, 2019 / 2020</t>
  </si>
  <si>
    <t>Enrolment at Tertiary Education level, both locally and overseas, by Source and Field of Study, as at December 2018</t>
  </si>
  <si>
    <t>Motor vehicles registered, 2016 - 2019</t>
  </si>
  <si>
    <t>Registration of new motor vehicles, 2016- 2019</t>
  </si>
  <si>
    <t>Registration of  second-hand motor vehicles, 2016 - 2019</t>
  </si>
  <si>
    <t>Motor vehicles off the road, 2016 - 2019</t>
  </si>
  <si>
    <t>Bus operational statistics, 2016- 2019</t>
  </si>
  <si>
    <t>Sea transport, 2016 - 2019</t>
  </si>
  <si>
    <t>Air transport, 2016 - 2019</t>
  </si>
  <si>
    <t>Telephone service (end of period), 2015 - 2019</t>
  </si>
  <si>
    <t>Broadcasting services (end of period), 2015 - 2019</t>
  </si>
  <si>
    <t>Effective area under cultivation (hectares), 2014 - 2019</t>
  </si>
  <si>
    <t>Agriculture : production of main crops, 2014 - 2019</t>
  </si>
  <si>
    <t>Fisheries statistics, 2014 - 2019</t>
  </si>
  <si>
    <t>Livestock slaughtered, 2015 - 2019</t>
  </si>
  <si>
    <t>Sugar industry - cane cultivation, 2013 - 2019</t>
  </si>
  <si>
    <t>Sugar manufacture, 2014 - 2019</t>
  </si>
  <si>
    <t>Industry: Production of selected commodities,  2013 - 2019</t>
  </si>
  <si>
    <t>Quarterly  &amp; Yearly indices (PPIM) by industry group, 2018-2019 - Manufacturing Sector.</t>
  </si>
  <si>
    <t xml:space="preserve">Quarterly &amp; Yearly indices (PPIM) by industry group, 2018-2019- Manufacture of Food Products &amp; Beverages. </t>
  </si>
  <si>
    <t>Productivity and unit labour cost indices (Manufacturing Sector), 2007 - 2019</t>
  </si>
  <si>
    <t>Energy &amp; Water Indicators, 2015 - 2019</t>
  </si>
  <si>
    <t>Energy balance, 2019</t>
  </si>
  <si>
    <t>Electricity sold by type of tariff, 2018 - 2019</t>
  </si>
  <si>
    <t>Average monthly potable water production (Mm3), 2015-2019 (Island of Mauritius)</t>
  </si>
  <si>
    <t>Water sales by tariff of subscriber, 2018-2019 ( Island of Mauritius )</t>
  </si>
  <si>
    <t>Monthly Construction Price Index by input categories, January -  December 2019</t>
  </si>
  <si>
    <t>Monthly Construction Price Index by work categories, January - December 2019</t>
  </si>
  <si>
    <r>
      <t>Table 16.1 - Total</t>
    </r>
    <r>
      <rPr>
        <b/>
        <vertAlign val="superscript"/>
        <sz val="11"/>
        <rFont val="Times New Roman"/>
        <family val="1"/>
      </rPr>
      <t xml:space="preserve">  1 </t>
    </r>
    <r>
      <rPr>
        <b/>
        <sz val="11"/>
        <rFont val="Times New Roman"/>
        <family val="1"/>
      </rPr>
      <t xml:space="preserve"> number of permits and floor area by type of building, 2014 - 2018</t>
    </r>
  </si>
  <si>
    <t>No.of</t>
  </si>
  <si>
    <t>Floor</t>
  </si>
  <si>
    <t>Type of building</t>
  </si>
  <si>
    <t>pemits</t>
  </si>
  <si>
    <t>area</t>
  </si>
  <si>
    <t>issued</t>
  </si>
  <si>
    <r>
      <t xml:space="preserve">(m </t>
    </r>
    <r>
      <rPr>
        <b/>
        <vertAlign val="superscript"/>
        <sz val="10"/>
        <rFont val="Arial"/>
        <family val="2"/>
      </rPr>
      <t>2</t>
    </r>
    <r>
      <rPr>
        <b/>
        <sz val="10"/>
        <rFont val="Arial"/>
        <family val="2"/>
      </rPr>
      <t>)</t>
    </r>
  </si>
  <si>
    <t xml:space="preserve">   Residential building</t>
  </si>
  <si>
    <t xml:space="preserve">    New buildings</t>
  </si>
  <si>
    <t xml:space="preserve">    Additions</t>
  </si>
  <si>
    <t xml:space="preserve">  Non-residential building</t>
  </si>
  <si>
    <t>Agriculture, Forestry and Fishing</t>
  </si>
  <si>
    <t>Mining and Quarrying</t>
  </si>
  <si>
    <t xml:space="preserve">         -</t>
  </si>
  <si>
    <t xml:space="preserve">    of which EOE</t>
  </si>
  <si>
    <t>Water Supply; Sewerage, Waste Management &amp; Remediation activities</t>
  </si>
  <si>
    <t>Wholesale &amp; retail trade; Repair of motor vehicles and motorcycles</t>
  </si>
  <si>
    <t>Transportation and Storage</t>
  </si>
  <si>
    <t>Accommodation &amp; Food services Activities</t>
  </si>
  <si>
    <t>Financial  and Insurance Activities</t>
  </si>
  <si>
    <t xml:space="preserve">                                 TOTAL</t>
  </si>
  <si>
    <r>
      <rPr>
        <vertAlign val="superscript"/>
        <sz val="10"/>
        <rFont val="Times New Roman"/>
        <family val="1"/>
      </rPr>
      <t xml:space="preserve"> 1 </t>
    </r>
    <r>
      <rPr>
        <sz val="10"/>
        <rFont val="Times New Roman"/>
        <family val="1"/>
      </rPr>
      <t xml:space="preserve"> Includes new buildings and additions for which permits have been issued by Municipalities and District Councils</t>
    </r>
  </si>
  <si>
    <r>
      <t xml:space="preserve"> Table 16.2 - Total </t>
    </r>
    <r>
      <rPr>
        <b/>
        <vertAlign val="superscript"/>
        <sz val="11"/>
        <rFont val="Times New Roman"/>
        <family val="1"/>
      </rPr>
      <t>1</t>
    </r>
    <r>
      <rPr>
        <b/>
        <sz val="11"/>
        <rFont val="Times New Roman"/>
        <family val="1"/>
      </rPr>
      <t xml:space="preserve"> number of permits and floor area by  region, 2014 - 2018</t>
    </r>
  </si>
  <si>
    <t>Region</t>
  </si>
  <si>
    <t xml:space="preserve">Floor </t>
  </si>
  <si>
    <t>permits</t>
  </si>
  <si>
    <t xml:space="preserve"> (sq mt)</t>
  </si>
  <si>
    <t xml:space="preserve">   Urban areas</t>
  </si>
  <si>
    <t xml:space="preserve">     Port Louis</t>
  </si>
  <si>
    <t xml:space="preserve">     Beau Bassin - Rose Hill</t>
  </si>
  <si>
    <t xml:space="preserve">     Curepipe</t>
  </si>
  <si>
    <t xml:space="preserve">     Quatre Bornes</t>
  </si>
  <si>
    <t xml:space="preserve">     Vacoas - Phoenix</t>
  </si>
  <si>
    <t xml:space="preserve">   Rural areas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</si>
  <si>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</si>
  <si>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</si>
  <si>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</si>
  <si>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</si>
  <si>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</si>
  <si>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</si>
  <si>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</si>
  <si>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</si>
  <si>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r>
      <t xml:space="preserve"> </t>
    </r>
    <r>
      <rPr>
        <vertAlign val="superscript"/>
        <sz val="11"/>
        <rFont val="Times New Roman"/>
        <family val="1"/>
      </rPr>
      <t>1</t>
    </r>
    <r>
      <rPr>
        <sz val="11"/>
        <rFont val="Times New Roman"/>
        <family val="1"/>
      </rPr>
      <t xml:space="preserve">  Includes new buildings and additions for which permits have been issued by Municipalities and District Councils</t>
    </r>
  </si>
  <si>
    <r>
      <t xml:space="preserve"> Table 16.3 - Total </t>
    </r>
    <r>
      <rPr>
        <b/>
        <vertAlign val="superscript"/>
        <sz val="11"/>
        <rFont val="Times New Roman"/>
        <family val="1"/>
      </rPr>
      <t>1</t>
    </r>
    <r>
      <rPr>
        <b/>
        <sz val="11"/>
        <rFont val="Times New Roman"/>
        <family val="1"/>
      </rPr>
      <t xml:space="preserve"> number of permits and floor area by  region for residential buildings, 2014 - 2018</t>
    </r>
  </si>
  <si>
    <r>
      <t xml:space="preserve">'Table 16.4 -  Number </t>
    </r>
    <r>
      <rPr>
        <b/>
        <vertAlign val="superscript"/>
        <sz val="11"/>
        <rFont val="Times New Roman"/>
        <family val="1"/>
      </rPr>
      <t>1</t>
    </r>
    <r>
      <rPr>
        <b/>
        <sz val="11"/>
        <rFont val="Times New Roman"/>
        <family val="1"/>
      </rPr>
      <t xml:space="preserve"> of permits and floor area by region for non - residential buildings, 2014 - 2018</t>
    </r>
  </si>
  <si>
    <r>
      <t>Table 16.5 - Number of permits for residential buildings</t>
    </r>
    <r>
      <rPr>
        <b/>
        <vertAlign val="superscript"/>
        <sz val="12"/>
        <rFont val="Times New Roman"/>
        <family val="1"/>
      </rPr>
      <t xml:space="preserve"> 1 </t>
    </r>
    <r>
      <rPr>
        <b/>
        <sz val="12"/>
        <rFont val="Times New Roman"/>
        <family val="1"/>
      </rPr>
      <t>by range of floor area, 2014 - 2018</t>
    </r>
  </si>
  <si>
    <t xml:space="preserve">  Range of floor
 area  (sq mts)</t>
  </si>
  <si>
    <t xml:space="preserve"> Less than 65</t>
  </si>
  <si>
    <t xml:space="preserve"> 65-139</t>
  </si>
  <si>
    <t xml:space="preserve"> 140-299</t>
  </si>
  <si>
    <t xml:space="preserve"> 300-499</t>
  </si>
  <si>
    <t xml:space="preserve"> 500 &amp; over</t>
  </si>
  <si>
    <r>
      <t xml:space="preserve">   </t>
    </r>
    <r>
      <rPr>
        <vertAlign val="superscript"/>
        <sz val="9"/>
        <rFont val="Times New Roman"/>
        <family val="1"/>
      </rPr>
      <t>1</t>
    </r>
    <r>
      <rPr>
        <sz val="9"/>
        <rFont val="Times New Roman"/>
        <family val="1"/>
      </rPr>
      <t xml:space="preserve">  Includes new buildings and additions</t>
    </r>
  </si>
  <si>
    <t>Main environment indicators, 2018 and 2019</t>
  </si>
  <si>
    <t>Monthly mean temperature 2010 - 2019</t>
  </si>
  <si>
    <t>Monthly mean maximum temperature 2010 - 2019</t>
  </si>
  <si>
    <t>Monthly mean minimum temperature 2010 - 2019</t>
  </si>
  <si>
    <t xml:space="preserve">Monthly mean rainfall, 2017 - 2019                          </t>
  </si>
  <si>
    <t xml:space="preserve">Forest area by category, 2010 - 2019     </t>
  </si>
  <si>
    <t>Forest plantations by type of plants, 2010 - 2019</t>
  </si>
  <si>
    <t>Local production logs, poles and fuelwood, 2010 - 2019</t>
  </si>
  <si>
    <t>Total emissions and removals of greenhouse gases, 2016 - 2019</t>
  </si>
  <si>
    <t>Disposal of Solid waste  by type at Mare Chicose landfill site, 2013 - 2019</t>
  </si>
  <si>
    <t>Volume of waste water treated  by public treatment stations and by type of treatment, 2010 - 2019</t>
  </si>
  <si>
    <t>Consumption of controlled ozone-depleting substances by type of substances, 2010 - 2019</t>
  </si>
  <si>
    <t>Annual Digest of Statistics - 2019</t>
  </si>
  <si>
    <r>
      <t>Table 10.5  -  Average monthly earnings in large establishments</t>
    </r>
    <r>
      <rPr>
        <b/>
        <vertAlign val="superscript"/>
        <sz val="10.5"/>
        <rFont val="Times New Roman"/>
        <family val="1"/>
      </rPr>
      <t>1</t>
    </r>
    <r>
      <rPr>
        <b/>
        <sz val="10.5"/>
        <rFont val="Times New Roman"/>
        <family val="1"/>
      </rPr>
      <t xml:space="preserve"> by industrial group for employees on monthly rates of pay, March 2017 - March 2019</t>
    </r>
  </si>
  <si>
    <r>
      <t xml:space="preserve">    Furniture, wooden</t>
    </r>
    <r>
      <rPr>
        <sz val="10"/>
        <rFont val="Times New Roman"/>
        <family val="1"/>
      </rPr>
      <t xml:space="preserve"> </t>
    </r>
  </si>
  <si>
    <r>
      <t xml:space="preserve">2018 </t>
    </r>
    <r>
      <rPr>
        <b/>
        <vertAlign val="superscript"/>
        <sz val="11"/>
        <color indexed="8"/>
        <rFont val="Times New Roman"/>
        <family val="1"/>
      </rPr>
      <t>2</t>
    </r>
  </si>
  <si>
    <r>
      <t xml:space="preserve">2019 </t>
    </r>
    <r>
      <rPr>
        <b/>
        <vertAlign val="superscript"/>
        <sz val="11"/>
        <color indexed="8"/>
        <rFont val="Times New Roman"/>
        <family val="1"/>
      </rPr>
      <t>3</t>
    </r>
  </si>
  <si>
    <r>
      <rPr>
        <vertAlign val="superscript"/>
        <sz val="10"/>
        <color indexed="8"/>
        <rFont val="Times New Roman"/>
        <family val="1"/>
      </rPr>
      <t>1</t>
    </r>
    <r>
      <rPr>
        <sz val="10"/>
        <color indexed="8"/>
        <rFont val="Times New Roman"/>
        <family val="1"/>
      </rPr>
      <t xml:space="preserve"> Earnings comprise basic salaries/wages, bonuses, regular allowances, travelling and overtime pay. Exclude irregular allowances and arrears. Earnings were computed as average earnings of the four quarters.
  </t>
    </r>
  </si>
  <si>
    <r>
      <rPr>
        <vertAlign val="superscript"/>
        <sz val="10"/>
        <color indexed="8"/>
        <rFont val="Times New Roman"/>
        <family val="1"/>
      </rPr>
      <t>2</t>
    </r>
    <r>
      <rPr>
        <sz val="10"/>
        <color indexed="8"/>
        <rFont val="Times New Roman"/>
        <family val="1"/>
      </rPr>
      <t xml:space="preserve"> revised   </t>
    </r>
    <r>
      <rPr>
        <vertAlign val="superscript"/>
        <sz val="10"/>
        <color indexed="8"/>
        <rFont val="Times New Roman"/>
        <family val="1"/>
      </rPr>
      <t>3</t>
    </r>
    <r>
      <rPr>
        <sz val="10"/>
        <color indexed="8"/>
        <rFont val="Times New Roman"/>
        <family val="1"/>
      </rPr>
      <t xml:space="preserve"> provisional</t>
    </r>
  </si>
  <si>
    <r>
      <rPr>
        <sz val="11"/>
        <color indexed="8"/>
        <rFont val="Times New Roman"/>
        <family val="1"/>
      </rPr>
      <t xml:space="preserve">Source: </t>
    </r>
    <r>
      <rPr>
        <sz val="11"/>
        <color indexed="8"/>
        <rFont val="Times New Roman"/>
        <family val="1"/>
      </rPr>
      <t xml:space="preserve"> PRB report 2016 </t>
    </r>
  </si>
  <si>
    <t xml:space="preserve"> Bank Loans to Other Nonfinancial Corporations, Households and Other Sectors1:  2018- 2019</t>
  </si>
  <si>
    <t>Banks' Interest Rates on New Rupee Loans to Other Nonfinancial Corporations, Households and Other Sectors : December 2018 to December 2019</t>
  </si>
  <si>
    <t>Explanation of symbols &amp; abbreviations</t>
  </si>
  <si>
    <t>Nil</t>
  </si>
  <si>
    <t>Data not available</t>
  </si>
  <si>
    <t>Not applicable</t>
  </si>
  <si>
    <t>Thousand</t>
  </si>
  <si>
    <t>Ton</t>
  </si>
  <si>
    <r>
      <t>m</t>
    </r>
    <r>
      <rPr>
        <sz val="9"/>
        <rFont val="Times New Roman"/>
        <family val="1"/>
      </rPr>
      <t>2</t>
    </r>
  </si>
  <si>
    <t>Square metre</t>
  </si>
  <si>
    <r>
      <t>m</t>
    </r>
    <r>
      <rPr>
        <sz val="9"/>
        <rFont val="Times New Roman"/>
        <family val="1"/>
      </rPr>
      <t>3</t>
    </r>
  </si>
  <si>
    <t>Cubic metre</t>
  </si>
  <si>
    <r>
      <t>km</t>
    </r>
    <r>
      <rPr>
        <sz val="9"/>
        <rFont val="Times New Roman"/>
        <family val="1"/>
      </rPr>
      <t>2</t>
    </r>
  </si>
  <si>
    <t>Square kilometre</t>
  </si>
  <si>
    <t>Hectare</t>
  </si>
  <si>
    <t>Hectolitre</t>
  </si>
  <si>
    <t>c.i.f.</t>
  </si>
  <si>
    <t>Cost, insurance and freight</t>
  </si>
  <si>
    <t>f.o.b.</t>
  </si>
  <si>
    <t>Free on board</t>
  </si>
  <si>
    <t>Kilowatt</t>
  </si>
  <si>
    <t>Kilowatt hour</t>
  </si>
  <si>
    <t>Megawatt</t>
  </si>
  <si>
    <t>MWh</t>
  </si>
  <si>
    <t>Megawatt hour</t>
  </si>
  <si>
    <t>Million kilowatt hour</t>
  </si>
  <si>
    <t>Tonne of oil equivalent</t>
  </si>
  <si>
    <t>Thousand tonne of oil equivalent</t>
  </si>
  <si>
    <t>Gg Co2-eq</t>
  </si>
  <si>
    <t>Gigagram carbon dioxide equivalent</t>
  </si>
  <si>
    <r>
      <t xml:space="preserve">2017 </t>
    </r>
    <r>
      <rPr>
        <b/>
        <vertAlign val="superscript"/>
        <sz val="10"/>
        <rFont val="Times New Roman"/>
        <family val="1"/>
      </rPr>
      <t>2</t>
    </r>
  </si>
  <si>
    <t>Of which:   Footwear</t>
  </si>
  <si>
    <t>Coke and refined petroleum products / Chemicals and chemical products / Basic pharmaceutical products and pharmaceutical preparations</t>
  </si>
  <si>
    <t>Of which:   Jewellery, bijouterie and related articles</t>
  </si>
  <si>
    <t>Industrial Sector</t>
  </si>
  <si>
    <r>
      <t xml:space="preserve">1 </t>
    </r>
    <r>
      <rPr>
        <sz val="10"/>
        <rFont val="Times New Roman"/>
        <family val="1"/>
      </rPr>
      <t xml:space="preserve">Excluding government ministries and departments        </t>
    </r>
    <r>
      <rPr>
        <vertAlign val="superscript"/>
        <sz val="10"/>
        <rFont val="Times New Roman"/>
        <family val="1"/>
      </rPr>
      <t xml:space="preserve"> 2</t>
    </r>
    <r>
      <rPr>
        <sz val="10"/>
        <rFont val="Times New Roman"/>
        <family val="1"/>
      </rPr>
      <t xml:space="preserve"> Revised        </t>
    </r>
    <r>
      <rPr>
        <vertAlign val="superscript"/>
        <sz val="10"/>
        <rFont val="Times New Roman"/>
        <family val="1"/>
      </rPr>
      <t xml:space="preserve"> 3</t>
    </r>
    <r>
      <rPr>
        <sz val="10"/>
        <rFont val="Times New Roman"/>
        <family val="1"/>
      </rPr>
      <t xml:space="preserve"> Provisional</t>
    </r>
  </si>
  <si>
    <t xml:space="preserve"> * Source: Survey of Employment and Earnings in Large (employing 10 or more persons) as at March of each year  </t>
  </si>
  <si>
    <t>FOREWORD</t>
  </si>
  <si>
    <t>Where necessary, figures have been rounded off to the nearest digit, and hence in some tables there may be slight discrepancies between the sum of the constituent items and the total given.</t>
  </si>
  <si>
    <t>It is hoped that the data presented will prove useful to a wide range of users, policy makers and planners as well as the general public.</t>
  </si>
  <si>
    <t>Readers interested in more comprehensive data may wish to consult the different publications of this office on each subject.</t>
  </si>
  <si>
    <t>The co-operation and assistance given by public and private organisations in providing information for the preparation of this issue, are gratefully acknowledged.</t>
  </si>
  <si>
    <t>L. F. Cheung Kai Suet (Ms)</t>
  </si>
  <si>
    <t>Director of Statistics</t>
  </si>
  <si>
    <t>Statistics Mauritius</t>
  </si>
  <si>
    <t>Ministry of Finance, Economic Planning and Development</t>
  </si>
  <si>
    <t>Port Louis</t>
  </si>
  <si>
    <t>MAURITIUS</t>
  </si>
  <si>
    <t>ANNUAL DIGEST OF STATISTICS  2019</t>
  </si>
  <si>
    <t xml:space="preserve">Regular publications, including the Economic and Social Indicators, series as well as ad hoc reports issued by this office are uploaded on our website at the following address: </t>
  </si>
  <si>
    <t>https://statsmauritius.govmu.org/Pages/Statistics/statsbysubj.aspx</t>
  </si>
  <si>
    <r>
      <t xml:space="preserve">This is the </t>
    </r>
    <r>
      <rPr>
        <b/>
        <sz val="12"/>
        <rFont val="Times New Roman"/>
        <family val="1"/>
      </rPr>
      <t xml:space="preserve">thirty-fith </t>
    </r>
    <r>
      <rPr>
        <sz val="12"/>
        <rFont val="Times New Roman"/>
        <family val="1"/>
      </rPr>
      <t>issue of the Annual Digest of Statistics. It presents in a concise and readily accessible form, important statistical information available on the demographic, economic and social characteristics of Mauritius.</t>
    </r>
  </si>
  <si>
    <t>November 2020</t>
  </si>
  <si>
    <r>
      <t>Table 6.4 (Cont'd): Bank Loans to Other Nonfinancial Corporations, Households and Other Sectors</t>
    </r>
    <r>
      <rPr>
        <b/>
        <vertAlign val="superscript"/>
        <sz val="14"/>
        <rFont val="Arial"/>
        <family val="2"/>
      </rPr>
      <t>1</t>
    </r>
    <r>
      <rPr>
        <b/>
        <sz val="14"/>
        <rFont val="Arial"/>
        <family val="2"/>
      </rPr>
      <t>:  2018- 2019</t>
    </r>
  </si>
  <si>
    <r>
      <t>Table 6.6 (Cont'd): Banks' Interest Rates on New Rupee Loans to Other Nonfinancial Corporations, Households and Other Sectors</t>
    </r>
    <r>
      <rPr>
        <b/>
        <vertAlign val="superscript"/>
        <sz val="9"/>
        <rFont val="Arial"/>
        <family val="2"/>
      </rPr>
      <t>1</t>
    </r>
    <r>
      <rPr>
        <b/>
        <sz val="9"/>
        <rFont val="Arial"/>
        <family val="2"/>
      </rPr>
      <t xml:space="preserve"> : December 2018 to December 2019</t>
    </r>
  </si>
  <si>
    <r>
      <t>Table 15.7 -Number of large establishments</t>
    </r>
    <r>
      <rPr>
        <b/>
        <vertAlign val="superscript"/>
        <sz val="11"/>
        <rFont val="Times New Roman"/>
        <family val="1"/>
      </rPr>
      <t>1</t>
    </r>
    <r>
      <rPr>
        <b/>
        <sz val="11"/>
        <rFont val="Times New Roman"/>
        <family val="1"/>
      </rPr>
      <t xml:space="preserve">  by Industry group, March 2017 - March 2019</t>
    </r>
  </si>
  <si>
    <t>Number of large establishments by Industry group, March 2017 - March 2019</t>
  </si>
  <si>
    <t>All data in the digest are the latest available for 2019. Some of them are provisional and are therefore subject to revision in later issues. Figures in each issue of the digest supersede and replace those appearing in previous ones.</t>
  </si>
  <si>
    <t>Table 7.14 (Cont'd) : Balance of Payments  calendar year of 2019</t>
  </si>
  <si>
    <r>
      <rPr>
        <b/>
        <i/>
        <vertAlign val="superscript"/>
        <sz val="9"/>
        <rFont val="Arial"/>
        <family val="2"/>
      </rPr>
      <t>1</t>
    </r>
    <r>
      <rPr>
        <b/>
        <i/>
        <sz val="9"/>
        <rFont val="Arial"/>
        <family val="2"/>
      </rPr>
      <t xml:space="preserve"> /Preliminary estimates.</t>
    </r>
  </si>
  <si>
    <r>
      <t xml:space="preserve">2019 </t>
    </r>
    <r>
      <rPr>
        <b/>
        <vertAlign val="superscript"/>
        <sz val="1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</si>
</sst>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6">
    <numFmt numFmtId="8" formatCode="&quot;$&quot;#,##0.00_);[Red]\(&quot;$&quot;#,##0.00\)"/>
    <numFmt numFmtId="41" formatCode="_(* #,##0_);_(* \(#,##0\);_(* &quot;-&quot;_);_(@_)"/>
    <numFmt numFmtId="44" formatCode="_(&quot;$&quot;* #,##0.00_);_(&quot;$&quot;* \(#,##0.00\);_(&quot;$&quot;* &quot;-&quot;??_);_(@_)"/>
    <numFmt numFmtId="43" formatCode="_(* #,##0.00_);_(* \(#,##0.00\);_(* &quot;-&quot;??_);_(@_)"/>
    <numFmt numFmtId="164" formatCode="#,##0\ \ "/>
    <numFmt numFmtId="165" formatCode="#,##0.0\ \ "/>
    <numFmt numFmtId="166" formatCode="#,##0\ \ \ \ "/>
    <numFmt numFmtId="167" formatCode="0.0\ \ \ "/>
    <numFmt numFmtId="168" formatCode="#,##0\ "/>
    <numFmt numFmtId="169" formatCode="\+\ #,##0\ "/>
    <numFmt numFmtId="170" formatCode="_(* #,##0.00_);_(* \(#,##0.00\);_(* &quot;-&quot;?_);_(@_)"/>
    <numFmt numFmtId="171" formatCode="0.00\ \ \ \ "/>
    <numFmt numFmtId="172" formatCode="#,##0\ \ \ "/>
    <numFmt numFmtId="173" formatCode="#,##0.00\ \ \ \ "/>
    <numFmt numFmtId="174" formatCode="0.00\ \ \ "/>
    <numFmt numFmtId="175" formatCode="0.00\ "/>
    <numFmt numFmtId="176" formatCode="0.0\ \ "/>
    <numFmt numFmtId="177" formatCode="0.0"/>
    <numFmt numFmtId="178" formatCode="#,##0.0\ \ \ "/>
    <numFmt numFmtId="179" formatCode="#,##0\ \ \ \ \ "/>
    <numFmt numFmtId="180" formatCode="#,##0.0\ \ \ \ \ "/>
    <numFmt numFmtId="181" formatCode="0.0\ \ \ \ \ \ \ "/>
    <numFmt numFmtId="182" formatCode="#,##0.0\ \ \ \ "/>
    <numFmt numFmtId="183" formatCode="#,##0.0"/>
    <numFmt numFmtId="184" formatCode="0.0\ \ \ \ \ \ "/>
    <numFmt numFmtId="185" formatCode="0\ \ \ "/>
    <numFmt numFmtId="186" formatCode="#,##0\ \ \ \ \ \ \ \ "/>
    <numFmt numFmtId="187" formatCode="#,##0\ \ \ \ \ \ "/>
    <numFmt numFmtId="188" formatCode="#,##0.0\ \ \ \ \ \ "/>
    <numFmt numFmtId="189" formatCode="\(0.0\)"/>
    <numFmt numFmtId="190" formatCode="0.0\ \ \ \ "/>
    <numFmt numFmtId="191" formatCode="\ \ General"/>
    <numFmt numFmtId="192" formatCode="\(#,##0\)\ \ "/>
    <numFmt numFmtId="193" formatCode="\ \ \ \ \ \ \ \-\ \ \ \ \ \ "/>
    <numFmt numFmtId="194" formatCode="\ \ \ \ General"/>
    <numFmt numFmtId="195" formatCode="0.0\ \ \ \ \ "/>
    <numFmt numFmtId="196" formatCode="#,##0.000"/>
    <numFmt numFmtId="197" formatCode="_(* #,##0_);_(* \(#,##0\);_(* &quot;-&quot;??_);_(@_)"/>
    <numFmt numFmtId="198" formatCode="\+\ #,###;\-\ #,###"/>
    <numFmt numFmtId="199" formatCode="#,###\ \ \ \ \ \ \ "/>
    <numFmt numFmtId="200" formatCode="\(0\)"/>
    <numFmt numFmtId="201" formatCode="#,##0\ \ \ \ \ \ \ \ \ \ \ \ \ "/>
    <numFmt numFmtId="202" formatCode="#,##0\ \ \ \ \ \ \ \ \ \ "/>
    <numFmt numFmtId="203" formatCode="\+\ 0.0;\ \-\ 0.0"/>
    <numFmt numFmtId="204" formatCode="\+\ 0.0\ \ \ \ \ \ \ "/>
    <numFmt numFmtId="205" formatCode="#,###\ \ \ \ \ \ \ \ \ \ "/>
    <numFmt numFmtId="206" formatCode="#,###\ \ \ "/>
    <numFmt numFmtId="207" formatCode="##,##0\ \ \ "/>
    <numFmt numFmtId="208" formatCode="#,##0\ \ \ \ \ \ \ \ \ \ \ \ \ \ \ "/>
    <numFmt numFmtId="209" formatCode="\(#,##0\)\ \ \ "/>
    <numFmt numFmtId="210" formatCode="_-* #,##0.00_-;\-* #,##0.00_-;_-* &quot;-&quot;??_-;_-@_-"/>
    <numFmt numFmtId="211" formatCode="_-* #,##0.0_-;\-* #,##0.0_-;_-* &quot;-&quot;??_-;_-@_-"/>
    <numFmt numFmtId="212" formatCode="_(* #,##0.0_);_(* \(#,##0.0\);_(* &quot;-&quot;?_);_(@_)"/>
    <numFmt numFmtId="213" formatCode="_(* #,##0.0_);_(* \(#,##0.0\);_(* &quot;-&quot;??_);_(@_)"/>
    <numFmt numFmtId="214" formatCode="0.000"/>
    <numFmt numFmtId="215" formatCode="[$-409]mmm\-yy;@"/>
    <numFmt numFmtId="216" formatCode="#,##0.00\ \ "/>
    <numFmt numFmtId="217" formatCode="mmm\ yy"/>
    <numFmt numFmtId="218" formatCode="\-\ \ \ "/>
    <numFmt numFmtId="219" formatCode="#,##0.00\ \ \ \ \ \ \ \ "/>
    <numFmt numFmtId="220" formatCode="#,##0.0\ \ \ \ \ \ \ \ "/>
    <numFmt numFmtId="221" formatCode="\+0.0"/>
    <numFmt numFmtId="222" formatCode="\+#,##0.0\ \ ;\-#,##0.0\ \ "/>
    <numFmt numFmtId="223" formatCode="#,##0.0\ \ ;\-#,##0.0\ \ "/>
    <numFmt numFmtId="224" formatCode="\(#,###\)\ \ \ "/>
    <numFmt numFmtId="225" formatCode="\(#,##0\)\ "/>
    <numFmt numFmtId="226" formatCode="\+0.0\ \ \ \ \ \ "/>
    <numFmt numFmtId="227" formatCode="\+0.0\ \ \ \ "/>
    <numFmt numFmtId="228" formatCode="\+#,##0\ \ ;\-#,##0\ \ "/>
    <numFmt numFmtId="229" formatCode="\+#,##0\ \ \ \ \ "/>
    <numFmt numFmtId="230" formatCode="\+#,##0.0\ ;\-#,##0.0\ "/>
    <numFmt numFmtId="231" formatCode="\+#,##0.0_);\-#,##0.0"/>
    <numFmt numFmtId="232" formatCode="\ \ \-"/>
    <numFmt numFmtId="233" formatCode="#,##0.0\ "/>
    <numFmt numFmtId="234" formatCode="#,##0.00\ "/>
    <numFmt numFmtId="235" formatCode="#,##0.0\ ;#,##0.0\ "/>
    <numFmt numFmtId="236" formatCode="#,##0.0\ ;\-#,##0.0\ "/>
    <numFmt numFmtId="237" formatCode="\ \ \ General"/>
    <numFmt numFmtId="238" formatCode="0.0\ \ \ \ \ \ \ \ \ \ \ \ \ \ \ \ "/>
    <numFmt numFmtId="239" formatCode="0.0\ "/>
    <numFmt numFmtId="240" formatCode="_(* #,##0.000_);_(* \(#,##0.000\);_(* &quot;-&quot;??_);_(@_)"/>
    <numFmt numFmtId="241" formatCode="0."/>
    <numFmt numFmtId="242" formatCode="#,##0\ \ \ \ \ \ \ \ \ \ \ \ "/>
    <numFmt numFmtId="243" formatCode="\ General"/>
    <numFmt numFmtId="244" formatCode="\ #,##0\ \ "/>
    <numFmt numFmtId="245" formatCode="\ \ \ \ \ \ \-\ \ "/>
    <numFmt numFmtId="246" formatCode="\ \ \ \ \ \ \ \-\ \ "/>
    <numFmt numFmtId="247" formatCode="\ \ \ \-\ \ \ \ "/>
    <numFmt numFmtId="248" formatCode="\-\ \ \ \ \ \ \ \ \ "/>
    <numFmt numFmtId="249" formatCode="\-\ \ \ \ \ \ \ \ \ \ "/>
    <numFmt numFmtId="250" formatCode="0\ \ \ \ \ \ \ \ "/>
    <numFmt numFmtId="251" formatCode="#,##0."/>
    <numFmt numFmtId="252" formatCode="_(* #,##0_);_(* \(#,##0\);_(* &quot;-&quot;_);_(@_)\ \ "/>
    <numFmt numFmtId="253" formatCode="_(* #,##0_);_(* \(#,##0\);_(* &quot;-&quot;_)\ \ \ \ \ \ \ "/>
    <numFmt numFmtId="254" formatCode="0.0;[Red]0.0"/>
    <numFmt numFmtId="255" formatCode="_(* #,##0_);_(* \(#,##0\);_(* &quot;-&quot;_)\ \ \ \ "/>
    <numFmt numFmtId="256" formatCode="_(* #,##0.0_);_(* \(#,##0.0\);_(* &quot;-&quot;_)\ \ \ \ "/>
    <numFmt numFmtId="257" formatCode="_(* #,##0_);_(* \(#,##0\);_(* &quot;-&quot;_)\ \ "/>
    <numFmt numFmtId="258" formatCode="\-\ \ "/>
    <numFmt numFmtId="259" formatCode="_(* #,##0_);_(* \(#,##0\);_(* &quot;-&quot;_);_(@_)\ "/>
    <numFmt numFmtId="260" formatCode="\-\ \ \ \ "/>
    <numFmt numFmtId="261" formatCode="\-\ General\ \-"/>
    <numFmt numFmtId="262" formatCode="###0\ \ "/>
    <numFmt numFmtId="263" formatCode="000"/>
    <numFmt numFmtId="264" formatCode="###0\ \ \ "/>
    <numFmt numFmtId="265" formatCode="#,##0\ \ \ \ \ \ \ \ \ \ \ "/>
    <numFmt numFmtId="266" formatCode="0\ \ "/>
    <numFmt numFmtId="267" formatCode="#,##0.0_);[Red]\(#,##0.0\)"/>
    <numFmt numFmtId="268" formatCode="0\ \ \ \ \ "/>
    <numFmt numFmtId="269" formatCode="_(* ###0_);_(* \(###0\);_(* &quot;-&quot;??_);_(@_)"/>
    <numFmt numFmtId="270" formatCode="\+0.0\ \ "/>
    <numFmt numFmtId="271" formatCode="General_)"/>
    <numFmt numFmtId="272" formatCode="_(* \-\ \ \ \ \ "/>
    <numFmt numFmtId="273" formatCode="#,##0.00\ \ \ \ \ \ "/>
    <numFmt numFmtId="274" formatCode="#,##0.000000000000000"/>
    <numFmt numFmtId="275" formatCode="#,##0.00\ \ \ \ \ "/>
    <numFmt numFmtId="276" formatCode="\-"/>
    <numFmt numFmtId="277" formatCode="0.0%"/>
    <numFmt numFmtId="278" formatCode="#,##0______"/>
    <numFmt numFmtId="279" formatCode="#,##0.0______"/>
    <numFmt numFmtId="280" formatCode="#,##0.00______"/>
    <numFmt numFmtId="281" formatCode="_-* #,##0_-;\-* #,##0_-;_-* &quot;-&quot;_-;_-@_-"/>
    <numFmt numFmtId="282" formatCode="#,##0__"/>
    <numFmt numFmtId="283" formatCode="00.00"/>
    <numFmt numFmtId="284" formatCode="\ \ \ \ \ \ \ \ \ \-\ \ \ \ \ \ \ \ "/>
    <numFmt numFmtId="285" formatCode="\ \ \ \ \ \ \ \ #,##0\ \ \ \ \ \ \ \ \ \ "/>
  </numFmts>
  <fonts count="22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3"/>
      <name val="Times New Roman"/>
      <family val="1"/>
    </font>
    <font>
      <sz val="12"/>
      <name val="Times New Roman"/>
      <family val="1"/>
    </font>
    <font>
      <sz val="14"/>
      <name val="Times New Roman"/>
      <family val="1"/>
    </font>
    <font>
      <b/>
      <sz val="12"/>
      <name val="Times New Roman"/>
      <family val="1"/>
    </font>
    <font>
      <b/>
      <vertAlign val="superscript"/>
      <sz val="12"/>
      <name val="Times New Roman"/>
      <family val="1"/>
    </font>
    <font>
      <sz val="13"/>
      <name val="Times New Roman"/>
      <family val="1"/>
    </font>
    <font>
      <b/>
      <sz val="11"/>
      <name val="Times New Roman"/>
      <family val="1"/>
    </font>
    <font>
      <sz val="11"/>
      <name val="Times New Roman"/>
      <family val="1"/>
    </font>
    <font>
      <vertAlign val="superscript"/>
      <sz val="9"/>
      <name val="Times New Roman"/>
      <family val="1"/>
    </font>
    <font>
      <sz val="9"/>
      <name val="Times New Roman"/>
      <family val="1"/>
    </font>
    <font>
      <sz val="10"/>
      <name val="Times New Roman"/>
      <family val="1"/>
    </font>
    <font>
      <b/>
      <vertAlign val="superscript"/>
      <sz val="11"/>
      <name val="Times New Roman"/>
      <family val="1"/>
    </font>
    <font>
      <vertAlign val="superscript"/>
      <sz val="10"/>
      <name val="Times New Roman"/>
      <family val="1"/>
    </font>
    <font>
      <sz val="12"/>
      <name val="MS Sans Serif"/>
      <family val="2"/>
    </font>
    <font>
      <i/>
      <sz val="11"/>
      <name val="Times New Roman"/>
      <family val="1"/>
    </font>
    <font>
      <i/>
      <sz val="12"/>
      <name val="Times New Roman"/>
      <family val="1"/>
    </font>
    <font>
      <sz val="10"/>
      <name val="Courier"/>
      <family val="3"/>
    </font>
    <font>
      <b/>
      <vertAlign val="superscript"/>
      <sz val="13"/>
      <name val="Times New Roman"/>
      <family val="1"/>
    </font>
    <font>
      <sz val="12"/>
      <name val="Courier"/>
      <family val="3"/>
    </font>
    <font>
      <u/>
      <sz val="12"/>
      <name val="Times New Roman"/>
      <family val="1"/>
    </font>
    <font>
      <sz val="10"/>
      <name val="MS Sans Serif"/>
      <family val="2"/>
    </font>
    <font>
      <b/>
      <sz val="10"/>
      <name val="Times New Roman"/>
      <family val="1"/>
    </font>
    <font>
      <vertAlign val="superscript"/>
      <sz val="11"/>
      <name val="Times New Roman"/>
      <family val="1"/>
    </font>
    <font>
      <sz val="8"/>
      <name val="Times New Roman"/>
      <family val="1"/>
    </font>
    <font>
      <vertAlign val="superscript"/>
      <sz val="8"/>
      <name val="Times New Roman"/>
      <family val="1"/>
    </font>
    <font>
      <sz val="11"/>
      <name val="MS Sans Serif"/>
      <family val="2"/>
    </font>
    <font>
      <vertAlign val="superscript"/>
      <sz val="12"/>
      <name val="Times New Roman"/>
      <family val="1"/>
    </font>
    <font>
      <u/>
      <sz val="10"/>
      <color theme="10"/>
      <name val="Times New Roman"/>
      <family val="1"/>
    </font>
    <font>
      <b/>
      <u/>
      <sz val="10"/>
      <name val="Times New Roman"/>
      <family val="1"/>
    </font>
    <font>
      <u/>
      <sz val="10"/>
      <name val="Times New Roman"/>
      <family val="1"/>
    </font>
    <font>
      <b/>
      <sz val="10"/>
      <name val="MS Sans Serif"/>
      <family val="2"/>
    </font>
    <font>
      <sz val="10"/>
      <name val="MS Sans Serif"/>
    </font>
    <font>
      <b/>
      <u/>
      <sz val="12"/>
      <name val="Times New Roman"/>
      <family val="1"/>
    </font>
    <font>
      <sz val="10"/>
      <name val="Helv"/>
    </font>
    <font>
      <i/>
      <sz val="9"/>
      <name val="Arial"/>
      <family val="2"/>
    </font>
    <font>
      <sz val="10"/>
      <name val="Arial"/>
      <family val="2"/>
    </font>
    <font>
      <vertAlign val="superscript"/>
      <sz val="14"/>
      <name val="Times New Roman"/>
      <family val="1"/>
    </font>
    <font>
      <b/>
      <vertAlign val="superscript"/>
      <sz val="10"/>
      <name val="Times New Roman"/>
      <family val="1"/>
    </font>
    <font>
      <u/>
      <sz val="9"/>
      <name val="Times New Roman"/>
      <family val="1"/>
    </font>
    <font>
      <sz val="9"/>
      <name val="Helv"/>
    </font>
    <font>
      <sz val="9"/>
      <name val="MS Sans Serif"/>
      <family val="2"/>
    </font>
    <font>
      <i/>
      <sz val="10"/>
      <name val="Times New Roman"/>
      <family val="1"/>
    </font>
    <font>
      <sz val="10"/>
      <name val="Times New Roman"/>
    </font>
    <font>
      <u/>
      <sz val="10"/>
      <color theme="10"/>
      <name val="Times New Roman"/>
    </font>
    <font>
      <sz val="10"/>
      <name val="Arial"/>
    </font>
    <font>
      <b/>
      <i/>
      <sz val="11"/>
      <name val="Times New Roman"/>
      <family val="1"/>
    </font>
    <font>
      <b/>
      <sz val="9"/>
      <name val="Times New Roman"/>
      <family val="1"/>
    </font>
    <font>
      <b/>
      <i/>
      <sz val="11"/>
      <color indexed="8"/>
      <name val="Times New Roman"/>
      <family val="1"/>
    </font>
    <font>
      <b/>
      <sz val="11"/>
      <color indexed="16"/>
      <name val="Times New Roman"/>
      <family val="1"/>
    </font>
    <font>
      <sz val="7"/>
      <name val="Times New Roman"/>
      <family val="1"/>
    </font>
    <font>
      <sz val="11"/>
      <color indexed="8"/>
      <name val="Calibri"/>
      <family val="2"/>
    </font>
    <font>
      <u/>
      <sz val="10"/>
      <color indexed="12"/>
      <name val="Arial"/>
      <family val="2"/>
    </font>
    <font>
      <u/>
      <sz val="11"/>
      <color theme="10"/>
      <name val="Calibri"/>
      <family val="2"/>
    </font>
    <font>
      <sz val="10"/>
      <name val="CG Times"/>
      <family val="1"/>
    </font>
    <font>
      <sz val="11"/>
      <color theme="1"/>
      <name val="Times New Roman"/>
      <family val="2"/>
    </font>
    <font>
      <b/>
      <sz val="8"/>
      <name val="Times New Roman"/>
      <family val="1"/>
    </font>
    <font>
      <sz val="8"/>
      <name val="Arial"/>
      <family val="2"/>
    </font>
    <font>
      <b/>
      <vertAlign val="superscript"/>
      <sz val="8"/>
      <name val="Times New Roman"/>
      <family val="1"/>
    </font>
    <font>
      <i/>
      <sz val="8"/>
      <name val="Times New Roman"/>
      <family val="1"/>
    </font>
    <font>
      <b/>
      <sz val="8"/>
      <name val="Arial"/>
      <family val="2"/>
    </font>
    <font>
      <i/>
      <vertAlign val="superscript"/>
      <sz val="8"/>
      <name val="Times New Roman"/>
      <family val="1"/>
    </font>
    <font>
      <sz val="9"/>
      <name val="Arial"/>
      <family val="2"/>
    </font>
    <font>
      <b/>
      <sz val="14"/>
      <name val="Arial"/>
      <family val="2"/>
    </font>
    <font>
      <b/>
      <vertAlign val="superscript"/>
      <sz val="14"/>
      <name val="Arial"/>
      <family val="2"/>
    </font>
    <font>
      <sz val="14"/>
      <name val="Arial"/>
      <family val="2"/>
    </font>
    <font>
      <i/>
      <sz val="14"/>
      <name val="Arial"/>
      <family val="2"/>
    </font>
    <font>
      <sz val="10"/>
      <color indexed="8"/>
      <name val="Segoe UI"/>
      <family val="2"/>
    </font>
    <font>
      <b/>
      <i/>
      <sz val="14"/>
      <name val="Arial"/>
      <family val="2"/>
    </font>
    <font>
      <vertAlign val="superscript"/>
      <sz val="14"/>
      <name val="Arial"/>
      <family val="2"/>
    </font>
    <font>
      <u/>
      <sz val="14"/>
      <name val="Arial"/>
      <family val="2"/>
    </font>
    <font>
      <sz val="11"/>
      <name val="Arial"/>
      <family val="2"/>
    </font>
    <font>
      <b/>
      <sz val="9"/>
      <name val="Arial"/>
      <family val="2"/>
    </font>
    <font>
      <b/>
      <vertAlign val="superscript"/>
      <sz val="9"/>
      <name val="Arial"/>
      <family val="2"/>
    </font>
    <font>
      <i/>
      <vertAlign val="superscript"/>
      <sz val="9"/>
      <name val="Arial"/>
      <family val="2"/>
    </font>
    <font>
      <u/>
      <sz val="10"/>
      <color theme="10"/>
      <name val="Helv"/>
    </font>
    <font>
      <i/>
      <u/>
      <sz val="9"/>
      <name val="Arial"/>
      <family val="2"/>
    </font>
    <font>
      <i/>
      <sz val="8"/>
      <name val="Arial"/>
      <family val="2"/>
    </font>
    <font>
      <vertAlign val="superscript"/>
      <sz val="12"/>
      <name val="Arial"/>
      <family val="2"/>
    </font>
    <font>
      <sz val="12"/>
      <name val="Arial"/>
      <family val="2"/>
    </font>
    <font>
      <b/>
      <sz val="11"/>
      <name val="Arial"/>
      <family val="2"/>
    </font>
    <font>
      <b/>
      <sz val="10"/>
      <name val="Arial"/>
      <family val="2"/>
    </font>
    <font>
      <b/>
      <vertAlign val="superscript"/>
      <sz val="10"/>
      <name val="Arial"/>
      <family val="2"/>
    </font>
    <font>
      <b/>
      <sz val="10"/>
      <name val="Helv"/>
    </font>
    <font>
      <b/>
      <i/>
      <sz val="8"/>
      <name val="Arial"/>
      <family val="2"/>
    </font>
    <font>
      <b/>
      <i/>
      <vertAlign val="superscript"/>
      <sz val="8"/>
      <name val="Arial"/>
      <family val="2"/>
    </font>
    <font>
      <b/>
      <sz val="8"/>
      <name val="Helv"/>
    </font>
    <font>
      <sz val="8"/>
      <name val="Helv"/>
    </font>
    <font>
      <i/>
      <sz val="10"/>
      <name val="Arial"/>
      <family val="2"/>
    </font>
    <font>
      <i/>
      <sz val="10"/>
      <name val="Helv"/>
    </font>
    <font>
      <b/>
      <sz val="9"/>
      <name val="Helv"/>
    </font>
    <font>
      <b/>
      <vertAlign val="superscript"/>
      <sz val="9"/>
      <name val="Times New Roman"/>
      <family val="1"/>
    </font>
    <font>
      <b/>
      <i/>
      <sz val="8"/>
      <name val="Times New Roman"/>
      <family val="1"/>
    </font>
    <font>
      <i/>
      <sz val="9"/>
      <name val="Times New Roman"/>
      <family val="1"/>
    </font>
    <font>
      <vertAlign val="superscript"/>
      <sz val="9"/>
      <name val="Arial"/>
      <family val="2"/>
    </font>
    <font>
      <sz val="11"/>
      <name val="Helv"/>
    </font>
    <font>
      <sz val="12"/>
      <name val="Helv"/>
    </font>
    <font>
      <sz val="9.5"/>
      <name val="Times New Roman"/>
      <family val="1"/>
    </font>
    <font>
      <b/>
      <i/>
      <sz val="9"/>
      <name val="Arial"/>
      <family val="2"/>
    </font>
    <font>
      <b/>
      <i/>
      <vertAlign val="superscript"/>
      <sz val="9"/>
      <name val="Arial"/>
      <family val="2"/>
    </font>
    <font>
      <sz val="10.5"/>
      <color theme="1"/>
      <name val="Segoe UI"/>
      <family val="2"/>
    </font>
    <font>
      <b/>
      <sz val="10.5"/>
      <name val="Times New Roman"/>
      <family val="1"/>
    </font>
    <font>
      <b/>
      <vertAlign val="subscript"/>
      <sz val="10.5"/>
      <name val="Times New Roman"/>
      <family val="1"/>
    </font>
    <font>
      <b/>
      <sz val="8.5"/>
      <name val="Times New Roman"/>
      <family val="1"/>
    </font>
    <font>
      <b/>
      <vertAlign val="superscript"/>
      <sz val="8.5"/>
      <name val="Times New Roman"/>
      <family val="1"/>
    </font>
    <font>
      <sz val="8.5"/>
      <name val="Times New Roman"/>
      <family val="1"/>
    </font>
    <font>
      <sz val="8.5"/>
      <name val="Helv"/>
    </font>
    <font>
      <b/>
      <vertAlign val="subscript"/>
      <sz val="10"/>
      <name val="Times New Roman"/>
      <family val="1"/>
    </font>
    <font>
      <b/>
      <i/>
      <sz val="8.5"/>
      <name val="Times New Roman"/>
      <family val="1"/>
    </font>
    <font>
      <i/>
      <sz val="8.5"/>
      <name val="Times New Roman"/>
      <family val="1"/>
    </font>
    <font>
      <b/>
      <vertAlign val="subscript"/>
      <sz val="9"/>
      <name val="Times New Roman"/>
      <family val="1"/>
    </font>
    <font>
      <b/>
      <i/>
      <sz val="9"/>
      <name val="Times New Roman"/>
      <family val="1"/>
    </font>
    <font>
      <b/>
      <i/>
      <sz val="12"/>
      <name val="Times New Roman"/>
      <family val="1"/>
    </font>
    <font>
      <b/>
      <sz val="14"/>
      <name val="Times New Roman"/>
      <family val="1"/>
    </font>
    <font>
      <b/>
      <u/>
      <sz val="9"/>
      <name val="Times New Roman"/>
      <family val="1"/>
    </font>
    <font>
      <b/>
      <u/>
      <sz val="8"/>
      <name val="Times New Roman"/>
      <family val="1"/>
    </font>
    <font>
      <b/>
      <sz val="8"/>
      <name val="CG Times (W1)"/>
      <family val="1"/>
    </font>
    <font>
      <u/>
      <sz val="8"/>
      <name val="Times New Roman"/>
      <family val="1"/>
    </font>
    <font>
      <sz val="8"/>
      <name val="CG Times (W1)"/>
      <family val="1"/>
    </font>
    <font>
      <sz val="8"/>
      <name val="MS Sans Serif"/>
      <family val="2"/>
    </font>
    <font>
      <b/>
      <vertAlign val="superscript"/>
      <sz val="10.5"/>
      <name val="Times New Roman"/>
      <family val="1"/>
    </font>
    <font>
      <sz val="10.5"/>
      <name val="Times New Roman"/>
      <family val="1"/>
    </font>
    <font>
      <b/>
      <u/>
      <sz val="11"/>
      <name val="Times New Roman"/>
      <family val="1"/>
    </font>
    <font>
      <vertAlign val="superscript"/>
      <sz val="10"/>
      <name val="Arial"/>
      <family val="2"/>
    </font>
    <font>
      <sz val="10"/>
      <name val="CG Times (W1)"/>
      <family val="1"/>
    </font>
    <font>
      <sz val="9"/>
      <name val="CG Times (W1)"/>
      <family val="1"/>
    </font>
    <font>
      <u/>
      <sz val="11"/>
      <name val="Times New Roman"/>
      <family val="1"/>
    </font>
    <font>
      <vertAlign val="superscript"/>
      <sz val="9"/>
      <name val="MS Sans Serif"/>
      <family val="2"/>
    </font>
    <font>
      <b/>
      <sz val="10"/>
      <name val="CG Times"/>
      <family val="1"/>
    </font>
    <font>
      <b/>
      <vertAlign val="superscript"/>
      <sz val="10"/>
      <name val="CG Times"/>
      <family val="1"/>
    </font>
    <font>
      <b/>
      <sz val="10.5"/>
      <name val="Helv"/>
    </font>
    <font>
      <i/>
      <sz val="10.5"/>
      <name val="Times New Roman"/>
      <family val="1"/>
    </font>
    <font>
      <vertAlign val="superscript"/>
      <sz val="11"/>
      <name val="Cambria"/>
      <family val="1"/>
    </font>
    <font>
      <b/>
      <sz val="9"/>
      <name val="Calibri"/>
      <family val="2"/>
      <scheme val="minor"/>
    </font>
    <font>
      <b/>
      <sz val="12"/>
      <name val="MS Sans Serif"/>
      <family val="2"/>
    </font>
    <font>
      <b/>
      <sz val="12"/>
      <name val="Arial"/>
      <family val="2"/>
    </font>
    <font>
      <b/>
      <i/>
      <sz val="10"/>
      <name val="Times New Roman"/>
      <family val="1"/>
    </font>
    <font>
      <i/>
      <sz val="7"/>
      <name val="Times New Roman"/>
      <family val="1"/>
    </font>
    <font>
      <sz val="11"/>
      <name val="Calibri"/>
      <family val="2"/>
      <scheme val="minor"/>
    </font>
    <font>
      <sz val="7.5"/>
      <name val="Times New Roman"/>
      <family val="1"/>
    </font>
    <font>
      <b/>
      <sz val="7"/>
      <name val="Times New Roman"/>
      <family val="1"/>
    </font>
    <font>
      <vertAlign val="superscript"/>
      <sz val="7"/>
      <name val="Times New Roman"/>
      <family val="1"/>
    </font>
    <font>
      <sz val="8.5"/>
      <name val="MS Sans Serif"/>
      <family val="2"/>
    </font>
    <font>
      <b/>
      <sz val="8.5"/>
      <name val="MS Sans Serif"/>
      <family val="2"/>
    </font>
    <font>
      <sz val="6"/>
      <name val="Times New Roman"/>
      <family val="1"/>
    </font>
    <font>
      <vertAlign val="superscript"/>
      <sz val="6"/>
      <color indexed="16"/>
      <name val="Arial"/>
      <family val="2"/>
    </font>
    <font>
      <sz val="6.5"/>
      <name val="Times New Roman"/>
      <family val="1"/>
    </font>
    <font>
      <b/>
      <i/>
      <vertAlign val="superscript"/>
      <sz val="8"/>
      <name val="Times New Roman"/>
      <family val="1"/>
    </font>
    <font>
      <vertAlign val="subscript"/>
      <sz val="11"/>
      <name val="Times New Roman"/>
      <family val="1"/>
    </font>
    <font>
      <sz val="11"/>
      <name val="Times New Roman"/>
      <family val="1"/>
      <charset val="1"/>
    </font>
    <font>
      <i/>
      <sz val="11"/>
      <name val="Times New Roman"/>
      <family val="1"/>
      <charset val="1"/>
    </font>
    <font>
      <b/>
      <sz val="16"/>
      <name val="Times New Roman"/>
      <family val="1"/>
    </font>
    <font>
      <i/>
      <sz val="14"/>
      <name val="Times New Roman"/>
      <family val="1"/>
    </font>
    <font>
      <i/>
      <vertAlign val="superscript"/>
      <sz val="12"/>
      <name val="Times New Roman"/>
      <family val="1"/>
    </font>
    <font>
      <sz val="11"/>
      <name val="Calibri"/>
      <family val="2"/>
    </font>
    <font>
      <sz val="13"/>
      <name val="Calibri"/>
      <family val="2"/>
      <scheme val="minor"/>
    </font>
    <font>
      <sz val="9"/>
      <name val="Calibri"/>
      <family val="2"/>
      <scheme val="minor"/>
    </font>
    <font>
      <b/>
      <sz val="9.5"/>
      <name val="Times New Roman"/>
      <family val="1"/>
    </font>
    <font>
      <b/>
      <i/>
      <sz val="7"/>
      <name val="Times New Roman"/>
      <family val="1"/>
    </font>
    <font>
      <b/>
      <u/>
      <sz val="10"/>
      <name val="Arial"/>
      <family val="2"/>
    </font>
    <font>
      <b/>
      <sz val="8"/>
      <name val="Segoe UI"/>
      <family val="2"/>
    </font>
    <font>
      <sz val="8"/>
      <name val="Calibri"/>
      <family val="2"/>
      <scheme val="minor"/>
    </font>
    <font>
      <sz val="10"/>
      <color indexed="50"/>
      <name val="Times New Roman"/>
      <family val="1"/>
    </font>
    <font>
      <sz val="11"/>
      <color theme="1"/>
      <name val="Times New Roman"/>
      <family val="1"/>
    </font>
    <font>
      <b/>
      <sz val="10"/>
      <color rgb="FFFF0000"/>
      <name val="Times New Roman"/>
      <family val="1"/>
    </font>
    <font>
      <b/>
      <sz val="10"/>
      <color rgb="FF000000"/>
      <name val="Times New Roman"/>
      <family val="1"/>
    </font>
    <font>
      <b/>
      <i/>
      <sz val="10"/>
      <color rgb="FF000000"/>
      <name val="Times New Roman"/>
      <family val="1"/>
    </font>
    <font>
      <sz val="10.5"/>
      <color theme="1"/>
      <name val="Times New Roman"/>
      <family val="1"/>
    </font>
    <font>
      <i/>
      <sz val="10.5"/>
      <color theme="1"/>
      <name val="Times New Roman"/>
      <family val="1"/>
    </font>
    <font>
      <b/>
      <sz val="10.5"/>
      <color theme="1"/>
      <name val="Times New Roman"/>
      <family val="1"/>
    </font>
    <font>
      <sz val="9"/>
      <color rgb="FF000000"/>
      <name val="Times New Roman"/>
      <family val="1"/>
    </font>
    <font>
      <i/>
      <sz val="9"/>
      <color rgb="FF000000"/>
      <name val="Times New Roman"/>
      <family val="1"/>
    </font>
    <font>
      <b/>
      <sz val="9"/>
      <color rgb="FF000000"/>
      <name val="Times New Roman"/>
      <family val="1"/>
    </font>
    <font>
      <sz val="9"/>
      <color theme="1"/>
      <name val="Times New Roman"/>
      <family val="1"/>
    </font>
    <font>
      <sz val="8"/>
      <color rgb="FFFF0000"/>
      <name val="Times New Roman"/>
      <family val="1"/>
    </font>
    <font>
      <sz val="8"/>
      <color rgb="FFFF0000"/>
      <name val="Helv"/>
    </font>
    <font>
      <sz val="10"/>
      <color rgb="FFFF0000"/>
      <name val="Helv"/>
    </font>
    <font>
      <b/>
      <sz val="10"/>
      <color theme="1"/>
      <name val="Times New Roman"/>
      <family val="1"/>
    </font>
    <font>
      <b/>
      <sz val="11"/>
      <color theme="1"/>
      <name val="Times New Roman"/>
      <family val="1"/>
    </font>
    <font>
      <b/>
      <vertAlign val="superscript"/>
      <sz val="11"/>
      <color indexed="8"/>
      <name val="Times New Roman"/>
      <family val="1"/>
    </font>
    <font>
      <sz val="10"/>
      <color indexed="8"/>
      <name val="Times New Roman"/>
      <family val="1"/>
    </font>
    <font>
      <vertAlign val="superscript"/>
      <sz val="10"/>
      <color indexed="8"/>
      <name val="Times New Roman"/>
      <family val="1"/>
    </font>
    <font>
      <sz val="10"/>
      <color theme="1"/>
      <name val="Times New Roman"/>
      <family val="1"/>
    </font>
    <font>
      <sz val="10"/>
      <color theme="1"/>
      <name val="Calibri"/>
      <family val="2"/>
      <scheme val="minor"/>
    </font>
    <font>
      <sz val="11"/>
      <color indexed="8"/>
      <name val="Times New Roman"/>
      <family val="1"/>
    </font>
    <font>
      <b/>
      <u/>
      <sz val="14"/>
      <name val="Times New Roman"/>
      <family val="1"/>
    </font>
    <font>
      <sz val="12.5"/>
      <name val="Times New Roman"/>
      <family val="1"/>
    </font>
    <font>
      <u/>
      <sz val="10"/>
      <color theme="10"/>
      <name val="MS Sans Serif"/>
      <family val="2"/>
    </font>
    <font>
      <sz val="11"/>
      <color indexed="9"/>
      <name val="Calibri"/>
      <family val="2"/>
    </font>
    <font>
      <sz val="11"/>
      <color indexed="20"/>
      <name val="Calibri"/>
      <family val="2"/>
    </font>
    <font>
      <b/>
      <sz val="11"/>
      <color indexed="17"/>
      <name val="Calibri"/>
      <family val="2"/>
    </font>
    <font>
      <b/>
      <sz val="11"/>
      <color indexed="52"/>
      <name val="Calibri"/>
      <family val="2"/>
    </font>
    <font>
      <b/>
      <sz val="11"/>
      <color indexed="9"/>
      <name val="Calibri"/>
      <family val="2"/>
    </font>
    <font>
      <sz val="10"/>
      <color theme="1"/>
      <name val="Segoe U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62"/>
      <name val="Calibri"/>
      <family val="2"/>
    </font>
    <font>
      <sz val="11"/>
      <color indexed="52"/>
      <name val="Calibri"/>
      <family val="2"/>
    </font>
    <font>
      <sz val="11"/>
      <color indexed="60"/>
      <name val="Calibri"/>
      <family val="2"/>
    </font>
    <font>
      <sz val="11"/>
      <color theme="1"/>
      <name val="Calibri"/>
      <family val="2"/>
    </font>
    <font>
      <b/>
      <sz val="11"/>
      <color indexed="63"/>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b/>
      <sz val="15"/>
      <name val="Times New Roman"/>
      <family val="1"/>
    </font>
    <font>
      <u/>
      <sz val="12"/>
      <color theme="10"/>
      <name val="Times New Roman"/>
      <family val="1"/>
    </font>
  </fonts>
  <fills count="5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7"/>
      </patternFill>
    </fill>
    <fill>
      <patternFill patternType="solid">
        <fgColor indexed="55"/>
        <bgColor indexed="55"/>
      </patternFill>
    </fill>
    <fill>
      <patternFill patternType="solid">
        <fgColor indexed="18"/>
        <bgColor indexed="18"/>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45"/>
      </patternFill>
    </fill>
    <fill>
      <patternFill patternType="solid">
        <fgColor indexed="35"/>
        <bgColor indexed="35"/>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bgColor indexed="64"/>
      </patternFill>
    </fill>
    <fill>
      <patternFill patternType="solid">
        <fgColor indexed="12"/>
      </patternFill>
    </fill>
    <fill>
      <patternFill patternType="solid">
        <fgColor indexed="51"/>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s>
  <borders count="313">
    <border>
      <left/>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8"/>
      </right>
      <top style="medium">
        <color indexed="64"/>
      </top>
      <bottom/>
      <diagonal/>
    </border>
    <border>
      <left/>
      <right style="thin">
        <color indexed="8"/>
      </right>
      <top/>
      <bottom/>
      <diagonal/>
    </border>
    <border>
      <left/>
      <right style="thin">
        <color indexed="8"/>
      </right>
      <top/>
      <bottom style="thin">
        <color indexed="64"/>
      </bottom>
      <diagonal/>
    </border>
    <border>
      <left style="thin">
        <color indexed="8"/>
      </left>
      <right/>
      <top/>
      <bottom/>
      <diagonal/>
    </border>
    <border>
      <left/>
      <right style="thin">
        <color indexed="8"/>
      </right>
      <top/>
      <bottom style="medium">
        <color indexed="64"/>
      </bottom>
      <diagonal/>
    </border>
    <border>
      <left style="thin">
        <color indexed="8"/>
      </left>
      <right/>
      <top/>
      <bottom style="medium">
        <color indexed="8"/>
      </bottom>
      <diagonal/>
    </border>
    <border>
      <left/>
      <right style="thin">
        <color indexed="8"/>
      </right>
      <top/>
      <bottom style="medium">
        <color indexed="8"/>
      </bottom>
      <diagonal/>
    </border>
    <border>
      <left style="thin">
        <color indexed="8"/>
      </left>
      <right/>
      <top/>
      <bottom style="medium">
        <color indexed="64"/>
      </bottom>
      <diagonal/>
    </border>
    <border>
      <left style="medium">
        <color indexed="8"/>
      </left>
      <right style="thin">
        <color indexed="64"/>
      </right>
      <top style="medium">
        <color indexed="8"/>
      </top>
      <bottom style="thin">
        <color indexed="64"/>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style="medium">
        <color indexed="64"/>
      </left>
      <right style="medium">
        <color indexed="64"/>
      </right>
      <top style="medium">
        <color indexed="64"/>
      </top>
      <bottom style="thin">
        <color indexed="8"/>
      </bottom>
      <diagonal/>
    </border>
    <border>
      <left style="medium">
        <color indexed="8"/>
      </left>
      <right/>
      <top/>
      <bottom/>
      <diagonal/>
    </border>
    <border>
      <left style="medium">
        <color indexed="8"/>
      </left>
      <right style="thin">
        <color indexed="8"/>
      </right>
      <top/>
      <bottom/>
      <diagonal/>
    </border>
    <border>
      <left style="medium">
        <color indexed="8"/>
      </left>
      <right style="thin">
        <color indexed="64"/>
      </right>
      <top style="thin">
        <color indexed="64"/>
      </top>
      <bottom style="thin">
        <color indexed="64"/>
      </bottom>
      <diagonal/>
    </border>
    <border>
      <left style="medium">
        <color indexed="8"/>
      </left>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64"/>
      </top>
      <bottom style="medium">
        <color indexed="8"/>
      </bottom>
      <diagonal/>
    </border>
    <border>
      <left style="thin">
        <color indexed="8"/>
      </left>
      <right/>
      <top style="medium">
        <color indexed="64"/>
      </top>
      <bottom style="medium">
        <color indexed="64"/>
      </bottom>
      <diagonal/>
    </border>
    <border>
      <left style="thick">
        <color indexed="56"/>
      </left>
      <right/>
      <top/>
      <bottom/>
      <diagonal/>
    </border>
    <border>
      <left style="thick">
        <color indexed="56"/>
      </left>
      <right/>
      <top/>
      <bottom style="thin">
        <color indexed="64"/>
      </bottom>
      <diagonal/>
    </border>
    <border>
      <left style="thick">
        <color indexed="56"/>
      </left>
      <right style="thick">
        <color indexed="56"/>
      </right>
      <top/>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8"/>
      </top>
      <bottom/>
      <diagonal/>
    </border>
    <border>
      <left/>
      <right style="medium">
        <color indexed="8"/>
      </right>
      <top/>
      <bottom/>
      <diagonal/>
    </border>
    <border>
      <left/>
      <right/>
      <top/>
      <bottom style="medium">
        <color indexed="8"/>
      </bottom>
      <diagonal/>
    </border>
    <border>
      <left/>
      <right style="medium">
        <color indexed="8"/>
      </right>
      <top/>
      <bottom style="medium">
        <color indexed="8"/>
      </bottom>
      <diagonal/>
    </border>
    <border>
      <left/>
      <right style="thin">
        <color indexed="64"/>
      </right>
      <top style="medium">
        <color indexed="8"/>
      </top>
      <bottom/>
      <diagonal/>
    </border>
    <border>
      <left style="medium">
        <color indexed="8"/>
      </left>
      <right style="thin">
        <color indexed="64"/>
      </right>
      <top style="medium">
        <color indexed="8"/>
      </top>
      <bottom/>
      <diagonal/>
    </border>
    <border>
      <left style="medium">
        <color indexed="8"/>
      </left>
      <right style="thin">
        <color indexed="64"/>
      </right>
      <top/>
      <bottom/>
      <diagonal/>
    </border>
    <border>
      <left style="medium">
        <color indexed="8"/>
      </left>
      <right/>
      <top/>
      <bottom style="medium">
        <color indexed="8"/>
      </bottom>
      <diagonal/>
    </border>
    <border>
      <left/>
      <right style="thin">
        <color indexed="64"/>
      </right>
      <top/>
      <bottom style="medium">
        <color indexed="8"/>
      </bottom>
      <diagonal/>
    </border>
    <border>
      <left style="medium">
        <color indexed="8"/>
      </left>
      <right style="thin">
        <color indexed="64"/>
      </right>
      <top/>
      <bottom style="medium">
        <color indexed="8"/>
      </bottom>
      <diagonal/>
    </border>
    <border>
      <left style="thin">
        <color indexed="8"/>
      </left>
      <right style="thin">
        <color indexed="64"/>
      </right>
      <top/>
      <bottom/>
      <diagonal/>
    </border>
    <border>
      <left style="thick">
        <color rgb="FF002060"/>
      </left>
      <right/>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thin">
        <color indexed="64"/>
      </right>
      <top/>
      <bottom style="medium">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bottom/>
      <diagonal/>
    </border>
    <border>
      <left style="medium">
        <color indexed="8"/>
      </left>
      <right/>
      <top/>
      <bottom style="medium">
        <color indexed="64"/>
      </bottom>
      <diagonal/>
    </border>
    <border>
      <left style="thin">
        <color indexed="8"/>
      </left>
      <right style="medium">
        <color indexed="8"/>
      </right>
      <top/>
      <bottom style="medium">
        <color indexed="64"/>
      </bottom>
      <diagonal/>
    </border>
    <border>
      <left style="medium">
        <color indexed="8"/>
      </left>
      <right style="medium">
        <color indexed="8"/>
      </right>
      <top/>
      <bottom style="medium">
        <color indexed="64"/>
      </bottom>
      <diagonal/>
    </border>
    <border>
      <left style="thin">
        <color indexed="64"/>
      </left>
      <right style="medium">
        <color indexed="8"/>
      </right>
      <top style="medium">
        <color indexed="8"/>
      </top>
      <bottom style="thin">
        <color indexed="8"/>
      </bottom>
      <diagonal/>
    </border>
    <border>
      <left style="medium">
        <color indexed="8"/>
      </left>
      <right style="thin">
        <color indexed="64"/>
      </right>
      <top style="medium">
        <color indexed="8"/>
      </top>
      <bottom style="thin">
        <color indexed="8"/>
      </bottom>
      <diagonal/>
    </border>
    <border>
      <left style="thin">
        <color indexed="64"/>
      </left>
      <right style="medium">
        <color indexed="8"/>
      </right>
      <top style="thin">
        <color indexed="8"/>
      </top>
      <bottom/>
      <diagonal/>
    </border>
    <border>
      <left style="thin">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8"/>
      </left>
      <right/>
      <top/>
      <bottom style="thin">
        <color indexed="8"/>
      </bottom>
      <diagonal/>
    </border>
    <border>
      <left style="medium">
        <color indexed="64"/>
      </left>
      <right style="medium">
        <color indexed="64"/>
      </right>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thin">
        <color indexed="64"/>
      </left>
      <right style="thin">
        <color indexed="64"/>
      </right>
      <top style="thin">
        <color indexed="64"/>
      </top>
      <bottom style="hair">
        <color rgb="FF002060"/>
      </bottom>
      <diagonal/>
    </border>
    <border>
      <left style="thin">
        <color indexed="64"/>
      </left>
      <right style="thin">
        <color indexed="64"/>
      </right>
      <top/>
      <bottom style="hair">
        <color rgb="FF002060"/>
      </bottom>
      <diagonal/>
    </border>
    <border>
      <left/>
      <right style="thin">
        <color indexed="64"/>
      </right>
      <top/>
      <bottom style="hair">
        <color rgb="FF002060"/>
      </bottom>
      <diagonal/>
    </border>
    <border>
      <left style="thin">
        <color indexed="64"/>
      </left>
      <right style="thin">
        <color indexed="64"/>
      </right>
      <top style="hair">
        <color rgb="FF002060"/>
      </top>
      <bottom style="hair">
        <color rgb="FF002060"/>
      </bottom>
      <diagonal/>
    </border>
    <border>
      <left/>
      <right style="thin">
        <color indexed="64"/>
      </right>
      <top style="hair">
        <color rgb="FF002060"/>
      </top>
      <bottom style="hair">
        <color rgb="FF002060"/>
      </bottom>
      <diagonal/>
    </border>
    <border>
      <left/>
      <right style="thin">
        <color rgb="FF002060"/>
      </right>
      <top style="hair">
        <color rgb="FF002060"/>
      </top>
      <bottom style="hair">
        <color rgb="FF002060"/>
      </bottom>
      <diagonal/>
    </border>
    <border>
      <left style="thin">
        <color indexed="64"/>
      </left>
      <right style="thin">
        <color indexed="64"/>
      </right>
      <top style="hair">
        <color rgb="FF002060"/>
      </top>
      <bottom style="thin">
        <color indexed="64"/>
      </bottom>
      <diagonal/>
    </border>
    <border>
      <left/>
      <right style="thin">
        <color indexed="64"/>
      </right>
      <top style="hair">
        <color rgb="FF002060"/>
      </top>
      <bottom style="thin">
        <color indexed="64"/>
      </bottom>
      <diagonal/>
    </border>
    <border>
      <left/>
      <right style="thin">
        <color rgb="FF002060"/>
      </right>
      <top style="thin">
        <color indexed="64"/>
      </top>
      <bottom style="thin">
        <color indexed="64"/>
      </bottom>
      <diagonal/>
    </border>
    <border>
      <left/>
      <right style="thin">
        <color indexed="64"/>
      </right>
      <top style="thin">
        <color indexed="64"/>
      </top>
      <bottom style="hair">
        <color rgb="FF002060"/>
      </bottom>
      <diagonal/>
    </border>
    <border>
      <left/>
      <right style="double">
        <color indexed="64"/>
      </right>
      <top style="medium">
        <color indexed="64"/>
      </top>
      <bottom style="medium">
        <color indexed="64"/>
      </bottom>
      <diagonal/>
    </border>
    <border>
      <left/>
      <right style="double">
        <color indexed="64"/>
      </right>
      <top/>
      <bottom/>
      <diagonal/>
    </border>
    <border>
      <left/>
      <right style="double">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dotted">
        <color indexed="64"/>
      </right>
      <top style="thin">
        <color indexed="64"/>
      </top>
      <bottom/>
      <diagonal/>
    </border>
    <border>
      <left style="dotted">
        <color indexed="64"/>
      </left>
      <right/>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right style="dotted">
        <color indexed="64"/>
      </right>
      <top/>
      <bottom/>
      <diagonal/>
    </border>
    <border>
      <left style="dotted">
        <color indexed="64"/>
      </left>
      <right style="thin">
        <color indexed="64"/>
      </right>
      <top/>
      <bottom/>
      <diagonal/>
    </border>
    <border>
      <left style="thin">
        <color indexed="64"/>
      </left>
      <right style="dotted">
        <color indexed="64"/>
      </right>
      <top/>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right style="dotted">
        <color indexed="64"/>
      </right>
      <top/>
      <bottom style="thin">
        <color indexed="64"/>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style="hair">
        <color indexed="8"/>
      </left>
      <right style="hair">
        <color indexed="8"/>
      </right>
      <top style="thin">
        <color indexed="8"/>
      </top>
      <bottom/>
      <diagonal/>
    </border>
    <border>
      <left/>
      <right style="medium">
        <color indexed="8"/>
      </right>
      <top style="thin">
        <color indexed="8"/>
      </top>
      <bottom/>
      <diagonal/>
    </border>
    <border>
      <left style="hair">
        <color indexed="8"/>
      </left>
      <right style="hair">
        <color indexed="8"/>
      </right>
      <top style="medium">
        <color indexed="8"/>
      </top>
      <bottom/>
      <diagonal/>
    </border>
    <border>
      <left style="hair">
        <color indexed="8"/>
      </left>
      <right style="hair">
        <color indexed="8"/>
      </right>
      <top/>
      <bottom/>
      <diagonal/>
    </border>
    <border>
      <left style="medium">
        <color indexed="8"/>
      </left>
      <right style="medium">
        <color indexed="8"/>
      </right>
      <top/>
      <bottom style="medium">
        <color indexed="8"/>
      </bottom>
      <diagonal/>
    </border>
    <border>
      <left style="hair">
        <color indexed="8"/>
      </left>
      <right style="hair">
        <color indexed="8"/>
      </right>
      <top/>
      <bottom style="medium">
        <color indexed="8"/>
      </bottom>
      <diagonal/>
    </border>
    <border>
      <left style="medium">
        <color indexed="8"/>
      </left>
      <right style="medium">
        <color indexed="8"/>
      </right>
      <top style="medium">
        <color indexed="8"/>
      </top>
      <bottom style="medium">
        <color indexed="8"/>
      </bottom>
      <diagonal/>
    </border>
    <border>
      <left style="hair">
        <color indexed="8"/>
      </left>
      <right style="hair">
        <color indexed="8"/>
      </right>
      <top style="medium">
        <color indexed="8"/>
      </top>
      <bottom style="medium">
        <color indexed="8"/>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64"/>
      </right>
      <top style="thin">
        <color indexed="8"/>
      </top>
      <bottom style="thin">
        <color indexed="64"/>
      </bottom>
      <diagonal/>
    </border>
    <border>
      <left style="dashed">
        <color indexed="64"/>
      </left>
      <right style="dotted">
        <color indexed="64"/>
      </right>
      <top style="thin">
        <color indexed="64"/>
      </top>
      <bottom/>
      <diagonal/>
    </border>
    <border>
      <left style="dashed">
        <color indexed="64"/>
      </left>
      <right style="dotted">
        <color indexed="64"/>
      </right>
      <top/>
      <bottom/>
      <diagonal/>
    </border>
    <border>
      <left style="dashed">
        <color indexed="64"/>
      </left>
      <right style="dotted">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dotted">
        <color indexed="64"/>
      </right>
      <top style="thin">
        <color indexed="64"/>
      </top>
      <bottom style="thin">
        <color indexed="64"/>
      </bottom>
      <diagonal/>
    </border>
    <border>
      <left style="thin">
        <color theme="1"/>
      </left>
      <right style="thin">
        <color theme="1"/>
      </right>
      <top/>
      <bottom/>
      <diagonal/>
    </border>
    <border>
      <left style="thin">
        <color indexed="64"/>
      </left>
      <right style="thin">
        <color theme="1"/>
      </right>
      <top/>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right/>
      <top style="dotted">
        <color indexed="64"/>
      </top>
      <bottom/>
      <diagonal/>
    </border>
    <border>
      <left/>
      <right style="medium">
        <color indexed="64"/>
      </right>
      <top style="dotted">
        <color indexed="64"/>
      </top>
      <bottom/>
      <diagonal/>
    </border>
    <border diagonalDown="1">
      <left style="medium">
        <color indexed="64"/>
      </left>
      <right style="thin">
        <color indexed="64"/>
      </right>
      <top style="medium">
        <color indexed="64"/>
      </top>
      <bottom/>
      <diagonal style="thin">
        <color indexed="64"/>
      </diagonal>
    </border>
    <border>
      <left/>
      <right style="dashed">
        <color indexed="64"/>
      </right>
      <top style="medium">
        <color indexed="64"/>
      </top>
      <bottom style="thin">
        <color indexed="64"/>
      </bottom>
      <diagonal/>
    </border>
    <border>
      <left style="dashed">
        <color indexed="64"/>
      </left>
      <right/>
      <top style="medium">
        <color indexed="64"/>
      </top>
      <bottom/>
      <diagonal/>
    </border>
    <border>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diagonalDown="1">
      <left style="medium">
        <color indexed="64"/>
      </left>
      <right style="thin">
        <color indexed="64"/>
      </right>
      <top/>
      <bottom/>
      <diagonal style="thin">
        <color indexed="64"/>
      </diagonal>
    </border>
    <border>
      <left/>
      <right style="dashed">
        <color indexed="64"/>
      </right>
      <top style="thin">
        <color indexed="64"/>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dashed">
        <color indexed="64"/>
      </left>
      <right style="medium">
        <color indexed="64"/>
      </right>
      <top/>
      <bottom/>
      <diagonal/>
    </border>
    <border>
      <left style="dashed">
        <color indexed="64"/>
      </left>
      <right/>
      <top/>
      <bottom/>
      <diagonal/>
    </border>
    <border>
      <left/>
      <right style="dashed">
        <color indexed="64"/>
      </right>
      <top/>
      <bottom/>
      <diagonal/>
    </border>
    <border diagonalDown="1">
      <left style="medium">
        <color indexed="64"/>
      </left>
      <right style="thin">
        <color indexed="64"/>
      </right>
      <top/>
      <bottom style="medium">
        <color indexed="64"/>
      </bottom>
      <diagonal style="thin">
        <color indexed="64"/>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dashed">
        <color indexed="64"/>
      </right>
      <top/>
      <bottom style="medium">
        <color indexed="64"/>
      </bottom>
      <diagonal/>
    </border>
    <border>
      <left style="medium">
        <color indexed="64"/>
      </left>
      <right/>
      <top style="hair">
        <color indexed="64"/>
      </top>
      <bottom/>
      <diagonal/>
    </border>
    <border>
      <left style="hair">
        <color indexed="64"/>
      </left>
      <right style="medium">
        <color indexed="64"/>
      </right>
      <top style="hair">
        <color indexed="64"/>
      </top>
      <bottom/>
      <diagonal/>
    </border>
    <border>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medium">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top style="dashed">
        <color indexed="64"/>
      </top>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indexed="8"/>
      </left>
      <right/>
      <top style="dashed">
        <color indexed="8"/>
      </top>
      <bottom style="dashed">
        <color indexed="8"/>
      </bottom>
      <diagonal/>
    </border>
    <border>
      <left style="medium">
        <color indexed="64"/>
      </left>
      <right style="thin">
        <color indexed="8"/>
      </right>
      <top style="dashed">
        <color indexed="8"/>
      </top>
      <bottom style="dashed">
        <color indexed="8"/>
      </bottom>
      <diagonal/>
    </border>
    <border>
      <left style="thin">
        <color indexed="8"/>
      </left>
      <right style="medium">
        <color indexed="64"/>
      </right>
      <top style="dashed">
        <color indexed="8"/>
      </top>
      <bottom style="dashed">
        <color indexed="8"/>
      </bottom>
      <diagonal/>
    </border>
    <border>
      <left style="medium">
        <color indexed="64"/>
      </left>
      <right style="thin">
        <color indexed="8"/>
      </right>
      <top style="dashed">
        <color indexed="8"/>
      </top>
      <bottom style="thin">
        <color indexed="8"/>
      </bottom>
      <diagonal/>
    </border>
    <border>
      <left style="thin">
        <color indexed="8"/>
      </left>
      <right style="medium">
        <color indexed="64"/>
      </right>
      <top style="dashed">
        <color indexed="8"/>
      </top>
      <bottom style="thin">
        <color indexed="8"/>
      </bottom>
      <diagonal/>
    </border>
    <border>
      <left style="thin">
        <color indexed="64"/>
      </left>
      <right style="hair">
        <color indexed="64"/>
      </right>
      <top/>
      <bottom/>
      <diagonal/>
    </border>
    <border>
      <left/>
      <right style="hair">
        <color indexed="64"/>
      </right>
      <top style="thin">
        <color indexed="64"/>
      </top>
      <bottom/>
      <diagonal/>
    </border>
    <border>
      <left/>
      <right style="hair">
        <color indexed="64"/>
      </right>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bottom style="dashed">
        <color indexed="64"/>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49"/>
      </bottom>
      <diagonal/>
    </border>
    <border>
      <left/>
      <right/>
      <top/>
      <bottom style="double">
        <color indexed="17"/>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9"/>
      </top>
      <bottom style="double">
        <color indexed="49"/>
      </bottom>
      <diagonal/>
    </border>
  </borders>
  <cellStyleXfs count="561">
    <xf numFmtId="0" fontId="0" fillId="0" borderId="0"/>
    <xf numFmtId="43" fontId="16" fillId="0" borderId="0" applyFont="0" applyFill="0" applyBorder="0" applyAlignment="0" applyProtection="0"/>
    <xf numFmtId="0" fontId="16" fillId="0" borderId="0"/>
    <xf numFmtId="0" fontId="26" fillId="0" borderId="0"/>
    <xf numFmtId="43" fontId="5" fillId="0" borderId="0" applyFont="0" applyFill="0" applyBorder="0" applyAlignment="0" applyProtection="0"/>
    <xf numFmtId="0" fontId="5" fillId="0" borderId="0"/>
    <xf numFmtId="0" fontId="33" fillId="0" borderId="0" applyNumberFormat="0" applyFill="0" applyBorder="0" applyAlignment="0" applyProtection="0"/>
    <xf numFmtId="0" fontId="26" fillId="0" borderId="0"/>
    <xf numFmtId="0" fontId="37" fillId="0" borderId="0"/>
    <xf numFmtId="0" fontId="39" fillId="0" borderId="0"/>
    <xf numFmtId="0" fontId="5" fillId="0" borderId="0"/>
    <xf numFmtId="0" fontId="39" fillId="0" borderId="0"/>
    <xf numFmtId="0" fontId="39" fillId="0" borderId="0"/>
    <xf numFmtId="0" fontId="41" fillId="0" borderId="0"/>
    <xf numFmtId="0" fontId="39" fillId="0" borderId="0"/>
    <xf numFmtId="0" fontId="49" fillId="0" borderId="0" applyNumberFormat="0" applyFill="0" applyBorder="0" applyAlignment="0" applyProtection="0"/>
    <xf numFmtId="0" fontId="50" fillId="0" borderId="0"/>
    <xf numFmtId="210" fontId="4" fillId="0" borderId="0" applyFont="0" applyFill="0" applyBorder="0" applyAlignment="0" applyProtection="0"/>
    <xf numFmtId="210" fontId="4" fillId="0" borderId="0" applyFont="0" applyFill="0" applyBorder="0" applyAlignment="0" applyProtection="0"/>
    <xf numFmtId="0" fontId="53" fillId="2" borderId="0">
      <alignment horizontal="right"/>
    </xf>
    <xf numFmtId="0" fontId="54" fillId="2" borderId="41"/>
    <xf numFmtId="0" fontId="26" fillId="0" borderId="0"/>
    <xf numFmtId="0" fontId="26" fillId="0" borderId="0"/>
    <xf numFmtId="41" fontId="7" fillId="0" borderId="0" applyFont="0" applyFill="0" applyBorder="0" applyAlignment="0" applyProtection="0"/>
    <xf numFmtId="43" fontId="56" fillId="0" borderId="0" applyFont="0" applyFill="0" applyBorder="0" applyAlignment="0" applyProtection="0"/>
    <xf numFmtId="43" fontId="41" fillId="0" borderId="0" applyFont="0" applyFill="0" applyBorder="0" applyAlignment="0" applyProtection="0"/>
    <xf numFmtId="210" fontId="41" fillId="0" borderId="0" applyFont="0" applyFill="0" applyBorder="0" applyAlignment="0" applyProtection="0"/>
    <xf numFmtId="4" fontId="39" fillId="0" borderId="0" applyFont="0" applyFill="0" applyBorder="0" applyAlignment="0" applyProtection="0"/>
    <xf numFmtId="43" fontId="7" fillId="0" borderId="0" applyFont="0" applyFill="0" applyBorder="0" applyAlignment="0" applyProtection="0"/>
    <xf numFmtId="40" fontId="26" fillId="0" borderId="0" applyFont="0" applyFill="0" applyBorder="0" applyAlignment="0" applyProtection="0"/>
    <xf numFmtId="210" fontId="7" fillId="0" borderId="0" applyFont="0" applyFill="0" applyBorder="0" applyAlignment="0" applyProtection="0"/>
    <xf numFmtId="177" fontId="41" fillId="0" borderId="0" applyFont="0" applyFill="0" applyBorder="0" applyAlignment="0" applyProtection="0"/>
    <xf numFmtId="43" fontId="4" fillId="0" borderId="0" applyFont="0" applyFill="0" applyBorder="0" applyAlignment="0" applyProtection="0"/>
    <xf numFmtId="4" fontId="26" fillId="0" borderId="0" applyFont="0" applyFill="0" applyBorder="0" applyAlignment="0" applyProtection="0"/>
    <xf numFmtId="43" fontId="7" fillId="0" borderId="0" applyFont="0" applyFill="0" applyBorder="0" applyAlignment="0" applyProtection="0"/>
    <xf numFmtId="4" fontId="39"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8" fontId="26" fillId="0" borderId="0" applyFont="0" applyFill="0" applyBorder="0" applyAlignment="0" applyProtection="0"/>
    <xf numFmtId="44" fontId="16" fillId="0" borderId="0" applyFont="0" applyFill="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41" fillId="0" borderId="0"/>
    <xf numFmtId="0" fontId="4" fillId="0" borderId="0"/>
    <xf numFmtId="0" fontId="41" fillId="0" borderId="0"/>
    <xf numFmtId="0" fontId="4" fillId="0" borderId="0"/>
    <xf numFmtId="0" fontId="4" fillId="0" borderId="0"/>
    <xf numFmtId="0" fontId="4" fillId="0" borderId="0"/>
    <xf numFmtId="0" fontId="7" fillId="0" borderId="0"/>
    <xf numFmtId="0" fontId="26" fillId="0" borderId="0"/>
    <xf numFmtId="0" fontId="16" fillId="0" borderId="0"/>
    <xf numFmtId="0" fontId="41" fillId="0" borderId="0"/>
    <xf numFmtId="0" fontId="59" fillId="0" borderId="0"/>
    <xf numFmtId="0" fontId="41" fillId="0" borderId="0"/>
    <xf numFmtId="0" fontId="41" fillId="0" borderId="0"/>
    <xf numFmtId="0" fontId="41" fillId="0" borderId="0"/>
    <xf numFmtId="0" fontId="4" fillId="0" borderId="0"/>
    <xf numFmtId="0" fontId="4" fillId="0" borderId="0"/>
    <xf numFmtId="0" fontId="4" fillId="0" borderId="0"/>
    <xf numFmtId="0" fontId="4" fillId="0" borderId="0"/>
    <xf numFmtId="0" fontId="41" fillId="0" borderId="0"/>
    <xf numFmtId="0" fontId="59" fillId="0" borderId="0"/>
    <xf numFmtId="0" fontId="26" fillId="0" borderId="0"/>
    <xf numFmtId="0" fontId="39" fillId="0" borderId="0"/>
    <xf numFmtId="0" fontId="4" fillId="0" borderId="0"/>
    <xf numFmtId="0" fontId="39" fillId="0" borderId="0">
      <alignment horizontal="left" vertical="top" wrapText="1"/>
    </xf>
    <xf numFmtId="0" fontId="41" fillId="0" borderId="0"/>
    <xf numFmtId="0" fontId="41" fillId="0" borderId="0"/>
    <xf numFmtId="0" fontId="39" fillId="0" borderId="0"/>
    <xf numFmtId="0" fontId="41" fillId="0" borderId="0"/>
    <xf numFmtId="0" fontId="50" fillId="0" borderId="0"/>
    <xf numFmtId="0" fontId="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9" fillId="0" borderId="0"/>
    <xf numFmtId="0" fontId="60" fillId="0" borderId="0"/>
    <xf numFmtId="0" fontId="60" fillId="0" borderId="0"/>
    <xf numFmtId="0" fontId="41" fillId="0" borderId="0"/>
    <xf numFmtId="0" fontId="7" fillId="0" borderId="0"/>
    <xf numFmtId="0" fontId="60" fillId="0" borderId="0"/>
    <xf numFmtId="0" fontId="41" fillId="0" borderId="0"/>
    <xf numFmtId="0" fontId="60" fillId="0" borderId="0"/>
    <xf numFmtId="0" fontId="60" fillId="0" borderId="0"/>
    <xf numFmtId="0" fontId="60" fillId="0" borderId="0"/>
    <xf numFmtId="0" fontId="60" fillId="0" borderId="0"/>
    <xf numFmtId="0" fontId="60" fillId="0" borderId="0"/>
    <xf numFmtId="0" fontId="41" fillId="0" borderId="0"/>
    <xf numFmtId="0" fontId="59" fillId="0" borderId="0"/>
    <xf numFmtId="0" fontId="41" fillId="0" borderId="0"/>
    <xf numFmtId="0" fontId="7" fillId="0" borderId="0"/>
    <xf numFmtId="0" fontId="39" fillId="0" borderId="0">
      <alignment horizontal="left" vertical="top" wrapText="1"/>
    </xf>
    <xf numFmtId="0" fontId="4" fillId="0" borderId="0"/>
    <xf numFmtId="0" fontId="41" fillId="0" borderId="0"/>
    <xf numFmtId="0" fontId="4"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39" fillId="0" borderId="0"/>
    <xf numFmtId="0" fontId="16" fillId="0" borderId="0"/>
    <xf numFmtId="9" fontId="41" fillId="0" borderId="0" applyFont="0" applyFill="0" applyBorder="0" applyAlignment="0" applyProtection="0"/>
    <xf numFmtId="0" fontId="41" fillId="0" borderId="0"/>
    <xf numFmtId="0" fontId="16" fillId="0" borderId="0"/>
    <xf numFmtId="0" fontId="41" fillId="0" borderId="0"/>
    <xf numFmtId="0" fontId="26" fillId="0" borderId="0"/>
    <xf numFmtId="43" fontId="72" fillId="0" borderId="0" applyFont="0" applyFill="0" applyBorder="0" applyAlignment="0" applyProtection="0"/>
    <xf numFmtId="9" fontId="4" fillId="0" borderId="0" applyFont="0" applyFill="0" applyBorder="0" applyAlignment="0" applyProtection="0"/>
    <xf numFmtId="0" fontId="80" fillId="0" borderId="0" applyNumberFormat="0" applyFill="0" applyBorder="0" applyAlignment="0" applyProtection="0">
      <alignment horizontal="left" vertical="top" wrapText="1"/>
    </xf>
    <xf numFmtId="0" fontId="39" fillId="0" borderId="0">
      <alignment horizontal="left" vertical="top" wrapText="1"/>
    </xf>
    <xf numFmtId="0" fontId="39" fillId="0" borderId="0">
      <alignment horizontal="left" vertical="top" wrapText="1"/>
    </xf>
    <xf numFmtId="0" fontId="41" fillId="0" borderId="0"/>
    <xf numFmtId="0" fontId="41" fillId="0" borderId="0"/>
    <xf numFmtId="0" fontId="105" fillId="0" borderId="0"/>
    <xf numFmtId="0" fontId="41" fillId="0" borderId="0"/>
    <xf numFmtId="0" fontId="33" fillId="0" borderId="0" applyNumberForma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7" fillId="0" borderId="0"/>
    <xf numFmtId="0" fontId="16" fillId="0" borderId="0"/>
    <xf numFmtId="0" fontId="26" fillId="0" borderId="0"/>
    <xf numFmtId="0" fontId="26" fillId="0" borderId="0"/>
    <xf numFmtId="0" fontId="26" fillId="0" borderId="0"/>
    <xf numFmtId="0" fontId="33"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8" fillId="0" borderId="0"/>
    <xf numFmtId="0" fontId="39" fillId="0" borderId="0"/>
    <xf numFmtId="0" fontId="26" fillId="0" borderId="0"/>
    <xf numFmtId="0" fontId="39" fillId="0" borderId="0"/>
    <xf numFmtId="0" fontId="39" fillId="0" borderId="0"/>
    <xf numFmtId="0" fontId="39" fillId="0" borderId="0"/>
    <xf numFmtId="0" fontId="39" fillId="0" borderId="0"/>
    <xf numFmtId="0" fontId="33" fillId="0" borderId="0" applyNumberFormat="0" applyFill="0" applyBorder="0" applyAlignment="0" applyProtection="0"/>
    <xf numFmtId="0" fontId="16" fillId="0" borderId="0"/>
    <xf numFmtId="0" fontId="39" fillId="0" borderId="0" applyFont="0"/>
    <xf numFmtId="0" fontId="4" fillId="0" borderId="0"/>
    <xf numFmtId="0" fontId="7" fillId="0" borderId="0"/>
    <xf numFmtId="0" fontId="4" fillId="0" borderId="0"/>
    <xf numFmtId="0" fontId="4" fillId="0" borderId="0"/>
    <xf numFmtId="0" fontId="7" fillId="0" borderId="0" applyNumberFormat="0"/>
    <xf numFmtId="0" fontId="26" fillId="0" borderId="0"/>
    <xf numFmtId="0" fontId="16" fillId="0" borderId="0"/>
    <xf numFmtId="0" fontId="26" fillId="0" borderId="0"/>
    <xf numFmtId="0" fontId="26" fillId="0" borderId="0"/>
    <xf numFmtId="0" fontId="26" fillId="0" borderId="0"/>
    <xf numFmtId="0" fontId="41" fillId="0" borderId="0"/>
    <xf numFmtId="0" fontId="26" fillId="0" borderId="0"/>
    <xf numFmtId="0" fontId="26" fillId="0" borderId="0"/>
    <xf numFmtId="0" fontId="26" fillId="0" borderId="0"/>
    <xf numFmtId="40" fontId="26" fillId="0" borderId="0" applyFont="0" applyFill="0" applyBorder="0" applyAlignment="0" applyProtection="0"/>
    <xf numFmtId="0" fontId="26" fillId="0" borderId="0"/>
    <xf numFmtId="0" fontId="26" fillId="0" borderId="0"/>
    <xf numFmtId="0" fontId="26" fillId="0" borderId="0"/>
    <xf numFmtId="0" fontId="16" fillId="0" borderId="0"/>
    <xf numFmtId="0" fontId="41" fillId="0" borderId="0"/>
    <xf numFmtId="0" fontId="41" fillId="0" borderId="0"/>
    <xf numFmtId="0" fontId="41" fillId="0" borderId="0"/>
    <xf numFmtId="0" fontId="41" fillId="0" borderId="0"/>
    <xf numFmtId="0" fontId="26" fillId="0" borderId="0"/>
    <xf numFmtId="0" fontId="41" fillId="0" borderId="0"/>
    <xf numFmtId="41"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 fillId="0" borderId="0" applyFont="0" applyFill="0" applyBorder="0" applyAlignment="0" applyProtection="0"/>
    <xf numFmtId="210"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41" fillId="0" borderId="0" applyFont="0" applyFill="0" applyBorder="0" applyAlignment="0" applyProtection="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56" fillId="0" borderId="0"/>
    <xf numFmtId="0" fontId="56" fillId="0" borderId="0"/>
    <xf numFmtId="0" fontId="56" fillId="0" borderId="0"/>
    <xf numFmtId="0" fontId="56" fillId="0" borderId="0"/>
    <xf numFmtId="0" fontId="56" fillId="0" borderId="0"/>
    <xf numFmtId="0" fontId="4" fillId="0" borderId="0"/>
    <xf numFmtId="0" fontId="41" fillId="0" borderId="0"/>
    <xf numFmtId="0" fontId="4" fillId="0" borderId="0"/>
    <xf numFmtId="0" fontId="4" fillId="0" borderId="0"/>
    <xf numFmtId="0" fontId="16" fillId="0" borderId="0"/>
    <xf numFmtId="0" fontId="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1" fillId="0" borderId="0"/>
    <xf numFmtId="0" fontId="41" fillId="0" borderId="0"/>
    <xf numFmtId="0" fontId="4" fillId="0" borderId="0"/>
    <xf numFmtId="0" fontId="26" fillId="0" borderId="0"/>
    <xf numFmtId="0" fontId="4" fillId="0" borderId="0"/>
    <xf numFmtId="0" fontId="4" fillId="0" borderId="0"/>
    <xf numFmtId="0" fontId="4" fillId="0" borderId="0"/>
    <xf numFmtId="0" fontId="4" fillId="0" borderId="0"/>
    <xf numFmtId="0" fontId="26" fillId="0" borderId="0"/>
    <xf numFmtId="0" fontId="26" fillId="0" borderId="0"/>
    <xf numFmtId="0" fontId="41" fillId="0" borderId="0"/>
    <xf numFmtId="0" fontId="4" fillId="0" borderId="0"/>
    <xf numFmtId="0" fontId="26" fillId="0" borderId="0">
      <alignment horizontal="center" vertical="center"/>
    </xf>
    <xf numFmtId="40" fontId="56" fillId="0" borderId="0" applyFont="0" applyFill="0" applyBorder="0" applyAlignment="0" applyProtection="0"/>
    <xf numFmtId="0" fontId="26" fillId="0" borderId="0">
      <alignment horizontal="center" vertical="center"/>
    </xf>
    <xf numFmtId="0" fontId="26" fillId="0" borderId="0">
      <alignment horizontal="center" vertical="center"/>
    </xf>
    <xf numFmtId="43" fontId="4" fillId="0" borderId="0" applyFont="0" applyFill="0" applyBorder="0" applyAlignment="0" applyProtection="0"/>
    <xf numFmtId="0" fontId="7" fillId="0" borderId="0"/>
    <xf numFmtId="210" fontId="41" fillId="0" borderId="0" applyFont="0" applyFill="0" applyBorder="0" applyAlignment="0" applyProtection="0"/>
    <xf numFmtId="43" fontId="7" fillId="0" borderId="0" applyFont="0" applyFill="0" applyBorder="0" applyAlignment="0" applyProtection="0"/>
    <xf numFmtId="271" fontId="22" fillId="0" borderId="0"/>
    <xf numFmtId="0" fontId="26" fillId="0" borderId="0"/>
    <xf numFmtId="0" fontId="147" fillId="0" borderId="0"/>
    <xf numFmtId="43" fontId="4" fillId="0" borderId="0" applyFont="0" applyFill="0" applyBorder="0" applyAlignment="0" applyProtection="0"/>
    <xf numFmtId="0" fontId="41" fillId="0" borderId="0"/>
    <xf numFmtId="0" fontId="7" fillId="0" borderId="0"/>
    <xf numFmtId="0" fontId="7" fillId="0" borderId="0"/>
    <xf numFmtId="0" fontId="26" fillId="0" borderId="0"/>
    <xf numFmtId="0" fontId="41" fillId="0" borderId="0"/>
    <xf numFmtId="0" fontId="16" fillId="0" borderId="0"/>
    <xf numFmtId="0" fontId="26" fillId="0" borderId="0"/>
    <xf numFmtId="0" fontId="41" fillId="0" borderId="0"/>
    <xf numFmtId="0" fontId="3"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192" fillId="0" borderId="0" applyNumberFormat="0" applyFill="0" applyBorder="0" applyAlignment="0" applyProtection="0">
      <alignment vertical="top"/>
      <protection locked="0"/>
    </xf>
    <xf numFmtId="0" fontId="26" fillId="0" borderId="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7" borderId="0" applyNumberFormat="0" applyBorder="0" applyAlignment="0" applyProtection="0"/>
    <xf numFmtId="0" fontId="56" fillId="9" borderId="0" applyNumberFormat="0" applyBorder="0" applyAlignment="0" applyProtection="0"/>
    <xf numFmtId="0" fontId="56" fillId="6" borderId="0" applyNumberFormat="0" applyBorder="0" applyAlignment="0" applyProtection="0"/>
    <xf numFmtId="0" fontId="56" fillId="10" borderId="0" applyNumberFormat="0" applyBorder="0" applyAlignment="0" applyProtection="0"/>
    <xf numFmtId="0" fontId="56" fillId="9" borderId="0" applyNumberFormat="0" applyBorder="0" applyAlignment="0" applyProtection="0"/>
    <xf numFmtId="0" fontId="56" fillId="11" borderId="0" applyNumberFormat="0" applyBorder="0" applyAlignment="0" applyProtection="0"/>
    <xf numFmtId="0" fontId="56" fillId="10" borderId="0" applyNumberFormat="0" applyBorder="0" applyAlignment="0" applyProtection="0"/>
    <xf numFmtId="0" fontId="193" fillId="12" borderId="0" applyNumberFormat="0" applyBorder="0" applyAlignment="0" applyProtection="0"/>
    <xf numFmtId="0" fontId="193" fillId="6" borderId="0" applyNumberFormat="0" applyBorder="0" applyAlignment="0" applyProtection="0"/>
    <xf numFmtId="0" fontId="193" fillId="10" borderId="0" applyNumberFormat="0" applyBorder="0" applyAlignment="0" applyProtection="0"/>
    <xf numFmtId="0" fontId="193" fillId="9" borderId="0" applyNumberFormat="0" applyBorder="0" applyAlignment="0" applyProtection="0"/>
    <xf numFmtId="0" fontId="193" fillId="12" borderId="0" applyNumberFormat="0" applyBorder="0" applyAlignment="0" applyProtection="0"/>
    <xf numFmtId="0" fontId="193" fillId="6"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193" fillId="15" borderId="0" applyNumberFormat="0" applyBorder="0" applyAlignment="0" applyProtection="0"/>
    <xf numFmtId="0" fontId="193" fillId="16" borderId="0" applyNumberFormat="0" applyBorder="0" applyAlignment="0" applyProtection="0"/>
    <xf numFmtId="0" fontId="193" fillId="12"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193" fillId="19" borderId="0" applyNumberFormat="0" applyBorder="0" applyAlignment="0" applyProtection="0"/>
    <xf numFmtId="0" fontId="193" fillId="20" borderId="0" applyNumberFormat="0" applyBorder="0" applyAlignment="0" applyProtection="0"/>
    <xf numFmtId="0" fontId="193"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193" fillId="24" borderId="0" applyNumberFormat="0" applyBorder="0" applyAlignment="0" applyProtection="0"/>
    <xf numFmtId="0" fontId="193" fillId="25" borderId="0" applyNumberFormat="0" applyBorder="0" applyAlignment="0" applyProtection="0"/>
    <xf numFmtId="0" fontId="193" fillId="26" borderId="0" applyNumberFormat="0" applyBorder="0" applyAlignment="0" applyProtection="0"/>
    <xf numFmtId="0" fontId="56" fillId="17" borderId="0" applyNumberFormat="0" applyBorder="0" applyAlignment="0" applyProtection="0"/>
    <xf numFmtId="0" fontId="56" fillId="27" borderId="0" applyNumberFormat="0" applyBorder="0" applyAlignment="0" applyProtection="0"/>
    <xf numFmtId="0" fontId="193" fillId="18" borderId="0" applyNumberFormat="0" applyBorder="0" applyAlignment="0" applyProtection="0"/>
    <xf numFmtId="0" fontId="193" fillId="28" borderId="0" applyNumberFormat="0" applyBorder="0" applyAlignment="0" applyProtection="0"/>
    <xf numFmtId="0" fontId="193" fillId="29"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193" fillId="15" borderId="0" applyNumberFormat="0" applyBorder="0" applyAlignment="0" applyProtection="0"/>
    <xf numFmtId="0" fontId="193" fillId="15" borderId="0" applyNumberFormat="0" applyBorder="0" applyAlignment="0" applyProtection="0"/>
    <xf numFmtId="0" fontId="193" fillId="12"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193" fillId="34" borderId="0" applyNumberFormat="0" applyBorder="0" applyAlignment="0" applyProtection="0"/>
    <xf numFmtId="0" fontId="193" fillId="35" borderId="0" applyNumberFormat="0" applyBorder="0" applyAlignment="0" applyProtection="0"/>
    <xf numFmtId="0" fontId="193" fillId="36" borderId="0" applyNumberFormat="0" applyBorder="0" applyAlignment="0" applyProtection="0"/>
    <xf numFmtId="0" fontId="194" fillId="37" borderId="0" applyNumberFormat="0" applyBorder="0" applyAlignment="0" applyProtection="0"/>
    <xf numFmtId="0" fontId="195" fillId="38" borderId="294" applyNumberFormat="0" applyAlignment="0" applyProtection="0"/>
    <xf numFmtId="0" fontId="196" fillId="39" borderId="295" applyNumberFormat="0" applyAlignment="0" applyProtection="0"/>
    <xf numFmtId="0" fontId="197" fillId="28" borderId="296" applyNumberFormat="0" applyAlignment="0" applyProtection="0"/>
    <xf numFmtId="0" fontId="197" fillId="40" borderId="296" applyNumberFormat="0" applyAlignment="0" applyProtection="0"/>
    <xf numFmtId="43" fontId="26" fillId="0" borderId="0" applyFont="0" applyFill="0" applyBorder="0" applyAlignment="0" applyProtection="0"/>
    <xf numFmtId="210" fontId="41" fillId="0" borderId="0" applyFont="0" applyFill="0" applyBorder="0" applyAlignment="0" applyProtection="0"/>
    <xf numFmtId="4" fontId="39" fillId="0" borderId="0" applyFont="0" applyFill="0" applyBorder="0" applyAlignment="0" applyProtection="0"/>
    <xf numFmtId="210" fontId="1" fillId="0" borderId="0" applyFont="0" applyFill="0" applyBorder="0" applyAlignment="0" applyProtection="0"/>
    <xf numFmtId="210"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0" fontId="26"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210" fontId="41" fillId="0" borderId="0" applyFont="0" applyFill="0" applyBorder="0" applyAlignment="0" applyProtection="0"/>
    <xf numFmtId="43" fontId="1" fillId="0" borderId="0" applyFont="0" applyFill="0" applyBorder="0" applyAlignment="0" applyProtection="0"/>
    <xf numFmtId="43" fontId="198" fillId="0" borderId="0" applyFont="0" applyFill="0" applyBorder="0" applyAlignment="0" applyProtection="0"/>
    <xf numFmtId="0" fontId="199" fillId="41" borderId="0" applyNumberFormat="0" applyBorder="0" applyAlignment="0" applyProtection="0"/>
    <xf numFmtId="0" fontId="199" fillId="42" borderId="0" applyNumberFormat="0" applyBorder="0" applyAlignment="0" applyProtection="0"/>
    <xf numFmtId="0" fontId="199" fillId="43" borderId="0" applyNumberFormat="0" applyBorder="0" applyAlignment="0" applyProtection="0"/>
    <xf numFmtId="0" fontId="200" fillId="0" borderId="0" applyNumberFormat="0" applyFill="0" applyBorder="0" applyAlignment="0" applyProtection="0"/>
    <xf numFmtId="0" fontId="56" fillId="23" borderId="0" applyNumberFormat="0" applyBorder="0" applyAlignment="0" applyProtection="0"/>
    <xf numFmtId="0" fontId="201" fillId="44" borderId="0" applyNumberFormat="0" applyBorder="0" applyAlignment="0" applyProtection="0"/>
    <xf numFmtId="0" fontId="202" fillId="0" borderId="297" applyNumberFormat="0" applyFill="0" applyAlignment="0" applyProtection="0"/>
    <xf numFmtId="0" fontId="202" fillId="0" borderId="298" applyNumberFormat="0" applyFill="0" applyAlignment="0" applyProtection="0"/>
    <xf numFmtId="0" fontId="203" fillId="0" borderId="299" applyNumberFormat="0" applyFill="0" applyAlignment="0" applyProtection="0"/>
    <xf numFmtId="0" fontId="203" fillId="0" borderId="300" applyNumberFormat="0" applyFill="0" applyAlignment="0" applyProtection="0"/>
    <xf numFmtId="0" fontId="204" fillId="0" borderId="301" applyNumberFormat="0" applyFill="0" applyAlignment="0" applyProtection="0"/>
    <xf numFmtId="0" fontId="204" fillId="0" borderId="302" applyNumberFormat="0" applyFill="0" applyAlignment="0" applyProtection="0"/>
    <xf numFmtId="0" fontId="204" fillId="0" borderId="0" applyNumberFormat="0" applyFill="0" applyBorder="0" applyAlignment="0" applyProtection="0"/>
    <xf numFmtId="0" fontId="205" fillId="33" borderId="294" applyNumberFormat="0" applyAlignment="0" applyProtection="0"/>
    <xf numFmtId="0" fontId="206" fillId="10" borderId="295" applyNumberFormat="0" applyAlignment="0" applyProtection="0"/>
    <xf numFmtId="0" fontId="201" fillId="0" borderId="303" applyNumberFormat="0" applyFill="0" applyAlignment="0" applyProtection="0"/>
    <xf numFmtId="0" fontId="207" fillId="0" borderId="304" applyNumberFormat="0" applyFill="0" applyAlignment="0" applyProtection="0"/>
    <xf numFmtId="0" fontId="201" fillId="33" borderId="0" applyNumberFormat="0" applyBorder="0" applyAlignment="0" applyProtection="0"/>
    <xf numFmtId="0" fontId="208" fillId="10" borderId="0" applyNumberFormat="0" applyBorder="0" applyAlignment="0" applyProtection="0"/>
    <xf numFmtId="0" fontId="1" fillId="0" borderId="0"/>
    <xf numFmtId="0" fontId="1" fillId="0" borderId="0"/>
    <xf numFmtId="0" fontId="39" fillId="0" borderId="0">
      <alignment horizontal="left" vertical="top" wrapText="1"/>
    </xf>
    <xf numFmtId="0" fontId="1" fillId="0" borderId="0"/>
    <xf numFmtId="0" fontId="39" fillId="0" borderId="0">
      <alignment horizontal="left" vertical="top" wrapText="1"/>
    </xf>
    <xf numFmtId="0" fontId="1" fillId="0" borderId="0"/>
    <xf numFmtId="0" fontId="41" fillId="0" borderId="0"/>
    <xf numFmtId="0" fontId="41" fillId="0" borderId="0"/>
    <xf numFmtId="0" fontId="26" fillId="0" borderId="0"/>
    <xf numFmtId="0" fontId="41" fillId="0" borderId="0"/>
    <xf numFmtId="0" fontId="41" fillId="0" borderId="0"/>
    <xf numFmtId="0" fontId="41" fillId="0" borderId="0"/>
    <xf numFmtId="0" fontId="1" fillId="0" borderId="0"/>
    <xf numFmtId="0" fontId="56" fillId="0" borderId="0"/>
    <xf numFmtId="0" fontId="41" fillId="0" borderId="0"/>
    <xf numFmtId="0" fontId="41" fillId="0" borderId="0"/>
    <xf numFmtId="0" fontId="209" fillId="0" borderId="0"/>
    <xf numFmtId="0" fontId="39" fillId="0" borderId="0"/>
    <xf numFmtId="0" fontId="41" fillId="0" borderId="0"/>
    <xf numFmtId="0" fontId="1" fillId="0" borderId="0"/>
    <xf numFmtId="0" fontId="41" fillId="0" borderId="0"/>
    <xf numFmtId="0" fontId="41" fillId="0" borderId="0"/>
    <xf numFmtId="0" fontId="62" fillId="32" borderId="294" applyNumberFormat="0" applyFont="0" applyAlignment="0" applyProtection="0"/>
    <xf numFmtId="0" fontId="1" fillId="4" borderId="293" applyNumberFormat="0" applyFont="0" applyAlignment="0" applyProtection="0"/>
    <xf numFmtId="0" fontId="39" fillId="7" borderId="305" applyNumberFormat="0" applyFont="0" applyAlignment="0" applyProtection="0"/>
    <xf numFmtId="0" fontId="210" fillId="38" borderId="306" applyNumberFormat="0" applyAlignment="0" applyProtection="0"/>
    <xf numFmtId="0" fontId="210" fillId="39" borderId="306" applyNumberFormat="0" applyAlignment="0" applyProtection="0"/>
    <xf numFmtId="9" fontId="1" fillId="0" borderId="0" applyFont="0" applyFill="0" applyBorder="0" applyAlignment="0" applyProtection="0"/>
    <xf numFmtId="4" fontId="62" fillId="10" borderId="294" applyNumberFormat="0" applyProtection="0">
      <alignment vertical="center"/>
    </xf>
    <xf numFmtId="4" fontId="211" fillId="45" borderId="294" applyNumberFormat="0" applyProtection="0">
      <alignment vertical="center"/>
    </xf>
    <xf numFmtId="4" fontId="62" fillId="45" borderId="294" applyNumberFormat="0" applyProtection="0">
      <alignment horizontal="left" vertical="center" indent="1"/>
    </xf>
    <xf numFmtId="0" fontId="212" fillId="10" borderId="307" applyNumberFormat="0" applyProtection="0">
      <alignment horizontal="left" vertical="top" indent="1"/>
    </xf>
    <xf numFmtId="4" fontId="62" fillId="12" borderId="294" applyNumberFormat="0" applyProtection="0">
      <alignment horizontal="left" vertical="center" indent="1"/>
    </xf>
    <xf numFmtId="4" fontId="62" fillId="12" borderId="294" applyNumberFormat="0" applyProtection="0">
      <alignment horizontal="left" vertical="center" indent="1"/>
    </xf>
    <xf numFmtId="4" fontId="62" fillId="37" borderId="294" applyNumberFormat="0" applyProtection="0">
      <alignment horizontal="right" vertical="center"/>
    </xf>
    <xf numFmtId="4" fontId="62" fillId="46" borderId="294" applyNumberFormat="0" applyProtection="0">
      <alignment horizontal="right" vertical="center"/>
    </xf>
    <xf numFmtId="4" fontId="62" fillId="21" borderId="308" applyNumberFormat="0" applyProtection="0">
      <alignment horizontal="right" vertical="center"/>
    </xf>
    <xf numFmtId="4" fontId="62" fillId="47" borderId="294" applyNumberFormat="0" applyProtection="0">
      <alignment horizontal="right" vertical="center"/>
    </xf>
    <xf numFmtId="4" fontId="62" fillId="48" borderId="294" applyNumberFormat="0" applyProtection="0">
      <alignment horizontal="right" vertical="center"/>
    </xf>
    <xf numFmtId="4" fontId="62" fillId="36" borderId="294" applyNumberFormat="0" applyProtection="0">
      <alignment horizontal="right" vertical="center"/>
    </xf>
    <xf numFmtId="4" fontId="62" fillId="26" borderId="294" applyNumberFormat="0" applyProtection="0">
      <alignment horizontal="right" vertical="center"/>
    </xf>
    <xf numFmtId="4" fontId="62" fillId="49" borderId="294" applyNumberFormat="0" applyProtection="0">
      <alignment horizontal="right" vertical="center"/>
    </xf>
    <xf numFmtId="4" fontId="62" fillId="50" borderId="294" applyNumberFormat="0" applyProtection="0">
      <alignment horizontal="right" vertical="center"/>
    </xf>
    <xf numFmtId="4" fontId="62" fillId="51" borderId="308" applyNumberFormat="0" applyProtection="0">
      <alignment horizontal="left" vertical="center" indent="1"/>
    </xf>
    <xf numFmtId="4" fontId="41" fillId="29" borderId="308" applyNumberFormat="0" applyProtection="0">
      <alignment horizontal="left" vertical="center" indent="1"/>
    </xf>
    <xf numFmtId="4" fontId="41" fillId="29" borderId="308" applyNumberFormat="0" applyProtection="0">
      <alignment horizontal="left" vertical="center" indent="1"/>
    </xf>
    <xf numFmtId="4" fontId="62" fillId="52" borderId="294" applyNumberFormat="0" applyProtection="0">
      <alignment horizontal="right" vertical="center"/>
    </xf>
    <xf numFmtId="4" fontId="62" fillId="53" borderId="308" applyNumberFormat="0" applyProtection="0">
      <alignment horizontal="left" vertical="center" indent="1"/>
    </xf>
    <xf numFmtId="4" fontId="62" fillId="52" borderId="308" applyNumberFormat="0" applyProtection="0">
      <alignment horizontal="left" vertical="center" indent="1"/>
    </xf>
    <xf numFmtId="0" fontId="62" fillId="9" borderId="294" applyNumberFormat="0" applyProtection="0">
      <alignment horizontal="left" vertical="center" indent="1"/>
    </xf>
    <xf numFmtId="0" fontId="62" fillId="29" borderId="307" applyNumberFormat="0" applyProtection="0">
      <alignment horizontal="left" vertical="top" indent="1"/>
    </xf>
    <xf numFmtId="0" fontId="62" fillId="54" borderId="294" applyNumberFormat="0" applyProtection="0">
      <alignment horizontal="left" vertical="center" indent="1"/>
    </xf>
    <xf numFmtId="0" fontId="62" fillId="52" borderId="307" applyNumberFormat="0" applyProtection="0">
      <alignment horizontal="left" vertical="top" indent="1"/>
    </xf>
    <xf numFmtId="0" fontId="62" fillId="11" borderId="294" applyNumberFormat="0" applyProtection="0">
      <alignment horizontal="left" vertical="center" indent="1"/>
    </xf>
    <xf numFmtId="0" fontId="62" fillId="11" borderId="307" applyNumberFormat="0" applyProtection="0">
      <alignment horizontal="left" vertical="top" indent="1"/>
    </xf>
    <xf numFmtId="0" fontId="62" fillId="53" borderId="294" applyNumberFormat="0" applyProtection="0">
      <alignment horizontal="left" vertical="center" indent="1"/>
    </xf>
    <xf numFmtId="0" fontId="62" fillId="53" borderId="307" applyNumberFormat="0" applyProtection="0">
      <alignment horizontal="left" vertical="top" indent="1"/>
    </xf>
    <xf numFmtId="0" fontId="62" fillId="39" borderId="309" applyNumberFormat="0">
      <protection locked="0"/>
    </xf>
    <xf numFmtId="0" fontId="65" fillId="29" borderId="310" applyBorder="0"/>
    <xf numFmtId="4" fontId="213" fillId="7" borderId="307" applyNumberFormat="0" applyProtection="0">
      <alignment vertical="center"/>
    </xf>
    <xf numFmtId="4" fontId="211" fillId="55" borderId="11" applyNumberFormat="0" applyProtection="0">
      <alignment vertical="center"/>
    </xf>
    <xf numFmtId="4" fontId="213" fillId="9" borderId="307" applyNumberFormat="0" applyProtection="0">
      <alignment horizontal="left" vertical="center" indent="1"/>
    </xf>
    <xf numFmtId="0" fontId="213" fillId="7" borderId="307" applyNumberFormat="0" applyProtection="0">
      <alignment horizontal="left" vertical="top" indent="1"/>
    </xf>
    <xf numFmtId="4" fontId="62" fillId="0" borderId="294" applyNumberFormat="0" applyProtection="0">
      <alignment horizontal="right" vertical="center"/>
    </xf>
    <xf numFmtId="4" fontId="211" fillId="2" borderId="294" applyNumberFormat="0" applyProtection="0">
      <alignment horizontal="right" vertical="center"/>
    </xf>
    <xf numFmtId="4" fontId="62" fillId="12" borderId="294" applyNumberFormat="0" applyProtection="0">
      <alignment horizontal="left" vertical="center" indent="1"/>
    </xf>
    <xf numFmtId="4" fontId="62" fillId="12" borderId="294" applyNumberFormat="0" applyProtection="0">
      <alignment horizontal="left" vertical="center" indent="1"/>
    </xf>
    <xf numFmtId="4" fontId="62" fillId="12" borderId="294" applyNumberFormat="0" applyProtection="0">
      <alignment horizontal="left" vertical="center" indent="1"/>
    </xf>
    <xf numFmtId="4" fontId="62" fillId="12" borderId="294" applyNumberFormat="0" applyProtection="0">
      <alignment horizontal="left" vertical="center" indent="1"/>
    </xf>
    <xf numFmtId="4" fontId="62" fillId="12" borderId="294" applyNumberFormat="0" applyProtection="0">
      <alignment horizontal="left" vertical="center" indent="1"/>
    </xf>
    <xf numFmtId="4" fontId="62" fillId="12" borderId="294" applyNumberFormat="0" applyProtection="0">
      <alignment horizontal="left" vertical="center" indent="1"/>
    </xf>
    <xf numFmtId="4" fontId="62" fillId="12" borderId="294" applyNumberFormat="0" applyProtection="0">
      <alignment horizontal="left" vertical="center" indent="1"/>
    </xf>
    <xf numFmtId="4" fontId="62" fillId="12" borderId="294" applyNumberFormat="0" applyProtection="0">
      <alignment horizontal="left" vertical="center" indent="1"/>
    </xf>
    <xf numFmtId="4" fontId="62" fillId="12" borderId="294" applyNumberFormat="0" applyProtection="0">
      <alignment horizontal="left" vertical="center" indent="1"/>
    </xf>
    <xf numFmtId="0" fontId="213" fillId="52" borderId="307" applyNumberFormat="0" applyProtection="0">
      <alignment horizontal="left" vertical="top" indent="1"/>
    </xf>
    <xf numFmtId="4" fontId="214" fillId="56" borderId="308" applyNumberFormat="0" applyProtection="0">
      <alignment horizontal="left" vertical="center" indent="1"/>
    </xf>
    <xf numFmtId="0" fontId="62" fillId="57" borderId="11"/>
    <xf numFmtId="4" fontId="215" fillId="39" borderId="294" applyNumberFormat="0" applyProtection="0">
      <alignment horizontal="right" vertical="center"/>
    </xf>
    <xf numFmtId="0" fontId="216" fillId="0" borderId="0" applyNumberFormat="0" applyFill="0" applyBorder="0" applyAlignment="0" applyProtection="0"/>
    <xf numFmtId="0" fontId="216" fillId="0" borderId="0" applyNumberFormat="0" applyFill="0" applyBorder="0" applyAlignment="0" applyProtection="0"/>
    <xf numFmtId="0" fontId="199" fillId="0" borderId="311" applyNumberFormat="0" applyFill="0" applyAlignment="0" applyProtection="0"/>
    <xf numFmtId="0" fontId="199" fillId="0" borderId="312" applyNumberFormat="0" applyFill="0" applyAlignment="0" applyProtection="0"/>
    <xf numFmtId="0" fontId="217" fillId="0" borderId="0" applyNumberFormat="0" applyFill="0" applyBorder="0" applyAlignment="0" applyProtection="0"/>
    <xf numFmtId="0" fontId="218" fillId="0" borderId="0" applyNumberFormat="0" applyFill="0" applyBorder="0" applyAlignment="0" applyProtection="0"/>
  </cellStyleXfs>
  <cellXfs count="7242">
    <xf numFmtId="0" fontId="0" fillId="0" borderId="0" xfId="0"/>
    <xf numFmtId="0" fontId="6" fillId="0" borderId="0" xfId="0" applyFont="1" applyFill="1" applyAlignment="1">
      <alignment horizontal="centerContinuous"/>
    </xf>
    <xf numFmtId="0" fontId="7" fillId="0" borderId="0" xfId="0" applyFont="1" applyFill="1" applyAlignment="1">
      <alignment horizontal="centerContinuous"/>
    </xf>
    <xf numFmtId="0" fontId="8" fillId="0" borderId="0" xfId="0" applyFont="1" applyFill="1" applyAlignment="1">
      <alignment horizontal="centerContinuous"/>
    </xf>
    <xf numFmtId="0" fontId="8" fillId="0" borderId="0" xfId="0" applyFont="1" applyFill="1" applyBorder="1"/>
    <xf numFmtId="0" fontId="8" fillId="0" borderId="0" xfId="0" applyFont="1" applyFill="1"/>
    <xf numFmtId="0" fontId="9" fillId="0" borderId="0" xfId="0" quotePrefix="1" applyFont="1" applyFill="1" applyAlignment="1">
      <alignment horizontal="left"/>
    </xf>
    <xf numFmtId="0" fontId="6" fillId="0" borderId="0" xfId="0" applyFont="1" applyFill="1"/>
    <xf numFmtId="0" fontId="11" fillId="0" borderId="0" xfId="0" applyFont="1" applyFill="1"/>
    <xf numFmtId="0" fontId="11" fillId="0" borderId="0" xfId="0" applyFont="1" applyFill="1" applyBorder="1"/>
    <xf numFmtId="0" fontId="7" fillId="0" borderId="0" xfId="0" applyFont="1" applyFill="1"/>
    <xf numFmtId="0" fontId="7" fillId="0" borderId="0" xfId="0" applyFont="1" applyFill="1" applyBorder="1"/>
    <xf numFmtId="0" fontId="12" fillId="0" borderId="1" xfId="0" applyFont="1" applyFill="1" applyBorder="1" applyAlignment="1">
      <alignment horizontal="left"/>
    </xf>
    <xf numFmtId="0" fontId="12" fillId="0" borderId="1" xfId="0" applyFont="1" applyFill="1" applyBorder="1" applyAlignment="1">
      <alignment horizontal="center"/>
    </xf>
    <xf numFmtId="0" fontId="12" fillId="0" borderId="2" xfId="0" quotePrefix="1" applyFont="1" applyFill="1" applyBorder="1" applyAlignment="1">
      <alignment horizontal="center"/>
    </xf>
    <xf numFmtId="0" fontId="12" fillId="0" borderId="2" xfId="0" applyFont="1" applyFill="1" applyBorder="1" applyAlignment="1">
      <alignment horizontal="center"/>
    </xf>
    <xf numFmtId="0" fontId="12" fillId="0" borderId="1" xfId="0" applyFont="1" applyFill="1" applyBorder="1" applyAlignment="1">
      <alignment horizontal="center" vertical="center" wrapText="1"/>
    </xf>
    <xf numFmtId="0" fontId="12" fillId="0" borderId="3" xfId="0" applyFont="1" applyFill="1" applyBorder="1" applyAlignment="1">
      <alignment horizontal="center"/>
    </xf>
    <xf numFmtId="0" fontId="12" fillId="0" borderId="4" xfId="0" applyFont="1" applyFill="1" applyBorder="1" applyAlignment="1">
      <alignment horizontal="center"/>
    </xf>
    <xf numFmtId="0" fontId="12" fillId="0" borderId="3" xfId="0" quotePrefix="1" applyFont="1" applyFill="1" applyBorder="1" applyAlignment="1">
      <alignment horizontal="center" vertical="center"/>
    </xf>
    <xf numFmtId="0" fontId="12" fillId="0" borderId="5" xfId="0" applyFont="1" applyFill="1" applyBorder="1" applyAlignment="1">
      <alignment horizontal="center"/>
    </xf>
    <xf numFmtId="164" fontId="12" fillId="0" borderId="0" xfId="0" applyNumberFormat="1" applyFont="1" applyFill="1" applyBorder="1"/>
    <xf numFmtId="164" fontId="13" fillId="0" borderId="5" xfId="0" applyNumberFormat="1" applyFont="1" applyFill="1" applyBorder="1"/>
    <xf numFmtId="164" fontId="13" fillId="0" borderId="6" xfId="0" applyNumberFormat="1" applyFont="1" applyFill="1" applyBorder="1"/>
    <xf numFmtId="165" fontId="13" fillId="0" borderId="5" xfId="0" applyNumberFormat="1" applyFont="1" applyFill="1" applyBorder="1"/>
    <xf numFmtId="166" fontId="13" fillId="0" borderId="5" xfId="0" applyNumberFormat="1" applyFont="1" applyFill="1" applyBorder="1"/>
    <xf numFmtId="0" fontId="13" fillId="0" borderId="5" xfId="0" applyFont="1" applyFill="1" applyBorder="1"/>
    <xf numFmtId="164" fontId="13" fillId="0" borderId="0" xfId="0" applyNumberFormat="1" applyFont="1" applyFill="1" applyBorder="1"/>
    <xf numFmtId="167" fontId="13" fillId="0" borderId="5" xfId="0" applyNumberFormat="1" applyFont="1" applyFill="1" applyBorder="1"/>
    <xf numFmtId="0" fontId="13" fillId="0" borderId="5" xfId="0" quotePrefix="1" applyFont="1" applyFill="1" applyBorder="1" applyAlignment="1">
      <alignment horizontal="left"/>
    </xf>
    <xf numFmtId="0" fontId="12" fillId="0" borderId="3" xfId="0" applyFont="1" applyFill="1" applyBorder="1"/>
    <xf numFmtId="0" fontId="13" fillId="0" borderId="3" xfId="0" applyFont="1" applyFill="1" applyBorder="1"/>
    <xf numFmtId="164" fontId="12" fillId="0" borderId="7" xfId="0" applyNumberFormat="1" applyFont="1" applyFill="1" applyBorder="1"/>
    <xf numFmtId="165" fontId="13" fillId="0" borderId="3" xfId="0" applyNumberFormat="1" applyFont="1" applyFill="1" applyBorder="1"/>
    <xf numFmtId="166" fontId="13" fillId="0" borderId="3" xfId="0" applyNumberFormat="1" applyFont="1" applyFill="1" applyBorder="1"/>
    <xf numFmtId="164" fontId="7" fillId="0" borderId="0" xfId="0" applyNumberFormat="1" applyFont="1" applyFill="1" applyBorder="1"/>
    <xf numFmtId="166" fontId="7" fillId="0" borderId="0" xfId="0" applyNumberFormat="1" applyFont="1" applyFill="1" applyBorder="1"/>
    <xf numFmtId="0" fontId="9" fillId="0" borderId="0" xfId="0" applyFont="1" applyFill="1" applyBorder="1"/>
    <xf numFmtId="167" fontId="7" fillId="0" borderId="0" xfId="0" applyNumberFormat="1" applyFont="1" applyFill="1" applyBorder="1"/>
    <xf numFmtId="0" fontId="7" fillId="0" borderId="0" xfId="0" quotePrefix="1" applyFont="1" applyFill="1" applyBorder="1" applyAlignment="1">
      <alignment horizontal="left"/>
    </xf>
    <xf numFmtId="164" fontId="9" fillId="0" borderId="0" xfId="0" applyNumberFormat="1" applyFont="1" applyFill="1" applyBorder="1"/>
    <xf numFmtId="166" fontId="9" fillId="0" borderId="0" xfId="0" applyNumberFormat="1" applyFont="1" applyFill="1" applyBorder="1"/>
    <xf numFmtId="165" fontId="9" fillId="0" borderId="0" xfId="0" applyNumberFormat="1" applyFont="1" applyFill="1" applyBorder="1"/>
    <xf numFmtId="0" fontId="9" fillId="0" borderId="0" xfId="0" applyFont="1" applyFill="1"/>
    <xf numFmtId="0" fontId="7" fillId="0" borderId="8" xfId="0" applyFont="1" applyFill="1" applyBorder="1"/>
    <xf numFmtId="0" fontId="7" fillId="0" borderId="2" xfId="0" applyFont="1" applyFill="1" applyBorder="1"/>
    <xf numFmtId="0" fontId="9" fillId="0" borderId="1" xfId="0" quotePrefix="1" applyFont="1" applyFill="1" applyBorder="1" applyAlignment="1">
      <alignment horizontal="center"/>
    </xf>
    <xf numFmtId="0" fontId="9" fillId="0" borderId="1" xfId="0" applyFont="1" applyFill="1" applyBorder="1" applyAlignment="1">
      <alignment horizontal="center"/>
    </xf>
    <xf numFmtId="0" fontId="13" fillId="0" borderId="6" xfId="0" applyFont="1" applyFill="1" applyBorder="1" applyAlignment="1">
      <alignment vertical="center"/>
    </xf>
    <xf numFmtId="0" fontId="13" fillId="0" borderId="0" xfId="0" applyFont="1" applyFill="1" applyBorder="1" applyAlignment="1">
      <alignment vertical="center"/>
    </xf>
    <xf numFmtId="168" fontId="7" fillId="0" borderId="5" xfId="0" applyNumberFormat="1" applyFont="1" applyFill="1" applyBorder="1" applyAlignment="1">
      <alignment vertical="center"/>
    </xf>
    <xf numFmtId="168" fontId="13" fillId="0" borderId="5" xfId="0" applyNumberFormat="1" applyFont="1" applyFill="1" applyBorder="1" applyAlignment="1">
      <alignment vertical="center"/>
    </xf>
    <xf numFmtId="169" fontId="13" fillId="0" borderId="5" xfId="0" applyNumberFormat="1" applyFont="1" applyFill="1" applyBorder="1" applyAlignment="1">
      <alignment vertical="center"/>
    </xf>
    <xf numFmtId="0" fontId="13" fillId="0" borderId="6" xfId="0" quotePrefix="1" applyFont="1" applyFill="1" applyBorder="1" applyAlignment="1">
      <alignment horizontal="left" vertical="center"/>
    </xf>
    <xf numFmtId="168" fontId="7" fillId="0" borderId="3" xfId="0" applyNumberFormat="1" applyFont="1" applyFill="1" applyBorder="1" applyAlignment="1">
      <alignment vertical="center"/>
    </xf>
    <xf numFmtId="168" fontId="13" fillId="0" borderId="3" xfId="0" applyNumberFormat="1" applyFont="1" applyFill="1" applyBorder="1" applyAlignment="1">
      <alignment vertical="center"/>
    </xf>
    <xf numFmtId="0" fontId="12" fillId="0" borderId="9" xfId="0" quotePrefix="1" applyFont="1" applyFill="1" applyBorder="1" applyAlignment="1">
      <alignment horizontal="left"/>
    </xf>
    <xf numFmtId="0" fontId="12" fillId="0" borderId="10" xfId="0" applyFont="1" applyFill="1" applyBorder="1"/>
    <xf numFmtId="0" fontId="9" fillId="0" borderId="10" xfId="0" applyFont="1" applyFill="1" applyBorder="1"/>
    <xf numFmtId="168" fontId="12" fillId="0" borderId="11" xfId="0" applyNumberFormat="1" applyFont="1" applyFill="1" applyBorder="1"/>
    <xf numFmtId="0" fontId="14" fillId="0" borderId="0" xfId="0" quotePrefix="1" applyFont="1" applyFill="1" applyAlignment="1">
      <alignment horizontal="left"/>
    </xf>
    <xf numFmtId="0" fontId="15" fillId="0" borderId="0" xfId="0" applyFont="1" applyFill="1"/>
    <xf numFmtId="168" fontId="7" fillId="0" borderId="0" xfId="0" applyNumberFormat="1" applyFont="1" applyFill="1"/>
    <xf numFmtId="0" fontId="12" fillId="0" borderId="23" xfId="0" applyFont="1" applyFill="1" applyBorder="1" applyAlignment="1">
      <alignment horizontal="center" vertical="center" wrapText="1"/>
    </xf>
    <xf numFmtId="167" fontId="13" fillId="0" borderId="12" xfId="0" applyNumberFormat="1" applyFont="1" applyFill="1" applyBorder="1"/>
    <xf numFmtId="172" fontId="13" fillId="0" borderId="12" xfId="0" applyNumberFormat="1" applyFont="1" applyFill="1" applyBorder="1"/>
    <xf numFmtId="167" fontId="13" fillId="0" borderId="26" xfId="0" applyNumberFormat="1" applyFont="1" applyFill="1" applyBorder="1"/>
    <xf numFmtId="172" fontId="13" fillId="0" borderId="26" xfId="0" applyNumberFormat="1" applyFont="1" applyFill="1" applyBorder="1"/>
    <xf numFmtId="172" fontId="13" fillId="0" borderId="16" xfId="0" applyNumberFormat="1" applyFont="1" applyFill="1" applyBorder="1"/>
    <xf numFmtId="165" fontId="12" fillId="0" borderId="21" xfId="0" applyNumberFormat="1" applyFont="1" applyFill="1" applyBorder="1"/>
    <xf numFmtId="165" fontId="12" fillId="0" borderId="17" xfId="0" applyNumberFormat="1" applyFont="1" applyFill="1" applyBorder="1"/>
    <xf numFmtId="165" fontId="12" fillId="0" borderId="13" xfId="0" applyNumberFormat="1" applyFont="1" applyFill="1" applyBorder="1"/>
    <xf numFmtId="164" fontId="12" fillId="0" borderId="37" xfId="0" applyNumberFormat="1" applyFont="1" applyFill="1" applyBorder="1"/>
    <xf numFmtId="0" fontId="16" fillId="0" borderId="0" xfId="0" applyFont="1" applyFill="1"/>
    <xf numFmtId="0" fontId="12" fillId="0" borderId="15" xfId="0" applyFont="1" applyFill="1" applyBorder="1" applyAlignment="1">
      <alignment horizontal="center" vertical="center" wrapText="1"/>
    </xf>
    <xf numFmtId="164" fontId="12" fillId="0" borderId="12" xfId="0" applyNumberFormat="1" applyFont="1" applyFill="1" applyBorder="1"/>
    <xf numFmtId="164" fontId="12" fillId="0" borderId="16" xfId="0" applyNumberFormat="1" applyFont="1" applyFill="1" applyBorder="1"/>
    <xf numFmtId="174" fontId="12" fillId="0" borderId="32" xfId="0" applyNumberFormat="1" applyFont="1" applyFill="1" applyBorder="1"/>
    <xf numFmtId="174" fontId="13" fillId="0" borderId="31" xfId="0" applyNumberFormat="1" applyFont="1" applyFill="1" applyBorder="1"/>
    <xf numFmtId="174" fontId="12" fillId="0" borderId="30" xfId="0" applyNumberFormat="1" applyFont="1" applyFill="1" applyBorder="1"/>
    <xf numFmtId="0" fontId="16" fillId="0" borderId="0" xfId="0" applyFont="1" applyFill="1" applyBorder="1" applyAlignment="1">
      <alignment horizontal="left"/>
    </xf>
    <xf numFmtId="0" fontId="16" fillId="0" borderId="0" xfId="0" applyFont="1" applyFill="1" applyAlignment="1">
      <alignment horizontal="left"/>
    </xf>
    <xf numFmtId="0" fontId="9" fillId="0" borderId="0" xfId="0" quotePrefix="1" applyFont="1" applyFill="1" applyAlignment="1">
      <alignment horizontal="left" vertical="center"/>
    </xf>
    <xf numFmtId="0" fontId="7" fillId="0" borderId="0" xfId="0" quotePrefix="1" applyFont="1" applyFill="1" applyAlignment="1">
      <alignment horizontal="left"/>
    </xf>
    <xf numFmtId="0" fontId="9" fillId="0" borderId="14" xfId="0" applyFont="1" applyFill="1" applyBorder="1" applyAlignment="1">
      <alignment horizontal="centerContinuous" vertical="center"/>
    </xf>
    <xf numFmtId="0" fontId="9" fillId="0" borderId="15" xfId="0" applyFont="1" applyFill="1" applyBorder="1" applyAlignment="1">
      <alignment horizontal="centerContinuous" vertical="center"/>
    </xf>
    <xf numFmtId="0" fontId="9" fillId="0" borderId="25" xfId="0" quotePrefix="1" applyFont="1" applyFill="1" applyBorder="1" applyAlignment="1">
      <alignment horizontal="center"/>
    </xf>
    <xf numFmtId="0" fontId="9" fillId="0" borderId="22" xfId="0" applyFont="1" applyFill="1" applyBorder="1" applyAlignment="1">
      <alignment horizontal="center"/>
    </xf>
    <xf numFmtId="0" fontId="9" fillId="0" borderId="32" xfId="0" applyFont="1" applyFill="1" applyBorder="1" applyAlignment="1">
      <alignment horizontal="center"/>
    </xf>
    <xf numFmtId="0" fontId="9" fillId="0" borderId="27" xfId="0" quotePrefix="1" applyFont="1" applyFill="1" applyBorder="1" applyAlignment="1">
      <alignment horizontal="left"/>
    </xf>
    <xf numFmtId="0" fontId="9" fillId="0" borderId="23" xfId="0" quotePrefix="1" applyFont="1" applyFill="1" applyBorder="1" applyAlignment="1">
      <alignment horizontal="left"/>
    </xf>
    <xf numFmtId="166" fontId="9" fillId="0" borderId="25" xfId="0" applyNumberFormat="1" applyFont="1" applyFill="1" applyBorder="1"/>
    <xf numFmtId="166" fontId="9" fillId="0" borderId="22" xfId="0" applyNumberFormat="1" applyFont="1" applyFill="1" applyBorder="1"/>
    <xf numFmtId="166" fontId="9" fillId="0" borderId="32" xfId="0" applyNumberFormat="1" applyFont="1" applyFill="1" applyBorder="1"/>
    <xf numFmtId="0" fontId="7" fillId="0" borderId="27" xfId="0" applyFont="1" applyFill="1" applyBorder="1"/>
    <xf numFmtId="0" fontId="7" fillId="0" borderId="28" xfId="0" quotePrefix="1" applyFont="1" applyFill="1" applyBorder="1" applyAlignment="1">
      <alignment horizontal="left"/>
    </xf>
    <xf numFmtId="166" fontId="9" fillId="0" borderId="29" xfId="0" applyNumberFormat="1" applyFont="1" applyFill="1" applyBorder="1"/>
    <xf numFmtId="166" fontId="9" fillId="0" borderId="5" xfId="0" applyNumberFormat="1" applyFont="1" applyFill="1" applyBorder="1"/>
    <xf numFmtId="166" fontId="9" fillId="0" borderId="31" xfId="0" applyNumberFormat="1" applyFont="1" applyFill="1" applyBorder="1"/>
    <xf numFmtId="0" fontId="21" fillId="0" borderId="27" xfId="0" applyFont="1" applyFill="1" applyBorder="1"/>
    <xf numFmtId="0" fontId="21" fillId="0" borderId="28" xfId="0" quotePrefix="1" applyFont="1" applyFill="1" applyBorder="1" applyAlignment="1">
      <alignment horizontal="left"/>
    </xf>
    <xf numFmtId="166" fontId="21" fillId="0" borderId="29" xfId="0" applyNumberFormat="1" applyFont="1" applyFill="1" applyBorder="1"/>
    <xf numFmtId="166" fontId="21" fillId="0" borderId="5" xfId="0" applyNumberFormat="1" applyFont="1" applyFill="1" applyBorder="1"/>
    <xf numFmtId="166" fontId="21" fillId="0" borderId="31" xfId="0" applyNumberFormat="1" applyFont="1" applyFill="1" applyBorder="1"/>
    <xf numFmtId="0" fontId="21" fillId="0" borderId="0" xfId="0" applyFont="1" applyFill="1"/>
    <xf numFmtId="0" fontId="21" fillId="0" borderId="17" xfId="0" applyFont="1" applyFill="1" applyBorder="1"/>
    <xf numFmtId="0" fontId="21" fillId="0" borderId="19" xfId="0" applyFont="1" applyFill="1" applyBorder="1" applyAlignment="1">
      <alignment horizontal="left"/>
    </xf>
    <xf numFmtId="166" fontId="9" fillId="0" borderId="33" xfId="0" applyNumberFormat="1" applyFont="1" applyFill="1" applyBorder="1"/>
    <xf numFmtId="166" fontId="9" fillId="0" borderId="18" xfId="0" applyNumberFormat="1" applyFont="1" applyFill="1" applyBorder="1"/>
    <xf numFmtId="166" fontId="9" fillId="0" borderId="30" xfId="0" applyNumberFormat="1" applyFont="1" applyFill="1" applyBorder="1"/>
    <xf numFmtId="0" fontId="9" fillId="0" borderId="28" xfId="0" applyFont="1" applyFill="1" applyBorder="1"/>
    <xf numFmtId="166" fontId="7" fillId="0" borderId="29" xfId="0" applyNumberFormat="1" applyFont="1" applyFill="1" applyBorder="1" applyAlignment="1">
      <alignment horizontal="center"/>
    </xf>
    <xf numFmtId="166" fontId="7" fillId="0" borderId="5" xfId="0" applyNumberFormat="1" applyFont="1" applyFill="1" applyBorder="1" applyAlignment="1">
      <alignment horizontal="center"/>
    </xf>
    <xf numFmtId="166" fontId="7" fillId="0" borderId="31" xfId="0" applyNumberFormat="1" applyFont="1" applyFill="1" applyBorder="1" applyAlignment="1">
      <alignment horizontal="center"/>
    </xf>
    <xf numFmtId="0" fontId="7" fillId="0" borderId="48" xfId="0" applyFont="1" applyFill="1" applyBorder="1"/>
    <xf numFmtId="0" fontId="7" fillId="0" borderId="49" xfId="0" quotePrefix="1" applyFont="1" applyFill="1" applyBorder="1" applyAlignment="1">
      <alignment horizontal="left"/>
    </xf>
    <xf numFmtId="166" fontId="7" fillId="0" borderId="50" xfId="0" applyNumberFormat="1" applyFont="1" applyFill="1" applyBorder="1"/>
    <xf numFmtId="166" fontId="7" fillId="0" borderId="3" xfId="0" applyNumberFormat="1" applyFont="1" applyFill="1" applyBorder="1"/>
    <xf numFmtId="166" fontId="7" fillId="0" borderId="51" xfId="0" applyNumberFormat="1" applyFont="1" applyFill="1" applyBorder="1"/>
    <xf numFmtId="166" fontId="7" fillId="0" borderId="5" xfId="0" applyNumberFormat="1" applyFont="1" applyFill="1" applyBorder="1"/>
    <xf numFmtId="166" fontId="7" fillId="0" borderId="31" xfId="0" applyNumberFormat="1" applyFont="1" applyFill="1" applyBorder="1"/>
    <xf numFmtId="0" fontId="7" fillId="0" borderId="52" xfId="0" applyFont="1" applyFill="1" applyBorder="1"/>
    <xf numFmtId="0" fontId="7" fillId="0" borderId="53" xfId="0" applyFont="1" applyFill="1" applyBorder="1"/>
    <xf numFmtId="177" fontId="7" fillId="0" borderId="52" xfId="0" applyNumberFormat="1" applyFont="1" applyFill="1" applyBorder="1" applyAlignment="1">
      <alignment horizontal="center"/>
    </xf>
    <xf numFmtId="0" fontId="7" fillId="0" borderId="54" xfId="0" applyFont="1" applyFill="1" applyBorder="1"/>
    <xf numFmtId="0" fontId="7" fillId="0" borderId="53" xfId="0" applyFont="1" applyFill="1" applyBorder="1" applyAlignment="1">
      <alignment horizontal="left"/>
    </xf>
    <xf numFmtId="0" fontId="16" fillId="0" borderId="0" xfId="0" quotePrefix="1" applyFont="1" applyFill="1" applyAlignment="1">
      <alignment horizontal="left"/>
    </xf>
    <xf numFmtId="0" fontId="16" fillId="0" borderId="0" xfId="0" quotePrefix="1" applyFont="1" applyFill="1"/>
    <xf numFmtId="0" fontId="9" fillId="0" borderId="39" xfId="0" applyFont="1" applyFill="1" applyBorder="1" applyAlignment="1">
      <alignment horizontal="center"/>
    </xf>
    <xf numFmtId="0" fontId="9" fillId="0" borderId="40" xfId="0" quotePrefix="1" applyFont="1" applyFill="1" applyBorder="1" applyAlignment="1">
      <alignment horizontal="center"/>
    </xf>
    <xf numFmtId="166" fontId="9" fillId="0" borderId="0" xfId="0" applyNumberFormat="1" applyFont="1" applyFill="1"/>
    <xf numFmtId="178" fontId="13" fillId="0" borderId="31" xfId="0" applyNumberFormat="1" applyFont="1" applyFill="1" applyBorder="1" applyProtection="1"/>
    <xf numFmtId="0" fontId="12" fillId="0" borderId="27" xfId="0" applyFont="1" applyFill="1" applyBorder="1" applyAlignment="1" applyProtection="1">
      <alignment horizontal="center" vertical="center"/>
    </xf>
    <xf numFmtId="166" fontId="7" fillId="0" borderId="29" xfId="0" applyNumberFormat="1" applyFont="1" applyFill="1" applyBorder="1" applyAlignment="1">
      <alignment horizontal="right"/>
    </xf>
    <xf numFmtId="166" fontId="7" fillId="0" borderId="5" xfId="0" applyNumberFormat="1" applyFont="1" applyFill="1" applyBorder="1" applyAlignment="1">
      <alignment horizontal="right"/>
    </xf>
    <xf numFmtId="166" fontId="12" fillId="0" borderId="0" xfId="0" applyNumberFormat="1" applyFont="1" applyFill="1" applyBorder="1" applyAlignment="1" applyProtection="1">
      <alignment vertical="center"/>
    </xf>
    <xf numFmtId="182" fontId="7" fillId="0" borderId="31" xfId="0" applyNumberFormat="1" applyFont="1" applyFill="1" applyBorder="1" applyAlignment="1" applyProtection="1">
      <alignment horizontal="center" vertical="center"/>
    </xf>
    <xf numFmtId="0" fontId="7" fillId="0" borderId="0" xfId="0" applyFont="1" applyFill="1" applyAlignment="1">
      <alignment vertical="center"/>
    </xf>
    <xf numFmtId="0" fontId="9" fillId="0" borderId="21" xfId="0" applyFont="1" applyFill="1" applyBorder="1" applyAlignment="1">
      <alignment vertical="center"/>
    </xf>
    <xf numFmtId="0" fontId="9" fillId="0" borderId="12" xfId="0" applyFont="1" applyFill="1" applyBorder="1" applyAlignment="1">
      <alignment horizontal="center" vertical="center"/>
    </xf>
    <xf numFmtId="0" fontId="7" fillId="0" borderId="13" xfId="0" applyFont="1" applyFill="1" applyBorder="1" applyAlignment="1">
      <alignment vertical="center"/>
    </xf>
    <xf numFmtId="0" fontId="7" fillId="0" borderId="15" xfId="0" applyFont="1" applyFill="1" applyBorder="1" applyAlignment="1">
      <alignment vertical="center"/>
    </xf>
    <xf numFmtId="0" fontId="9" fillId="0" borderId="12" xfId="0" quotePrefix="1" applyFont="1" applyFill="1" applyBorder="1" applyAlignment="1">
      <alignment horizontal="center" vertical="center"/>
    </xf>
    <xf numFmtId="0" fontId="9" fillId="0" borderId="14" xfId="0" quotePrefix="1" applyFont="1" applyFill="1" applyBorder="1" applyAlignment="1">
      <alignment horizontal="center" vertical="center"/>
    </xf>
    <xf numFmtId="0" fontId="9" fillId="0" borderId="27" xfId="0" applyFont="1" applyFill="1" applyBorder="1" applyAlignment="1">
      <alignment horizontal="center" vertical="center"/>
    </xf>
    <xf numFmtId="0" fontId="9" fillId="0" borderId="26"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5" xfId="0" applyFont="1" applyFill="1" applyBorder="1" applyAlignment="1">
      <alignment horizontal="center" vertical="center" wrapText="1"/>
    </xf>
    <xf numFmtId="0" fontId="9" fillId="0" borderId="26" xfId="0" quotePrefix="1" applyFont="1" applyFill="1" applyBorder="1" applyAlignment="1">
      <alignment horizontal="center" vertical="center"/>
    </xf>
    <xf numFmtId="0" fontId="9" fillId="0" borderId="17" xfId="0" applyFont="1" applyFill="1" applyBorder="1" applyAlignment="1">
      <alignment vertical="center"/>
    </xf>
    <xf numFmtId="0" fontId="9" fillId="0" borderId="16" xfId="0" quotePrefix="1" applyFont="1" applyFill="1" applyBorder="1" applyAlignment="1">
      <alignment horizontal="center" vertical="center"/>
    </xf>
    <xf numFmtId="0" fontId="9" fillId="0" borderId="18" xfId="0" applyFont="1" applyFill="1" applyBorder="1" applyAlignment="1">
      <alignment vertical="center"/>
    </xf>
    <xf numFmtId="0" fontId="9" fillId="0" borderId="16" xfId="0" applyFont="1" applyFill="1" applyBorder="1" applyAlignment="1">
      <alignment horizontal="center" vertical="center"/>
    </xf>
    <xf numFmtId="0" fontId="7" fillId="0" borderId="16" xfId="0" applyFont="1" applyFill="1" applyBorder="1" applyAlignment="1">
      <alignment vertical="center"/>
    </xf>
    <xf numFmtId="0" fontId="9" fillId="0" borderId="18" xfId="0" applyFont="1" applyFill="1" applyBorder="1" applyAlignment="1">
      <alignment horizontal="center" vertical="center"/>
    </xf>
    <xf numFmtId="0" fontId="9" fillId="0" borderId="19" xfId="0" applyFont="1" applyFill="1" applyBorder="1" applyAlignment="1">
      <alignment vertical="center"/>
    </xf>
    <xf numFmtId="0" fontId="9" fillId="0" borderId="16" xfId="0" applyFont="1" applyFill="1" applyBorder="1" applyAlignment="1">
      <alignment vertical="center"/>
    </xf>
    <xf numFmtId="0" fontId="9" fillId="0" borderId="26" xfId="0" applyFont="1" applyFill="1" applyBorder="1" applyAlignment="1">
      <alignment horizontal="center"/>
    </xf>
    <xf numFmtId="164" fontId="9" fillId="0" borderId="26" xfId="0" applyNumberFormat="1" applyFont="1" applyFill="1" applyBorder="1"/>
    <xf numFmtId="164" fontId="7" fillId="0" borderId="29" xfId="0" applyNumberFormat="1" applyFont="1" applyFill="1" applyBorder="1"/>
    <xf numFmtId="164" fontId="7" fillId="0" borderId="41" xfId="0" applyNumberFormat="1" applyFont="1" applyFill="1" applyBorder="1"/>
    <xf numFmtId="164" fontId="7" fillId="0" borderId="6" xfId="0" applyNumberFormat="1" applyFont="1" applyFill="1" applyBorder="1"/>
    <xf numFmtId="185" fontId="7" fillId="0" borderId="26" xfId="0" quotePrefix="1" applyNumberFormat="1" applyFont="1" applyFill="1" applyBorder="1" applyAlignment="1">
      <alignment horizontal="center"/>
    </xf>
    <xf numFmtId="164" fontId="7" fillId="0" borderId="26" xfId="0" applyNumberFormat="1" applyFont="1" applyFill="1" applyBorder="1"/>
    <xf numFmtId="165" fontId="7" fillId="0" borderId="0" xfId="0" applyNumberFormat="1" applyFont="1" applyFill="1" applyBorder="1" applyAlignment="1">
      <alignment horizontal="center"/>
    </xf>
    <xf numFmtId="165" fontId="7" fillId="0" borderId="5" xfId="0" quotePrefix="1" applyNumberFormat="1" applyFont="1" applyFill="1" applyBorder="1" applyAlignment="1">
      <alignment horizontal="center"/>
    </xf>
    <xf numFmtId="165" fontId="7" fillId="0" borderId="31" xfId="0" applyNumberFormat="1" applyFont="1" applyFill="1" applyBorder="1" applyAlignment="1">
      <alignment horizontal="center"/>
    </xf>
    <xf numFmtId="164" fontId="7" fillId="0" borderId="31" xfId="0" applyNumberFormat="1" applyFont="1" applyFill="1" applyBorder="1"/>
    <xf numFmtId="165" fontId="7" fillId="0" borderId="29" xfId="0" applyNumberFormat="1" applyFont="1" applyFill="1" applyBorder="1" applyAlignment="1">
      <alignment horizontal="center"/>
    </xf>
    <xf numFmtId="164" fontId="9" fillId="0" borderId="27" xfId="0" applyNumberFormat="1" applyFont="1" applyFill="1" applyBorder="1"/>
    <xf numFmtId="0" fontId="9" fillId="0" borderId="16" xfId="0" applyFont="1" applyFill="1" applyBorder="1" applyAlignment="1">
      <alignment horizontal="center"/>
    </xf>
    <xf numFmtId="164" fontId="9" fillId="0" borderId="16" xfId="0" applyNumberFormat="1" applyFont="1" applyFill="1" applyBorder="1"/>
    <xf numFmtId="164" fontId="7" fillId="0" borderId="33" xfId="0" applyNumberFormat="1" applyFont="1" applyFill="1" applyBorder="1"/>
    <xf numFmtId="164" fontId="7" fillId="0" borderId="35" xfId="0" applyNumberFormat="1" applyFont="1" applyFill="1" applyBorder="1"/>
    <xf numFmtId="164" fontId="7" fillId="0" borderId="30" xfId="0" applyNumberFormat="1" applyFont="1" applyFill="1" applyBorder="1"/>
    <xf numFmtId="185" fontId="7" fillId="0" borderId="16" xfId="0" quotePrefix="1" applyNumberFormat="1" applyFont="1" applyFill="1" applyBorder="1" applyAlignment="1">
      <alignment horizontal="center"/>
    </xf>
    <xf numFmtId="164" fontId="7" fillId="0" borderId="16" xfId="0" applyNumberFormat="1" applyFont="1" applyFill="1" applyBorder="1"/>
    <xf numFmtId="165" fontId="7" fillId="0" borderId="33" xfId="0" applyNumberFormat="1" applyFont="1" applyFill="1" applyBorder="1" applyAlignment="1">
      <alignment horizontal="center"/>
    </xf>
    <xf numFmtId="165" fontId="7" fillId="0" borderId="18" xfId="0" quotePrefix="1" applyNumberFormat="1" applyFont="1" applyFill="1" applyBorder="1" applyAlignment="1">
      <alignment horizontal="center"/>
    </xf>
    <xf numFmtId="165" fontId="7" fillId="0" borderId="30" xfId="0" applyNumberFormat="1" applyFont="1" applyFill="1" applyBorder="1" applyAlignment="1">
      <alignment horizontal="center"/>
    </xf>
    <xf numFmtId="164" fontId="7" fillId="0" borderId="0" xfId="0" applyNumberFormat="1" applyFont="1" applyFill="1"/>
    <xf numFmtId="165" fontId="7" fillId="0" borderId="0" xfId="0" applyNumberFormat="1" applyFont="1" applyFill="1"/>
    <xf numFmtId="0" fontId="7" fillId="0" borderId="13"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172" fontId="9" fillId="0" borderId="28" xfId="0" applyNumberFormat="1" applyFont="1" applyFill="1" applyBorder="1"/>
    <xf numFmtId="172" fontId="7" fillId="0" borderId="27" xfId="0" applyNumberFormat="1" applyFont="1" applyFill="1" applyBorder="1"/>
    <xf numFmtId="172" fontId="7" fillId="0" borderId="5" xfId="0" applyNumberFormat="1" applyFont="1" applyFill="1" applyBorder="1"/>
    <xf numFmtId="172" fontId="7" fillId="0" borderId="6" xfId="0" applyNumberFormat="1" applyFont="1" applyFill="1" applyBorder="1"/>
    <xf numFmtId="172" fontId="7" fillId="0" borderId="26" xfId="0" quotePrefix="1" applyNumberFormat="1" applyFont="1" applyFill="1" applyBorder="1" applyAlignment="1">
      <alignment horizontal="center"/>
    </xf>
    <xf numFmtId="172" fontId="7" fillId="0" borderId="26" xfId="0" applyNumberFormat="1" applyFont="1" applyFill="1" applyBorder="1"/>
    <xf numFmtId="178" fontId="7" fillId="0" borderId="5" xfId="0" applyNumberFormat="1" applyFont="1" applyFill="1" applyBorder="1"/>
    <xf numFmtId="178" fontId="7" fillId="0" borderId="5" xfId="0" quotePrefix="1" applyNumberFormat="1" applyFont="1" applyFill="1" applyBorder="1"/>
    <xf numFmtId="178" fontId="7" fillId="0" borderId="31" xfId="0" applyNumberFormat="1" applyFont="1" applyFill="1" applyBorder="1"/>
    <xf numFmtId="164" fontId="7" fillId="0" borderId="27" xfId="0" applyNumberFormat="1" applyFont="1" applyFill="1" applyBorder="1"/>
    <xf numFmtId="164" fontId="7" fillId="0" borderId="5" xfId="0" applyNumberFormat="1" applyFont="1" applyFill="1" applyBorder="1"/>
    <xf numFmtId="164" fontId="9" fillId="0" borderId="12" xfId="0" applyNumberFormat="1" applyFont="1" applyFill="1" applyBorder="1"/>
    <xf numFmtId="164" fontId="7" fillId="0" borderId="17" xfId="0" applyNumberFormat="1" applyFont="1" applyFill="1" applyBorder="1"/>
    <xf numFmtId="164" fontId="7" fillId="0" borderId="18" xfId="0" applyNumberFormat="1" applyFont="1" applyFill="1" applyBorder="1"/>
    <xf numFmtId="172" fontId="7" fillId="0" borderId="16" xfId="0" quotePrefix="1" applyNumberFormat="1" applyFont="1" applyFill="1" applyBorder="1" applyAlignment="1">
      <alignment horizontal="center"/>
    </xf>
    <xf numFmtId="172" fontId="7" fillId="0" borderId="16" xfId="0" applyNumberFormat="1" applyFont="1" applyFill="1" applyBorder="1"/>
    <xf numFmtId="178" fontId="7" fillId="0" borderId="18" xfId="0" applyNumberFormat="1" applyFont="1" applyFill="1" applyBorder="1"/>
    <xf numFmtId="178" fontId="7" fillId="0" borderId="18" xfId="0" quotePrefix="1" applyNumberFormat="1" applyFont="1" applyFill="1" applyBorder="1"/>
    <xf numFmtId="178" fontId="7" fillId="0" borderId="30" xfId="0" applyNumberFormat="1" applyFont="1" applyFill="1" applyBorder="1"/>
    <xf numFmtId="172" fontId="9" fillId="0" borderId="19" xfId="0" applyNumberFormat="1" applyFont="1" applyFill="1" applyBorder="1"/>
    <xf numFmtId="0" fontId="9" fillId="0" borderId="0" xfId="3" quotePrefix="1" applyFont="1" applyFill="1" applyAlignment="1">
      <alignment horizontal="left"/>
    </xf>
    <xf numFmtId="0" fontId="7" fillId="0" borderId="0" xfId="3" applyFont="1" applyFill="1"/>
    <xf numFmtId="0" fontId="9" fillId="0" borderId="21" xfId="3" applyFont="1" applyFill="1" applyBorder="1"/>
    <xf numFmtId="0" fontId="9" fillId="0" borderId="13" xfId="3" applyFont="1" applyFill="1" applyBorder="1" applyAlignment="1">
      <alignment vertical="center"/>
    </xf>
    <xf numFmtId="0" fontId="9" fillId="0" borderId="14" xfId="3" applyFont="1" applyFill="1" applyBorder="1" applyAlignment="1">
      <alignment horizontal="center"/>
    </xf>
    <xf numFmtId="0" fontId="9" fillId="0" borderId="15" xfId="3" applyFont="1" applyFill="1" applyBorder="1"/>
    <xf numFmtId="0" fontId="9" fillId="0" borderId="13" xfId="3" applyFont="1" applyFill="1" applyBorder="1"/>
    <xf numFmtId="0" fontId="9" fillId="0" borderId="14" xfId="3" quotePrefix="1" applyFont="1" applyFill="1" applyBorder="1" applyAlignment="1">
      <alignment horizontal="center"/>
    </xf>
    <xf numFmtId="0" fontId="9" fillId="0" borderId="0" xfId="3" applyFont="1" applyFill="1"/>
    <xf numFmtId="0" fontId="9" fillId="0" borderId="27" xfId="3" applyFont="1" applyFill="1" applyBorder="1" applyAlignment="1">
      <alignment horizontal="center"/>
    </xf>
    <xf numFmtId="0" fontId="9" fillId="0" borderId="27" xfId="3" quotePrefix="1" applyFont="1" applyFill="1" applyBorder="1" applyAlignment="1">
      <alignment horizontal="center"/>
    </xf>
    <xf numFmtId="0" fontId="9" fillId="0" borderId="5" xfId="3" applyFont="1" applyFill="1" applyBorder="1" applyAlignment="1">
      <alignment horizontal="center"/>
    </xf>
    <xf numFmtId="0" fontId="9" fillId="0" borderId="28" xfId="3" applyFont="1" applyFill="1" applyBorder="1" applyAlignment="1">
      <alignment horizontal="center"/>
    </xf>
    <xf numFmtId="0" fontId="9" fillId="0" borderId="25" xfId="3" applyFont="1" applyFill="1" applyBorder="1" applyAlignment="1">
      <alignment horizontal="center"/>
    </xf>
    <xf numFmtId="0" fontId="9" fillId="0" borderId="32" xfId="3" applyFont="1" applyFill="1" applyBorder="1" applyAlignment="1">
      <alignment horizontal="center"/>
    </xf>
    <xf numFmtId="0" fontId="9" fillId="0" borderId="17" xfId="3" applyFont="1" applyFill="1" applyBorder="1" applyAlignment="1">
      <alignment vertical="top"/>
    </xf>
    <xf numFmtId="0" fontId="9" fillId="0" borderId="18" xfId="3" applyFont="1" applyFill="1" applyBorder="1" applyAlignment="1">
      <alignment vertical="top"/>
    </xf>
    <xf numFmtId="0" fontId="9" fillId="0" borderId="19" xfId="3" applyFont="1" applyFill="1" applyBorder="1" applyAlignment="1">
      <alignment horizontal="center" vertical="top"/>
    </xf>
    <xf numFmtId="0" fontId="9" fillId="0" borderId="33" xfId="3" applyFont="1" applyFill="1" applyBorder="1" applyAlignment="1">
      <alignment horizontal="center" vertical="top"/>
    </xf>
    <xf numFmtId="0" fontId="9" fillId="0" borderId="30" xfId="3" applyFont="1" applyFill="1" applyBorder="1" applyAlignment="1">
      <alignment vertical="top"/>
    </xf>
    <xf numFmtId="0" fontId="9" fillId="0" borderId="0" xfId="3" applyFont="1" applyFill="1" applyAlignment="1">
      <alignment vertical="top"/>
    </xf>
    <xf numFmtId="0" fontId="9" fillId="0" borderId="26" xfId="3" applyFont="1" applyFill="1" applyBorder="1" applyAlignment="1">
      <alignment horizontal="center"/>
    </xf>
    <xf numFmtId="186" fontId="9" fillId="0" borderId="26" xfId="3" applyNumberFormat="1" applyFont="1" applyFill="1" applyBorder="1" applyAlignment="1"/>
    <xf numFmtId="187" fontId="7" fillId="0" borderId="27" xfId="3" applyNumberFormat="1" applyFont="1" applyFill="1" applyBorder="1" applyAlignment="1"/>
    <xf numFmtId="187" fontId="7" fillId="0" borderId="5" xfId="3" applyNumberFormat="1" applyFont="1" applyFill="1" applyBorder="1" applyAlignment="1"/>
    <xf numFmtId="187" fontId="7" fillId="0" borderId="28" xfId="3" applyNumberFormat="1" applyFont="1" applyFill="1" applyBorder="1" applyAlignment="1"/>
    <xf numFmtId="179" fontId="7" fillId="0" borderId="26" xfId="3" applyNumberFormat="1" applyFont="1" applyFill="1" applyBorder="1" applyAlignment="1"/>
    <xf numFmtId="187" fontId="7" fillId="0" borderId="26" xfId="3" applyNumberFormat="1" applyFont="1" applyFill="1" applyBorder="1" applyAlignment="1"/>
    <xf numFmtId="188" fontId="7" fillId="0" borderId="27" xfId="3" applyNumberFormat="1" applyFont="1" applyFill="1" applyBorder="1" applyAlignment="1"/>
    <xf numFmtId="188" fontId="7" fillId="0" borderId="5" xfId="3" applyNumberFormat="1" applyFont="1" applyFill="1" applyBorder="1" applyAlignment="1"/>
    <xf numFmtId="188" fontId="7" fillId="0" borderId="28" xfId="3" applyNumberFormat="1" applyFont="1" applyFill="1" applyBorder="1" applyAlignment="1"/>
    <xf numFmtId="187" fontId="9" fillId="0" borderId="26" xfId="3" applyNumberFormat="1" applyFont="1" applyFill="1" applyBorder="1" applyAlignment="1"/>
    <xf numFmtId="0" fontId="9" fillId="0" borderId="16" xfId="3" applyFont="1" applyFill="1" applyBorder="1" applyAlignment="1">
      <alignment horizontal="center"/>
    </xf>
    <xf numFmtId="187" fontId="9" fillId="0" borderId="16" xfId="3" applyNumberFormat="1" applyFont="1" applyFill="1" applyBorder="1" applyAlignment="1"/>
    <xf numFmtId="187" fontId="7" fillId="0" borderId="17" xfId="3" applyNumberFormat="1" applyFont="1" applyFill="1" applyBorder="1" applyAlignment="1"/>
    <xf numFmtId="187" fontId="7" fillId="0" borderId="18" xfId="3" applyNumberFormat="1" applyFont="1" applyFill="1" applyBorder="1" applyAlignment="1"/>
    <xf numFmtId="187" fontId="7" fillId="0" borderId="19" xfId="3" applyNumberFormat="1" applyFont="1" applyFill="1" applyBorder="1" applyAlignment="1"/>
    <xf numFmtId="179" fontId="7" fillId="0" borderId="16" xfId="3" applyNumberFormat="1" applyFont="1" applyFill="1" applyBorder="1" applyAlignment="1"/>
    <xf numFmtId="187" fontId="7" fillId="0" borderId="16" xfId="3" applyNumberFormat="1" applyFont="1" applyFill="1" applyBorder="1" applyAlignment="1"/>
    <xf numFmtId="188" fontId="7" fillId="0" borderId="17" xfId="3" applyNumberFormat="1" applyFont="1" applyFill="1" applyBorder="1" applyAlignment="1"/>
    <xf numFmtId="188" fontId="7" fillId="0" borderId="18" xfId="3" applyNumberFormat="1" applyFont="1" applyFill="1" applyBorder="1" applyAlignment="1"/>
    <xf numFmtId="188" fontId="7" fillId="0" borderId="19" xfId="3" applyNumberFormat="1" applyFont="1" applyFill="1" applyBorder="1" applyAlignment="1"/>
    <xf numFmtId="0" fontId="13" fillId="0" borderId="21" xfId="0" applyFont="1" applyFill="1" applyBorder="1"/>
    <xf numFmtId="0" fontId="12" fillId="0" borderId="24" xfId="0" applyFont="1" applyFill="1" applyBorder="1"/>
    <xf numFmtId="0" fontId="27" fillId="0" borderId="27" xfId="0" applyFont="1" applyFill="1" applyBorder="1" applyAlignment="1">
      <alignment horizontal="centerContinuous"/>
    </xf>
    <xf numFmtId="0" fontId="26" fillId="0" borderId="0" xfId="0" applyFont="1" applyFill="1" applyBorder="1" applyAlignment="1">
      <alignment horizontal="centerContinuous"/>
    </xf>
    <xf numFmtId="0" fontId="12" fillId="0" borderId="27" xfId="0" applyFont="1" applyFill="1" applyBorder="1" applyAlignment="1">
      <alignment horizontal="centerContinuous"/>
    </xf>
    <xf numFmtId="0" fontId="12" fillId="0" borderId="28" xfId="0" applyFont="1" applyFill="1" applyBorder="1" applyAlignment="1">
      <alignment horizontal="centerContinuous"/>
    </xf>
    <xf numFmtId="0" fontId="16" fillId="0" borderId="17" xfId="0" applyFont="1" applyFill="1" applyBorder="1"/>
    <xf numFmtId="0" fontId="27" fillId="0" borderId="20" xfId="0" applyFont="1" applyFill="1" applyBorder="1"/>
    <xf numFmtId="0" fontId="12" fillId="0" borderId="17" xfId="0" applyFont="1" applyFill="1" applyBorder="1" applyAlignment="1">
      <alignment horizontal="centerContinuous" vertical="top"/>
    </xf>
    <xf numFmtId="0" fontId="12" fillId="0" borderId="20" xfId="0" applyFont="1" applyFill="1" applyBorder="1" applyAlignment="1">
      <alignment horizontal="centerContinuous" vertical="top"/>
    </xf>
    <xf numFmtId="0" fontId="16" fillId="0" borderId="24" xfId="0" applyFont="1" applyFill="1" applyBorder="1"/>
    <xf numFmtId="0" fontId="13" fillId="0" borderId="24" xfId="0" applyFont="1" applyFill="1" applyBorder="1"/>
    <xf numFmtId="0" fontId="12" fillId="0" borderId="21" xfId="0" applyFont="1" applyFill="1" applyBorder="1" applyAlignment="1">
      <alignment horizontal="left"/>
    </xf>
    <xf numFmtId="0" fontId="13" fillId="0" borderId="23" xfId="0" applyFont="1" applyFill="1" applyBorder="1"/>
    <xf numFmtId="0" fontId="16" fillId="0" borderId="0" xfId="0" quotePrefix="1" applyFont="1" applyFill="1" applyBorder="1" applyAlignment="1">
      <alignment horizontal="left"/>
    </xf>
    <xf numFmtId="177" fontId="13" fillId="0" borderId="27" xfId="0" applyNumberFormat="1" applyFont="1" applyFill="1" applyBorder="1" applyAlignment="1"/>
    <xf numFmtId="177" fontId="13" fillId="0" borderId="0" xfId="0" applyNumberFormat="1" applyFont="1" applyFill="1" applyBorder="1" applyAlignment="1">
      <alignment horizontal="center"/>
    </xf>
    <xf numFmtId="177" fontId="13" fillId="0" borderId="28" xfId="0" applyNumberFormat="1" applyFont="1" applyFill="1" applyBorder="1" applyAlignment="1"/>
    <xf numFmtId="0" fontId="16" fillId="0" borderId="0" xfId="0" applyFont="1" applyFill="1" applyBorder="1"/>
    <xf numFmtId="189" fontId="13" fillId="0" borderId="27" xfId="0" quotePrefix="1" applyNumberFormat="1" applyFont="1" applyFill="1" applyBorder="1" applyAlignment="1"/>
    <xf numFmtId="189" fontId="13" fillId="0" borderId="0" xfId="0" quotePrefix="1" applyNumberFormat="1" applyFont="1" applyFill="1" applyBorder="1" applyAlignment="1">
      <alignment horizontal="center"/>
    </xf>
    <xf numFmtId="189" fontId="13" fillId="0" borderId="28" xfId="0" quotePrefix="1" applyNumberFormat="1" applyFont="1" applyFill="1" applyBorder="1" applyAlignment="1"/>
    <xf numFmtId="0" fontId="13" fillId="0" borderId="0" xfId="0" applyFont="1" applyFill="1"/>
    <xf numFmtId="0" fontId="13" fillId="0" borderId="0" xfId="0" applyFont="1" applyFill="1" applyAlignment="1">
      <alignment horizontal="center"/>
    </xf>
    <xf numFmtId="177" fontId="13" fillId="0" borderId="27" xfId="0" applyNumberFormat="1" applyFont="1" applyFill="1" applyBorder="1" applyAlignment="1">
      <alignment horizontal="centerContinuous"/>
    </xf>
    <xf numFmtId="0" fontId="13" fillId="0" borderId="28" xfId="0" applyFont="1" applyFill="1" applyBorder="1" applyAlignment="1">
      <alignment horizontal="centerContinuous"/>
    </xf>
    <xf numFmtId="177" fontId="20" fillId="0" borderId="27" xfId="0" applyNumberFormat="1" applyFont="1" applyFill="1" applyBorder="1" applyAlignment="1"/>
    <xf numFmtId="0" fontId="13" fillId="0" borderId="27" xfId="0" applyFont="1" applyFill="1" applyBorder="1"/>
    <xf numFmtId="0" fontId="13" fillId="0" borderId="28" xfId="0" applyFont="1" applyFill="1" applyBorder="1"/>
    <xf numFmtId="177" fontId="13" fillId="0" borderId="0" xfId="0" applyNumberFormat="1" applyFont="1" applyFill="1" applyBorder="1" applyAlignment="1">
      <alignment horizontal="centerContinuous"/>
    </xf>
    <xf numFmtId="177" fontId="13" fillId="0" borderId="27" xfId="0" applyNumberFormat="1" applyFont="1" applyFill="1" applyBorder="1"/>
    <xf numFmtId="0" fontId="13" fillId="0" borderId="0" xfId="0" applyFont="1" applyFill="1" applyBorder="1"/>
    <xf numFmtId="0" fontId="12" fillId="0" borderId="27" xfId="0" applyFont="1" applyFill="1" applyBorder="1" applyAlignment="1">
      <alignment horizontal="left"/>
    </xf>
    <xf numFmtId="0" fontId="13" fillId="0" borderId="27" xfId="0" quotePrefix="1" applyFont="1" applyFill="1" applyBorder="1" applyAlignment="1">
      <alignment horizontal="left"/>
    </xf>
    <xf numFmtId="177" fontId="13" fillId="0" borderId="27" xfId="0" quotePrefix="1" applyNumberFormat="1" applyFont="1" applyFill="1" applyBorder="1" applyAlignment="1"/>
    <xf numFmtId="177" fontId="13" fillId="0" borderId="28" xfId="0" quotePrefix="1" applyNumberFormat="1" applyFont="1" applyFill="1" applyBorder="1" applyAlignment="1"/>
    <xf numFmtId="177" fontId="13" fillId="0" borderId="0" xfId="0" quotePrefix="1" applyNumberFormat="1" applyFont="1" applyFill="1" applyBorder="1" applyAlignment="1">
      <alignment horizontal="center"/>
    </xf>
    <xf numFmtId="0" fontId="13" fillId="0" borderId="0" xfId="0" applyFont="1" applyFill="1" applyBorder="1" applyAlignment="1">
      <alignment horizontal="center"/>
    </xf>
    <xf numFmtId="0" fontId="27" fillId="0" borderId="27" xfId="0" applyFont="1" applyFill="1" applyBorder="1"/>
    <xf numFmtId="177" fontId="13" fillId="0" borderId="27" xfId="0" applyNumberFormat="1" applyFont="1" applyFill="1" applyBorder="1" applyAlignment="1">
      <alignment horizontal="center"/>
    </xf>
    <xf numFmtId="0" fontId="7" fillId="0" borderId="28" xfId="0" applyFont="1" applyFill="1" applyBorder="1"/>
    <xf numFmtId="0" fontId="16" fillId="0" borderId="27" xfId="0" applyFont="1" applyFill="1" applyBorder="1"/>
    <xf numFmtId="0" fontId="16" fillId="0" borderId="20" xfId="0" applyFont="1" applyFill="1" applyBorder="1"/>
    <xf numFmtId="177" fontId="13" fillId="0" borderId="17" xfId="0" applyNumberFormat="1" applyFont="1" applyFill="1" applyBorder="1" applyAlignment="1">
      <alignment horizontal="center"/>
    </xf>
    <xf numFmtId="0" fontId="13" fillId="0" borderId="20" xfId="0" applyFont="1" applyFill="1" applyBorder="1" applyAlignment="1">
      <alignment horizontal="center"/>
    </xf>
    <xf numFmtId="0" fontId="13" fillId="0" borderId="17" xfId="0" applyFont="1" applyFill="1" applyBorder="1"/>
    <xf numFmtId="0" fontId="13" fillId="0" borderId="19" xfId="0" applyFont="1" applyFill="1" applyBorder="1"/>
    <xf numFmtId="0" fontId="13" fillId="0" borderId="20" xfId="0" applyFont="1" applyFill="1" applyBorder="1"/>
    <xf numFmtId="0" fontId="9" fillId="0" borderId="21" xfId="0" quotePrefix="1" applyFont="1" applyFill="1" applyBorder="1" applyAlignment="1">
      <alignment horizontal="centerContinuous"/>
    </xf>
    <xf numFmtId="0" fontId="12" fillId="0" borderId="24" xfId="0" applyFont="1" applyFill="1" applyBorder="1" applyAlignment="1">
      <alignment horizontal="centerContinuous"/>
    </xf>
    <xf numFmtId="0" fontId="12" fillId="0" borderId="23" xfId="0" applyFont="1" applyFill="1" applyBorder="1" applyAlignment="1"/>
    <xf numFmtId="0" fontId="12" fillId="0" borderId="28" xfId="0" applyFont="1" applyFill="1" applyBorder="1"/>
    <xf numFmtId="0" fontId="9" fillId="0" borderId="27" xfId="0" applyFont="1" applyFill="1" applyBorder="1" applyAlignment="1">
      <alignment horizontal="left"/>
    </xf>
    <xf numFmtId="0" fontId="12" fillId="0" borderId="25" xfId="0" applyFont="1" applyFill="1" applyBorder="1" applyAlignment="1">
      <alignment horizontal="center"/>
    </xf>
    <xf numFmtId="0" fontId="12" fillId="0" borderId="22" xfId="0" applyFont="1" applyFill="1" applyBorder="1" applyAlignment="1">
      <alignment horizontal="center"/>
    </xf>
    <xf numFmtId="0" fontId="12" fillId="0" borderId="23" xfId="0" quotePrefix="1" applyFont="1" applyFill="1" applyBorder="1" applyAlignment="1">
      <alignment horizontal="center"/>
    </xf>
    <xf numFmtId="0" fontId="12" fillId="0" borderId="29" xfId="0" applyFont="1" applyFill="1" applyBorder="1" applyAlignment="1">
      <alignment horizontal="center"/>
    </xf>
    <xf numFmtId="17" fontId="12" fillId="0" borderId="28" xfId="0" quotePrefix="1" applyNumberFormat="1" applyFont="1" applyFill="1" applyBorder="1" applyAlignment="1">
      <alignment horizontal="center"/>
    </xf>
    <xf numFmtId="0" fontId="7" fillId="0" borderId="17" xfId="0" applyFont="1" applyFill="1" applyBorder="1"/>
    <xf numFmtId="0" fontId="13" fillId="0" borderId="33" xfId="0" applyFont="1" applyFill="1" applyBorder="1"/>
    <xf numFmtId="0" fontId="13" fillId="0" borderId="18" xfId="0" applyFont="1" applyFill="1" applyBorder="1"/>
    <xf numFmtId="0" fontId="13" fillId="0" borderId="16" xfId="0" applyFont="1" applyFill="1" applyBorder="1"/>
    <xf numFmtId="0" fontId="7" fillId="0" borderId="21" xfId="0" applyFont="1" applyFill="1" applyBorder="1"/>
    <xf numFmtId="0" fontId="13" fillId="0" borderId="23" xfId="0" applyFont="1" applyFill="1" applyBorder="1" applyAlignment="1">
      <alignment horizontal="center"/>
    </xf>
    <xf numFmtId="165" fontId="13" fillId="0" borderId="28" xfId="0" applyNumberFormat="1" applyFont="1" applyFill="1" applyBorder="1"/>
    <xf numFmtId="0" fontId="7" fillId="0" borderId="19" xfId="0" applyFont="1" applyFill="1" applyBorder="1"/>
    <xf numFmtId="0" fontId="7" fillId="0" borderId="18" xfId="0" applyFont="1" applyFill="1" applyBorder="1"/>
    <xf numFmtId="172" fontId="13" fillId="0" borderId="26" xfId="0" applyNumberFormat="1" applyFont="1" applyFill="1" applyBorder="1" applyAlignment="1"/>
    <xf numFmtId="172" fontId="13" fillId="0" borderId="16" xfId="0" applyNumberFormat="1" applyFont="1" applyFill="1" applyBorder="1" applyAlignment="1"/>
    <xf numFmtId="190" fontId="13" fillId="0" borderId="26" xfId="0" applyNumberFormat="1" applyFont="1" applyFill="1" applyBorder="1" applyAlignment="1"/>
    <xf numFmtId="190" fontId="13" fillId="0" borderId="16" xfId="0" applyNumberFormat="1" applyFont="1" applyFill="1" applyBorder="1" applyAlignment="1"/>
    <xf numFmtId="182" fontId="13" fillId="0" borderId="26" xfId="0" applyNumberFormat="1" applyFont="1" applyFill="1" applyBorder="1" applyAlignment="1"/>
    <xf numFmtId="182" fontId="28" fillId="0" borderId="26" xfId="0" applyNumberFormat="1" applyFont="1" applyFill="1" applyBorder="1" applyAlignment="1"/>
    <xf numFmtId="0" fontId="12" fillId="0" borderId="26" xfId="0" quotePrefix="1" applyFont="1" applyFill="1" applyBorder="1" applyAlignment="1">
      <alignment horizontal="center"/>
    </xf>
    <xf numFmtId="166" fontId="13" fillId="0" borderId="26" xfId="0" applyNumberFormat="1" applyFont="1" applyFill="1" applyBorder="1"/>
    <xf numFmtId="182" fontId="13" fillId="0" borderId="16" xfId="0" applyNumberFormat="1" applyFont="1" applyFill="1" applyBorder="1" applyAlignment="1"/>
    <xf numFmtId="164" fontId="13" fillId="0" borderId="28" xfId="0" applyNumberFormat="1" applyFont="1" applyFill="1" applyBorder="1"/>
    <xf numFmtId="0" fontId="13" fillId="0" borderId="31" xfId="0" applyFont="1" applyFill="1" applyBorder="1"/>
    <xf numFmtId="0" fontId="13" fillId="0" borderId="26" xfId="0" applyFont="1" applyFill="1" applyBorder="1"/>
    <xf numFmtId="164" fontId="13" fillId="0" borderId="27" xfId="0" applyNumberFormat="1" applyFont="1" applyFill="1" applyBorder="1"/>
    <xf numFmtId="164" fontId="13" fillId="0" borderId="22" xfId="0" applyNumberFormat="1" applyFont="1" applyFill="1" applyBorder="1"/>
    <xf numFmtId="164" fontId="12" fillId="0" borderId="32" xfId="0" applyNumberFormat="1" applyFont="1" applyFill="1" applyBorder="1"/>
    <xf numFmtId="192" fontId="13" fillId="0" borderId="29" xfId="0" quotePrefix="1" applyNumberFormat="1" applyFont="1" applyFill="1" applyBorder="1" applyAlignment="1">
      <alignment horizontal="right"/>
    </xf>
    <xf numFmtId="192" fontId="13" fillId="0" borderId="5" xfId="0" quotePrefix="1" applyNumberFormat="1" applyFont="1" applyFill="1" applyBorder="1" applyAlignment="1">
      <alignment horizontal="right"/>
    </xf>
    <xf numFmtId="192" fontId="12" fillId="0" borderId="31" xfId="0" quotePrefix="1" applyNumberFormat="1" applyFont="1" applyFill="1" applyBorder="1" applyAlignment="1">
      <alignment horizontal="right"/>
    </xf>
    <xf numFmtId="192" fontId="13" fillId="0" borderId="6" xfId="0" quotePrefix="1" applyNumberFormat="1" applyFont="1" applyFill="1" applyBorder="1" applyAlignment="1">
      <alignment horizontal="right"/>
    </xf>
    <xf numFmtId="192" fontId="13" fillId="0" borderId="31" xfId="0" quotePrefix="1" applyNumberFormat="1" applyFont="1" applyFill="1" applyBorder="1" applyAlignment="1">
      <alignment horizontal="right"/>
    </xf>
    <xf numFmtId="0" fontId="31" fillId="0" borderId="29" xfId="0" applyFont="1" applyFill="1" applyBorder="1"/>
    <xf numFmtId="0" fontId="31" fillId="0" borderId="5" xfId="0" applyFont="1" applyFill="1" applyBorder="1"/>
    <xf numFmtId="172" fontId="13" fillId="0" borderId="5" xfId="0" applyNumberFormat="1" applyFont="1" applyFill="1" applyBorder="1"/>
    <xf numFmtId="164" fontId="12" fillId="0" borderId="31" xfId="0" applyNumberFormat="1" applyFont="1" applyFill="1" applyBorder="1"/>
    <xf numFmtId="164" fontId="13" fillId="0" borderId="29" xfId="0" applyNumberFormat="1" applyFont="1" applyFill="1" applyBorder="1"/>
    <xf numFmtId="192" fontId="13" fillId="0" borderId="27" xfId="0" quotePrefix="1" applyNumberFormat="1" applyFont="1" applyFill="1" applyBorder="1" applyAlignment="1">
      <alignment horizontal="right"/>
    </xf>
    <xf numFmtId="192" fontId="13" fillId="0" borderId="41" xfId="0" quotePrefix="1" applyNumberFormat="1" applyFont="1" applyFill="1" applyBorder="1" applyAlignment="1">
      <alignment horizontal="right"/>
    </xf>
    <xf numFmtId="0" fontId="12" fillId="0" borderId="37" xfId="0" applyFont="1" applyFill="1" applyBorder="1" applyAlignment="1">
      <alignment horizontal="center"/>
    </xf>
    <xf numFmtId="168" fontId="12" fillId="0" borderId="13" xfId="0" applyNumberFormat="1" applyFont="1" applyFill="1" applyBorder="1"/>
    <xf numFmtId="168" fontId="12" fillId="0" borderId="34" xfId="0" applyNumberFormat="1" applyFont="1" applyFill="1" applyBorder="1"/>
    <xf numFmtId="168" fontId="12" fillId="0" borderId="39" xfId="0" applyNumberFormat="1" applyFont="1" applyFill="1" applyBorder="1"/>
    <xf numFmtId="179" fontId="13" fillId="0" borderId="40" xfId="0" applyNumberFormat="1" applyFont="1" applyFill="1" applyBorder="1"/>
    <xf numFmtId="179" fontId="13" fillId="0" borderId="32" xfId="0" applyNumberFormat="1" applyFont="1" applyFill="1" applyBorder="1"/>
    <xf numFmtId="179" fontId="13" fillId="0" borderId="41" xfId="0" applyNumberFormat="1" applyFont="1" applyFill="1" applyBorder="1"/>
    <xf numFmtId="179" fontId="13" fillId="0" borderId="31" xfId="0" applyNumberFormat="1" applyFont="1" applyFill="1" applyBorder="1"/>
    <xf numFmtId="179" fontId="13" fillId="0" borderId="35" xfId="0" applyNumberFormat="1" applyFont="1" applyFill="1" applyBorder="1"/>
    <xf numFmtId="179" fontId="13" fillId="0" borderId="30" xfId="0" applyNumberFormat="1" applyFont="1" applyFill="1" applyBorder="1"/>
    <xf numFmtId="0" fontId="12" fillId="0" borderId="39" xfId="0" applyFont="1" applyFill="1" applyBorder="1" applyAlignment="1">
      <alignment horizontal="center" vertical="center"/>
    </xf>
    <xf numFmtId="172" fontId="12" fillId="0" borderId="5" xfId="0" applyNumberFormat="1" applyFont="1" applyFill="1" applyBorder="1" applyAlignment="1">
      <alignment horizontal="right"/>
    </xf>
    <xf numFmtId="195" fontId="13" fillId="0" borderId="5" xfId="0" applyNumberFormat="1" applyFont="1" applyFill="1" applyBorder="1"/>
    <xf numFmtId="195" fontId="13" fillId="0" borderId="31" xfId="0" applyNumberFormat="1" applyFont="1" applyFill="1" applyBorder="1"/>
    <xf numFmtId="172" fontId="12" fillId="0" borderId="67" xfId="0" applyNumberFormat="1" applyFont="1" applyFill="1" applyBorder="1" applyAlignment="1">
      <alignment horizontal="right"/>
    </xf>
    <xf numFmtId="195" fontId="12" fillId="0" borderId="67" xfId="0" applyNumberFormat="1" applyFont="1" applyFill="1" applyBorder="1"/>
    <xf numFmtId="195" fontId="12" fillId="0" borderId="68" xfId="0" applyNumberFormat="1" applyFont="1" applyFill="1" applyBorder="1"/>
    <xf numFmtId="195" fontId="7" fillId="0" borderId="0" xfId="0" applyNumberFormat="1" applyFont="1" applyFill="1" applyBorder="1"/>
    <xf numFmtId="195" fontId="7" fillId="0" borderId="0" xfId="0" applyNumberFormat="1" applyFont="1" applyFill="1"/>
    <xf numFmtId="0" fontId="13" fillId="0" borderId="70" xfId="0" applyFont="1" applyFill="1" applyBorder="1"/>
    <xf numFmtId="0" fontId="13" fillId="0" borderId="56" xfId="0" applyFont="1" applyFill="1" applyBorder="1"/>
    <xf numFmtId="0" fontId="12" fillId="0" borderId="67" xfId="0" applyFont="1" applyFill="1" applyBorder="1" applyAlignment="1">
      <alignment horizontal="center"/>
    </xf>
    <xf numFmtId="178" fontId="13" fillId="0" borderId="5" xfId="0" applyNumberFormat="1" applyFont="1" applyFill="1" applyBorder="1"/>
    <xf numFmtId="172" fontId="12" fillId="0" borderId="13" xfId="0" applyNumberFormat="1" applyFont="1" applyFill="1" applyBorder="1" applyAlignment="1">
      <alignment horizontal="center"/>
    </xf>
    <xf numFmtId="172" fontId="12" fillId="0" borderId="34" xfId="0" applyNumberFormat="1" applyFont="1" applyFill="1" applyBorder="1" applyAlignment="1">
      <alignment horizontal="center"/>
    </xf>
    <xf numFmtId="178" fontId="12" fillId="0" borderId="38" xfId="0" applyNumberFormat="1" applyFont="1" applyFill="1" applyBorder="1" applyAlignment="1">
      <alignment horizontal="center"/>
    </xf>
    <xf numFmtId="178" fontId="9" fillId="0" borderId="67" xfId="0" applyNumberFormat="1" applyFont="1" applyFill="1" applyBorder="1"/>
    <xf numFmtId="168" fontId="27" fillId="0" borderId="0" xfId="0" quotePrefix="1" applyNumberFormat="1" applyFont="1" applyFill="1" applyAlignment="1" applyProtection="1">
      <alignment horizontal="left" vertical="center"/>
    </xf>
    <xf numFmtId="168" fontId="16" fillId="0" borderId="0" xfId="0" applyNumberFormat="1" applyFont="1" applyFill="1" applyAlignment="1">
      <alignment vertical="center"/>
    </xf>
    <xf numFmtId="0" fontId="16" fillId="0" borderId="0" xfId="0" applyFont="1" applyFill="1" applyAlignment="1">
      <alignment vertical="center"/>
    </xf>
    <xf numFmtId="168" fontId="16" fillId="0" borderId="21" xfId="0" applyNumberFormat="1" applyFont="1" applyFill="1" applyBorder="1" applyAlignment="1">
      <alignment horizontal="center" vertical="center"/>
    </xf>
    <xf numFmtId="168" fontId="27" fillId="0" borderId="17" xfId="0" applyNumberFormat="1" applyFont="1" applyFill="1" applyBorder="1" applyAlignment="1" applyProtection="1">
      <alignment horizontal="center" vertical="center"/>
    </xf>
    <xf numFmtId="168" fontId="27" fillId="0" borderId="36" xfId="0" applyNumberFormat="1" applyFont="1" applyFill="1" applyBorder="1" applyAlignment="1">
      <alignment horizontal="center" vertical="center"/>
    </xf>
    <xf numFmtId="168" fontId="27" fillId="0" borderId="34" xfId="0" applyNumberFormat="1" applyFont="1" applyFill="1" applyBorder="1" applyAlignment="1">
      <alignment horizontal="center" vertical="center"/>
    </xf>
    <xf numFmtId="168" fontId="27" fillId="0" borderId="39" xfId="0" quotePrefix="1" applyNumberFormat="1" applyFont="1" applyFill="1" applyBorder="1" applyAlignment="1">
      <alignment horizontal="center" vertical="center"/>
    </xf>
    <xf numFmtId="168" fontId="27" fillId="0" borderId="27" xfId="0" applyNumberFormat="1" applyFont="1" applyFill="1" applyBorder="1" applyAlignment="1" applyProtection="1">
      <alignment horizontal="center" vertical="center"/>
    </xf>
    <xf numFmtId="168" fontId="27" fillId="0" borderId="28" xfId="0" applyNumberFormat="1" applyFont="1" applyFill="1" applyBorder="1"/>
    <xf numFmtId="168" fontId="27" fillId="0" borderId="34" xfId="0" applyNumberFormat="1" applyFont="1" applyFill="1" applyBorder="1" applyAlignment="1" applyProtection="1">
      <alignment vertical="center"/>
    </xf>
    <xf numFmtId="168" fontId="27" fillId="0" borderId="39" xfId="0" applyNumberFormat="1" applyFont="1" applyFill="1" applyBorder="1" applyAlignment="1" applyProtection="1">
      <alignment vertical="center"/>
    </xf>
    <xf numFmtId="0" fontId="16" fillId="0" borderId="0" xfId="0" applyFont="1" applyFill="1" applyAlignment="1"/>
    <xf numFmtId="0" fontId="16" fillId="0" borderId="0" xfId="0" applyFont="1" applyFill="1" applyAlignment="1">
      <alignment horizontal="left" vertical="center"/>
    </xf>
    <xf numFmtId="168" fontId="27" fillId="0" borderId="52" xfId="0" applyNumberFormat="1" applyFont="1" applyFill="1" applyBorder="1" applyAlignment="1" applyProtection="1">
      <alignment horizontal="center" vertical="center"/>
    </xf>
    <xf numFmtId="168" fontId="27" fillId="0" borderId="36" xfId="0" applyNumberFormat="1" applyFont="1" applyFill="1" applyBorder="1" applyAlignment="1" applyProtection="1">
      <alignment vertical="center"/>
    </xf>
    <xf numFmtId="168" fontId="16" fillId="0" borderId="0" xfId="0" applyNumberFormat="1" applyFont="1" applyFill="1" applyAlignment="1" applyProtection="1">
      <alignment horizontal="center" vertical="center"/>
    </xf>
    <xf numFmtId="168" fontId="16" fillId="0" borderId="0" xfId="0" applyNumberFormat="1" applyFont="1" applyFill="1" applyAlignment="1" applyProtection="1">
      <alignment vertical="center"/>
    </xf>
    <xf numFmtId="168" fontId="27" fillId="0" borderId="24" xfId="0" applyNumberFormat="1" applyFont="1" applyFill="1" applyBorder="1" applyAlignment="1" applyProtection="1">
      <alignment vertical="center"/>
    </xf>
    <xf numFmtId="168" fontId="16" fillId="0" borderId="0" xfId="0" applyNumberFormat="1" applyFont="1" applyFill="1" applyBorder="1" applyAlignment="1" applyProtection="1">
      <alignment vertical="center"/>
    </xf>
    <xf numFmtId="0" fontId="12" fillId="0" borderId="0" xfId="7" applyFont="1" applyFill="1" applyAlignment="1">
      <alignment horizontal="centerContinuous"/>
    </xf>
    <xf numFmtId="0" fontId="16" fillId="0" borderId="0" xfId="7" applyFont="1" applyFill="1" applyAlignment="1">
      <alignment horizontal="centerContinuous"/>
    </xf>
    <xf numFmtId="0" fontId="16" fillId="0" borderId="0" xfId="7" applyFont="1" applyFill="1"/>
    <xf numFmtId="0" fontId="12" fillId="0" borderId="0" xfId="7" quotePrefix="1" applyFont="1" applyFill="1" applyAlignment="1">
      <alignment horizontal="left"/>
    </xf>
    <xf numFmtId="0" fontId="34" fillId="0" borderId="0" xfId="7" applyFont="1" applyFill="1"/>
    <xf numFmtId="0" fontId="35" fillId="0" borderId="0" xfId="7" applyFont="1" applyFill="1"/>
    <xf numFmtId="0" fontId="27" fillId="0" borderId="58" xfId="7" applyFont="1" applyFill="1" applyBorder="1" applyAlignment="1">
      <alignment vertical="center"/>
    </xf>
    <xf numFmtId="0" fontId="27" fillId="0" borderId="59" xfId="7" applyFont="1" applyFill="1" applyBorder="1" applyAlignment="1">
      <alignment horizontal="center" vertical="center"/>
    </xf>
    <xf numFmtId="0" fontId="27" fillId="0" borderId="60" xfId="7" applyFont="1" applyFill="1" applyBorder="1" applyAlignment="1">
      <alignment vertical="center"/>
    </xf>
    <xf numFmtId="0" fontId="27" fillId="0" borderId="59" xfId="7" applyFont="1" applyFill="1" applyBorder="1" applyAlignment="1">
      <alignment vertical="center"/>
    </xf>
    <xf numFmtId="0" fontId="27" fillId="0" borderId="66" xfId="7" applyFont="1" applyFill="1" applyBorder="1" applyAlignment="1">
      <alignment horizontal="center" vertical="center"/>
    </xf>
    <xf numFmtId="0" fontId="27" fillId="0" borderId="69" xfId="7" applyFont="1" applyFill="1" applyBorder="1" applyAlignment="1">
      <alignment horizontal="center" vertical="center"/>
    </xf>
    <xf numFmtId="0" fontId="27" fillId="0" borderId="54" xfId="7" applyFont="1" applyFill="1" applyBorder="1" applyAlignment="1">
      <alignment horizontal="center" vertical="center"/>
    </xf>
    <xf numFmtId="0" fontId="27" fillId="0" borderId="53" xfId="7" applyFont="1" applyFill="1" applyBorder="1" applyAlignment="1">
      <alignment horizontal="center" vertical="center"/>
    </xf>
    <xf numFmtId="0" fontId="16" fillId="0" borderId="27" xfId="7" applyFont="1" applyFill="1" applyBorder="1" applyAlignment="1">
      <alignment vertical="center"/>
    </xf>
    <xf numFmtId="0" fontId="16" fillId="0" borderId="0" xfId="7" quotePrefix="1" applyFont="1" applyFill="1" applyBorder="1" applyAlignment="1">
      <alignment horizontal="left" vertical="center"/>
    </xf>
    <xf numFmtId="172" fontId="16" fillId="0" borderId="29" xfId="7" applyNumberFormat="1" applyFont="1" applyFill="1" applyBorder="1" applyAlignment="1">
      <alignment vertical="center"/>
    </xf>
    <xf numFmtId="172" fontId="16" fillId="0" borderId="41" xfId="7" applyNumberFormat="1" applyFont="1" applyFill="1" applyBorder="1" applyAlignment="1">
      <alignment vertical="center"/>
    </xf>
    <xf numFmtId="172" fontId="16" fillId="0" borderId="28" xfId="7" applyNumberFormat="1" applyFont="1" applyFill="1" applyBorder="1" applyAlignment="1">
      <alignment vertical="center"/>
    </xf>
    <xf numFmtId="172" fontId="16" fillId="0" borderId="6" xfId="7" applyNumberFormat="1" applyFont="1" applyFill="1" applyBorder="1" applyAlignment="1">
      <alignment vertical="center"/>
    </xf>
    <xf numFmtId="198" fontId="16" fillId="0" borderId="31" xfId="7" applyNumberFormat="1" applyFont="1" applyFill="1" applyBorder="1" applyAlignment="1">
      <alignment horizontal="center" vertical="center"/>
    </xf>
    <xf numFmtId="0" fontId="16" fillId="0" borderId="0" xfId="7" applyFont="1" applyFill="1" applyBorder="1" applyAlignment="1">
      <alignment horizontal="left" vertical="center"/>
    </xf>
    <xf numFmtId="0" fontId="16" fillId="0" borderId="0" xfId="7" quotePrefix="1" applyFont="1" applyFill="1" applyBorder="1" applyAlignment="1">
      <alignment vertical="center"/>
    </xf>
    <xf numFmtId="172" fontId="16" fillId="0" borderId="5" xfId="7" applyNumberFormat="1" applyFont="1" applyFill="1" applyBorder="1" applyAlignment="1">
      <alignment vertical="center"/>
    </xf>
    <xf numFmtId="198" fontId="16" fillId="0" borderId="28" xfId="7" applyNumberFormat="1" applyFont="1" applyFill="1" applyBorder="1" applyAlignment="1">
      <alignment horizontal="center" vertical="center"/>
    </xf>
    <xf numFmtId="172" fontId="16" fillId="0" borderId="0" xfId="7" applyNumberFormat="1" applyFont="1" applyFill="1" applyBorder="1" applyAlignment="1">
      <alignment vertical="center"/>
    </xf>
    <xf numFmtId="0" fontId="16" fillId="0" borderId="27" xfId="7" quotePrefix="1" applyFont="1" applyFill="1" applyBorder="1" applyAlignment="1">
      <alignment vertical="center"/>
    </xf>
    <xf numFmtId="0" fontId="16" fillId="0" borderId="27" xfId="7" quotePrefix="1" applyNumberFormat="1" applyFont="1" applyFill="1" applyBorder="1" applyAlignment="1">
      <alignment horizontal="right" vertical="center"/>
    </xf>
    <xf numFmtId="0" fontId="16" fillId="0" borderId="0" xfId="7" applyFont="1" applyFill="1" applyBorder="1" applyAlignment="1">
      <alignment vertical="center"/>
    </xf>
    <xf numFmtId="0" fontId="16" fillId="0" borderId="17" xfId="7" applyFont="1" applyFill="1" applyBorder="1" applyAlignment="1">
      <alignment vertical="center"/>
    </xf>
    <xf numFmtId="0" fontId="16" fillId="0" borderId="20" xfId="7" applyFont="1" applyFill="1" applyBorder="1" applyAlignment="1">
      <alignment horizontal="left" vertical="center"/>
    </xf>
    <xf numFmtId="172" fontId="16" fillId="0" borderId="33" xfId="7" applyNumberFormat="1" applyFont="1" applyFill="1" applyBorder="1" applyAlignment="1">
      <alignment vertical="center"/>
    </xf>
    <xf numFmtId="172" fontId="16" fillId="0" borderId="35" xfId="7" applyNumberFormat="1" applyFont="1" applyFill="1" applyBorder="1" applyAlignment="1">
      <alignment vertical="center"/>
    </xf>
    <xf numFmtId="172" fontId="16" fillId="0" borderId="63" xfId="7" applyNumberFormat="1" applyFont="1" applyFill="1" applyBorder="1" applyAlignment="1">
      <alignment vertical="center"/>
    </xf>
    <xf numFmtId="198" fontId="16" fillId="0" borderId="30" xfId="7" applyNumberFormat="1" applyFont="1" applyFill="1" applyBorder="1" applyAlignment="1">
      <alignment horizontal="center" vertical="center"/>
    </xf>
    <xf numFmtId="1" fontId="14" fillId="0" borderId="0" xfId="7" quotePrefix="1" applyNumberFormat="1" applyFont="1" applyFill="1" applyAlignment="1">
      <alignment horizontal="right"/>
    </xf>
    <xf numFmtId="0" fontId="15" fillId="0" borderId="0" xfId="7" applyFont="1" applyFill="1"/>
    <xf numFmtId="0" fontId="14" fillId="0" borderId="0" xfId="7" quotePrefix="1" applyNumberFormat="1" applyFont="1" applyFill="1" applyAlignment="1">
      <alignment horizontal="right"/>
    </xf>
    <xf numFmtId="203" fontId="16" fillId="0" borderId="40" xfId="8" applyNumberFormat="1" applyFont="1" applyFill="1" applyBorder="1" applyAlignment="1">
      <alignment horizontal="center" vertical="center"/>
    </xf>
    <xf numFmtId="0" fontId="15" fillId="0" borderId="0" xfId="9" applyFont="1" applyFill="1"/>
    <xf numFmtId="0" fontId="38" fillId="0" borderId="0" xfId="9" applyFont="1" applyFill="1"/>
    <xf numFmtId="0" fontId="16" fillId="0" borderId="0" xfId="9" applyFont="1" applyFill="1"/>
    <xf numFmtId="0" fontId="27" fillId="0" borderId="77" xfId="9" quotePrefix="1" applyFont="1" applyFill="1" applyBorder="1" applyAlignment="1">
      <alignment horizontal="center" vertical="center"/>
    </xf>
    <xf numFmtId="206" fontId="16" fillId="0" borderId="1" xfId="9" applyNumberFormat="1" applyFont="1" applyFill="1" applyBorder="1" applyAlignment="1"/>
    <xf numFmtId="206" fontId="16" fillId="0" borderId="5" xfId="9" applyNumberFormat="1" applyFont="1" applyFill="1" applyBorder="1" applyAlignment="1"/>
    <xf numFmtId="206" fontId="16" fillId="0" borderId="3" xfId="9" applyNumberFormat="1" applyFont="1" applyFill="1" applyBorder="1" applyAlignment="1"/>
    <xf numFmtId="206" fontId="27" fillId="0" borderId="1" xfId="9" applyNumberFormat="1" applyFont="1" applyFill="1" applyBorder="1" applyAlignment="1">
      <alignment vertical="center"/>
    </xf>
    <xf numFmtId="206" fontId="27" fillId="0" borderId="8" xfId="9" applyNumberFormat="1" applyFont="1" applyFill="1" applyBorder="1" applyAlignment="1">
      <alignment vertical="center"/>
    </xf>
    <xf numFmtId="206" fontId="27" fillId="0" borderId="80" xfId="9" applyNumberFormat="1" applyFont="1" applyFill="1" applyBorder="1" applyAlignment="1">
      <alignment vertical="center"/>
    </xf>
    <xf numFmtId="0" fontId="7" fillId="0" borderId="18" xfId="9" applyFont="1" applyFill="1" applyBorder="1"/>
    <xf numFmtId="3" fontId="13" fillId="0" borderId="0" xfId="13" applyNumberFormat="1" applyFont="1" applyFill="1" applyBorder="1" applyAlignment="1">
      <alignment horizontal="center"/>
    </xf>
    <xf numFmtId="0" fontId="16" fillId="0" borderId="5" xfId="14" quotePrefix="1" applyNumberFormat="1" applyFont="1" applyFill="1" applyBorder="1" applyAlignment="1">
      <alignment horizontal="center"/>
    </xf>
    <xf numFmtId="208" fontId="7" fillId="0" borderId="0" xfId="14" applyNumberFormat="1" applyFont="1" applyFill="1" applyBorder="1"/>
    <xf numFmtId="0" fontId="7" fillId="0" borderId="0" xfId="14" applyFont="1" applyFill="1" applyBorder="1"/>
    <xf numFmtId="0" fontId="16" fillId="0" borderId="41" xfId="14" applyFont="1" applyFill="1" applyBorder="1" applyAlignment="1">
      <alignment horizontal="center"/>
    </xf>
    <xf numFmtId="0" fontId="16" fillId="0" borderId="28" xfId="14" applyFont="1" applyFill="1" applyBorder="1" applyAlignment="1">
      <alignment horizontal="center"/>
    </xf>
    <xf numFmtId="0" fontId="27" fillId="0" borderId="26" xfId="14" applyNumberFormat="1" applyFont="1" applyFill="1" applyBorder="1" applyAlignment="1">
      <alignment horizontal="left" indent="2"/>
    </xf>
    <xf numFmtId="0" fontId="27" fillId="0" borderId="28" xfId="14" applyNumberFormat="1" applyFont="1" applyFill="1" applyBorder="1" applyAlignment="1">
      <alignment horizontal="left"/>
    </xf>
    <xf numFmtId="0" fontId="16" fillId="0" borderId="17" xfId="14" applyNumberFormat="1" applyFont="1" applyFill="1" applyBorder="1"/>
    <xf numFmtId="0" fontId="16" fillId="0" borderId="19" xfId="14" applyNumberFormat="1" applyFont="1" applyFill="1" applyBorder="1"/>
    <xf numFmtId="0" fontId="16" fillId="0" borderId="40" xfId="14" applyFont="1" applyFill="1" applyBorder="1" applyAlignment="1">
      <alignment horizontal="center"/>
    </xf>
    <xf numFmtId="0" fontId="16" fillId="0" borderId="23" xfId="14" applyFont="1" applyFill="1" applyBorder="1" applyAlignment="1">
      <alignment horizontal="center"/>
    </xf>
    <xf numFmtId="0" fontId="27" fillId="0" borderId="41" xfId="14" applyFont="1" applyFill="1" applyBorder="1" applyAlignment="1">
      <alignment horizontal="center"/>
    </xf>
    <xf numFmtId="0" fontId="27" fillId="0" borderId="28" xfId="14" applyFont="1" applyFill="1" applyBorder="1" applyAlignment="1">
      <alignment horizontal="center"/>
    </xf>
    <xf numFmtId="0" fontId="16" fillId="0" borderId="35" xfId="14" applyFont="1" applyFill="1" applyBorder="1" applyAlignment="1">
      <alignment horizontal="center"/>
    </xf>
    <xf numFmtId="0" fontId="16" fillId="0" borderId="30" xfId="14" applyFont="1" applyFill="1" applyBorder="1" applyAlignment="1">
      <alignment horizontal="center"/>
    </xf>
    <xf numFmtId="179" fontId="13" fillId="0" borderId="19" xfId="0" applyNumberFormat="1" applyFont="1" applyFill="1" applyBorder="1" applyAlignment="1">
      <alignment horizontal="right"/>
    </xf>
    <xf numFmtId="164" fontId="7" fillId="0" borderId="5" xfId="0" applyNumberFormat="1" applyFont="1" applyFill="1" applyBorder="1" applyAlignment="1">
      <alignment horizontal="center"/>
    </xf>
    <xf numFmtId="164" fontId="7" fillId="0" borderId="3" xfId="0" applyNumberFormat="1" applyFont="1" applyFill="1" applyBorder="1" applyAlignment="1">
      <alignment horizontal="center"/>
    </xf>
    <xf numFmtId="49" fontId="12" fillId="0" borderId="5" xfId="16" applyNumberFormat="1" applyFont="1" applyFill="1" applyBorder="1" applyAlignment="1" applyProtection="1">
      <alignment horizontal="center" vertical="top" wrapText="1"/>
    </xf>
    <xf numFmtId="0" fontId="27" fillId="0" borderId="5" xfId="16" applyFont="1" applyFill="1" applyBorder="1" applyAlignment="1" applyProtection="1">
      <alignment wrapText="1"/>
    </xf>
    <xf numFmtId="183" fontId="13" fillId="0" borderId="5" xfId="16" applyNumberFormat="1" applyFont="1" applyFill="1" applyBorder="1"/>
    <xf numFmtId="0" fontId="13" fillId="0" borderId="0" xfId="16" applyFont="1" applyFill="1"/>
    <xf numFmtId="183" fontId="12" fillId="0" borderId="5" xfId="16" applyNumberFormat="1" applyFont="1" applyFill="1" applyBorder="1"/>
    <xf numFmtId="211" fontId="13" fillId="0" borderId="5" xfId="17" quotePrefix="1" applyNumberFormat="1" applyFont="1" applyFill="1" applyBorder="1" applyAlignment="1">
      <alignment horizontal="right"/>
    </xf>
    <xf numFmtId="211" fontId="12" fillId="0" borderId="5" xfId="17" quotePrefix="1" applyNumberFormat="1" applyFont="1" applyFill="1" applyBorder="1" applyAlignment="1">
      <alignment horizontal="right"/>
    </xf>
    <xf numFmtId="183" fontId="13" fillId="0" borderId="5" xfId="16" applyNumberFormat="1" applyFont="1" applyFill="1" applyBorder="1" applyAlignment="1" applyProtection="1">
      <alignment horizontal="right"/>
      <protection locked="0"/>
    </xf>
    <xf numFmtId="183" fontId="13" fillId="0" borderId="3" xfId="16" applyNumberFormat="1" applyFont="1" applyFill="1" applyBorder="1" applyAlignment="1" applyProtection="1">
      <alignment horizontal="right"/>
      <protection locked="0"/>
    </xf>
    <xf numFmtId="183" fontId="13" fillId="0" borderId="3" xfId="16" applyNumberFormat="1" applyFont="1" applyFill="1" applyBorder="1"/>
    <xf numFmtId="0" fontId="13" fillId="0" borderId="0" xfId="16" applyFont="1" applyFill="1" applyBorder="1" applyAlignment="1" applyProtection="1"/>
    <xf numFmtId="49" fontId="13" fillId="0" borderId="5" xfId="16" applyNumberFormat="1" applyFont="1" applyFill="1" applyBorder="1" applyAlignment="1" applyProtection="1">
      <alignment horizontal="center"/>
    </xf>
    <xf numFmtId="0" fontId="13" fillId="0" borderId="0" xfId="16" applyFont="1" applyFill="1" applyBorder="1" applyAlignment="1" applyProtection="1">
      <alignment horizontal="left" indent="3"/>
    </xf>
    <xf numFmtId="49" fontId="12" fillId="0" borderId="5" xfId="16" applyNumberFormat="1" applyFont="1" applyFill="1" applyBorder="1" applyAlignment="1" applyProtection="1">
      <alignment horizontal="center"/>
    </xf>
    <xf numFmtId="0" fontId="12" fillId="0" borderId="0" xfId="16" applyFont="1" applyFill="1" applyBorder="1" applyProtection="1"/>
    <xf numFmtId="183" fontId="12" fillId="0" borderId="5" xfId="16" applyNumberFormat="1" applyFont="1" applyFill="1" applyBorder="1" applyAlignment="1" applyProtection="1">
      <alignment horizontal="center"/>
      <protection locked="0"/>
    </xf>
    <xf numFmtId="0" fontId="12" fillId="0" borderId="0" xfId="16" applyFont="1" applyFill="1"/>
    <xf numFmtId="183" fontId="12" fillId="0" borderId="11" xfId="16" applyNumberFormat="1" applyFont="1" applyFill="1" applyBorder="1" applyAlignment="1" applyProtection="1">
      <alignment horizontal="center"/>
    </xf>
    <xf numFmtId="0" fontId="13" fillId="0" borderId="0" xfId="16" applyFont="1" applyFill="1" applyBorder="1" applyProtection="1"/>
    <xf numFmtId="0" fontId="12" fillId="0" borderId="11" xfId="16" applyFont="1" applyFill="1" applyBorder="1" applyAlignment="1">
      <alignment horizontal="center" wrapText="1"/>
    </xf>
    <xf numFmtId="0" fontId="27" fillId="0" borderId="10" xfId="16" applyFont="1" applyFill="1" applyBorder="1" applyAlignment="1" applyProtection="1">
      <alignment horizontal="center" vertical="center" wrapText="1"/>
    </xf>
    <xf numFmtId="0" fontId="12" fillId="0" borderId="5" xfId="16" applyFont="1" applyFill="1" applyBorder="1" applyAlignment="1">
      <alignment horizontal="center"/>
    </xf>
    <xf numFmtId="213" fontId="12" fillId="0" borderId="5" xfId="17" applyNumberFormat="1" applyFont="1" applyFill="1" applyBorder="1" applyAlignment="1" applyProtection="1">
      <alignment horizontal="right"/>
    </xf>
    <xf numFmtId="213" fontId="12" fillId="0" borderId="5" xfId="17" applyNumberFormat="1" applyFont="1" applyFill="1" applyBorder="1" applyAlignment="1" applyProtection="1"/>
    <xf numFmtId="210" fontId="12" fillId="0" borderId="0" xfId="16" applyNumberFormat="1" applyFont="1" applyFill="1"/>
    <xf numFmtId="0" fontId="13" fillId="0" borderId="5" xfId="16" applyFont="1" applyFill="1" applyBorder="1" applyAlignment="1">
      <alignment horizontal="center"/>
    </xf>
    <xf numFmtId="0" fontId="13" fillId="0" borderId="0" xfId="16" applyFont="1" applyFill="1" applyBorder="1" applyAlignment="1" applyProtection="1">
      <alignment horizontal="left" indent="1"/>
    </xf>
    <xf numFmtId="213" fontId="13" fillId="0" borderId="5" xfId="17" applyNumberFormat="1" applyFont="1" applyFill="1" applyBorder="1" applyAlignment="1" applyProtection="1">
      <alignment horizontal="right"/>
      <protection locked="0"/>
    </xf>
    <xf numFmtId="213" fontId="13" fillId="0" borderId="41" xfId="17" applyNumberFormat="1" applyFont="1" applyFill="1" applyBorder="1" applyAlignment="1" applyProtection="1">
      <alignment horizontal="right"/>
      <protection locked="0"/>
    </xf>
    <xf numFmtId="213" fontId="12" fillId="0" borderId="5" xfId="17" applyNumberFormat="1" applyFont="1" applyFill="1" applyBorder="1" applyAlignment="1" applyProtection="1">
      <alignment horizontal="right"/>
      <protection locked="0"/>
    </xf>
    <xf numFmtId="213" fontId="12" fillId="0" borderId="41" xfId="17" applyNumberFormat="1" applyFont="1" applyFill="1" applyBorder="1" applyAlignment="1" applyProtection="1">
      <alignment horizontal="right"/>
      <protection locked="0"/>
    </xf>
    <xf numFmtId="213" fontId="13" fillId="0" borderId="5" xfId="17" applyNumberFormat="1" applyFont="1" applyFill="1" applyBorder="1" applyAlignment="1" applyProtection="1">
      <protection locked="0"/>
    </xf>
    <xf numFmtId="213" fontId="13" fillId="0" borderId="41" xfId="17" applyNumberFormat="1" applyFont="1" applyFill="1" applyBorder="1" applyAlignment="1" applyProtection="1">
      <protection locked="0"/>
    </xf>
    <xf numFmtId="213" fontId="12" fillId="0" borderId="5" xfId="17" applyNumberFormat="1" applyFont="1" applyFill="1" applyBorder="1" applyAlignment="1" applyProtection="1">
      <protection locked="0"/>
    </xf>
    <xf numFmtId="213" fontId="12" fillId="0" borderId="41" xfId="17" applyNumberFormat="1" applyFont="1" applyFill="1" applyBorder="1" applyAlignment="1" applyProtection="1">
      <protection locked="0"/>
    </xf>
    <xf numFmtId="213" fontId="13" fillId="0" borderId="5" xfId="17" applyNumberFormat="1" applyFont="1" applyFill="1" applyBorder="1" applyAlignment="1" applyProtection="1"/>
    <xf numFmtId="213" fontId="13" fillId="0" borderId="41" xfId="17" applyNumberFormat="1" applyFont="1" applyFill="1" applyBorder="1" applyAlignment="1" applyProtection="1">
      <alignment horizontal="center"/>
      <protection locked="0"/>
    </xf>
    <xf numFmtId="0" fontId="12" fillId="0" borderId="11" xfId="16" applyFont="1" applyFill="1" applyBorder="1" applyAlignment="1">
      <alignment horizontal="center"/>
    </xf>
    <xf numFmtId="0" fontId="12" fillId="0" borderId="10" xfId="16" applyFont="1" applyFill="1" applyBorder="1" applyProtection="1"/>
    <xf numFmtId="213" fontId="12" fillId="0" borderId="11" xfId="17" applyNumberFormat="1" applyFont="1" applyFill="1" applyBorder="1" applyAlignment="1" applyProtection="1">
      <protection locked="0"/>
    </xf>
    <xf numFmtId="0" fontId="12" fillId="0" borderId="1" xfId="16" applyFont="1" applyFill="1" applyBorder="1" applyAlignment="1">
      <alignment horizontal="center"/>
    </xf>
    <xf numFmtId="0" fontId="12" fillId="0" borderId="3" xfId="16" applyFont="1" applyFill="1" applyBorder="1" applyAlignment="1">
      <alignment horizontal="center"/>
    </xf>
    <xf numFmtId="0" fontId="13" fillId="0" borderId="9" xfId="16" applyFont="1" applyFill="1" applyBorder="1"/>
    <xf numFmtId="0" fontId="12" fillId="0" borderId="10" xfId="16" applyFont="1" applyFill="1" applyBorder="1" applyAlignment="1" applyProtection="1">
      <alignment horizontal="center"/>
    </xf>
    <xf numFmtId="213" fontId="12" fillId="0" borderId="11" xfId="17" applyNumberFormat="1" applyFont="1" applyFill="1" applyBorder="1" applyAlignment="1" applyProtection="1">
      <alignment horizontal="right"/>
    </xf>
    <xf numFmtId="0" fontId="13" fillId="0" borderId="0" xfId="16" applyFont="1" applyFill="1" applyProtection="1"/>
    <xf numFmtId="43" fontId="13" fillId="0" borderId="0" xfId="16" applyNumberFormat="1" applyFont="1" applyFill="1"/>
    <xf numFmtId="183" fontId="20" fillId="0" borderId="5" xfId="13" applyNumberFormat="1" applyFont="1" applyFill="1" applyBorder="1" applyAlignment="1">
      <alignment horizontal="center"/>
    </xf>
    <xf numFmtId="183" fontId="20" fillId="0" borderId="5" xfId="13" applyNumberFormat="1" applyFont="1" applyFill="1" applyBorder="1" applyAlignment="1">
      <alignment horizontal="right"/>
    </xf>
    <xf numFmtId="0" fontId="13" fillId="0" borderId="0" xfId="13" applyFont="1" applyFill="1" applyBorder="1" applyAlignment="1" applyProtection="1"/>
    <xf numFmtId="0" fontId="13" fillId="0" borderId="0" xfId="13" applyFont="1" applyFill="1"/>
    <xf numFmtId="183" fontId="13" fillId="0" borderId="0" xfId="13" applyNumberFormat="1" applyFont="1" applyFill="1"/>
    <xf numFmtId="166" fontId="16" fillId="0" borderId="1" xfId="8" applyNumberFormat="1" applyFont="1" applyFill="1" applyBorder="1" applyAlignment="1">
      <alignment horizontal="center"/>
    </xf>
    <xf numFmtId="182" fontId="16" fillId="0" borderId="41" xfId="8" applyNumberFormat="1" applyFont="1" applyFill="1" applyBorder="1" applyAlignment="1">
      <alignment horizontal="center"/>
    </xf>
    <xf numFmtId="182" fontId="16" fillId="0" borderId="0" xfId="8" applyNumberFormat="1" applyFont="1" applyFill="1" applyBorder="1" applyAlignment="1">
      <alignment horizontal="center" wrapText="1"/>
    </xf>
    <xf numFmtId="166" fontId="16" fillId="0" borderId="5" xfId="8" quotePrefix="1" applyNumberFormat="1" applyFont="1" applyFill="1" applyBorder="1" applyAlignment="1">
      <alignment horizontal="center" vertical="center"/>
    </xf>
    <xf numFmtId="182" fontId="16" fillId="0" borderId="41" xfId="8" applyNumberFormat="1" applyFont="1" applyFill="1" applyBorder="1" applyAlignment="1">
      <alignment horizontal="center" vertical="center"/>
    </xf>
    <xf numFmtId="182" fontId="16" fillId="0" borderId="0" xfId="8" applyNumberFormat="1" applyFont="1" applyFill="1" applyBorder="1" applyAlignment="1">
      <alignment horizontal="center" vertical="center" wrapText="1"/>
    </xf>
    <xf numFmtId="166" fontId="16" fillId="0" borderId="3" xfId="8" quotePrefix="1" applyNumberFormat="1" applyFont="1" applyFill="1" applyBorder="1" applyAlignment="1">
      <alignment horizontal="center" vertical="center"/>
    </xf>
    <xf numFmtId="182" fontId="16" fillId="0" borderId="57" xfId="8" applyNumberFormat="1" applyFont="1" applyFill="1" applyBorder="1" applyAlignment="1">
      <alignment horizontal="center" vertical="center"/>
    </xf>
    <xf numFmtId="182" fontId="16" fillId="0" borderId="3" xfId="8" applyNumberFormat="1" applyFont="1" applyFill="1" applyBorder="1" applyAlignment="1">
      <alignment horizontal="center" vertical="center"/>
    </xf>
    <xf numFmtId="166" fontId="16" fillId="0" borderId="5" xfId="8" applyNumberFormat="1" applyFont="1" applyFill="1" applyBorder="1" applyAlignment="1">
      <alignment horizontal="right"/>
    </xf>
    <xf numFmtId="166" fontId="27" fillId="0" borderId="11" xfId="8" applyNumberFormat="1" applyFont="1" applyFill="1" applyBorder="1" applyAlignment="1">
      <alignment horizontal="right"/>
    </xf>
    <xf numFmtId="3" fontId="27" fillId="0" borderId="0" xfId="8" applyNumberFormat="1" applyFont="1" applyFill="1" applyBorder="1" applyAlignment="1">
      <alignment horizontal="center"/>
    </xf>
    <xf numFmtId="166" fontId="16" fillId="0" borderId="0" xfId="8" applyNumberFormat="1" applyFont="1" applyFill="1" applyBorder="1" applyAlignment="1">
      <alignment horizontal="center"/>
    </xf>
    <xf numFmtId="182" fontId="16" fillId="0" borderId="0" xfId="8" applyNumberFormat="1" applyFont="1" applyFill="1" applyBorder="1" applyAlignment="1">
      <alignment horizontal="center"/>
    </xf>
    <xf numFmtId="166" fontId="16" fillId="0" borderId="0" xfId="8" quotePrefix="1" applyNumberFormat="1" applyFont="1" applyFill="1" applyBorder="1" applyAlignment="1">
      <alignment horizontal="center" vertical="center"/>
    </xf>
    <xf numFmtId="182" fontId="16" fillId="0" borderId="0" xfId="8" applyNumberFormat="1" applyFont="1" applyFill="1" applyBorder="1" applyAlignment="1">
      <alignment horizontal="center" vertical="center"/>
    </xf>
    <xf numFmtId="1" fontId="16" fillId="0" borderId="0" xfId="8" applyNumberFormat="1" applyFont="1" applyFill="1" applyBorder="1"/>
    <xf numFmtId="1" fontId="27" fillId="0" borderId="0" xfId="8" applyNumberFormat="1" applyFont="1" applyFill="1" applyBorder="1" applyAlignment="1">
      <alignment vertical="center"/>
    </xf>
    <xf numFmtId="166" fontId="16" fillId="0" borderId="0" xfId="8" applyNumberFormat="1" applyFont="1" applyFill="1" applyBorder="1" applyAlignment="1">
      <alignment horizontal="right"/>
    </xf>
    <xf numFmtId="0" fontId="12" fillId="0" borderId="0" xfId="8" quotePrefix="1" applyFont="1" applyFill="1" applyBorder="1" applyAlignment="1">
      <alignment horizontal="left"/>
    </xf>
    <xf numFmtId="0" fontId="13" fillId="0" borderId="0" xfId="8" applyFont="1" applyFill="1"/>
    <xf numFmtId="0" fontId="13" fillId="0" borderId="0" xfId="8" applyFont="1" applyFill="1" applyAlignment="1">
      <alignment horizontal="center"/>
    </xf>
    <xf numFmtId="0" fontId="13" fillId="0" borderId="0" xfId="8" applyFont="1" applyFill="1" applyBorder="1"/>
    <xf numFmtId="0" fontId="6" fillId="0" borderId="0" xfId="8" quotePrefix="1" applyFont="1" applyFill="1" applyBorder="1" applyAlignment="1">
      <alignment horizontal="left"/>
    </xf>
    <xf numFmtId="0" fontId="11" fillId="0" borderId="0" xfId="8" applyFont="1" applyFill="1"/>
    <xf numFmtId="0" fontId="11" fillId="0" borderId="0" xfId="8" applyFont="1" applyFill="1" applyAlignment="1">
      <alignment horizontal="center"/>
    </xf>
    <xf numFmtId="0" fontId="12" fillId="0" borderId="0" xfId="8" applyFont="1" applyFill="1" applyAlignment="1">
      <alignment horizontal="centerContinuous"/>
    </xf>
    <xf numFmtId="0" fontId="12" fillId="0" borderId="4" xfId="8" applyFont="1" applyFill="1" applyBorder="1" applyAlignment="1">
      <alignment horizontal="centerContinuous"/>
    </xf>
    <xf numFmtId="0" fontId="12" fillId="0" borderId="0" xfId="8" applyFont="1" applyFill="1" applyBorder="1" applyAlignment="1">
      <alignment horizontal="centerContinuous"/>
    </xf>
    <xf numFmtId="0" fontId="13" fillId="0" borderId="8" xfId="8" applyFont="1" applyFill="1" applyBorder="1"/>
    <xf numFmtId="0" fontId="13" fillId="0" borderId="2" xfId="8" applyFont="1" applyFill="1" applyBorder="1"/>
    <xf numFmtId="0" fontId="13" fillId="0" borderId="2" xfId="8" applyFont="1" applyFill="1" applyBorder="1" applyAlignment="1">
      <alignment horizontal="center"/>
    </xf>
    <xf numFmtId="0" fontId="13" fillId="0" borderId="56" xfId="8" applyFont="1" applyFill="1" applyBorder="1"/>
    <xf numFmtId="0" fontId="12" fillId="0" borderId="6" xfId="8" applyFont="1" applyFill="1" applyBorder="1"/>
    <xf numFmtId="0" fontId="27" fillId="0" borderId="0" xfId="8" applyFont="1" applyFill="1" applyBorder="1"/>
    <xf numFmtId="0" fontId="27" fillId="0" borderId="0" xfId="8" applyFont="1" applyFill="1" applyBorder="1" applyAlignment="1">
      <alignment horizontal="center"/>
    </xf>
    <xf numFmtId="0" fontId="27" fillId="0" borderId="41" xfId="8" applyFont="1" applyFill="1" applyBorder="1"/>
    <xf numFmtId="0" fontId="12" fillId="0" borderId="0" xfId="8" applyFont="1" applyFill="1"/>
    <xf numFmtId="0" fontId="12" fillId="0" borderId="7" xfId="8" applyFont="1" applyFill="1" applyBorder="1"/>
    <xf numFmtId="0" fontId="27" fillId="0" borderId="4" xfId="8" applyFont="1" applyFill="1" applyBorder="1"/>
    <xf numFmtId="0" fontId="27" fillId="0" borderId="4" xfId="8" applyFont="1" applyFill="1" applyBorder="1" applyAlignment="1">
      <alignment horizontal="center" vertical="center"/>
    </xf>
    <xf numFmtId="0" fontId="27" fillId="0" borderId="57" xfId="8" applyFont="1" applyFill="1" applyBorder="1"/>
    <xf numFmtId="0" fontId="13" fillId="0" borderId="6" xfId="8" applyFont="1" applyFill="1" applyBorder="1"/>
    <xf numFmtId="0" fontId="16" fillId="0" borderId="0" xfId="8" applyFont="1" applyFill="1" applyBorder="1"/>
    <xf numFmtId="3" fontId="16" fillId="0" borderId="41" xfId="22" applyNumberFormat="1" applyFont="1" applyFill="1" applyBorder="1" applyAlignment="1">
      <alignment horizontal="left"/>
    </xf>
    <xf numFmtId="0" fontId="12" fillId="0" borderId="9" xfId="8" applyFont="1" applyFill="1" applyBorder="1" applyAlignment="1">
      <alignment vertical="center"/>
    </xf>
    <xf numFmtId="0" fontId="27" fillId="0" borderId="10" xfId="8" applyFont="1" applyFill="1" applyBorder="1" applyAlignment="1">
      <alignment vertical="center"/>
    </xf>
    <xf numFmtId="182" fontId="27" fillId="0" borderId="0" xfId="8" applyNumberFormat="1" applyFont="1" applyFill="1" applyBorder="1" applyAlignment="1">
      <alignment horizontal="center" vertical="center"/>
    </xf>
    <xf numFmtId="0" fontId="12" fillId="0" borderId="0" xfId="8" applyFont="1" applyFill="1" applyAlignment="1">
      <alignment vertical="center"/>
    </xf>
    <xf numFmtId="0" fontId="29" fillId="0" borderId="0" xfId="8" applyFont="1" applyFill="1"/>
    <xf numFmtId="0" fontId="15" fillId="0" borderId="0" xfId="8" applyFont="1" applyFill="1"/>
    <xf numFmtId="0" fontId="15" fillId="0" borderId="0" xfId="8" applyFont="1" applyFill="1" applyAlignment="1">
      <alignment horizontal="center"/>
    </xf>
    <xf numFmtId="0" fontId="29" fillId="0" borderId="0" xfId="8" applyFont="1" applyFill="1" applyAlignment="1">
      <alignment horizontal="center"/>
    </xf>
    <xf numFmtId="0" fontId="16" fillId="0" borderId="0" xfId="8" applyFont="1" applyFill="1" applyAlignment="1">
      <alignment horizontal="center"/>
    </xf>
    <xf numFmtId="0" fontId="16" fillId="0" borderId="0" xfId="8" applyFont="1" applyFill="1"/>
    <xf numFmtId="166" fontId="13" fillId="0" borderId="0" xfId="8" applyNumberFormat="1" applyFont="1" applyFill="1"/>
    <xf numFmtId="0" fontId="7" fillId="0" borderId="0" xfId="8" applyFont="1" applyFill="1"/>
    <xf numFmtId="0" fontId="7" fillId="0" borderId="0" xfId="8" applyFont="1" applyFill="1" applyAlignment="1">
      <alignment horizontal="center"/>
    </xf>
    <xf numFmtId="166" fontId="7" fillId="0" borderId="0" xfId="8" applyNumberFormat="1" applyFont="1" applyFill="1"/>
    <xf numFmtId="0" fontId="12" fillId="0" borderId="0" xfId="8" quotePrefix="1" applyFont="1" applyFill="1" applyAlignment="1">
      <alignment horizontal="left"/>
    </xf>
    <xf numFmtId="0" fontId="16" fillId="0" borderId="0" xfId="8" applyFont="1" applyFill="1" applyBorder="1" applyAlignment="1">
      <alignment horizontal="center"/>
    </xf>
    <xf numFmtId="0" fontId="27" fillId="0" borderId="0" xfId="8" applyFont="1" applyFill="1" applyAlignment="1">
      <alignment horizontal="center"/>
    </xf>
    <xf numFmtId="0" fontId="12" fillId="0" borderId="0" xfId="8" applyFont="1" applyFill="1" applyAlignment="1">
      <alignment horizontal="center"/>
    </xf>
    <xf numFmtId="0" fontId="16" fillId="0" borderId="1" xfId="8" applyFont="1" applyFill="1" applyBorder="1"/>
    <xf numFmtId="0" fontId="27" fillId="0" borderId="0" xfId="8" applyFont="1" applyFill="1" applyBorder="1" applyAlignment="1">
      <alignment horizontal="center" vertical="center"/>
    </xf>
    <xf numFmtId="0" fontId="13" fillId="0" borderId="0" xfId="8" applyFont="1" applyFill="1" applyAlignment="1">
      <alignment horizontal="center" vertical="center"/>
    </xf>
    <xf numFmtId="182" fontId="16" fillId="0" borderId="0" xfId="8" applyNumberFormat="1" applyFont="1" applyFill="1" applyBorder="1" applyAlignment="1">
      <alignment horizontal="right"/>
    </xf>
    <xf numFmtId="183" fontId="27" fillId="0" borderId="0" xfId="8" applyNumberFormat="1" applyFont="1" applyFill="1" applyBorder="1" applyAlignment="1">
      <alignment horizontal="right" vertical="center"/>
    </xf>
    <xf numFmtId="166" fontId="16" fillId="0" borderId="0" xfId="8" applyNumberFormat="1" applyFont="1" applyFill="1"/>
    <xf numFmtId="214" fontId="16" fillId="0" borderId="0" xfId="8" applyNumberFormat="1" applyFont="1" applyFill="1"/>
    <xf numFmtId="0" fontId="61" fillId="0" borderId="36" xfId="214" applyFont="1" applyFill="1" applyBorder="1" applyAlignment="1">
      <alignment horizontal="center"/>
    </xf>
    <xf numFmtId="215" fontId="61" fillId="0" borderId="38" xfId="13" applyNumberFormat="1" applyFont="1" applyFill="1" applyBorder="1" applyAlignment="1">
      <alignment horizontal="center"/>
    </xf>
    <xf numFmtId="215" fontId="61" fillId="0" borderId="39" xfId="13" applyNumberFormat="1" applyFont="1" applyFill="1" applyBorder="1" applyAlignment="1">
      <alignment horizontal="center"/>
    </xf>
    <xf numFmtId="215" fontId="61" fillId="0" borderId="0" xfId="13" applyNumberFormat="1" applyFont="1" applyFill="1" applyBorder="1" applyAlignment="1">
      <alignment horizontal="center"/>
    </xf>
    <xf numFmtId="0" fontId="61" fillId="0" borderId="29" xfId="214" applyFont="1" applyFill="1" applyBorder="1"/>
    <xf numFmtId="0" fontId="29" fillId="0" borderId="29" xfId="214" applyFont="1" applyFill="1" applyBorder="1"/>
    <xf numFmtId="0" fontId="61" fillId="0" borderId="33" xfId="214" applyFont="1" applyFill="1" applyBorder="1"/>
    <xf numFmtId="0" fontId="29" fillId="0" borderId="0" xfId="13" applyFont="1" applyFill="1"/>
    <xf numFmtId="0" fontId="61" fillId="0" borderId="58" xfId="214" applyFont="1" applyFill="1" applyBorder="1" applyAlignment="1">
      <alignment horizontal="center"/>
    </xf>
    <xf numFmtId="17" fontId="61" fillId="0" borderId="0" xfId="13" applyNumberFormat="1" applyFont="1" applyFill="1" applyBorder="1" applyAlignment="1">
      <alignment horizontal="center"/>
    </xf>
    <xf numFmtId="0" fontId="29" fillId="0" borderId="29" xfId="214" applyFont="1" applyFill="1" applyBorder="1" applyAlignment="1">
      <alignment horizontal="center"/>
    </xf>
    <xf numFmtId="0" fontId="61" fillId="0" borderId="29" xfId="214" applyFont="1" applyFill="1" applyBorder="1" applyAlignment="1">
      <alignment wrapText="1"/>
    </xf>
    <xf numFmtId="0" fontId="29" fillId="0" borderId="33" xfId="13" applyFont="1" applyFill="1" applyBorder="1"/>
    <xf numFmtId="0" fontId="68" fillId="0" borderId="0" xfId="215" applyFont="1" applyFill="1"/>
    <xf numFmtId="0" fontId="70" fillId="0" borderId="0" xfId="215" applyFont="1" applyFill="1"/>
    <xf numFmtId="0" fontId="71" fillId="0" borderId="0" xfId="215" applyFont="1" applyFill="1" applyAlignment="1">
      <alignment horizontal="right"/>
    </xf>
    <xf numFmtId="3" fontId="68" fillId="0" borderId="11" xfId="215" applyNumberFormat="1" applyFont="1" applyFill="1" applyBorder="1" applyAlignment="1">
      <alignment horizontal="left"/>
    </xf>
    <xf numFmtId="0" fontId="68" fillId="0" borderId="11" xfId="215" quotePrefix="1" applyNumberFormat="1" applyFont="1" applyFill="1" applyBorder="1" applyAlignment="1">
      <alignment horizontal="center"/>
    </xf>
    <xf numFmtId="3" fontId="68" fillId="0" borderId="102" xfId="215" applyNumberFormat="1" applyFont="1" applyFill="1" applyBorder="1" applyAlignment="1">
      <alignment horizontal="left"/>
    </xf>
    <xf numFmtId="3" fontId="68" fillId="0" borderId="1" xfId="215" quotePrefix="1" applyNumberFormat="1" applyFont="1" applyFill="1" applyBorder="1" applyAlignment="1">
      <alignment horizontal="center"/>
    </xf>
    <xf numFmtId="3" fontId="68" fillId="0" borderId="41" xfId="215" quotePrefix="1" applyNumberFormat="1" applyFont="1" applyFill="1" applyBorder="1" applyAlignment="1">
      <alignment horizontal="center"/>
    </xf>
    <xf numFmtId="3" fontId="68" fillId="0" borderId="102" xfId="216" applyNumberFormat="1" applyFont="1" applyFill="1" applyBorder="1" applyProtection="1">
      <protection hidden="1"/>
    </xf>
    <xf numFmtId="3" fontId="68" fillId="0" borderId="5" xfId="217" applyNumberFormat="1" applyFont="1" applyFill="1" applyBorder="1" applyAlignment="1">
      <alignment horizontal="center"/>
    </xf>
    <xf numFmtId="3" fontId="68" fillId="0" borderId="41" xfId="217" applyNumberFormat="1" applyFont="1" applyFill="1" applyBorder="1" applyAlignment="1">
      <alignment horizontal="center"/>
    </xf>
    <xf numFmtId="3" fontId="70" fillId="0" borderId="102" xfId="216" applyNumberFormat="1" applyFont="1" applyFill="1" applyBorder="1" applyProtection="1">
      <protection hidden="1"/>
    </xf>
    <xf numFmtId="3" fontId="70" fillId="0" borderId="5" xfId="217" applyNumberFormat="1" applyFont="1" applyFill="1" applyBorder="1" applyAlignment="1">
      <alignment horizontal="center"/>
    </xf>
    <xf numFmtId="3" fontId="70" fillId="0" borderId="41" xfId="217" applyNumberFormat="1" applyFont="1" applyFill="1" applyBorder="1" applyAlignment="1">
      <alignment horizontal="center"/>
    </xf>
    <xf numFmtId="3" fontId="71" fillId="0" borderId="102" xfId="216" applyNumberFormat="1" applyFont="1" applyFill="1" applyBorder="1" applyProtection="1">
      <protection hidden="1"/>
    </xf>
    <xf numFmtId="3" fontId="71" fillId="0" borderId="5" xfId="217" applyNumberFormat="1" applyFont="1" applyFill="1" applyBorder="1" applyAlignment="1">
      <alignment horizontal="center"/>
    </xf>
    <xf numFmtId="3" fontId="71" fillId="0" borderId="41" xfId="217" applyNumberFormat="1" applyFont="1" applyFill="1" applyBorder="1" applyAlignment="1">
      <alignment horizontal="center"/>
    </xf>
    <xf numFmtId="0" fontId="71" fillId="0" borderId="0" xfId="215" applyFont="1" applyFill="1"/>
    <xf numFmtId="3" fontId="70" fillId="0" borderId="103" xfId="216" applyNumberFormat="1" applyFont="1" applyFill="1" applyBorder="1" applyProtection="1">
      <protection hidden="1"/>
    </xf>
    <xf numFmtId="3" fontId="70" fillId="0" borderId="3" xfId="217" applyNumberFormat="1" applyFont="1" applyFill="1" applyBorder="1" applyAlignment="1">
      <alignment horizontal="center"/>
    </xf>
    <xf numFmtId="3" fontId="70" fillId="0" borderId="57" xfId="217" applyNumberFormat="1" applyFont="1" applyFill="1" applyBorder="1" applyAlignment="1">
      <alignment horizontal="center"/>
    </xf>
    <xf numFmtId="3" fontId="71" fillId="0" borderId="0" xfId="216" applyNumberFormat="1" applyFont="1" applyFill="1" applyProtection="1">
      <protection hidden="1"/>
    </xf>
    <xf numFmtId="3" fontId="70" fillId="0" borderId="0" xfId="217" applyNumberFormat="1" applyFont="1" applyFill="1" applyBorder="1" applyAlignment="1">
      <alignment horizontal="center"/>
    </xf>
    <xf numFmtId="3" fontId="68" fillId="0" borderId="9" xfId="215" applyNumberFormat="1" applyFont="1" applyFill="1" applyBorder="1" applyAlignment="1">
      <alignment horizontal="left" vertical="center"/>
    </xf>
    <xf numFmtId="0" fontId="68" fillId="0" borderId="11" xfId="215" quotePrefix="1" applyNumberFormat="1" applyFont="1" applyFill="1" applyBorder="1" applyAlignment="1">
      <alignment horizontal="center" vertical="center"/>
    </xf>
    <xf numFmtId="0" fontId="68" fillId="0" borderId="55" xfId="215" quotePrefix="1" applyNumberFormat="1" applyFont="1" applyFill="1" applyBorder="1" applyAlignment="1">
      <alignment horizontal="center"/>
    </xf>
    <xf numFmtId="3" fontId="68" fillId="0" borderId="1" xfId="217" applyNumberFormat="1" applyFont="1" applyFill="1" applyBorder="1" applyAlignment="1">
      <alignment horizontal="center"/>
    </xf>
    <xf numFmtId="3" fontId="70" fillId="0" borderId="102" xfId="216" applyNumberFormat="1" applyFont="1" applyFill="1" applyBorder="1" applyAlignment="1" applyProtection="1">
      <alignment wrapText="1"/>
      <protection hidden="1"/>
    </xf>
    <xf numFmtId="37" fontId="68" fillId="0" borderId="5" xfId="217" quotePrefix="1" applyNumberFormat="1" applyFont="1" applyFill="1" applyBorder="1" applyAlignment="1">
      <alignment horizontal="center"/>
    </xf>
    <xf numFmtId="37" fontId="71" fillId="0" borderId="5" xfId="217" applyNumberFormat="1" applyFont="1" applyFill="1" applyBorder="1" applyAlignment="1" applyProtection="1">
      <alignment horizontal="center"/>
      <protection hidden="1"/>
    </xf>
    <xf numFmtId="37" fontId="68" fillId="0" borderId="5" xfId="217" applyNumberFormat="1" applyFont="1" applyFill="1" applyBorder="1" applyAlignment="1" applyProtection="1">
      <alignment horizontal="center"/>
      <protection hidden="1"/>
    </xf>
    <xf numFmtId="3" fontId="68" fillId="0" borderId="103" xfId="215" applyNumberFormat="1" applyFont="1" applyFill="1" applyBorder="1" applyAlignment="1">
      <alignment horizontal="left"/>
    </xf>
    <xf numFmtId="37" fontId="68" fillId="0" borderId="3" xfId="217" applyNumberFormat="1" applyFont="1" applyFill="1" applyBorder="1" applyAlignment="1" applyProtection="1">
      <alignment horizontal="center"/>
      <protection hidden="1"/>
    </xf>
    <xf numFmtId="3" fontId="68" fillId="0" borderId="9" xfId="216" applyNumberFormat="1" applyFont="1" applyFill="1" applyBorder="1" applyProtection="1">
      <protection hidden="1"/>
    </xf>
    <xf numFmtId="37" fontId="68" fillId="0" borderId="11" xfId="217" applyNumberFormat="1" applyFont="1" applyFill="1" applyBorder="1" applyAlignment="1" applyProtection="1">
      <alignment horizontal="center"/>
      <protection hidden="1"/>
    </xf>
    <xf numFmtId="3" fontId="68" fillId="0" borderId="7" xfId="216" applyNumberFormat="1" applyFont="1" applyFill="1" applyBorder="1" applyProtection="1">
      <protection hidden="1"/>
    </xf>
    <xf numFmtId="0" fontId="70" fillId="0" borderId="0" xfId="215" applyFont="1" applyFill="1" applyAlignment="1">
      <alignment horizontal="left" wrapText="1"/>
    </xf>
    <xf numFmtId="197" fontId="68" fillId="0" borderId="0" xfId="215" applyNumberFormat="1" applyFont="1" applyFill="1"/>
    <xf numFmtId="197" fontId="73" fillId="0" borderId="0" xfId="215" applyNumberFormat="1" applyFont="1" applyFill="1"/>
    <xf numFmtId="0" fontId="71" fillId="0" borderId="0" xfId="215" applyFont="1" applyFill="1" applyAlignment="1">
      <alignment horizontal="left" wrapText="1"/>
    </xf>
    <xf numFmtId="0" fontId="70" fillId="0" borderId="0" xfId="215" applyFont="1" applyFill="1" applyAlignment="1">
      <alignment horizontal="left"/>
    </xf>
    <xf numFmtId="0" fontId="77" fillId="0" borderId="0" xfId="215" applyFont="1" applyFill="1"/>
    <xf numFmtId="0" fontId="77" fillId="0" borderId="0" xfId="67" applyFont="1" applyFill="1" applyBorder="1" applyAlignment="1">
      <alignment horizontal="center"/>
    </xf>
    <xf numFmtId="0" fontId="77" fillId="0" borderId="0" xfId="67" applyFont="1" applyFill="1" applyBorder="1" applyAlignment="1"/>
    <xf numFmtId="0" fontId="67" fillId="0" borderId="0" xfId="13" applyFont="1" applyFill="1" applyBorder="1" applyAlignment="1">
      <alignment horizontal="left"/>
    </xf>
    <xf numFmtId="0" fontId="40" fillId="0" borderId="0" xfId="67" applyFont="1" applyFill="1" applyBorder="1" applyAlignment="1">
      <alignment horizontal="right"/>
    </xf>
    <xf numFmtId="0" fontId="67" fillId="0" borderId="0" xfId="67" applyFont="1" applyFill="1" applyBorder="1" applyAlignment="1"/>
    <xf numFmtId="0" fontId="67" fillId="0" borderId="13" xfId="67" applyFont="1" applyFill="1" applyBorder="1" applyAlignment="1">
      <alignment horizontal="left" wrapText="1"/>
    </xf>
    <xf numFmtId="17" fontId="67" fillId="0" borderId="37" xfId="67" applyNumberFormat="1" applyFont="1" applyFill="1" applyBorder="1" applyAlignment="1">
      <alignment horizontal="center"/>
    </xf>
    <xf numFmtId="0" fontId="67" fillId="0" borderId="0" xfId="67" applyFont="1" applyFill="1" applyAlignment="1"/>
    <xf numFmtId="0" fontId="67" fillId="0" borderId="118" xfId="67" applyFont="1" applyFill="1" applyBorder="1" applyAlignment="1">
      <alignment horizontal="left" wrapText="1"/>
    </xf>
    <xf numFmtId="2" fontId="67" fillId="0" borderId="0" xfId="218" applyNumberFormat="1" applyFont="1" applyFill="1" applyBorder="1" applyAlignment="1">
      <alignment horizontal="center"/>
    </xf>
    <xf numFmtId="2" fontId="67" fillId="0" borderId="26" xfId="218" applyNumberFormat="1" applyFont="1" applyFill="1" applyBorder="1" applyAlignment="1">
      <alignment horizontal="center"/>
    </xf>
    <xf numFmtId="3" fontId="67" fillId="0" borderId="118" xfId="216" applyNumberFormat="1" applyFont="1" applyFill="1" applyBorder="1" applyAlignment="1" applyProtection="1">
      <alignment horizontal="left"/>
      <protection hidden="1"/>
    </xf>
    <xf numFmtId="3" fontId="40" fillId="0" borderId="118" xfId="216" applyNumberFormat="1" applyFont="1" applyFill="1" applyBorder="1" applyAlignment="1" applyProtection="1">
      <alignment horizontal="left" indent="1"/>
      <protection hidden="1"/>
    </xf>
    <xf numFmtId="3" fontId="40" fillId="0" borderId="118" xfId="216" applyNumberFormat="1" applyFont="1" applyFill="1" applyBorder="1" applyAlignment="1" applyProtection="1">
      <alignment horizontal="left" indent="2"/>
      <protection hidden="1"/>
    </xf>
    <xf numFmtId="3" fontId="67" fillId="0" borderId="16" xfId="216" applyNumberFormat="1" applyFont="1" applyFill="1" applyBorder="1" applyAlignment="1" applyProtection="1">
      <alignment horizontal="left"/>
      <protection hidden="1"/>
    </xf>
    <xf numFmtId="2" fontId="67" fillId="0" borderId="16" xfId="218" applyNumberFormat="1" applyFont="1" applyFill="1" applyBorder="1" applyAlignment="1">
      <alignment horizontal="center"/>
    </xf>
    <xf numFmtId="3" fontId="40" fillId="0" borderId="0" xfId="216" applyNumberFormat="1" applyFont="1" applyFill="1" applyBorder="1" applyAlignment="1" applyProtection="1">
      <alignment horizontal="left"/>
      <protection hidden="1"/>
    </xf>
    <xf numFmtId="0" fontId="67" fillId="0" borderId="0" xfId="67" applyFont="1" applyFill="1" applyBorder="1" applyAlignment="1">
      <alignment horizontal="center"/>
    </xf>
    <xf numFmtId="0" fontId="67" fillId="0" borderId="12" xfId="67" applyFont="1" applyFill="1" applyBorder="1" applyAlignment="1">
      <alignment wrapText="1"/>
    </xf>
    <xf numFmtId="0" fontId="67" fillId="0" borderId="26" xfId="67" applyFont="1" applyFill="1" applyBorder="1" applyAlignment="1">
      <alignment horizontal="center"/>
    </xf>
    <xf numFmtId="3" fontId="40" fillId="0" borderId="26" xfId="216" applyNumberFormat="1" applyFont="1" applyFill="1" applyBorder="1" applyAlignment="1" applyProtection="1">
      <alignment horizontal="left" indent="1"/>
      <protection hidden="1"/>
    </xf>
    <xf numFmtId="3" fontId="67" fillId="0" borderId="26" xfId="216" applyNumberFormat="1" applyFont="1" applyFill="1" applyBorder="1" applyProtection="1">
      <protection hidden="1"/>
    </xf>
    <xf numFmtId="10" fontId="67" fillId="0" borderId="26" xfId="218" applyNumberFormat="1" applyFont="1" applyFill="1" applyBorder="1" applyAlignment="1">
      <alignment horizontal="center"/>
    </xf>
    <xf numFmtId="3" fontId="67" fillId="0" borderId="26" xfId="216" applyNumberFormat="1" applyFont="1" applyFill="1" applyBorder="1" applyAlignment="1" applyProtection="1">
      <alignment horizontal="left"/>
      <protection hidden="1"/>
    </xf>
    <xf numFmtId="10" fontId="67" fillId="0" borderId="16" xfId="218" applyNumberFormat="1" applyFont="1" applyFill="1" applyBorder="1" applyAlignment="1">
      <alignment horizontal="center"/>
    </xf>
    <xf numFmtId="0" fontId="40" fillId="0" borderId="0" xfId="67" applyFont="1" applyFill="1" applyAlignment="1">
      <alignment horizontal="left" wrapText="1"/>
    </xf>
    <xf numFmtId="0" fontId="40" fillId="0" borderId="0" xfId="67" applyFont="1" applyFill="1" applyAlignment="1">
      <alignment horizontal="left" vertical="top"/>
    </xf>
    <xf numFmtId="0" fontId="79" fillId="0" borderId="0" xfId="67" applyFont="1" applyFill="1" applyAlignment="1">
      <alignment vertical="top"/>
    </xf>
    <xf numFmtId="0" fontId="67" fillId="0" borderId="0" xfId="67" applyFont="1" applyFill="1" applyAlignment="1">
      <alignment vertical="top"/>
    </xf>
    <xf numFmtId="0" fontId="81" fillId="0" borderId="0" xfId="219" applyFont="1" applyFill="1" applyAlignment="1">
      <alignment horizontal="left" vertical="top"/>
    </xf>
    <xf numFmtId="0" fontId="82" fillId="0" borderId="0" xfId="13" applyFont="1" applyFill="1"/>
    <xf numFmtId="0" fontId="83" fillId="0" borderId="0" xfId="13" applyFont="1" applyFill="1"/>
    <xf numFmtId="0" fontId="41" fillId="0" borderId="0" xfId="13" applyFont="1" applyFill="1"/>
    <xf numFmtId="0" fontId="67" fillId="0" borderId="0" xfId="13" applyFont="1" applyFill="1"/>
    <xf numFmtId="0" fontId="86" fillId="0" borderId="55" xfId="220" applyNumberFormat="1" applyFont="1" applyFill="1" applyBorder="1" applyAlignment="1">
      <alignment horizontal="right" indent="1"/>
    </xf>
    <xf numFmtId="0" fontId="41" fillId="0" borderId="7" xfId="220" applyFont="1" applyFill="1" applyBorder="1" applyAlignment="1">
      <alignment horizontal="left"/>
    </xf>
    <xf numFmtId="0" fontId="93" fillId="0" borderId="5" xfId="220" applyFont="1" applyFill="1" applyBorder="1" applyAlignment="1">
      <alignment horizontal="left"/>
    </xf>
    <xf numFmtId="0" fontId="41" fillId="0" borderId="5" xfId="220" applyFont="1" applyFill="1" applyBorder="1" applyAlignment="1">
      <alignment horizontal="left"/>
    </xf>
    <xf numFmtId="0" fontId="67" fillId="0" borderId="5" xfId="220" quotePrefix="1" applyFont="1" applyFill="1" applyBorder="1" applyAlignment="1">
      <alignment horizontal="left" wrapText="1"/>
    </xf>
    <xf numFmtId="0" fontId="45" fillId="0" borderId="0" xfId="220" applyFont="1" applyFill="1">
      <alignment horizontal="left" vertical="top" wrapText="1"/>
    </xf>
    <xf numFmtId="0" fontId="12" fillId="0" borderId="0" xfId="220" quotePrefix="1" applyFont="1" applyFill="1" applyAlignment="1">
      <alignment horizontal="left"/>
    </xf>
    <xf numFmtId="0" fontId="29" fillId="0" borderId="0" xfId="220" applyFont="1" applyFill="1">
      <alignment horizontal="left" vertical="top" wrapText="1"/>
    </xf>
    <xf numFmtId="0" fontId="29" fillId="0" borderId="0" xfId="220" applyFont="1" applyFill="1" applyAlignment="1">
      <alignment horizontal="left" wrapText="1"/>
    </xf>
    <xf numFmtId="0" fontId="61" fillId="0" borderId="1" xfId="220" applyFont="1" applyFill="1" applyBorder="1" applyAlignment="1">
      <alignment horizontal="center"/>
    </xf>
    <xf numFmtId="0" fontId="52" fillId="0" borderId="5" xfId="220" applyFont="1" applyFill="1" applyBorder="1" applyAlignment="1">
      <alignment horizontal="left"/>
    </xf>
    <xf numFmtId="3" fontId="27" fillId="0" borderId="2" xfId="220" applyNumberFormat="1" applyFont="1" applyFill="1" applyBorder="1" applyAlignment="1">
      <alignment horizontal="center"/>
    </xf>
    <xf numFmtId="3" fontId="27" fillId="0" borderId="56" xfId="220" applyNumberFormat="1" applyFont="1" applyFill="1" applyBorder="1" applyAlignment="1">
      <alignment horizontal="center"/>
    </xf>
    <xf numFmtId="0" fontId="15" fillId="0" borderId="5" xfId="220" applyFont="1" applyFill="1" applyBorder="1" applyAlignment="1">
      <alignment horizontal="left"/>
    </xf>
    <xf numFmtId="3" fontId="16" fillId="0" borderId="0" xfId="220" applyNumberFormat="1" applyFont="1" applyFill="1" applyBorder="1" applyAlignment="1">
      <alignment horizontal="center"/>
    </xf>
    <xf numFmtId="3" fontId="16" fillId="0" borderId="41" xfId="220" applyNumberFormat="1" applyFont="1" applyFill="1" applyBorder="1" applyAlignment="1">
      <alignment horizontal="center"/>
    </xf>
    <xf numFmtId="3" fontId="27" fillId="0" borderId="0" xfId="220" applyNumberFormat="1" applyFont="1" applyFill="1" applyBorder="1" applyAlignment="1">
      <alignment horizontal="center"/>
    </xf>
    <xf numFmtId="3" fontId="27" fillId="0" borderId="41" xfId="220" applyNumberFormat="1" applyFont="1" applyFill="1" applyBorder="1" applyAlignment="1">
      <alignment horizontal="center"/>
    </xf>
    <xf numFmtId="0" fontId="52" fillId="0" borderId="5" xfId="220" quotePrefix="1" applyFont="1" applyFill="1" applyBorder="1" applyAlignment="1">
      <alignment horizontal="left"/>
    </xf>
    <xf numFmtId="0" fontId="52" fillId="0" borderId="5" xfId="220" quotePrefix="1" applyFont="1" applyFill="1" applyBorder="1" applyAlignment="1">
      <alignment horizontal="left" wrapText="1"/>
    </xf>
    <xf numFmtId="0" fontId="29" fillId="0" borderId="0" xfId="220" applyFont="1" applyFill="1" applyAlignment="1">
      <alignment horizontal="left" vertical="top"/>
    </xf>
    <xf numFmtId="3" fontId="27" fillId="0" borderId="4" xfId="220" applyNumberFormat="1" applyFont="1" applyFill="1" applyBorder="1" applyAlignment="1">
      <alignment horizontal="center"/>
    </xf>
    <xf numFmtId="0" fontId="52" fillId="0" borderId="11" xfId="220" applyFont="1" applyFill="1" applyBorder="1" applyAlignment="1">
      <alignment horizontal="left"/>
    </xf>
    <xf numFmtId="3" fontId="61" fillId="0" borderId="4" xfId="220" applyNumberFormat="1" applyFont="1" applyFill="1" applyBorder="1" applyAlignment="1">
      <alignment horizontal="center"/>
    </xf>
    <xf numFmtId="3" fontId="61" fillId="0" borderId="10" xfId="220" applyNumberFormat="1" applyFont="1" applyFill="1" applyBorder="1" applyAlignment="1">
      <alignment horizontal="center"/>
    </xf>
    <xf numFmtId="3" fontId="61" fillId="0" borderId="55" xfId="220" applyNumberFormat="1" applyFont="1" applyFill="1" applyBorder="1" applyAlignment="1">
      <alignment horizontal="center"/>
    </xf>
    <xf numFmtId="226" fontId="61" fillId="0" borderId="0" xfId="220" applyNumberFormat="1" applyFont="1" applyFill="1" applyBorder="1" applyAlignment="1">
      <alignment horizontal="center" wrapText="1"/>
    </xf>
    <xf numFmtId="226" fontId="61" fillId="0" borderId="41" xfId="220" applyNumberFormat="1" applyFont="1" applyFill="1" applyBorder="1" applyAlignment="1">
      <alignment horizontal="center" wrapText="1"/>
    </xf>
    <xf numFmtId="226" fontId="29" fillId="0" borderId="0" xfId="220" applyNumberFormat="1" applyFont="1" applyFill="1" applyBorder="1" applyAlignment="1">
      <alignment horizontal="center" wrapText="1"/>
    </xf>
    <xf numFmtId="226" fontId="29" fillId="0" borderId="41" xfId="220" applyNumberFormat="1" applyFont="1" applyFill="1" applyBorder="1" applyAlignment="1">
      <alignment horizontal="center" wrapText="1"/>
    </xf>
    <xf numFmtId="226" fontId="64" fillId="0" borderId="0" xfId="220" applyNumberFormat="1" applyFont="1" applyFill="1" applyBorder="1" applyAlignment="1">
      <alignment horizontal="center" wrapText="1"/>
    </xf>
    <xf numFmtId="226" fontId="64" fillId="0" borderId="41" xfId="220" applyNumberFormat="1" applyFont="1" applyFill="1" applyBorder="1" applyAlignment="1">
      <alignment horizontal="center" wrapText="1"/>
    </xf>
    <xf numFmtId="227" fontId="29" fillId="0" borderId="0" xfId="220" applyNumberFormat="1" applyFont="1" applyFill="1" applyBorder="1" applyAlignment="1">
      <alignment horizontal="center" wrapText="1"/>
    </xf>
    <xf numFmtId="227" fontId="29" fillId="0" borderId="41" xfId="220" applyNumberFormat="1" applyFont="1" applyFill="1" applyBorder="1" applyAlignment="1">
      <alignment horizontal="center" wrapText="1"/>
    </xf>
    <xf numFmtId="184" fontId="29" fillId="0" borderId="0" xfId="220" applyNumberFormat="1" applyFont="1" applyFill="1" applyBorder="1" applyAlignment="1">
      <alignment horizontal="center" wrapText="1"/>
    </xf>
    <xf numFmtId="184" fontId="61" fillId="0" borderId="0" xfId="220" applyNumberFormat="1" applyFont="1" applyFill="1" applyBorder="1" applyAlignment="1">
      <alignment horizontal="center" wrapText="1"/>
    </xf>
    <xf numFmtId="0" fontId="61" fillId="0" borderId="41" xfId="220" applyNumberFormat="1" applyFont="1" applyFill="1" applyBorder="1" applyAlignment="1">
      <alignment horizontal="center" wrapText="1"/>
    </xf>
    <xf numFmtId="0" fontId="29" fillId="0" borderId="41" xfId="220" applyNumberFormat="1" applyFont="1" applyFill="1" applyBorder="1" applyAlignment="1">
      <alignment horizontal="center" wrapText="1"/>
    </xf>
    <xf numFmtId="0" fontId="61" fillId="0" borderId="0" xfId="220" applyNumberFormat="1" applyFont="1" applyFill="1" applyBorder="1" applyAlignment="1">
      <alignment horizontal="center" wrapText="1"/>
    </xf>
    <xf numFmtId="183" fontId="29" fillId="0" borderId="0" xfId="220" applyNumberFormat="1" applyFont="1" applyFill="1" applyBorder="1" applyAlignment="1">
      <alignment horizontal="center" wrapText="1"/>
    </xf>
    <xf numFmtId="183" fontId="29" fillId="0" borderId="41" xfId="220" applyNumberFormat="1" applyFont="1" applyFill="1" applyBorder="1" applyAlignment="1">
      <alignment horizontal="center" wrapText="1"/>
    </xf>
    <xf numFmtId="0" fontId="16" fillId="0" borderId="5" xfId="220" quotePrefix="1" applyFont="1" applyFill="1" applyBorder="1" applyAlignment="1">
      <alignment horizontal="left"/>
    </xf>
    <xf numFmtId="172" fontId="29" fillId="0" borderId="41" xfId="220" applyNumberFormat="1" applyFont="1" applyFill="1" applyBorder="1" applyAlignment="1">
      <alignment vertical="center"/>
    </xf>
    <xf numFmtId="0" fontId="92" fillId="0" borderId="0" xfId="220" applyFont="1" applyFill="1" applyAlignment="1">
      <alignment horizontal="left" vertical="center" wrapText="1"/>
    </xf>
    <xf numFmtId="230" fontId="61" fillId="0" borderId="0" xfId="220" applyNumberFormat="1" applyFont="1" applyFill="1" applyBorder="1" applyAlignment="1"/>
    <xf numFmtId="230" fontId="61" fillId="0" borderId="41" xfId="220" applyNumberFormat="1" applyFont="1" applyFill="1" applyBorder="1" applyAlignment="1"/>
    <xf numFmtId="230" fontId="29" fillId="0" borderId="0" xfId="220" applyNumberFormat="1" applyFont="1" applyFill="1" applyBorder="1" applyAlignment="1">
      <alignment horizontal="right"/>
    </xf>
    <xf numFmtId="230" fontId="29" fillId="0" borderId="41" xfId="220" applyNumberFormat="1" applyFont="1" applyFill="1" applyBorder="1" applyAlignment="1">
      <alignment horizontal="right"/>
    </xf>
    <xf numFmtId="230" fontId="61" fillId="0" borderId="0" xfId="220" applyNumberFormat="1" applyFont="1" applyFill="1" applyBorder="1" applyAlignment="1">
      <alignment horizontal="right"/>
    </xf>
    <xf numFmtId="230" fontId="61" fillId="0" borderId="41" xfId="220" applyNumberFormat="1" applyFont="1" applyFill="1" applyBorder="1" applyAlignment="1">
      <alignment horizontal="right"/>
    </xf>
    <xf numFmtId="230" fontId="64" fillId="0" borderId="0" xfId="220" applyNumberFormat="1" applyFont="1" applyFill="1" applyBorder="1" applyAlignment="1">
      <alignment horizontal="right"/>
    </xf>
    <xf numFmtId="230" fontId="64" fillId="0" borderId="41" xfId="220" applyNumberFormat="1" applyFont="1" applyFill="1" applyBorder="1" applyAlignment="1">
      <alignment horizontal="right"/>
    </xf>
    <xf numFmtId="230" fontId="61" fillId="0" borderId="10" xfId="220" applyNumberFormat="1" applyFont="1" applyFill="1" applyBorder="1" applyAlignment="1">
      <alignment horizontal="right" vertical="center"/>
    </xf>
    <xf numFmtId="230" fontId="61" fillId="0" borderId="55" xfId="220" applyNumberFormat="1" applyFont="1" applyFill="1" applyBorder="1" applyAlignment="1">
      <alignment horizontal="right" vertical="center"/>
    </xf>
    <xf numFmtId="230" fontId="29" fillId="0" borderId="4" xfId="220" applyNumberFormat="1" applyFont="1" applyFill="1" applyBorder="1" applyAlignment="1">
      <alignment horizontal="right"/>
    </xf>
    <xf numFmtId="230" fontId="29" fillId="0" borderId="57" xfId="220" applyNumberFormat="1" applyFont="1" applyFill="1" applyBorder="1" applyAlignment="1">
      <alignment horizontal="right"/>
    </xf>
    <xf numFmtId="230" fontId="61" fillId="0" borderId="10" xfId="220" applyNumberFormat="1" applyFont="1" applyFill="1" applyBorder="1" applyAlignment="1">
      <alignment vertical="center"/>
    </xf>
    <xf numFmtId="230" fontId="61" fillId="0" borderId="55" xfId="220" applyNumberFormat="1" applyFont="1" applyFill="1" applyBorder="1" applyAlignment="1">
      <alignment vertical="center"/>
    </xf>
    <xf numFmtId="177" fontId="27" fillId="0" borderId="0" xfId="220" applyNumberFormat="1" applyFont="1" applyFill="1" applyBorder="1" applyAlignment="1">
      <alignment horizontal="center"/>
    </xf>
    <xf numFmtId="221" fontId="27" fillId="0" borderId="0" xfId="220" applyNumberFormat="1" applyFont="1" applyFill="1" applyBorder="1" applyAlignment="1">
      <alignment horizontal="center"/>
    </xf>
    <xf numFmtId="221" fontId="27" fillId="0" borderId="41" xfId="220" applyNumberFormat="1" applyFont="1" applyFill="1" applyBorder="1" applyAlignment="1">
      <alignment horizontal="center"/>
    </xf>
    <xf numFmtId="177" fontId="16" fillId="0" borderId="0" xfId="220" applyNumberFormat="1" applyFont="1" applyFill="1" applyBorder="1" applyAlignment="1">
      <alignment horizontal="center"/>
    </xf>
    <xf numFmtId="221" fontId="16" fillId="0" borderId="0" xfId="220" applyNumberFormat="1" applyFont="1" applyFill="1" applyBorder="1" applyAlignment="1">
      <alignment horizontal="center"/>
    </xf>
    <xf numFmtId="221" fontId="16" fillId="0" borderId="41" xfId="220" applyNumberFormat="1" applyFont="1" applyFill="1" applyBorder="1" applyAlignment="1">
      <alignment horizontal="center"/>
    </xf>
    <xf numFmtId="231" fontId="27" fillId="0" borderId="0" xfId="220" applyNumberFormat="1" applyFont="1" applyFill="1" applyBorder="1" applyAlignment="1">
      <alignment horizontal="center"/>
    </xf>
    <xf numFmtId="231" fontId="27" fillId="0" borderId="41" xfId="220" applyNumberFormat="1" applyFont="1" applyFill="1" applyBorder="1" applyAlignment="1">
      <alignment horizontal="center"/>
    </xf>
    <xf numFmtId="177" fontId="16" fillId="0" borderId="41" xfId="220" applyNumberFormat="1" applyFont="1" applyFill="1" applyBorder="1" applyAlignment="1">
      <alignment horizontal="center"/>
    </xf>
    <xf numFmtId="221" fontId="16" fillId="0" borderId="4" xfId="220" applyNumberFormat="1" applyFont="1" applyFill="1" applyBorder="1" applyAlignment="1">
      <alignment horizontal="center"/>
    </xf>
    <xf numFmtId="221" fontId="27" fillId="0" borderId="10" xfId="220" applyNumberFormat="1" applyFont="1" applyFill="1" applyBorder="1" applyAlignment="1">
      <alignment horizontal="center" vertical="center"/>
    </xf>
    <xf numFmtId="221" fontId="27" fillId="0" borderId="55" xfId="220" applyNumberFormat="1" applyFont="1" applyFill="1" applyBorder="1" applyAlignment="1">
      <alignment horizontal="center" vertical="center"/>
    </xf>
    <xf numFmtId="0" fontId="9" fillId="0" borderId="0" xfId="220" applyFont="1" applyFill="1">
      <alignment horizontal="left" vertical="top" wrapText="1"/>
    </xf>
    <xf numFmtId="0" fontId="101" fillId="0" borderId="0" xfId="220" applyFont="1" applyFill="1">
      <alignment horizontal="left" vertical="top" wrapText="1"/>
    </xf>
    <xf numFmtId="0" fontId="29" fillId="0" borderId="4" xfId="220" applyFont="1" applyFill="1" applyBorder="1" applyAlignment="1">
      <alignment horizontal="left"/>
    </xf>
    <xf numFmtId="0" fontId="102" fillId="0" borderId="0" xfId="220" applyFont="1" applyFill="1" applyBorder="1">
      <alignment horizontal="left" vertical="top" wrapText="1"/>
    </xf>
    <xf numFmtId="0" fontId="16" fillId="0" borderId="0" xfId="220" applyFont="1" applyFill="1">
      <alignment horizontal="left" vertical="top" wrapText="1"/>
    </xf>
    <xf numFmtId="0" fontId="52" fillId="0" borderId="1" xfId="220" applyFont="1" applyFill="1" applyBorder="1" applyAlignment="1" applyProtection="1">
      <alignment horizontal="left"/>
    </xf>
    <xf numFmtId="3" fontId="52" fillId="0" borderId="9" xfId="220" applyNumberFormat="1" applyFont="1" applyFill="1" applyBorder="1" applyAlignment="1">
      <alignment horizontal="left" vertical="center" wrapText="1"/>
    </xf>
    <xf numFmtId="1" fontId="52" fillId="0" borderId="10" xfId="220" quotePrefix="1" applyNumberFormat="1" applyFont="1" applyFill="1" applyBorder="1" applyAlignment="1">
      <alignment horizontal="left" vertical="center"/>
    </xf>
    <xf numFmtId="3" fontId="52" fillId="0" borderId="55" xfId="220" applyNumberFormat="1" applyFont="1" applyFill="1" applyBorder="1" applyAlignment="1">
      <alignment horizontal="left" vertical="center" wrapText="1"/>
    </xf>
    <xf numFmtId="0" fontId="15" fillId="0" borderId="3" xfId="220" applyFont="1" applyFill="1" applyBorder="1" applyAlignment="1" applyProtection="1">
      <alignment horizontal="left" vertical="center"/>
    </xf>
    <xf numFmtId="0" fontId="52" fillId="0" borderId="9" xfId="220" applyFont="1" applyFill="1" applyBorder="1" applyAlignment="1">
      <alignment horizontal="center"/>
    </xf>
    <xf numFmtId="0" fontId="52" fillId="0" borderId="10" xfId="220" applyFont="1" applyFill="1" applyBorder="1" applyAlignment="1">
      <alignment horizontal="center"/>
    </xf>
    <xf numFmtId="0" fontId="52" fillId="0" borderId="55" xfId="220" applyFont="1" applyFill="1" applyBorder="1" applyAlignment="1">
      <alignment horizontal="center"/>
    </xf>
    <xf numFmtId="168" fontId="29" fillId="0" borderId="8" xfId="220" applyNumberFormat="1" applyFont="1" applyFill="1" applyBorder="1" applyAlignment="1"/>
    <xf numFmtId="168" fontId="29" fillId="0" borderId="2" xfId="220" applyNumberFormat="1" applyFont="1" applyFill="1" applyBorder="1" applyAlignment="1"/>
    <xf numFmtId="168" fontId="29" fillId="0" borderId="56" xfId="220" applyNumberFormat="1" applyFont="1" applyFill="1" applyBorder="1" applyAlignment="1"/>
    <xf numFmtId="232" fontId="29" fillId="0" borderId="0" xfId="220" applyNumberFormat="1" applyFont="1" applyFill="1" applyBorder="1" applyAlignment="1">
      <alignment horizontal="center"/>
    </xf>
    <xf numFmtId="168" fontId="29" fillId="0" borderId="0" xfId="220" applyNumberFormat="1" applyFont="1" applyFill="1" applyBorder="1" applyAlignment="1"/>
    <xf numFmtId="168" fontId="29" fillId="0" borderId="41" xfId="220" applyNumberFormat="1" applyFont="1" applyFill="1" applyBorder="1" applyAlignment="1"/>
    <xf numFmtId="232" fontId="29" fillId="0" borderId="6" xfId="220" applyNumberFormat="1" applyFont="1" applyFill="1" applyBorder="1" applyAlignment="1">
      <alignment horizontal="center"/>
    </xf>
    <xf numFmtId="0" fontId="29" fillId="0" borderId="0" xfId="220" applyNumberFormat="1" applyFont="1" applyFill="1" applyBorder="1" applyAlignment="1">
      <alignment horizontal="center"/>
    </xf>
    <xf numFmtId="168" fontId="29" fillId="0" borderId="6" xfId="220" applyNumberFormat="1" applyFont="1" applyFill="1" applyBorder="1" applyAlignment="1"/>
    <xf numFmtId="0" fontId="15" fillId="0" borderId="5" xfId="220" applyFont="1" applyFill="1" applyBorder="1" applyAlignment="1">
      <alignment horizontal="left" wrapText="1"/>
    </xf>
    <xf numFmtId="0" fontId="98" fillId="0" borderId="5" xfId="220" quotePrefix="1" applyFont="1" applyFill="1" applyBorder="1" applyAlignment="1">
      <alignment horizontal="left"/>
    </xf>
    <xf numFmtId="168" fontId="64" fillId="0" borderId="6" xfId="220" applyNumberFormat="1" applyFont="1" applyFill="1" applyBorder="1" applyAlignment="1"/>
    <xf numFmtId="168" fontId="64" fillId="0" borderId="0" xfId="220" applyNumberFormat="1" applyFont="1" applyFill="1" applyBorder="1" applyAlignment="1"/>
    <xf numFmtId="168" fontId="64" fillId="0" borderId="41" xfId="220" applyNumberFormat="1" applyFont="1" applyFill="1" applyBorder="1" applyAlignment="1"/>
    <xf numFmtId="233" fontId="29" fillId="0" borderId="6" xfId="221" applyNumberFormat="1" applyFont="1" applyFill="1" applyBorder="1" applyAlignment="1">
      <alignment horizontal="right"/>
    </xf>
    <xf numFmtId="233" fontId="29" fillId="0" borderId="0" xfId="221" applyNumberFormat="1" applyFont="1" applyFill="1" applyBorder="1" applyAlignment="1">
      <alignment horizontal="right"/>
    </xf>
    <xf numFmtId="0" fontId="98" fillId="0" borderId="5" xfId="220" applyFont="1" applyFill="1" applyBorder="1" applyAlignment="1">
      <alignment horizontal="left"/>
    </xf>
    <xf numFmtId="168" fontId="29" fillId="0" borderId="6" xfId="220" applyNumberFormat="1" applyFont="1" applyFill="1" applyBorder="1" applyAlignment="1">
      <alignment vertical="center"/>
    </xf>
    <xf numFmtId="168" fontId="29" fillId="0" borderId="0" xfId="220" applyNumberFormat="1" applyFont="1" applyFill="1" applyBorder="1" applyAlignment="1">
      <alignment vertical="center"/>
    </xf>
    <xf numFmtId="0" fontId="15" fillId="0" borderId="5" xfId="220" quotePrefix="1" applyFont="1" applyFill="1" applyBorder="1" applyAlignment="1">
      <alignment horizontal="left" wrapText="1"/>
    </xf>
    <xf numFmtId="168" fontId="29" fillId="0" borderId="57" xfId="220" applyNumberFormat="1" applyFont="1" applyFill="1" applyBorder="1" applyAlignment="1">
      <alignment vertical="center"/>
    </xf>
    <xf numFmtId="168" fontId="29" fillId="0" borderId="7" xfId="220" applyNumberFormat="1" applyFont="1" applyFill="1" applyBorder="1" applyAlignment="1">
      <alignment vertical="center"/>
    </xf>
    <xf numFmtId="168" fontId="61" fillId="0" borderId="9" xfId="220" applyNumberFormat="1" applyFont="1" applyFill="1" applyBorder="1" applyAlignment="1"/>
    <xf numFmtId="168" fontId="61" fillId="0" borderId="10" xfId="220" applyNumberFormat="1" applyFont="1" applyFill="1" applyBorder="1" applyAlignment="1"/>
    <xf numFmtId="168" fontId="61" fillId="0" borderId="55" xfId="220" applyNumberFormat="1" applyFont="1" applyFill="1" applyBorder="1" applyAlignment="1"/>
    <xf numFmtId="0" fontId="16" fillId="0" borderId="0" xfId="67" applyFont="1" applyFill="1" applyAlignment="1">
      <alignment horizontal="left" vertical="center" wrapText="1"/>
    </xf>
    <xf numFmtId="0" fontId="15" fillId="0" borderId="0" xfId="67" applyFont="1" applyFill="1" applyBorder="1" applyAlignment="1">
      <alignment vertical="center"/>
    </xf>
    <xf numFmtId="234" fontId="15" fillId="0" borderId="0" xfId="67" applyNumberFormat="1" applyFont="1" applyFill="1" applyBorder="1" applyAlignment="1">
      <alignment vertical="center"/>
    </xf>
    <xf numFmtId="0" fontId="16" fillId="0" borderId="4" xfId="67" applyFont="1" applyFill="1" applyBorder="1" applyAlignment="1">
      <alignment vertical="center"/>
    </xf>
    <xf numFmtId="0" fontId="108" fillId="0" borderId="1" xfId="67" applyFont="1" applyFill="1" applyBorder="1" applyAlignment="1">
      <alignment horizontal="center" vertical="center"/>
    </xf>
    <xf numFmtId="0" fontId="108" fillId="0" borderId="11" xfId="67" applyFont="1" applyFill="1" applyBorder="1" applyAlignment="1">
      <alignment horizontal="center" vertical="center" wrapText="1"/>
    </xf>
    <xf numFmtId="0" fontId="108" fillId="0" borderId="6" xfId="67" applyFont="1" applyFill="1" applyBorder="1" applyAlignment="1">
      <alignment horizontal="left" vertical="center" wrapText="1"/>
    </xf>
    <xf numFmtId="1" fontId="108" fillId="0" borderId="1" xfId="67" quotePrefix="1" applyNumberFormat="1" applyFont="1" applyFill="1" applyBorder="1" applyAlignment="1">
      <alignment horizontal="center" vertical="center"/>
    </xf>
    <xf numFmtId="1" fontId="108" fillId="0" borderId="11" xfId="67" applyNumberFormat="1" applyFont="1" applyFill="1" applyBorder="1" applyAlignment="1">
      <alignment horizontal="center" vertical="center"/>
    </xf>
    <xf numFmtId="1" fontId="108" fillId="0" borderId="9" xfId="67" applyNumberFormat="1" applyFont="1" applyFill="1" applyBorder="1" applyAlignment="1">
      <alignment horizontal="center" vertical="center"/>
    </xf>
    <xf numFmtId="168" fontId="61" fillId="0" borderId="1" xfId="67" applyNumberFormat="1" applyFont="1" applyFill="1" applyBorder="1" applyAlignment="1">
      <alignment horizontal="right" vertical="center"/>
    </xf>
    <xf numFmtId="3" fontId="61" fillId="0" borderId="8" xfId="67" applyNumberFormat="1" applyFont="1" applyFill="1" applyBorder="1" applyAlignment="1">
      <alignment horizontal="right" vertical="center"/>
    </xf>
    <xf numFmtId="3" fontId="61" fillId="0" borderId="2" xfId="67" applyNumberFormat="1" applyFont="1" applyFill="1" applyBorder="1" applyAlignment="1">
      <alignment horizontal="right" vertical="center"/>
    </xf>
    <xf numFmtId="3" fontId="61" fillId="0" borderId="56" xfId="67" applyNumberFormat="1" applyFont="1" applyFill="1" applyBorder="1" applyAlignment="1">
      <alignment horizontal="right" vertical="center"/>
    </xf>
    <xf numFmtId="3" fontId="61" fillId="0" borderId="1" xfId="67" applyNumberFormat="1" applyFont="1" applyFill="1" applyBorder="1" applyAlignment="1">
      <alignment horizontal="right" vertical="center"/>
    </xf>
    <xf numFmtId="0" fontId="110" fillId="0" borderId="6" xfId="67" applyFont="1" applyFill="1" applyBorder="1" applyAlignment="1">
      <alignment horizontal="left" vertical="center" wrapText="1"/>
    </xf>
    <xf numFmtId="168" fontId="29" fillId="0" borderId="5" xfId="67" applyNumberFormat="1" applyFont="1" applyFill="1" applyBorder="1" applyAlignment="1">
      <alignment horizontal="right" vertical="center"/>
    </xf>
    <xf numFmtId="168" fontId="29" fillId="0" borderId="6" xfId="67" applyNumberFormat="1" applyFont="1" applyFill="1" applyBorder="1" applyAlignment="1">
      <alignment horizontal="right" vertical="center"/>
    </xf>
    <xf numFmtId="168" fontId="29" fillId="0" borderId="0" xfId="67" applyNumberFormat="1" applyFont="1" applyFill="1" applyBorder="1" applyAlignment="1">
      <alignment horizontal="right" vertical="center"/>
    </xf>
    <xf numFmtId="168" fontId="29" fillId="0" borderId="41" xfId="67" applyNumberFormat="1" applyFont="1" applyFill="1" applyBorder="1" applyAlignment="1">
      <alignment horizontal="right" vertical="center"/>
    </xf>
    <xf numFmtId="168" fontId="61" fillId="0" borderId="5" xfId="67" applyNumberFormat="1" applyFont="1" applyFill="1" applyBorder="1" applyAlignment="1">
      <alignment horizontal="right" vertical="center"/>
    </xf>
    <xf numFmtId="168" fontId="61" fillId="0" borderId="6" xfId="67" applyNumberFormat="1" applyFont="1" applyFill="1" applyBorder="1" applyAlignment="1">
      <alignment horizontal="right" vertical="center"/>
    </xf>
    <xf numFmtId="168" fontId="61" fillId="0" borderId="0" xfId="67" applyNumberFormat="1" applyFont="1" applyFill="1" applyBorder="1" applyAlignment="1">
      <alignment horizontal="right" vertical="center"/>
    </xf>
    <xf numFmtId="168" fontId="61" fillId="0" borderId="41" xfId="67" applyNumberFormat="1" applyFont="1" applyFill="1" applyBorder="1" applyAlignment="1">
      <alignment horizontal="right" vertical="center"/>
    </xf>
    <xf numFmtId="3" fontId="61" fillId="0" borderId="0" xfId="67" applyNumberFormat="1" applyFont="1" applyFill="1" applyBorder="1" applyAlignment="1">
      <alignment horizontal="right" vertical="center"/>
    </xf>
    <xf numFmtId="3" fontId="61" fillId="0" borderId="6" xfId="67" applyNumberFormat="1" applyFont="1" applyFill="1" applyBorder="1" applyAlignment="1">
      <alignment horizontal="right" vertical="center"/>
    </xf>
    <xf numFmtId="3" fontId="61" fillId="0" borderId="41" xfId="67" applyNumberFormat="1" applyFont="1" applyFill="1" applyBorder="1" applyAlignment="1">
      <alignment horizontal="right" vertical="center"/>
    </xf>
    <xf numFmtId="3" fontId="61" fillId="0" borderId="5" xfId="67" applyNumberFormat="1" applyFont="1" applyFill="1" applyBorder="1" applyAlignment="1">
      <alignment horizontal="right" vertical="center"/>
    </xf>
    <xf numFmtId="2" fontId="110" fillId="0" borderId="6" xfId="67" applyNumberFormat="1" applyFont="1" applyFill="1" applyBorder="1" applyAlignment="1">
      <alignment horizontal="left" vertical="center"/>
    </xf>
    <xf numFmtId="0" fontId="108" fillId="0" borderId="6" xfId="67" applyFont="1" applyFill="1" applyBorder="1" applyAlignment="1">
      <alignment vertical="center" wrapText="1"/>
    </xf>
    <xf numFmtId="168" fontId="61" fillId="0" borderId="7" xfId="67" applyNumberFormat="1" applyFont="1" applyFill="1" applyBorder="1" applyAlignment="1">
      <alignment horizontal="right" vertical="center"/>
    </xf>
    <xf numFmtId="168" fontId="61" fillId="0" borderId="4" xfId="67" applyNumberFormat="1" applyFont="1" applyFill="1" applyBorder="1" applyAlignment="1">
      <alignment horizontal="right" vertical="center"/>
    </xf>
    <xf numFmtId="0" fontId="108" fillId="0" borderId="9" xfId="67" applyFont="1" applyFill="1" applyBorder="1" applyAlignment="1">
      <alignment horizontal="left" vertical="center" wrapText="1"/>
    </xf>
    <xf numFmtId="168" fontId="61" fillId="0" borderId="11" xfId="67" applyNumberFormat="1" applyFont="1" applyFill="1" applyBorder="1" applyAlignment="1">
      <alignment horizontal="right" vertical="center"/>
    </xf>
    <xf numFmtId="3" fontId="61" fillId="0" borderId="10" xfId="67" applyNumberFormat="1" applyFont="1" applyFill="1" applyBorder="1" applyAlignment="1">
      <alignment horizontal="right" vertical="center"/>
    </xf>
    <xf numFmtId="168" fontId="61" fillId="0" borderId="9" xfId="67" applyNumberFormat="1" applyFont="1" applyFill="1" applyBorder="1" applyAlignment="1">
      <alignment horizontal="right" vertical="center"/>
    </xf>
    <xf numFmtId="168" fontId="61" fillId="0" borderId="10" xfId="67" applyNumberFormat="1" applyFont="1" applyFill="1" applyBorder="1" applyAlignment="1">
      <alignment horizontal="right" vertical="center"/>
    </xf>
    <xf numFmtId="168" fontId="61" fillId="0" borderId="55" xfId="67" applyNumberFormat="1" applyFont="1" applyFill="1" applyBorder="1" applyAlignment="1">
      <alignment horizontal="right" vertical="center"/>
    </xf>
    <xf numFmtId="197" fontId="16" fillId="0" borderId="0" xfId="227" applyNumberFormat="1" applyFont="1" applyFill="1" applyAlignment="1">
      <alignment horizontal="left" vertical="center" wrapText="1"/>
    </xf>
    <xf numFmtId="168" fontId="108" fillId="0" borderId="11" xfId="67" applyNumberFormat="1" applyFont="1" applyFill="1" applyBorder="1" applyAlignment="1">
      <alignment horizontal="right" vertical="center"/>
    </xf>
    <xf numFmtId="168" fontId="108" fillId="0" borderId="9" xfId="67" applyNumberFormat="1" applyFont="1" applyFill="1" applyBorder="1" applyAlignment="1">
      <alignment horizontal="right" vertical="center"/>
    </xf>
    <xf numFmtId="168" fontId="108" fillId="0" borderId="10" xfId="67" applyNumberFormat="1" applyFont="1" applyFill="1" applyBorder="1" applyAlignment="1">
      <alignment horizontal="right" vertical="center"/>
    </xf>
    <xf numFmtId="168" fontId="108" fillId="0" borderId="55" xfId="67" applyNumberFormat="1" applyFont="1" applyFill="1" applyBorder="1" applyAlignment="1">
      <alignment horizontal="right" vertical="center"/>
    </xf>
    <xf numFmtId="0" fontId="111" fillId="0" borderId="0" xfId="67" applyFont="1" applyFill="1" applyBorder="1" applyAlignment="1">
      <alignment vertical="center"/>
    </xf>
    <xf numFmtId="0" fontId="111" fillId="0" borderId="0" xfId="67" applyFont="1" applyFill="1" applyBorder="1" applyAlignment="1">
      <alignment horizontal="left" wrapText="1"/>
    </xf>
    <xf numFmtId="0" fontId="111" fillId="0" borderId="9" xfId="67" applyFont="1" applyFill="1" applyBorder="1" applyAlignment="1">
      <alignment horizontal="left" wrapText="1"/>
    </xf>
    <xf numFmtId="0" fontId="111" fillId="0" borderId="10" xfId="67" applyFont="1" applyFill="1" applyBorder="1" applyAlignment="1">
      <alignment horizontal="left" wrapText="1"/>
    </xf>
    <xf numFmtId="0" fontId="111" fillId="0" borderId="55" xfId="67" applyFont="1" applyFill="1" applyBorder="1" applyAlignment="1">
      <alignment horizontal="left" wrapText="1"/>
    </xf>
    <xf numFmtId="0" fontId="111" fillId="0" borderId="11" xfId="67" applyFont="1" applyFill="1" applyBorder="1" applyAlignment="1">
      <alignment horizontal="left" wrapText="1"/>
    </xf>
    <xf numFmtId="0" fontId="111" fillId="0" borderId="0" xfId="67" applyFont="1" applyFill="1">
      <alignment horizontal="left" vertical="top" wrapText="1"/>
    </xf>
    <xf numFmtId="234" fontId="111" fillId="0" borderId="0" xfId="67" applyNumberFormat="1" applyFont="1" applyFill="1">
      <alignment horizontal="left" vertical="top" wrapText="1"/>
    </xf>
    <xf numFmtId="0" fontId="108" fillId="0" borderId="0" xfId="67" applyFont="1" applyFill="1" applyBorder="1" applyAlignment="1">
      <alignment vertical="center"/>
    </xf>
    <xf numFmtId="0" fontId="108" fillId="0" borderId="0" xfId="67" applyFont="1" applyFill="1" applyBorder="1" applyAlignment="1">
      <alignment horizontal="left" vertical="center"/>
    </xf>
    <xf numFmtId="234" fontId="92" fillId="0" borderId="0" xfId="67" applyNumberFormat="1" applyFont="1" applyFill="1">
      <alignment horizontal="left" vertical="top" wrapText="1"/>
    </xf>
    <xf numFmtId="230" fontId="16" fillId="0" borderId="0" xfId="67" applyNumberFormat="1" applyFont="1" applyFill="1" applyAlignment="1">
      <alignment horizontal="left" vertical="center" wrapText="1"/>
    </xf>
    <xf numFmtId="230" fontId="16" fillId="0" borderId="0" xfId="67" applyNumberFormat="1" applyFont="1" applyFill="1" applyAlignment="1">
      <alignment horizontal="center" vertical="center" wrapText="1"/>
    </xf>
    <xf numFmtId="230" fontId="15" fillId="0" borderId="0" xfId="67" applyNumberFormat="1" applyFont="1" applyFill="1" applyBorder="1" applyAlignment="1">
      <alignment horizontal="left" vertical="center" wrapText="1"/>
    </xf>
    <xf numFmtId="230" fontId="108" fillId="0" borderId="1" xfId="67" applyNumberFormat="1" applyFont="1" applyFill="1" applyBorder="1" applyAlignment="1">
      <alignment horizontal="center" vertical="center"/>
    </xf>
    <xf numFmtId="0" fontId="108" fillId="0" borderId="11" xfId="67" quotePrefix="1" applyNumberFormat="1" applyFont="1" applyFill="1" applyBorder="1" applyAlignment="1">
      <alignment horizontal="center" vertical="center"/>
    </xf>
    <xf numFmtId="0" fontId="108" fillId="0" borderId="0" xfId="67" quotePrefix="1" applyNumberFormat="1" applyFont="1" applyFill="1" applyBorder="1" applyAlignment="1">
      <alignment vertical="center"/>
    </xf>
    <xf numFmtId="230" fontId="108" fillId="0" borderId="0" xfId="67" applyNumberFormat="1" applyFont="1" applyFill="1" applyAlignment="1">
      <alignment horizontal="left" vertical="center" wrapText="1"/>
    </xf>
    <xf numFmtId="230" fontId="108" fillId="0" borderId="5" xfId="67" applyNumberFormat="1" applyFont="1" applyFill="1" applyBorder="1" applyAlignment="1">
      <alignment horizontal="left" vertical="center" wrapText="1"/>
    </xf>
    <xf numFmtId="1" fontId="108" fillId="0" borderId="11" xfId="67" quotePrefix="1" applyNumberFormat="1" applyFont="1" applyFill="1" applyBorder="1" applyAlignment="1">
      <alignment horizontal="center" vertical="center"/>
    </xf>
    <xf numFmtId="230" fontId="110" fillId="0" borderId="0" xfId="67" applyNumberFormat="1" applyFont="1" applyFill="1" applyAlignment="1">
      <alignment horizontal="left" vertical="center" wrapText="1"/>
    </xf>
    <xf numFmtId="0" fontId="108" fillId="0" borderId="5" xfId="67" applyFont="1" applyFill="1" applyBorder="1" applyAlignment="1">
      <alignment horizontal="left" vertical="center" wrapText="1"/>
    </xf>
    <xf numFmtId="230" fontId="108" fillId="0" borderId="8" xfId="67" applyNumberFormat="1" applyFont="1" applyFill="1" applyBorder="1" applyAlignment="1">
      <alignment horizontal="right" vertical="center"/>
    </xf>
    <xf numFmtId="230" fontId="108" fillId="0" borderId="6" xfId="67" applyNumberFormat="1" applyFont="1" applyFill="1" applyBorder="1" applyAlignment="1">
      <alignment horizontal="center" vertical="center" wrapText="1"/>
    </xf>
    <xf numFmtId="230" fontId="108" fillId="0" borderId="0" xfId="67" applyNumberFormat="1" applyFont="1" applyFill="1" applyBorder="1" applyAlignment="1">
      <alignment horizontal="center" vertical="center" wrapText="1"/>
    </xf>
    <xf numFmtId="230" fontId="108" fillId="0" borderId="41" xfId="67" applyNumberFormat="1" applyFont="1" applyFill="1" applyBorder="1" applyAlignment="1">
      <alignment horizontal="center" vertical="center" wrapText="1"/>
    </xf>
    <xf numFmtId="230" fontId="108" fillId="0" borderId="8" xfId="67" applyNumberFormat="1" applyFont="1" applyFill="1" applyBorder="1" applyAlignment="1">
      <alignment horizontal="center" vertical="center" wrapText="1"/>
    </xf>
    <xf numFmtId="230" fontId="108" fillId="0" borderId="2" xfId="67" applyNumberFormat="1" applyFont="1" applyFill="1" applyBorder="1" applyAlignment="1">
      <alignment horizontal="center" vertical="center" wrapText="1"/>
    </xf>
    <xf numFmtId="230" fontId="108" fillId="0" borderId="56" xfId="67" applyNumberFormat="1" applyFont="1" applyFill="1" applyBorder="1" applyAlignment="1">
      <alignment horizontal="center" vertical="center" wrapText="1"/>
    </xf>
    <xf numFmtId="230" fontId="108" fillId="0" borderId="1" xfId="67" applyNumberFormat="1" applyFont="1" applyFill="1" applyBorder="1" applyAlignment="1">
      <alignment horizontal="center" vertical="center" wrapText="1"/>
    </xf>
    <xf numFmtId="230" fontId="110" fillId="0" borderId="5" xfId="67" applyNumberFormat="1" applyFont="1" applyFill="1" applyBorder="1" applyAlignment="1">
      <alignment horizontal="left" vertical="center" wrapText="1"/>
    </xf>
    <xf numFmtId="230" fontId="110" fillId="0" borderId="6" xfId="67" applyNumberFormat="1" applyFont="1" applyFill="1" applyBorder="1" applyAlignment="1">
      <alignment horizontal="right" vertical="center"/>
    </xf>
    <xf numFmtId="230" fontId="110" fillId="0" borderId="6" xfId="67" applyNumberFormat="1" applyFont="1" applyFill="1" applyBorder="1" applyAlignment="1">
      <alignment horizontal="center" vertical="center" wrapText="1"/>
    </xf>
    <xf numFmtId="230" fontId="110" fillId="0" borderId="0" xfId="67" applyNumberFormat="1" applyFont="1" applyFill="1" applyBorder="1" applyAlignment="1">
      <alignment horizontal="center" vertical="center" wrapText="1"/>
    </xf>
    <xf numFmtId="230" fontId="110" fillId="0" borderId="41" xfId="67" applyNumberFormat="1" applyFont="1" applyFill="1" applyBorder="1" applyAlignment="1">
      <alignment horizontal="center" vertical="center" wrapText="1"/>
    </xf>
    <xf numFmtId="230" fontId="110" fillId="0" borderId="5" xfId="67" applyNumberFormat="1" applyFont="1" applyFill="1" applyBorder="1" applyAlignment="1">
      <alignment horizontal="center" vertical="center" wrapText="1"/>
    </xf>
    <xf numFmtId="230" fontId="108" fillId="0" borderId="6" xfId="67" applyNumberFormat="1" applyFont="1" applyFill="1" applyBorder="1" applyAlignment="1">
      <alignment horizontal="right" vertical="center"/>
    </xf>
    <xf numFmtId="230" fontId="108" fillId="0" borderId="5" xfId="67" applyNumberFormat="1" applyFont="1" applyFill="1" applyBorder="1" applyAlignment="1">
      <alignment horizontal="center" vertical="center" wrapText="1"/>
    </xf>
    <xf numFmtId="235" fontId="108" fillId="0" borderId="0" xfId="67" applyNumberFormat="1" applyFont="1" applyFill="1" applyBorder="1" applyAlignment="1">
      <alignment horizontal="center" vertical="center" wrapText="1"/>
    </xf>
    <xf numFmtId="0" fontId="110" fillId="0" borderId="5" xfId="67" applyFont="1" applyFill="1" applyBorder="1" applyAlignment="1">
      <alignment horizontal="left" vertical="center" wrapText="1"/>
    </xf>
    <xf numFmtId="230" fontId="108" fillId="0" borderId="5" xfId="67" applyNumberFormat="1" applyFont="1" applyFill="1" applyBorder="1" applyAlignment="1">
      <alignment vertical="center" wrapText="1"/>
    </xf>
    <xf numFmtId="236" fontId="108" fillId="0" borderId="5" xfId="67" applyNumberFormat="1" applyFont="1" applyFill="1" applyBorder="1" applyAlignment="1">
      <alignment horizontal="center" vertical="center" wrapText="1"/>
    </xf>
    <xf numFmtId="0" fontId="29" fillId="0" borderId="4" xfId="67" applyFont="1" applyFill="1" applyBorder="1" applyAlignment="1">
      <alignment vertical="center"/>
    </xf>
    <xf numFmtId="0" fontId="29" fillId="0" borderId="0" xfId="67" applyFont="1" applyFill="1" applyBorder="1" applyAlignment="1">
      <alignment vertical="center"/>
    </xf>
    <xf numFmtId="0" fontId="45" fillId="0" borderId="0" xfId="67" applyFont="1" applyFill="1">
      <alignment horizontal="left" vertical="top" wrapText="1"/>
    </xf>
    <xf numFmtId="3" fontId="108" fillId="0" borderId="1" xfId="67" applyNumberFormat="1" applyFont="1" applyFill="1" applyBorder="1" applyAlignment="1">
      <alignment horizontal="right" vertical="center"/>
    </xf>
    <xf numFmtId="3" fontId="108" fillId="0" borderId="8" xfId="67" applyNumberFormat="1" applyFont="1" applyFill="1" applyBorder="1" applyAlignment="1">
      <alignment horizontal="right" vertical="center"/>
    </xf>
    <xf numFmtId="3" fontId="108" fillId="0" borderId="2" xfId="67" applyNumberFormat="1" applyFont="1" applyFill="1" applyBorder="1" applyAlignment="1">
      <alignment horizontal="right" vertical="center"/>
    </xf>
    <xf numFmtId="3" fontId="108" fillId="0" borderId="56" xfId="67" applyNumberFormat="1" applyFont="1" applyFill="1" applyBorder="1" applyAlignment="1">
      <alignment horizontal="right" vertical="center"/>
    </xf>
    <xf numFmtId="3" fontId="110" fillId="0" borderId="5" xfId="67" applyNumberFormat="1" applyFont="1" applyFill="1" applyBorder="1" applyAlignment="1">
      <alignment horizontal="right" vertical="center"/>
    </xf>
    <xf numFmtId="3" fontId="110" fillId="0" borderId="6" xfId="67" applyNumberFormat="1" applyFont="1" applyFill="1" applyBorder="1" applyAlignment="1">
      <alignment horizontal="right" vertical="center"/>
    </xf>
    <xf numFmtId="3" fontId="110" fillId="0" borderId="0" xfId="67" applyNumberFormat="1" applyFont="1" applyFill="1" applyBorder="1" applyAlignment="1">
      <alignment horizontal="right" vertical="center"/>
    </xf>
    <xf numFmtId="3" fontId="110" fillId="0" borderId="41" xfId="67" applyNumberFormat="1" applyFont="1" applyFill="1" applyBorder="1" applyAlignment="1">
      <alignment horizontal="right" vertical="center"/>
    </xf>
    <xf numFmtId="3" fontId="108" fillId="0" borderId="5" xfId="67" applyNumberFormat="1" applyFont="1" applyFill="1" applyBorder="1" applyAlignment="1">
      <alignment horizontal="right" vertical="center"/>
    </xf>
    <xf numFmtId="3" fontId="108" fillId="0" borderId="6" xfId="67" applyNumberFormat="1" applyFont="1" applyFill="1" applyBorder="1" applyAlignment="1">
      <alignment horizontal="right" vertical="center"/>
    </xf>
    <xf numFmtId="3" fontId="108" fillId="0" borderId="0" xfId="67" applyNumberFormat="1" applyFont="1" applyFill="1" applyBorder="1" applyAlignment="1">
      <alignment horizontal="right" vertical="center"/>
    </xf>
    <xf numFmtId="3" fontId="108" fillId="0" borderId="41" xfId="67" applyNumberFormat="1" applyFont="1" applyFill="1" applyBorder="1" applyAlignment="1">
      <alignment horizontal="right" vertical="center"/>
    </xf>
    <xf numFmtId="0" fontId="113" fillId="0" borderId="5" xfId="67" applyFont="1" applyFill="1" applyBorder="1" applyAlignment="1">
      <alignment horizontal="left" vertical="center" wrapText="1"/>
    </xf>
    <xf numFmtId="3" fontId="113" fillId="0" borderId="5" xfId="67" applyNumberFormat="1" applyFont="1" applyFill="1" applyBorder="1" applyAlignment="1">
      <alignment horizontal="right" vertical="center"/>
    </xf>
    <xf numFmtId="3" fontId="113" fillId="0" borderId="6" xfId="67" applyNumberFormat="1" applyFont="1" applyFill="1" applyBorder="1" applyAlignment="1">
      <alignment horizontal="right" vertical="center"/>
    </xf>
    <xf numFmtId="3" fontId="113" fillId="0" borderId="0" xfId="67" applyNumberFormat="1" applyFont="1" applyFill="1" applyBorder="1" applyAlignment="1">
      <alignment horizontal="right" vertical="center"/>
    </xf>
    <xf numFmtId="3" fontId="113" fillId="0" borderId="41" xfId="67" applyNumberFormat="1" applyFont="1" applyFill="1" applyBorder="1" applyAlignment="1">
      <alignment horizontal="right" vertical="center"/>
    </xf>
    <xf numFmtId="0" fontId="114" fillId="0" borderId="5" xfId="67" applyFont="1" applyFill="1" applyBorder="1" applyAlignment="1">
      <alignment horizontal="left" vertical="center" wrapText="1"/>
    </xf>
    <xf numFmtId="3" fontId="114" fillId="0" borderId="5" xfId="67" applyNumberFormat="1" applyFont="1" applyFill="1" applyBorder="1" applyAlignment="1">
      <alignment horizontal="right" vertical="center"/>
    </xf>
    <xf numFmtId="3" fontId="114" fillId="0" borderId="6" xfId="67" applyNumberFormat="1" applyFont="1" applyFill="1" applyBorder="1" applyAlignment="1">
      <alignment horizontal="right" vertical="center"/>
    </xf>
    <xf numFmtId="3" fontId="114" fillId="0" borderId="0" xfId="67" applyNumberFormat="1" applyFont="1" applyFill="1" applyBorder="1" applyAlignment="1">
      <alignment horizontal="right" vertical="center"/>
    </xf>
    <xf numFmtId="3" fontId="114" fillId="0" borderId="41" xfId="67" applyNumberFormat="1" applyFont="1" applyFill="1" applyBorder="1" applyAlignment="1">
      <alignment horizontal="right" vertical="center"/>
    </xf>
    <xf numFmtId="0" fontId="110" fillId="0" borderId="5" xfId="67" applyFont="1" applyFill="1" applyBorder="1" applyAlignment="1">
      <alignment vertical="center" wrapText="1"/>
    </xf>
    <xf numFmtId="0" fontId="110" fillId="0" borderId="6" xfId="67" applyFont="1" applyFill="1" applyBorder="1" applyAlignment="1">
      <alignment vertical="center" wrapText="1"/>
    </xf>
    <xf numFmtId="168" fontId="110" fillId="0" borderId="5" xfId="67" applyNumberFormat="1" applyFont="1" applyFill="1" applyBorder="1" applyAlignment="1">
      <alignment horizontal="right" vertical="center"/>
    </xf>
    <xf numFmtId="168" fontId="110" fillId="0" borderId="6" xfId="67" applyNumberFormat="1" applyFont="1" applyFill="1" applyBorder="1" applyAlignment="1">
      <alignment horizontal="right" vertical="center"/>
    </xf>
    <xf numFmtId="168" fontId="110" fillId="0" borderId="0" xfId="67" applyNumberFormat="1" applyFont="1" applyFill="1" applyBorder="1" applyAlignment="1">
      <alignment horizontal="right" vertical="center"/>
    </xf>
    <xf numFmtId="168" fontId="110" fillId="0" borderId="41" xfId="67" applyNumberFormat="1" applyFont="1" applyFill="1" applyBorder="1" applyAlignment="1">
      <alignment horizontal="right" vertical="center"/>
    </xf>
    <xf numFmtId="0" fontId="108" fillId="0" borderId="11" xfId="67" applyFont="1" applyFill="1" applyBorder="1" applyAlignment="1">
      <alignment horizontal="left" vertical="center" wrapText="1"/>
    </xf>
    <xf numFmtId="3" fontId="108" fillId="0" borderId="11" xfId="67" applyNumberFormat="1" applyFont="1" applyFill="1" applyBorder="1" applyAlignment="1">
      <alignment horizontal="right" vertical="center"/>
    </xf>
    <xf numFmtId="0" fontId="108" fillId="0" borderId="0" xfId="67" applyFont="1" applyFill="1" applyBorder="1" applyAlignment="1">
      <alignment horizontal="left" vertical="center" wrapText="1"/>
    </xf>
    <xf numFmtId="230" fontId="15" fillId="0" borderId="4" xfId="67" applyNumberFormat="1" applyFont="1" applyFill="1" applyBorder="1" applyAlignment="1">
      <alignment horizontal="center" vertical="center" wrapText="1"/>
    </xf>
    <xf numFmtId="230" fontId="15" fillId="0" borderId="0" xfId="67" applyNumberFormat="1" applyFont="1" applyFill="1" applyBorder="1" applyAlignment="1">
      <alignment horizontal="center" vertical="center" wrapText="1"/>
    </xf>
    <xf numFmtId="230" fontId="52" fillId="0" borderId="0" xfId="67" applyNumberFormat="1" applyFont="1" applyFill="1" applyAlignment="1">
      <alignment horizontal="left" vertical="center" wrapText="1"/>
    </xf>
    <xf numFmtId="230" fontId="15" fillId="0" borderId="0" xfId="67" applyNumberFormat="1" applyFont="1" applyFill="1" applyAlignment="1">
      <alignment horizontal="left" vertical="center" wrapText="1"/>
    </xf>
    <xf numFmtId="230" fontId="108" fillId="0" borderId="1" xfId="67" applyNumberFormat="1" applyFont="1" applyFill="1" applyBorder="1" applyAlignment="1">
      <alignment horizontal="right" vertical="center"/>
    </xf>
    <xf numFmtId="230" fontId="108" fillId="0" borderId="2" xfId="67" applyNumberFormat="1" applyFont="1" applyFill="1" applyBorder="1" applyAlignment="1">
      <alignment horizontal="right" vertical="center"/>
    </xf>
    <xf numFmtId="230" fontId="108" fillId="0" borderId="56" xfId="67" applyNumberFormat="1" applyFont="1" applyFill="1" applyBorder="1" applyAlignment="1">
      <alignment horizontal="right" vertical="center"/>
    </xf>
    <xf numFmtId="230" fontId="110" fillId="0" borderId="5" xfId="67" applyNumberFormat="1" applyFont="1" applyFill="1" applyBorder="1" applyAlignment="1">
      <alignment horizontal="right" vertical="center"/>
    </xf>
    <xf numFmtId="230" fontId="110" fillId="0" borderId="0" xfId="67" applyNumberFormat="1" applyFont="1" applyFill="1" applyBorder="1" applyAlignment="1">
      <alignment horizontal="right" vertical="center"/>
    </xf>
    <xf numFmtId="230" fontId="110" fillId="0" borderId="41" xfId="67" applyNumberFormat="1" applyFont="1" applyFill="1" applyBorder="1" applyAlignment="1">
      <alignment horizontal="right" vertical="center"/>
    </xf>
    <xf numFmtId="236" fontId="110" fillId="0" borderId="0" xfId="67" applyNumberFormat="1" applyFont="1" applyFill="1" applyBorder="1" applyAlignment="1">
      <alignment horizontal="right" vertical="center"/>
    </xf>
    <xf numFmtId="230" fontId="108" fillId="0" borderId="5" xfId="67" applyNumberFormat="1" applyFont="1" applyFill="1" applyBorder="1" applyAlignment="1">
      <alignment horizontal="right" vertical="center"/>
    </xf>
    <xf numFmtId="230" fontId="108" fillId="0" borderId="0" xfId="67" applyNumberFormat="1" applyFont="1" applyFill="1" applyBorder="1" applyAlignment="1">
      <alignment horizontal="right" vertical="center"/>
    </xf>
    <xf numFmtId="230" fontId="108" fillId="0" borderId="41" xfId="67" applyNumberFormat="1" applyFont="1" applyFill="1" applyBorder="1" applyAlignment="1">
      <alignment horizontal="right" vertical="center"/>
    </xf>
    <xf numFmtId="230" fontId="113" fillId="0" borderId="5" xfId="67" applyNumberFormat="1" applyFont="1" applyFill="1" applyBorder="1" applyAlignment="1">
      <alignment horizontal="right" vertical="center"/>
    </xf>
    <xf numFmtId="230" fontId="113" fillId="0" borderId="6" xfId="67" applyNumberFormat="1" applyFont="1" applyFill="1" applyBorder="1" applyAlignment="1">
      <alignment horizontal="right" vertical="center"/>
    </xf>
    <xf numFmtId="230" fontId="113" fillId="0" borderId="0" xfId="67" applyNumberFormat="1" applyFont="1" applyFill="1" applyBorder="1" applyAlignment="1">
      <alignment horizontal="right" vertical="center"/>
    </xf>
    <xf numFmtId="230" fontId="113" fillId="0" borderId="41" xfId="67" applyNumberFormat="1" applyFont="1" applyFill="1" applyBorder="1" applyAlignment="1">
      <alignment horizontal="right" vertical="center"/>
    </xf>
    <xf numFmtId="230" fontId="116" fillId="0" borderId="0" xfId="67" applyNumberFormat="1" applyFont="1" applyFill="1" applyAlignment="1">
      <alignment horizontal="left" vertical="center" wrapText="1"/>
    </xf>
    <xf numFmtId="230" fontId="114" fillId="0" borderId="5" xfId="67" applyNumberFormat="1" applyFont="1" applyFill="1" applyBorder="1" applyAlignment="1">
      <alignment horizontal="right" vertical="center"/>
    </xf>
    <xf numFmtId="230" fontId="114" fillId="0" borderId="6" xfId="67" applyNumberFormat="1" applyFont="1" applyFill="1" applyBorder="1" applyAlignment="1">
      <alignment horizontal="right" vertical="center"/>
    </xf>
    <xf numFmtId="230" fontId="114" fillId="0" borderId="0" xfId="67" applyNumberFormat="1" applyFont="1" applyFill="1" applyBorder="1" applyAlignment="1">
      <alignment horizontal="right" vertical="center"/>
    </xf>
    <xf numFmtId="230" fontId="114" fillId="0" borderId="41" xfId="67" applyNumberFormat="1" applyFont="1" applyFill="1" applyBorder="1" applyAlignment="1">
      <alignment horizontal="right" vertical="center"/>
    </xf>
    <xf numFmtId="230" fontId="98" fillId="0" borderId="0" xfId="67" applyNumberFormat="1" applyFont="1" applyFill="1" applyAlignment="1">
      <alignment horizontal="left" vertical="center" wrapText="1"/>
    </xf>
    <xf numFmtId="0" fontId="110" fillId="0" borderId="3" xfId="67" applyFont="1" applyFill="1" applyBorder="1" applyAlignment="1">
      <alignment vertical="center" wrapText="1"/>
    </xf>
    <xf numFmtId="230" fontId="110" fillId="0" borderId="3" xfId="67" applyNumberFormat="1" applyFont="1" applyFill="1" applyBorder="1" applyAlignment="1">
      <alignment horizontal="right" vertical="center"/>
    </xf>
    <xf numFmtId="230" fontId="110" fillId="0" borderId="7" xfId="67" applyNumberFormat="1" applyFont="1" applyFill="1" applyBorder="1" applyAlignment="1">
      <alignment horizontal="right" vertical="center"/>
    </xf>
    <xf numFmtId="230" fontId="110" fillId="0" borderId="4" xfId="67" applyNumberFormat="1" applyFont="1" applyFill="1" applyBorder="1" applyAlignment="1">
      <alignment horizontal="right" vertical="center"/>
    </xf>
    <xf numFmtId="230" fontId="110" fillId="0" borderId="57" xfId="67" applyNumberFormat="1" applyFont="1" applyFill="1" applyBorder="1" applyAlignment="1">
      <alignment horizontal="right" vertical="center"/>
    </xf>
    <xf numFmtId="2" fontId="16" fillId="0" borderId="0" xfId="67" applyNumberFormat="1" applyFont="1" applyFill="1" applyAlignment="1">
      <alignment horizontal="right" vertical="center" wrapText="1"/>
    </xf>
    <xf numFmtId="177" fontId="16" fillId="0" borderId="0" xfId="232" applyNumberFormat="1" applyFont="1" applyFill="1" applyBorder="1" applyAlignment="1">
      <alignment horizontal="center"/>
    </xf>
    <xf numFmtId="177" fontId="16" fillId="0" borderId="40" xfId="232" applyNumberFormat="1" applyFont="1" applyFill="1" applyBorder="1" applyAlignment="1">
      <alignment horizontal="center"/>
    </xf>
    <xf numFmtId="177" fontId="16" fillId="0" borderId="23" xfId="232" applyNumberFormat="1" applyFont="1" applyFill="1" applyBorder="1" applyAlignment="1">
      <alignment horizontal="center"/>
    </xf>
    <xf numFmtId="177" fontId="16" fillId="0" borderId="41" xfId="232" applyNumberFormat="1" applyFont="1" applyFill="1" applyBorder="1" applyAlignment="1">
      <alignment horizontal="center"/>
    </xf>
    <xf numFmtId="177" fontId="16" fillId="0" borderId="28" xfId="232" applyNumberFormat="1" applyFont="1" applyFill="1" applyBorder="1" applyAlignment="1">
      <alignment horizontal="center"/>
    </xf>
    <xf numFmtId="0" fontId="16" fillId="0" borderId="0" xfId="8" applyFont="1" applyFill="1" applyBorder="1" applyAlignment="1">
      <alignment horizontal="center" vertical="center"/>
    </xf>
    <xf numFmtId="0" fontId="16" fillId="0" borderId="41" xfId="8" applyFont="1" applyFill="1" applyBorder="1" applyAlignment="1">
      <alignment horizontal="center" vertical="center"/>
    </xf>
    <xf numFmtId="0" fontId="16" fillId="0" borderId="20" xfId="8" applyFont="1" applyFill="1" applyBorder="1" applyAlignment="1">
      <alignment horizontal="center" vertical="center"/>
    </xf>
    <xf numFmtId="0" fontId="16" fillId="0" borderId="35" xfId="8" applyFont="1" applyFill="1" applyBorder="1" applyAlignment="1">
      <alignment horizontal="center" vertical="center"/>
    </xf>
    <xf numFmtId="233" fontId="29" fillId="0" borderId="0" xfId="8" applyNumberFormat="1" applyFont="1" applyFill="1" applyBorder="1" applyAlignment="1">
      <alignment horizontal="center" vertical="center"/>
    </xf>
    <xf numFmtId="183" fontId="29" fillId="0" borderId="0" xfId="8" applyNumberFormat="1" applyFont="1" applyFill="1" applyBorder="1" applyAlignment="1">
      <alignment horizontal="center" vertical="center"/>
    </xf>
    <xf numFmtId="177" fontId="29" fillId="0" borderId="0" xfId="8" applyNumberFormat="1" applyFont="1" applyFill="1" applyBorder="1" applyAlignment="1">
      <alignment horizontal="center" vertical="center"/>
    </xf>
    <xf numFmtId="233" fontId="29" fillId="0" borderId="28" xfId="8" applyNumberFormat="1" applyFont="1" applyFill="1" applyBorder="1" applyAlignment="1">
      <alignment horizontal="center" vertical="center"/>
    </xf>
    <xf numFmtId="233" fontId="29" fillId="0" borderId="20" xfId="8" applyNumberFormat="1" applyFont="1" applyFill="1" applyBorder="1" applyAlignment="1">
      <alignment horizontal="center" vertical="center"/>
    </xf>
    <xf numFmtId="233" fontId="61" fillId="0" borderId="37" xfId="8" applyNumberFormat="1" applyFont="1" applyFill="1" applyBorder="1" applyAlignment="1">
      <alignment horizontal="center" vertical="center"/>
    </xf>
    <xf numFmtId="233" fontId="29" fillId="0" borderId="17" xfId="8" applyNumberFormat="1" applyFont="1" applyFill="1" applyBorder="1" applyAlignment="1">
      <alignment horizontal="center" vertical="center"/>
    </xf>
    <xf numFmtId="233" fontId="29" fillId="0" borderId="27" xfId="8" applyNumberFormat="1" applyFont="1" applyFill="1" applyBorder="1" applyAlignment="1">
      <alignment horizontal="center" vertical="center"/>
    </xf>
    <xf numFmtId="233" fontId="29" fillId="0" borderId="24" xfId="8" applyNumberFormat="1" applyFont="1" applyFill="1" applyBorder="1" applyAlignment="1">
      <alignment horizontal="center" vertical="center"/>
    </xf>
    <xf numFmtId="172" fontId="13" fillId="0" borderId="5" xfId="70" applyNumberFormat="1" applyFont="1" applyFill="1" applyBorder="1" applyAlignment="1">
      <alignment vertical="center"/>
    </xf>
    <xf numFmtId="172" fontId="13" fillId="0" borderId="1" xfId="70" applyNumberFormat="1" applyFont="1" applyFill="1" applyBorder="1" applyAlignment="1">
      <alignment vertical="center"/>
    </xf>
    <xf numFmtId="172" fontId="13" fillId="0" borderId="31" xfId="70" applyNumberFormat="1" applyFont="1" applyFill="1" applyBorder="1" applyAlignment="1">
      <alignment vertical="center"/>
    </xf>
    <xf numFmtId="172" fontId="13" fillId="0" borderId="56" xfId="70" applyNumberFormat="1" applyFont="1" applyFill="1" applyBorder="1" applyAlignment="1">
      <alignment vertical="center"/>
    </xf>
    <xf numFmtId="172" fontId="13" fillId="0" borderId="0" xfId="70" applyNumberFormat="1" applyFont="1" applyFill="1" applyBorder="1" applyAlignment="1">
      <alignment vertical="center"/>
    </xf>
    <xf numFmtId="172" fontId="13" fillId="0" borderId="41" xfId="70" applyNumberFormat="1" applyFont="1" applyFill="1" applyBorder="1" applyAlignment="1">
      <alignment vertical="center"/>
    </xf>
    <xf numFmtId="172" fontId="13" fillId="0" borderId="3" xfId="70" applyNumberFormat="1" applyFont="1" applyFill="1" applyBorder="1" applyAlignment="1">
      <alignment vertical="center"/>
    </xf>
    <xf numFmtId="172" fontId="12" fillId="0" borderId="1" xfId="70" applyNumberFormat="1" applyFont="1" applyFill="1" applyBorder="1" applyAlignment="1">
      <alignment vertical="center"/>
    </xf>
    <xf numFmtId="172" fontId="12" fillId="0" borderId="80" xfId="70" applyNumberFormat="1" applyFont="1" applyFill="1" applyBorder="1" applyAlignment="1">
      <alignment vertical="center"/>
    </xf>
    <xf numFmtId="172" fontId="12" fillId="0" borderId="56" xfId="70" applyNumberFormat="1" applyFont="1" applyFill="1" applyBorder="1" applyAlignment="1">
      <alignment vertical="center"/>
    </xf>
    <xf numFmtId="172" fontId="12" fillId="0" borderId="5" xfId="70" applyNumberFormat="1" applyFont="1" applyFill="1" applyBorder="1" applyAlignment="1">
      <alignment horizontal="right" vertical="center"/>
    </xf>
    <xf numFmtId="172" fontId="12" fillId="0" borderId="31" xfId="70" applyNumberFormat="1" applyFont="1" applyFill="1" applyBorder="1" applyAlignment="1">
      <alignment horizontal="right" vertical="center"/>
    </xf>
    <xf numFmtId="172" fontId="12" fillId="0" borderId="41" xfId="70" applyNumberFormat="1" applyFont="1" applyFill="1" applyBorder="1" applyAlignment="1">
      <alignment horizontal="right" vertical="center"/>
    </xf>
    <xf numFmtId="172" fontId="12" fillId="0" borderId="11" xfId="70" applyNumberFormat="1" applyFont="1" applyFill="1" applyBorder="1" applyAlignment="1">
      <alignment vertical="center"/>
    </xf>
    <xf numFmtId="172" fontId="12" fillId="0" borderId="82" xfId="70" applyNumberFormat="1" applyFont="1" applyFill="1" applyBorder="1" applyAlignment="1">
      <alignment vertical="center"/>
    </xf>
    <xf numFmtId="172" fontId="12" fillId="0" borderId="55" xfId="70" applyNumberFormat="1" applyFont="1" applyFill="1" applyBorder="1" applyAlignment="1">
      <alignment vertical="center"/>
    </xf>
    <xf numFmtId="172" fontId="12" fillId="0" borderId="3" xfId="70" applyNumberFormat="1" applyFont="1" applyFill="1" applyBorder="1" applyAlignment="1">
      <alignment vertical="center"/>
    </xf>
    <xf numFmtId="172" fontId="12" fillId="0" borderId="51" xfId="70" applyNumberFormat="1" applyFont="1" applyFill="1" applyBorder="1" applyAlignment="1">
      <alignment vertical="center"/>
    </xf>
    <xf numFmtId="172" fontId="12" fillId="0" borderId="57" xfId="70" applyNumberFormat="1" applyFont="1" applyFill="1" applyBorder="1" applyAlignment="1">
      <alignment vertical="center"/>
    </xf>
    <xf numFmtId="0" fontId="7" fillId="0" borderId="0" xfId="52" applyFont="1" applyFill="1"/>
    <xf numFmtId="0" fontId="7" fillId="0" borderId="0" xfId="52" applyFont="1" applyFill="1" applyBorder="1"/>
    <xf numFmtId="3" fontId="7" fillId="0" borderId="29" xfId="54" applyNumberFormat="1" applyFont="1" applyFill="1" applyBorder="1" applyAlignment="1">
      <alignment horizontal="center" vertical="center"/>
    </xf>
    <xf numFmtId="3" fontId="7" fillId="0" borderId="41" xfId="54" applyNumberFormat="1" applyFont="1" applyFill="1" applyBorder="1" applyAlignment="1">
      <alignment horizontal="center" vertical="center"/>
    </xf>
    <xf numFmtId="3" fontId="7" fillId="0" borderId="31" xfId="54" applyNumberFormat="1" applyFont="1" applyFill="1" applyBorder="1" applyAlignment="1">
      <alignment horizontal="center" vertical="center"/>
    </xf>
    <xf numFmtId="0" fontId="7" fillId="0" borderId="7" xfId="157" applyFont="1" applyFill="1" applyBorder="1"/>
    <xf numFmtId="0" fontId="7" fillId="0" borderId="57" xfId="157" applyFont="1" applyFill="1" applyBorder="1"/>
    <xf numFmtId="168" fontId="12" fillId="0" borderId="12" xfId="237" applyNumberFormat="1" applyFont="1" applyFill="1" applyBorder="1" applyAlignment="1">
      <alignment horizontal="center"/>
    </xf>
    <xf numFmtId="168" fontId="12" fillId="0" borderId="21" xfId="237" applyNumberFormat="1" applyFont="1" applyFill="1" applyBorder="1" applyAlignment="1">
      <alignment horizontal="center"/>
    </xf>
    <xf numFmtId="168" fontId="12" fillId="0" borderId="22" xfId="237" applyNumberFormat="1" applyFont="1" applyFill="1" applyBorder="1" applyAlignment="1">
      <alignment horizontal="center"/>
    </xf>
    <xf numFmtId="168" fontId="12" fillId="0" borderId="23" xfId="237" applyNumberFormat="1" applyFont="1" applyFill="1" applyBorder="1" applyAlignment="1">
      <alignment horizontal="center"/>
    </xf>
    <xf numFmtId="164" fontId="13" fillId="0" borderId="27" xfId="237" applyNumberFormat="1" applyFont="1" applyFill="1" applyBorder="1" applyAlignment="1">
      <alignment horizontal="center"/>
    </xf>
    <xf numFmtId="164" fontId="13" fillId="0" borderId="5" xfId="237" applyNumberFormat="1" applyFont="1" applyFill="1" applyBorder="1" applyAlignment="1">
      <alignment horizontal="center"/>
    </xf>
    <xf numFmtId="164" fontId="13" fillId="0" borderId="28" xfId="237" applyNumberFormat="1" applyFont="1" applyFill="1" applyBorder="1" applyAlignment="1">
      <alignment horizontal="center"/>
    </xf>
    <xf numFmtId="164" fontId="13" fillId="0" borderId="26" xfId="237" applyNumberFormat="1" applyFont="1" applyFill="1" applyBorder="1" applyAlignment="1">
      <alignment horizontal="center"/>
    </xf>
    <xf numFmtId="0" fontId="7" fillId="0" borderId="26" xfId="237" applyFont="1" applyFill="1" applyBorder="1" applyAlignment="1">
      <alignment horizontal="center"/>
    </xf>
    <xf numFmtId="0" fontId="7" fillId="0" borderId="27" xfId="237" applyFont="1" applyFill="1" applyBorder="1" applyAlignment="1">
      <alignment horizontal="center"/>
    </xf>
    <xf numFmtId="0" fontId="13" fillId="0" borderId="16" xfId="237" applyFont="1" applyFill="1" applyBorder="1" applyAlignment="1">
      <alignment horizontal="center"/>
    </xf>
    <xf numFmtId="0" fontId="13" fillId="0" borderId="17" xfId="237" applyFont="1" applyFill="1" applyBorder="1" applyAlignment="1">
      <alignment horizontal="center"/>
    </xf>
    <xf numFmtId="0" fontId="27" fillId="0" borderId="0" xfId="238" quotePrefix="1" applyFont="1" applyFill="1" applyAlignment="1">
      <alignment horizontal="left"/>
    </xf>
    <xf numFmtId="0" fontId="16" fillId="0" borderId="0" xfId="70" applyFont="1" applyFill="1"/>
    <xf numFmtId="0" fontId="27" fillId="0" borderId="0" xfId="70" applyFont="1" applyFill="1"/>
    <xf numFmtId="0" fontId="16" fillId="0" borderId="3" xfId="70" applyFont="1" applyFill="1" applyBorder="1" applyAlignment="1">
      <alignment horizontal="center" vertical="center" wrapText="1"/>
    </xf>
    <xf numFmtId="0" fontId="16" fillId="0" borderId="7" xfId="70" applyFont="1" applyFill="1" applyBorder="1" applyAlignment="1">
      <alignment horizontal="center" vertical="center" wrapText="1"/>
    </xf>
    <xf numFmtId="0" fontId="16" fillId="0" borderId="11" xfId="70" applyFont="1" applyFill="1" applyBorder="1" applyAlignment="1">
      <alignment horizontal="center" vertical="center" wrapText="1"/>
    </xf>
    <xf numFmtId="244" fontId="34" fillId="0" borderId="41" xfId="70" applyNumberFormat="1" applyFont="1" applyFill="1" applyBorder="1" applyAlignment="1">
      <alignment horizontal="center" vertical="center"/>
    </xf>
    <xf numFmtId="244" fontId="34" fillId="0" borderId="1" xfId="70" applyNumberFormat="1" applyFont="1" applyFill="1" applyBorder="1" applyAlignment="1">
      <alignment horizontal="center" vertical="center"/>
    </xf>
    <xf numFmtId="244" fontId="34" fillId="0" borderId="0" xfId="70" applyNumberFormat="1" applyFont="1" applyFill="1" applyBorder="1" applyAlignment="1">
      <alignment horizontal="center" vertical="center"/>
    </xf>
    <xf numFmtId="244" fontId="34" fillId="0" borderId="5" xfId="70" applyNumberFormat="1" applyFont="1" applyFill="1" applyBorder="1" applyAlignment="1">
      <alignment horizontal="center" vertical="center"/>
    </xf>
    <xf numFmtId="244" fontId="27" fillId="0" borderId="5" xfId="70" applyNumberFormat="1" applyFont="1" applyFill="1" applyBorder="1" applyAlignment="1">
      <alignment horizontal="center" vertical="center"/>
    </xf>
    <xf numFmtId="244" fontId="27" fillId="0" borderId="6" xfId="70" applyNumberFormat="1" applyFont="1" applyFill="1" applyBorder="1" applyAlignment="1">
      <alignment horizontal="center" vertical="center"/>
    </xf>
    <xf numFmtId="3" fontId="27" fillId="0" borderId="5" xfId="70" applyNumberFormat="1" applyFont="1" applyFill="1" applyBorder="1" applyAlignment="1">
      <alignment horizontal="center" vertical="center"/>
    </xf>
    <xf numFmtId="3" fontId="27" fillId="0" borderId="6" xfId="70" applyNumberFormat="1" applyFont="1" applyFill="1" applyBorder="1" applyAlignment="1">
      <alignment horizontal="center" vertical="center"/>
    </xf>
    <xf numFmtId="244" fontId="16" fillId="0" borderId="5" xfId="70" applyNumberFormat="1" applyFont="1" applyFill="1" applyBorder="1" applyAlignment="1">
      <alignment horizontal="center" vertical="center"/>
    </xf>
    <xf numFmtId="244" fontId="16" fillId="0" borderId="6" xfId="70" applyNumberFormat="1" applyFont="1" applyFill="1" applyBorder="1" applyAlignment="1">
      <alignment horizontal="center" vertical="center"/>
    </xf>
    <xf numFmtId="3" fontId="16" fillId="0" borderId="5" xfId="70" applyNumberFormat="1" applyFont="1" applyFill="1" applyBorder="1" applyAlignment="1">
      <alignment horizontal="center" vertical="center"/>
    </xf>
    <xf numFmtId="3" fontId="16" fillId="0" borderId="6" xfId="70" applyNumberFormat="1" applyFont="1" applyFill="1" applyBorder="1" applyAlignment="1">
      <alignment horizontal="center" vertical="center"/>
    </xf>
    <xf numFmtId="244" fontId="47" fillId="0" borderId="5" xfId="70" applyNumberFormat="1" applyFont="1" applyFill="1" applyBorder="1" applyAlignment="1">
      <alignment horizontal="center" vertical="center"/>
    </xf>
    <xf numFmtId="244" fontId="47" fillId="0" borderId="6" xfId="70" applyNumberFormat="1" applyFont="1" applyFill="1" applyBorder="1" applyAlignment="1">
      <alignment horizontal="center" vertical="center"/>
    </xf>
    <xf numFmtId="3" fontId="47" fillId="0" borderId="5" xfId="70" applyNumberFormat="1" applyFont="1" applyFill="1" applyBorder="1" applyAlignment="1">
      <alignment horizontal="center" vertical="center"/>
    </xf>
    <xf numFmtId="3" fontId="47" fillId="0" borderId="6" xfId="70" applyNumberFormat="1" applyFont="1" applyFill="1" applyBorder="1" applyAlignment="1">
      <alignment horizontal="center" vertical="center"/>
    </xf>
    <xf numFmtId="245" fontId="16" fillId="0" borderId="5" xfId="70" applyNumberFormat="1" applyFont="1" applyFill="1" applyBorder="1" applyAlignment="1">
      <alignment horizontal="center" vertical="center"/>
    </xf>
    <xf numFmtId="245" fontId="16" fillId="0" borderId="6" xfId="70" applyNumberFormat="1" applyFont="1" applyFill="1" applyBorder="1" applyAlignment="1">
      <alignment horizontal="center" vertical="center"/>
    </xf>
    <xf numFmtId="244" fontId="27" fillId="0" borderId="3" xfId="70" quotePrefix="1" applyNumberFormat="1" applyFont="1" applyFill="1" applyBorder="1" applyAlignment="1">
      <alignment horizontal="center" vertical="center"/>
    </xf>
    <xf numFmtId="245" fontId="16" fillId="0" borderId="3" xfId="70" applyNumberFormat="1" applyFont="1" applyFill="1" applyBorder="1" applyAlignment="1">
      <alignment horizontal="center" vertical="center"/>
    </xf>
    <xf numFmtId="244" fontId="16" fillId="0" borderId="0" xfId="70" applyNumberFormat="1" applyFont="1" applyFill="1"/>
    <xf numFmtId="0" fontId="12" fillId="0" borderId="0" xfId="239" quotePrefix="1" applyFont="1" applyFill="1" applyAlignment="1">
      <alignment horizontal="left"/>
    </xf>
    <xf numFmtId="0" fontId="6" fillId="0" borderId="0" xfId="239" applyFont="1" applyFill="1"/>
    <xf numFmtId="0" fontId="11" fillId="0" borderId="0" xfId="239" applyFont="1" applyFill="1"/>
    <xf numFmtId="0" fontId="16" fillId="0" borderId="0" xfId="239" quotePrefix="1" applyFont="1" applyFill="1" applyAlignment="1">
      <alignment horizontal="right"/>
    </xf>
    <xf numFmtId="0" fontId="7" fillId="0" borderId="0" xfId="239" applyFont="1" applyFill="1"/>
    <xf numFmtId="0" fontId="16" fillId="0" borderId="0" xfId="239" applyFont="1" applyFill="1"/>
    <xf numFmtId="0" fontId="16" fillId="0" borderId="0" xfId="239" quotePrefix="1" applyFont="1" applyFill="1" applyAlignment="1">
      <alignment horizontal="left"/>
    </xf>
    <xf numFmtId="0" fontId="15" fillId="0" borderId="21" xfId="239" applyFont="1" applyFill="1" applyBorder="1" applyAlignment="1">
      <alignment horizontal="center"/>
    </xf>
    <xf numFmtId="0" fontId="15" fillId="0" borderId="22" xfId="239" applyFont="1" applyFill="1" applyBorder="1" applyAlignment="1">
      <alignment horizontal="center"/>
    </xf>
    <xf numFmtId="0" fontId="15" fillId="0" borderId="23" xfId="239" applyFont="1" applyFill="1" applyBorder="1" applyAlignment="1">
      <alignment horizontal="center"/>
    </xf>
    <xf numFmtId="0" fontId="119" fillId="0" borderId="27" xfId="239" applyFont="1" applyFill="1" applyBorder="1"/>
    <xf numFmtId="0" fontId="119" fillId="0" borderId="0" xfId="239" applyFont="1" applyFill="1" applyBorder="1"/>
    <xf numFmtId="0" fontId="120" fillId="0" borderId="0" xfId="239" applyFont="1" applyFill="1" applyBorder="1"/>
    <xf numFmtId="0" fontId="120" fillId="0" borderId="28" xfId="239" applyFont="1" applyFill="1" applyBorder="1"/>
    <xf numFmtId="3" fontId="120" fillId="0" borderId="26" xfId="239" applyNumberFormat="1" applyFont="1" applyFill="1" applyBorder="1" applyAlignment="1">
      <alignment horizontal="right" indent="2"/>
    </xf>
    <xf numFmtId="3" fontId="120" fillId="0" borderId="12" xfId="239" applyNumberFormat="1" applyFont="1" applyFill="1" applyBorder="1" applyAlignment="1">
      <alignment horizontal="center"/>
    </xf>
    <xf numFmtId="3" fontId="120" fillId="0" borderId="0" xfId="239" applyNumberFormat="1" applyFont="1" applyFill="1" applyBorder="1" applyAlignment="1">
      <alignment horizontal="center"/>
    </xf>
    <xf numFmtId="37" fontId="120" fillId="0" borderId="25" xfId="1" applyNumberFormat="1" applyFont="1" applyFill="1" applyBorder="1" applyAlignment="1">
      <alignment horizontal="center"/>
    </xf>
    <xf numFmtId="37" fontId="120" fillId="0" borderId="22" xfId="1" applyNumberFormat="1" applyFont="1" applyFill="1" applyBorder="1" applyAlignment="1">
      <alignment horizontal="center"/>
    </xf>
    <xf numFmtId="37" fontId="120" fillId="0" borderId="23" xfId="1" applyNumberFormat="1" applyFont="1" applyFill="1" applyBorder="1" applyAlignment="1">
      <alignment horizontal="center"/>
    </xf>
    <xf numFmtId="0" fontId="34" fillId="0" borderId="0" xfId="239" applyFont="1" applyFill="1"/>
    <xf numFmtId="0" fontId="52" fillId="0" borderId="27" xfId="239" applyFont="1" applyFill="1" applyBorder="1" applyAlignment="1"/>
    <xf numFmtId="0" fontId="52" fillId="0" borderId="0" xfId="239" applyFont="1" applyFill="1" applyBorder="1" applyAlignment="1"/>
    <xf numFmtId="0" fontId="120" fillId="0" borderId="0" xfId="239" applyFont="1" applyFill="1" applyBorder="1" applyAlignment="1"/>
    <xf numFmtId="0" fontId="61" fillId="0" borderId="28" xfId="239" applyFont="1" applyFill="1" applyBorder="1" applyAlignment="1"/>
    <xf numFmtId="3" fontId="61" fillId="0" borderId="26" xfId="239" applyNumberFormat="1" applyFont="1" applyFill="1" applyBorder="1" applyAlignment="1">
      <alignment horizontal="right" wrapText="1" indent="2"/>
    </xf>
    <xf numFmtId="164" fontId="121" fillId="0" borderId="26" xfId="70" applyNumberFormat="1" applyFont="1" applyFill="1" applyBorder="1" applyAlignment="1">
      <alignment horizontal="center"/>
    </xf>
    <xf numFmtId="164" fontId="121" fillId="0" borderId="0" xfId="70" applyNumberFormat="1" applyFont="1" applyFill="1" applyBorder="1" applyAlignment="1">
      <alignment horizontal="center"/>
    </xf>
    <xf numFmtId="37" fontId="61" fillId="0" borderId="29" xfId="1" applyNumberFormat="1" applyFont="1" applyFill="1" applyBorder="1" applyAlignment="1">
      <alignment horizontal="center" vertical="top" wrapText="1"/>
    </xf>
    <xf numFmtId="37" fontId="61" fillId="0" borderId="5" xfId="1" applyNumberFormat="1" applyFont="1" applyFill="1" applyBorder="1" applyAlignment="1">
      <alignment horizontal="center" vertical="top" wrapText="1"/>
    </xf>
    <xf numFmtId="37" fontId="61" fillId="0" borderId="28" xfId="1" applyNumberFormat="1" applyFont="1" applyFill="1" applyBorder="1" applyAlignment="1">
      <alignment horizontal="center" vertical="top" wrapText="1"/>
    </xf>
    <xf numFmtId="0" fontId="27" fillId="0" borderId="0" xfId="239" applyFont="1" applyFill="1" applyAlignment="1">
      <alignment vertical="top" wrapText="1"/>
    </xf>
    <xf numFmtId="0" fontId="15" fillId="0" borderId="27" xfId="239" applyFont="1" applyFill="1" applyBorder="1" applyAlignment="1"/>
    <xf numFmtId="0" fontId="15" fillId="0" borderId="0" xfId="239" applyFont="1" applyFill="1" applyBorder="1" applyAlignment="1"/>
    <xf numFmtId="0" fontId="122" fillId="0" borderId="0" xfId="239" applyFont="1" applyFill="1" applyBorder="1" applyAlignment="1"/>
    <xf numFmtId="0" fontId="29" fillId="0" borderId="28" xfId="239" applyFont="1" applyFill="1" applyBorder="1" applyAlignment="1"/>
    <xf numFmtId="3" fontId="29" fillId="0" borderId="26" xfId="239" applyNumberFormat="1" applyFont="1" applyFill="1" applyBorder="1" applyAlignment="1">
      <alignment horizontal="right" indent="2"/>
    </xf>
    <xf numFmtId="164" fontId="123" fillId="0" borderId="26" xfId="70" applyNumberFormat="1" applyFont="1" applyFill="1" applyBorder="1" applyAlignment="1">
      <alignment horizontal="center"/>
    </xf>
    <xf numFmtId="164" fontId="123" fillId="0" borderId="0" xfId="70" applyNumberFormat="1" applyFont="1" applyFill="1" applyBorder="1" applyAlignment="1">
      <alignment horizontal="center"/>
    </xf>
    <xf numFmtId="37" fontId="29" fillId="0" borderId="29" xfId="1" applyNumberFormat="1" applyFont="1" applyFill="1" applyBorder="1" applyAlignment="1">
      <alignment horizontal="center" vertical="top" wrapText="1"/>
    </xf>
    <xf numFmtId="37" fontId="29" fillId="0" borderId="5" xfId="1" applyNumberFormat="1" applyFont="1" applyFill="1" applyBorder="1" applyAlignment="1">
      <alignment horizontal="center" vertical="top" wrapText="1"/>
    </xf>
    <xf numFmtId="37" fontId="29" fillId="0" borderId="28" xfId="1" applyNumberFormat="1" applyFont="1" applyFill="1" applyBorder="1" applyAlignment="1">
      <alignment horizontal="center" vertical="top" wrapText="1"/>
    </xf>
    <xf numFmtId="0" fontId="16" fillId="0" borderId="0" xfId="239" applyFont="1" applyFill="1" applyAlignment="1">
      <alignment vertical="top" wrapText="1"/>
    </xf>
    <xf numFmtId="0" fontId="29" fillId="0" borderId="0" xfId="239" applyFont="1" applyFill="1" applyBorder="1"/>
    <xf numFmtId="37" fontId="29" fillId="0" borderId="29" xfId="1" applyNumberFormat="1" applyFont="1" applyFill="1" applyBorder="1" applyAlignment="1">
      <alignment horizontal="center"/>
    </xf>
    <xf numFmtId="37" fontId="29" fillId="0" borderId="5" xfId="1" applyNumberFormat="1" applyFont="1" applyFill="1" applyBorder="1" applyAlignment="1">
      <alignment horizontal="center"/>
    </xf>
    <xf numFmtId="37" fontId="29" fillId="0" borderId="28" xfId="1" applyNumberFormat="1" applyFont="1" applyFill="1" applyBorder="1" applyAlignment="1">
      <alignment horizontal="center"/>
    </xf>
    <xf numFmtId="0" fontId="15" fillId="0" borderId="27" xfId="239" applyFont="1" applyFill="1" applyBorder="1"/>
    <xf numFmtId="0" fontId="15" fillId="0" borderId="0" xfId="239" applyFont="1" applyFill="1" applyBorder="1"/>
    <xf numFmtId="0" fontId="29" fillId="0" borderId="28" xfId="239" applyFont="1" applyFill="1" applyBorder="1"/>
    <xf numFmtId="3" fontId="29" fillId="0" borderId="26" xfId="239" applyNumberFormat="1" applyFont="1" applyFill="1" applyBorder="1" applyAlignment="1">
      <alignment horizontal="center"/>
    </xf>
    <xf numFmtId="3" fontId="29" fillId="0" borderId="0" xfId="239" applyNumberFormat="1" applyFont="1" applyFill="1" applyBorder="1" applyAlignment="1">
      <alignment horizontal="center"/>
    </xf>
    <xf numFmtId="0" fontId="52" fillId="0" borderId="0" xfId="239" applyFont="1" applyFill="1" applyBorder="1"/>
    <xf numFmtId="0" fontId="120" fillId="0" borderId="28" xfId="239" applyFont="1" applyFill="1" applyBorder="1" applyAlignment="1"/>
    <xf numFmtId="3" fontId="61" fillId="0" borderId="26" xfId="239" applyNumberFormat="1" applyFont="1" applyFill="1" applyBorder="1" applyAlignment="1">
      <alignment horizontal="right" indent="2"/>
    </xf>
    <xf numFmtId="37" fontId="61" fillId="0" borderId="29" xfId="1" applyNumberFormat="1" applyFont="1" applyFill="1" applyBorder="1" applyAlignment="1">
      <alignment horizontal="center"/>
    </xf>
    <xf numFmtId="37" fontId="61" fillId="0" borderId="5" xfId="1" applyNumberFormat="1" applyFont="1" applyFill="1" applyBorder="1" applyAlignment="1">
      <alignment horizontal="center"/>
    </xf>
    <xf numFmtId="37" fontId="61" fillId="0" borderId="28" xfId="1" applyNumberFormat="1" applyFont="1" applyFill="1" applyBorder="1" applyAlignment="1">
      <alignment horizontal="center"/>
    </xf>
    <xf numFmtId="0" fontId="15" fillId="0" borderId="28" xfId="239" quotePrefix="1" applyFont="1" applyFill="1" applyBorder="1"/>
    <xf numFmtId="0" fontId="29" fillId="0" borderId="26" xfId="239" applyFont="1" applyFill="1" applyBorder="1" applyAlignment="1">
      <alignment horizontal="right" indent="2"/>
    </xf>
    <xf numFmtId="0" fontId="52" fillId="0" borderId="27" xfId="239" applyFont="1" applyFill="1" applyBorder="1"/>
    <xf numFmtId="0" fontId="61" fillId="0" borderId="28" xfId="239" applyFont="1" applyFill="1" applyBorder="1"/>
    <xf numFmtId="0" fontId="27" fillId="0" borderId="0" xfId="239" applyFont="1" applyFill="1"/>
    <xf numFmtId="0" fontId="122" fillId="0" borderId="0" xfId="239" applyFont="1" applyFill="1" applyBorder="1"/>
    <xf numFmtId="0" fontId="15" fillId="0" borderId="27" xfId="239" applyFont="1" applyFill="1" applyBorder="1" applyAlignment="1">
      <alignment horizontal="right"/>
    </xf>
    <xf numFmtId="0" fontId="15" fillId="0" borderId="0" xfId="239" applyFont="1" applyFill="1" applyBorder="1" applyAlignment="1">
      <alignment horizontal="right"/>
    </xf>
    <xf numFmtId="241" fontId="52" fillId="0" borderId="0" xfId="239" applyNumberFormat="1" applyFont="1" applyFill="1" applyBorder="1"/>
    <xf numFmtId="0" fontId="61" fillId="0" borderId="26" xfId="239" applyFont="1" applyFill="1" applyBorder="1" applyAlignment="1">
      <alignment horizontal="right" indent="2"/>
    </xf>
    <xf numFmtId="0" fontId="15" fillId="0" borderId="17" xfId="239" applyFont="1" applyFill="1" applyBorder="1"/>
    <xf numFmtId="0" fontId="15" fillId="0" borderId="20" xfId="239" applyFont="1" applyFill="1" applyBorder="1"/>
    <xf numFmtId="0" fontId="29" fillId="0" borderId="20" xfId="239" applyFont="1" applyFill="1" applyBorder="1"/>
    <xf numFmtId="0" fontId="29" fillId="0" borderId="19" xfId="239" applyFont="1" applyFill="1" applyBorder="1"/>
    <xf numFmtId="3" fontId="29" fillId="0" borderId="16" xfId="239" applyNumberFormat="1" applyFont="1" applyFill="1" applyBorder="1" applyAlignment="1">
      <alignment horizontal="center"/>
    </xf>
    <xf numFmtId="3" fontId="29" fillId="0" borderId="19" xfId="239" applyNumberFormat="1" applyFont="1" applyFill="1" applyBorder="1" applyAlignment="1">
      <alignment horizontal="center"/>
    </xf>
    <xf numFmtId="37" fontId="29" fillId="0" borderId="33" xfId="1" applyNumberFormat="1" applyFont="1" applyFill="1" applyBorder="1" applyAlignment="1">
      <alignment horizontal="center"/>
    </xf>
    <xf numFmtId="37" fontId="29" fillId="0" borderId="18" xfId="1" applyNumberFormat="1" applyFont="1" applyFill="1" applyBorder="1" applyAlignment="1">
      <alignment horizontal="center"/>
    </xf>
    <xf numFmtId="0" fontId="16" fillId="0" borderId="0" xfId="239" applyFont="1" applyFill="1" applyBorder="1"/>
    <xf numFmtId="3" fontId="119" fillId="0" borderId="24" xfId="239" applyNumberFormat="1" applyFont="1" applyFill="1" applyBorder="1" applyAlignment="1">
      <alignment horizontal="right" indent="2"/>
    </xf>
    <xf numFmtId="3" fontId="119" fillId="0" borderId="0" xfId="239" applyNumberFormat="1" applyFont="1" applyFill="1" applyBorder="1" applyAlignment="1">
      <alignment horizontal="right" indent="2"/>
    </xf>
    <xf numFmtId="200" fontId="14" fillId="0" borderId="0" xfId="239" quotePrefix="1" applyNumberFormat="1" applyFont="1" applyFill="1" applyAlignment="1">
      <alignment horizontal="right"/>
    </xf>
    <xf numFmtId="0" fontId="29" fillId="0" borderId="0" xfId="239" applyFont="1" applyFill="1"/>
    <xf numFmtId="0" fontId="30" fillId="0" borderId="0" xfId="239" applyFont="1" applyFill="1"/>
    <xf numFmtId="0" fontId="124" fillId="0" borderId="0" xfId="239" applyFont="1" applyFill="1"/>
    <xf numFmtId="246" fontId="29" fillId="0" borderId="0" xfId="239" applyNumberFormat="1" applyFont="1" applyFill="1"/>
    <xf numFmtId="0" fontId="16" fillId="0" borderId="0" xfId="63" applyFont="1" applyFill="1"/>
    <xf numFmtId="172" fontId="127" fillId="0" borderId="1" xfId="170" applyNumberFormat="1" applyFont="1" applyFill="1" applyBorder="1" applyAlignment="1">
      <alignment vertical="center"/>
    </xf>
    <xf numFmtId="172" fontId="127" fillId="0" borderId="41" xfId="170" applyNumberFormat="1" applyFont="1" applyFill="1" applyBorder="1" applyAlignment="1">
      <alignment vertical="center"/>
    </xf>
    <xf numFmtId="172" fontId="127" fillId="0" borderId="41" xfId="63" applyNumberFormat="1" applyFont="1" applyFill="1" applyBorder="1" applyAlignment="1">
      <alignment vertical="center"/>
    </xf>
    <xf numFmtId="172" fontId="27" fillId="0" borderId="0" xfId="63" applyNumberFormat="1" applyFont="1" applyFill="1"/>
    <xf numFmtId="172" fontId="12" fillId="0" borderId="5" xfId="170" applyNumberFormat="1" applyFont="1" applyFill="1" applyBorder="1" applyAlignment="1">
      <alignment vertical="center"/>
    </xf>
    <xf numFmtId="172" fontId="12" fillId="0" borderId="41" xfId="170" applyNumberFormat="1" applyFont="1" applyFill="1" applyBorder="1" applyAlignment="1">
      <alignment vertical="center"/>
    </xf>
    <xf numFmtId="164" fontId="34" fillId="0" borderId="0" xfId="63" applyNumberFormat="1" applyFont="1" applyFill="1" applyBorder="1" applyAlignment="1">
      <alignment vertical="center"/>
    </xf>
    <xf numFmtId="247" fontId="13" fillId="0" borderId="26" xfId="170" applyNumberFormat="1" applyFont="1" applyFill="1" applyBorder="1" applyAlignment="1"/>
    <xf numFmtId="247" fontId="13" fillId="0" borderId="5" xfId="170" applyNumberFormat="1" applyFont="1" applyFill="1" applyBorder="1" applyAlignment="1"/>
    <xf numFmtId="247" fontId="13" fillId="0" borderId="41" xfId="170" applyNumberFormat="1" applyFont="1" applyFill="1" applyBorder="1" applyAlignment="1"/>
    <xf numFmtId="247" fontId="13" fillId="0" borderId="41" xfId="170" quotePrefix="1" applyNumberFormat="1" applyFont="1" applyFill="1" applyBorder="1" applyAlignment="1">
      <alignment horizontal="right"/>
    </xf>
    <xf numFmtId="247" fontId="13" fillId="0" borderId="26" xfId="170" quotePrefix="1" applyNumberFormat="1" applyFont="1" applyFill="1" applyBorder="1" applyAlignment="1">
      <alignment horizontal="right"/>
    </xf>
    <xf numFmtId="172" fontId="13" fillId="0" borderId="5" xfId="170" applyNumberFormat="1" applyFont="1" applyFill="1" applyBorder="1"/>
    <xf numFmtId="172" fontId="13" fillId="0" borderId="41" xfId="170" applyNumberFormat="1" applyFont="1" applyFill="1" applyBorder="1"/>
    <xf numFmtId="168" fontId="16" fillId="0" borderId="0" xfId="63" applyNumberFormat="1" applyFont="1" applyFill="1" applyAlignment="1"/>
    <xf numFmtId="168" fontId="16" fillId="0" borderId="0" xfId="63" applyNumberFormat="1" applyFont="1" applyFill="1"/>
    <xf numFmtId="0" fontId="12" fillId="0" borderId="0" xfId="240" quotePrefix="1" applyFont="1" applyFill="1" applyAlignment="1">
      <alignment horizontal="left" vertical="center"/>
    </xf>
    <xf numFmtId="0" fontId="6" fillId="0" borderId="0" xfId="240" applyFont="1" applyFill="1" applyAlignment="1">
      <alignment vertical="center"/>
    </xf>
    <xf numFmtId="0" fontId="11" fillId="0" borderId="0" xfId="240" applyFont="1" applyFill="1" applyAlignment="1">
      <alignment vertical="center"/>
    </xf>
    <xf numFmtId="0" fontId="7" fillId="0" borderId="0" xfId="240" applyFont="1" applyFill="1"/>
    <xf numFmtId="0" fontId="7" fillId="0" borderId="0" xfId="240" quotePrefix="1" applyFont="1" applyFill="1" applyAlignment="1">
      <alignment horizontal="left"/>
    </xf>
    <xf numFmtId="0" fontId="13" fillId="0" borderId="21" xfId="240" applyFont="1" applyFill="1" applyBorder="1"/>
    <xf numFmtId="0" fontId="13" fillId="0" borderId="17" xfId="240" applyFont="1" applyFill="1" applyBorder="1"/>
    <xf numFmtId="0" fontId="16" fillId="0" borderId="27" xfId="240" applyFont="1" applyFill="1" applyBorder="1"/>
    <xf numFmtId="0" fontId="27" fillId="0" borderId="0" xfId="240" applyFont="1" applyFill="1" applyBorder="1"/>
    <xf numFmtId="0" fontId="16" fillId="0" borderId="0" xfId="240" applyFont="1" applyFill="1" applyBorder="1"/>
    <xf numFmtId="3" fontId="34" fillId="0" borderId="21" xfId="240" applyNumberFormat="1" applyFont="1" applyFill="1" applyBorder="1" applyAlignment="1">
      <alignment horizontal="right" indent="2"/>
    </xf>
    <xf numFmtId="3" fontId="34" fillId="0" borderId="12" xfId="240" applyNumberFormat="1" applyFont="1" applyFill="1" applyBorder="1" applyAlignment="1">
      <alignment horizontal="right" indent="2"/>
    </xf>
    <xf numFmtId="0" fontId="27" fillId="0" borderId="27" xfId="240" applyFont="1" applyFill="1" applyBorder="1"/>
    <xf numFmtId="0" fontId="16" fillId="0" borderId="0" xfId="240" applyFont="1" applyFill="1"/>
    <xf numFmtId="3" fontId="27" fillId="0" borderId="27" xfId="240" applyNumberFormat="1" applyFont="1" applyFill="1" applyBorder="1" applyAlignment="1">
      <alignment horizontal="right" indent="2"/>
    </xf>
    <xf numFmtId="3" fontId="27" fillId="0" borderId="26" xfId="240" applyNumberFormat="1" applyFont="1" applyFill="1" applyBorder="1" applyAlignment="1">
      <alignment horizontal="right" indent="2"/>
    </xf>
    <xf numFmtId="0" fontId="9" fillId="0" borderId="0" xfId="240" applyFont="1" applyFill="1"/>
    <xf numFmtId="241" fontId="16" fillId="0" borderId="0" xfId="240" applyNumberFormat="1" applyFont="1" applyFill="1" applyBorder="1" applyAlignment="1">
      <alignment horizontal="left"/>
    </xf>
    <xf numFmtId="3" fontId="16" fillId="0" borderId="27" xfId="240" applyNumberFormat="1" applyFont="1" applyFill="1" applyBorder="1" applyAlignment="1">
      <alignment horizontal="right" indent="2"/>
    </xf>
    <xf numFmtId="3" fontId="16" fillId="0" borderId="26" xfId="240" applyNumberFormat="1" applyFont="1" applyFill="1" applyBorder="1" applyAlignment="1">
      <alignment horizontal="right" indent="2"/>
    </xf>
    <xf numFmtId="0" fontId="16" fillId="0" borderId="27" xfId="240" applyFont="1" applyFill="1" applyBorder="1" applyAlignment="1"/>
    <xf numFmtId="0" fontId="16" fillId="0" borderId="0" xfId="240" applyFont="1" applyFill="1" applyAlignment="1"/>
    <xf numFmtId="0" fontId="16" fillId="0" borderId="0" xfId="240" applyFont="1" applyFill="1" applyBorder="1" applyAlignment="1"/>
    <xf numFmtId="0" fontId="7" fillId="0" borderId="0" xfId="240" applyFont="1" applyFill="1" applyAlignment="1"/>
    <xf numFmtId="0" fontId="16" fillId="0" borderId="0" xfId="240" applyFont="1" applyFill="1" applyBorder="1" applyAlignment="1">
      <alignment horizontal="left"/>
    </xf>
    <xf numFmtId="0" fontId="27" fillId="0" borderId="27" xfId="240" applyFont="1" applyFill="1" applyBorder="1" applyAlignment="1"/>
    <xf numFmtId="0" fontId="27" fillId="0" borderId="0" xfId="240" applyFont="1" applyFill="1"/>
    <xf numFmtId="0" fontId="27" fillId="0" borderId="0" xfId="240" applyFont="1" applyFill="1" applyBorder="1" applyAlignment="1"/>
    <xf numFmtId="0" fontId="59" fillId="0" borderId="41" xfId="70" applyFont="1" applyFill="1" applyBorder="1" applyAlignment="1"/>
    <xf numFmtId="0" fontId="16" fillId="0" borderId="28" xfId="239" quotePrefix="1" applyFont="1" applyFill="1" applyBorder="1"/>
    <xf numFmtId="0" fontId="16" fillId="0" borderId="17" xfId="240" applyFont="1" applyFill="1" applyBorder="1" applyAlignment="1"/>
    <xf numFmtId="0" fontId="16" fillId="0" borderId="20" xfId="240" applyFont="1" applyFill="1" applyBorder="1"/>
    <xf numFmtId="0" fontId="16" fillId="0" borderId="20" xfId="240" applyFont="1" applyFill="1" applyBorder="1" applyAlignment="1"/>
    <xf numFmtId="0" fontId="7" fillId="0" borderId="0" xfId="240" applyFont="1" applyFill="1" applyBorder="1"/>
    <xf numFmtId="0" fontId="32" fillId="0" borderId="0" xfId="240" quotePrefix="1" applyFont="1" applyFill="1" applyBorder="1" applyAlignment="1">
      <alignment horizontal="right" vertical="center"/>
    </xf>
    <xf numFmtId="3" fontId="30" fillId="0" borderId="0" xfId="240" applyNumberFormat="1" applyFont="1" applyFill="1" applyBorder="1"/>
    <xf numFmtId="0" fontId="29" fillId="0" borderId="0" xfId="240" applyFont="1" applyFill="1" applyBorder="1"/>
    <xf numFmtId="0" fontId="63" fillId="0" borderId="0" xfId="240" quotePrefix="1" applyFont="1" applyFill="1" applyBorder="1" applyAlignment="1">
      <alignment horizontal="right"/>
    </xf>
    <xf numFmtId="0" fontId="29" fillId="0" borderId="0" xfId="240" applyFont="1" applyFill="1"/>
    <xf numFmtId="3" fontId="29" fillId="0" borderId="0" xfId="240" applyNumberFormat="1" applyFont="1" applyFill="1" applyBorder="1"/>
    <xf numFmtId="3" fontId="15" fillId="0" borderId="0" xfId="240" applyNumberFormat="1" applyFont="1" applyFill="1" applyBorder="1"/>
    <xf numFmtId="0" fontId="15" fillId="0" borderId="0" xfId="238" applyFont="1" applyFill="1" applyAlignment="1">
      <alignment wrapText="1"/>
    </xf>
    <xf numFmtId="0" fontId="25" fillId="0" borderId="0" xfId="240" applyFont="1" applyFill="1"/>
    <xf numFmtId="0" fontId="25" fillId="0" borderId="0" xfId="240" applyFont="1" applyFill="1" applyBorder="1"/>
    <xf numFmtId="3" fontId="7" fillId="0" borderId="0" xfId="240" applyNumberFormat="1" applyFont="1" applyFill="1" applyBorder="1"/>
    <xf numFmtId="0" fontId="7" fillId="0" borderId="0" xfId="240" applyFont="1" applyFill="1" applyBorder="1" applyAlignment="1"/>
    <xf numFmtId="0" fontId="7" fillId="0" borderId="0" xfId="240" applyFont="1" applyFill="1" applyBorder="1" applyAlignment="1">
      <alignment horizontal="right"/>
    </xf>
    <xf numFmtId="241" fontId="7" fillId="0" borderId="0" xfId="240" applyNumberFormat="1" applyFont="1" applyFill="1" applyBorder="1"/>
    <xf numFmtId="3" fontId="25" fillId="0" borderId="0" xfId="240" applyNumberFormat="1" applyFont="1" applyFill="1" applyBorder="1"/>
    <xf numFmtId="0" fontId="7" fillId="0" borderId="0" xfId="241" applyFont="1" applyFill="1"/>
    <xf numFmtId="0" fontId="16" fillId="0" borderId="0" xfId="241" applyFont="1" applyFill="1"/>
    <xf numFmtId="0" fontId="16" fillId="0" borderId="0" xfId="241" quotePrefix="1" applyFont="1" applyFill="1" applyAlignment="1">
      <alignment horizontal="left"/>
    </xf>
    <xf numFmtId="3" fontId="34" fillId="0" borderId="26" xfId="241" applyNumberFormat="1" applyFont="1" applyFill="1" applyBorder="1" applyAlignment="1">
      <alignment horizontal="right" indent="1"/>
    </xf>
    <xf numFmtId="3" fontId="34" fillId="0" borderId="12" xfId="241" applyNumberFormat="1" applyFont="1" applyFill="1" applyBorder="1" applyAlignment="1">
      <alignment horizontal="right" indent="1"/>
    </xf>
    <xf numFmtId="3" fontId="27" fillId="0" borderId="26" xfId="241" applyNumberFormat="1" applyFont="1" applyFill="1" applyBorder="1" applyAlignment="1">
      <alignment horizontal="right" indent="1"/>
    </xf>
    <xf numFmtId="3" fontId="16" fillId="0" borderId="26" xfId="241" applyNumberFormat="1" applyFont="1" applyFill="1" applyBorder="1" applyAlignment="1">
      <alignment horizontal="right" indent="1"/>
    </xf>
    <xf numFmtId="0" fontId="16" fillId="0" borderId="26" xfId="241" applyFont="1" applyFill="1" applyBorder="1" applyAlignment="1">
      <alignment horizontal="center"/>
    </xf>
    <xf numFmtId="0" fontId="15" fillId="0" borderId="0" xfId="241" applyFont="1" applyFill="1" applyBorder="1" applyAlignment="1"/>
    <xf numFmtId="0" fontId="15" fillId="0" borderId="28" xfId="241" applyFont="1" applyFill="1" applyBorder="1" applyAlignment="1"/>
    <xf numFmtId="3" fontId="15" fillId="0" borderId="0" xfId="241" applyNumberFormat="1" applyFont="1" applyFill="1" applyBorder="1" applyAlignment="1">
      <alignment horizontal="right" indent="1"/>
    </xf>
    <xf numFmtId="0" fontId="16" fillId="0" borderId="0" xfId="241" applyFont="1" applyFill="1" applyAlignment="1"/>
    <xf numFmtId="3" fontId="129" fillId="0" borderId="26" xfId="70" applyNumberFormat="1" applyFont="1" applyFill="1" applyBorder="1" applyAlignment="1">
      <alignment horizontal="right" indent="1"/>
    </xf>
    <xf numFmtId="3" fontId="129" fillId="0" borderId="27" xfId="70" applyNumberFormat="1" applyFont="1" applyFill="1" applyBorder="1" applyAlignment="1">
      <alignment horizontal="right" indent="1"/>
    </xf>
    <xf numFmtId="3" fontId="27" fillId="0" borderId="27" xfId="241" applyNumberFormat="1" applyFont="1" applyFill="1" applyBorder="1" applyAlignment="1">
      <alignment horizontal="right" indent="1"/>
    </xf>
    <xf numFmtId="3" fontId="16" fillId="0" borderId="27" xfId="241" applyNumberFormat="1" applyFont="1" applyFill="1" applyBorder="1" applyAlignment="1">
      <alignment horizontal="right" indent="1"/>
    </xf>
    <xf numFmtId="3" fontId="129" fillId="0" borderId="16" xfId="70" applyNumberFormat="1" applyFont="1" applyFill="1" applyBorder="1" applyAlignment="1">
      <alignment horizontal="right" indent="1"/>
    </xf>
    <xf numFmtId="3" fontId="35" fillId="0" borderId="0" xfId="241" applyNumberFormat="1" applyFont="1" applyFill="1" applyBorder="1"/>
    <xf numFmtId="3" fontId="16" fillId="0" borderId="0" xfId="241" applyNumberFormat="1" applyFont="1" applyFill="1"/>
    <xf numFmtId="3" fontId="16" fillId="0" borderId="0" xfId="241" applyNumberFormat="1" applyFont="1" applyFill="1" applyBorder="1"/>
    <xf numFmtId="3" fontId="15" fillId="0" borderId="0" xfId="241" quotePrefix="1" applyNumberFormat="1" applyFont="1" applyFill="1" applyAlignment="1">
      <alignment horizontal="left"/>
    </xf>
    <xf numFmtId="3" fontId="27" fillId="0" borderId="12" xfId="241" applyNumberFormat="1" applyFont="1" applyFill="1" applyBorder="1" applyAlignment="1">
      <alignment horizontal="right" indent="1"/>
    </xf>
    <xf numFmtId="3" fontId="27" fillId="0" borderId="21" xfId="241" applyNumberFormat="1" applyFont="1" applyFill="1" applyBorder="1" applyAlignment="1">
      <alignment horizontal="right" indent="1"/>
    </xf>
    <xf numFmtId="244" fontId="27" fillId="0" borderId="12" xfId="70" applyNumberFormat="1" applyFont="1" applyFill="1" applyBorder="1" applyAlignment="1"/>
    <xf numFmtId="244" fontId="16" fillId="0" borderId="26" xfId="70" applyNumberFormat="1" applyFont="1" applyFill="1" applyBorder="1" applyAlignment="1"/>
    <xf numFmtId="244" fontId="27" fillId="0" borderId="26" xfId="70" applyNumberFormat="1" applyFont="1" applyFill="1" applyBorder="1" applyAlignment="1">
      <alignment vertical="center"/>
    </xf>
    <xf numFmtId="3" fontId="130" fillId="0" borderId="0" xfId="70" applyNumberFormat="1" applyFont="1" applyFill="1" applyBorder="1" applyAlignment="1">
      <alignment horizontal="right" indent="1"/>
    </xf>
    <xf numFmtId="3" fontId="27" fillId="0" borderId="16" xfId="241" applyNumberFormat="1" applyFont="1" applyFill="1" applyBorder="1" applyAlignment="1">
      <alignment horizontal="right" indent="1"/>
    </xf>
    <xf numFmtId="3" fontId="27" fillId="0" borderId="17" xfId="241" applyNumberFormat="1" applyFont="1" applyFill="1" applyBorder="1" applyAlignment="1">
      <alignment horizontal="right" indent="1"/>
    </xf>
    <xf numFmtId="0" fontId="46" fillId="0" borderId="0" xfId="241" applyFont="1" applyFill="1"/>
    <xf numFmtId="0" fontId="132" fillId="0" borderId="0" xfId="241" applyFont="1" applyFill="1"/>
    <xf numFmtId="0" fontId="7" fillId="0" borderId="0" xfId="242" applyFont="1" applyFill="1"/>
    <xf numFmtId="0" fontId="7" fillId="0" borderId="20" xfId="242" applyFont="1" applyFill="1" applyBorder="1"/>
    <xf numFmtId="3" fontId="16" fillId="0" borderId="12" xfId="242" applyNumberFormat="1" applyFont="1" applyFill="1" applyBorder="1" applyAlignment="1">
      <alignment horizontal="right" indent="2"/>
    </xf>
    <xf numFmtId="3" fontId="16" fillId="0" borderId="0" xfId="242" applyNumberFormat="1" applyFont="1" applyFill="1" applyBorder="1" applyAlignment="1">
      <alignment horizontal="right" indent="2"/>
    </xf>
    <xf numFmtId="244" fontId="16" fillId="0" borderId="5" xfId="70" applyNumberFormat="1" applyFont="1" applyFill="1" applyBorder="1" applyAlignment="1">
      <alignment horizontal="center"/>
    </xf>
    <xf numFmtId="244" fontId="16" fillId="0" borderId="32" xfId="70" applyNumberFormat="1" applyFont="1" applyFill="1" applyBorder="1" applyAlignment="1">
      <alignment horizontal="center"/>
    </xf>
    <xf numFmtId="0" fontId="16" fillId="0" borderId="0" xfId="242" applyFont="1" applyFill="1" applyBorder="1" applyAlignment="1"/>
    <xf numFmtId="3" fontId="16" fillId="0" borderId="26" xfId="242" applyNumberFormat="1" applyFont="1" applyFill="1" applyBorder="1" applyAlignment="1">
      <alignment horizontal="right" indent="2"/>
    </xf>
    <xf numFmtId="244" fontId="16" fillId="0" borderId="31" xfId="70" applyNumberFormat="1" applyFont="1" applyFill="1" applyBorder="1" applyAlignment="1">
      <alignment horizontal="center"/>
    </xf>
    <xf numFmtId="0" fontId="16" fillId="0" borderId="27" xfId="242" applyFont="1" applyFill="1" applyBorder="1" applyAlignment="1"/>
    <xf numFmtId="0" fontId="7" fillId="0" borderId="0" xfId="242" applyFont="1" applyFill="1" applyAlignment="1"/>
    <xf numFmtId="0" fontId="13" fillId="0" borderId="20" xfId="242" applyFont="1" applyFill="1" applyBorder="1" applyAlignment="1"/>
    <xf numFmtId="3" fontId="16" fillId="0" borderId="16" xfId="242" applyNumberFormat="1" applyFont="1" applyFill="1" applyBorder="1" applyAlignment="1">
      <alignment horizontal="right" indent="2"/>
    </xf>
    <xf numFmtId="3" fontId="16" fillId="0" borderId="33" xfId="242" applyNumberFormat="1" applyFont="1" applyFill="1" applyBorder="1" applyAlignment="1">
      <alignment horizontal="right" indent="2"/>
    </xf>
    <xf numFmtId="244" fontId="16" fillId="0" borderId="35" xfId="70" applyNumberFormat="1" applyFont="1" applyFill="1" applyBorder="1" applyAlignment="1">
      <alignment horizontal="center"/>
    </xf>
    <xf numFmtId="244" fontId="16" fillId="0" borderId="18" xfId="70" applyNumberFormat="1" applyFont="1" applyFill="1" applyBorder="1" applyAlignment="1">
      <alignment horizontal="center"/>
    </xf>
    <xf numFmtId="244" fontId="16" fillId="0" borderId="30" xfId="70" applyNumberFormat="1" applyFont="1" applyFill="1" applyBorder="1" applyAlignment="1">
      <alignment horizontal="center"/>
    </xf>
    <xf numFmtId="3" fontId="7" fillId="0" borderId="0" xfId="242" applyNumberFormat="1" applyFont="1" applyFill="1" applyBorder="1" applyAlignment="1"/>
    <xf numFmtId="0" fontId="11" fillId="0" borderId="0" xfId="242" applyFont="1" applyFill="1"/>
    <xf numFmtId="3" fontId="52" fillId="0" borderId="12" xfId="242" applyNumberFormat="1" applyFont="1" applyFill="1" applyBorder="1" applyAlignment="1">
      <alignment horizontal="center"/>
    </xf>
    <xf numFmtId="3" fontId="15" fillId="0" borderId="27" xfId="242" applyNumberFormat="1" applyFont="1" applyFill="1" applyBorder="1" applyAlignment="1">
      <alignment horizontal="center"/>
    </xf>
    <xf numFmtId="3" fontId="15" fillId="0" borderId="26" xfId="242" applyNumberFormat="1" applyFont="1" applyFill="1" applyBorder="1" applyAlignment="1">
      <alignment horizontal="center"/>
    </xf>
    <xf numFmtId="3" fontId="98" fillId="0" borderId="27" xfId="35" applyNumberFormat="1" applyFont="1" applyFill="1" applyBorder="1" applyAlignment="1">
      <alignment horizontal="center"/>
    </xf>
    <xf numFmtId="3" fontId="98" fillId="0" borderId="26" xfId="35" applyNumberFormat="1" applyFont="1" applyFill="1" applyBorder="1" applyAlignment="1">
      <alignment horizontal="center"/>
    </xf>
    <xf numFmtId="243" fontId="98" fillId="0" borderId="27" xfId="242" applyNumberFormat="1" applyFont="1" applyFill="1" applyBorder="1" applyAlignment="1">
      <alignment horizontal="center"/>
    </xf>
    <xf numFmtId="243" fontId="98" fillId="0" borderId="26" xfId="242" applyNumberFormat="1" applyFont="1" applyFill="1" applyBorder="1" applyAlignment="1">
      <alignment horizontal="center"/>
    </xf>
    <xf numFmtId="3" fontId="15" fillId="0" borderId="17" xfId="242" applyNumberFormat="1" applyFont="1" applyFill="1" applyBorder="1" applyAlignment="1">
      <alignment horizontal="center"/>
    </xf>
    <xf numFmtId="3" fontId="15" fillId="0" borderId="16" xfId="242" applyNumberFormat="1" applyFont="1" applyFill="1" applyBorder="1" applyAlignment="1">
      <alignment horizontal="center"/>
    </xf>
    <xf numFmtId="0" fontId="15" fillId="0" borderId="0" xfId="242" applyFont="1" applyFill="1"/>
    <xf numFmtId="3" fontId="15" fillId="0" borderId="0" xfId="242" applyNumberFormat="1" applyFont="1" applyFill="1" applyBorder="1"/>
    <xf numFmtId="0" fontId="15" fillId="0" borderId="0" xfId="242" applyFont="1" applyFill="1" applyBorder="1"/>
    <xf numFmtId="3" fontId="7" fillId="0" borderId="0" xfId="242" applyNumberFormat="1" applyFont="1" applyFill="1"/>
    <xf numFmtId="3" fontId="7" fillId="0" borderId="0" xfId="35" applyNumberFormat="1" applyFont="1" applyFill="1"/>
    <xf numFmtId="0" fontId="12" fillId="0" borderId="0" xfId="243" quotePrefix="1" applyFont="1" applyFill="1" applyAlignment="1">
      <alignment horizontal="left"/>
    </xf>
    <xf numFmtId="0" fontId="6" fillId="0" borderId="0" xfId="243" applyFont="1" applyFill="1"/>
    <xf numFmtId="0" fontId="12" fillId="0" borderId="0" xfId="243" applyFont="1" applyFill="1"/>
    <xf numFmtId="0" fontId="11" fillId="0" borderId="0" xfId="243" applyFont="1" applyFill="1"/>
    <xf numFmtId="0" fontId="16" fillId="0" borderId="20" xfId="243" applyFont="1" applyFill="1" applyBorder="1"/>
    <xf numFmtId="0" fontId="13" fillId="0" borderId="20" xfId="243" applyFont="1" applyFill="1" applyBorder="1"/>
    <xf numFmtId="0" fontId="16" fillId="0" borderId="0" xfId="243" applyFont="1" applyFill="1" applyBorder="1"/>
    <xf numFmtId="0" fontId="16" fillId="0" borderId="0" xfId="243" applyFont="1" applyFill="1"/>
    <xf numFmtId="0" fontId="7" fillId="0" borderId="21" xfId="243" applyFont="1" applyFill="1" applyBorder="1"/>
    <xf numFmtId="0" fontId="27" fillId="0" borderId="24" xfId="243" applyFont="1" applyFill="1" applyBorder="1" applyAlignment="1">
      <alignment vertical="center"/>
    </xf>
    <xf numFmtId="0" fontId="7" fillId="0" borderId="0" xfId="243" applyFont="1" applyFill="1"/>
    <xf numFmtId="0" fontId="27" fillId="0" borderId="17" xfId="243" applyFont="1" applyFill="1" applyBorder="1" applyAlignment="1">
      <alignment horizontal="left" vertical="center"/>
    </xf>
    <xf numFmtId="0" fontId="27" fillId="0" borderId="20" xfId="243" applyFont="1" applyFill="1" applyBorder="1" applyAlignment="1">
      <alignment vertical="center"/>
    </xf>
    <xf numFmtId="0" fontId="29" fillId="0" borderId="71" xfId="243" applyFont="1" applyFill="1" applyBorder="1" applyAlignment="1">
      <alignment horizontal="center"/>
    </xf>
    <xf numFmtId="0" fontId="12" fillId="0" borderId="27" xfId="243" applyFont="1" applyFill="1" applyBorder="1"/>
    <xf numFmtId="0" fontId="12" fillId="0" borderId="0" xfId="243" applyFont="1" applyFill="1" applyBorder="1"/>
    <xf numFmtId="0" fontId="52" fillId="0" borderId="0" xfId="243" applyFont="1" applyFill="1" applyBorder="1"/>
    <xf numFmtId="0" fontId="52" fillId="0" borderId="28" xfId="243" applyFont="1" applyFill="1" applyBorder="1"/>
    <xf numFmtId="3" fontId="119" fillId="0" borderId="12" xfId="243" applyNumberFormat="1" applyFont="1" applyFill="1" applyBorder="1" applyAlignment="1">
      <alignment horizontal="right" indent="2"/>
    </xf>
    <xf numFmtId="3" fontId="119" fillId="0" borderId="26" xfId="243" applyNumberFormat="1" applyFont="1" applyFill="1" applyBorder="1" applyAlignment="1">
      <alignment horizontal="right" indent="2"/>
    </xf>
    <xf numFmtId="0" fontId="27" fillId="0" borderId="27" xfId="243" applyFont="1" applyFill="1" applyBorder="1"/>
    <xf numFmtId="0" fontId="27" fillId="0" borderId="0" xfId="243" applyFont="1" applyFill="1" applyBorder="1" applyAlignment="1">
      <alignment horizontal="left"/>
    </xf>
    <xf numFmtId="0" fontId="119" fillId="0" borderId="0" xfId="243" applyFont="1" applyFill="1" applyBorder="1" applyAlignment="1"/>
    <xf numFmtId="0" fontId="119" fillId="0" borderId="28" xfId="243" applyFont="1" applyFill="1" applyBorder="1" applyAlignment="1"/>
    <xf numFmtId="0" fontId="27" fillId="0" borderId="0" xfId="243" applyFont="1" applyFill="1"/>
    <xf numFmtId="0" fontId="16" fillId="0" borderId="27" xfId="243" applyFont="1" applyFill="1" applyBorder="1"/>
    <xf numFmtId="0" fontId="16" fillId="0" borderId="0" xfId="243" applyFont="1" applyFill="1" applyBorder="1" applyAlignment="1">
      <alignment horizontal="left"/>
    </xf>
    <xf numFmtId="0" fontId="44" fillId="0" borderId="0" xfId="243" applyFont="1" applyFill="1" applyBorder="1" applyAlignment="1"/>
    <xf numFmtId="0" fontId="15" fillId="0" borderId="28" xfId="243" applyFont="1" applyFill="1" applyBorder="1" applyAlignment="1"/>
    <xf numFmtId="3" fontId="15" fillId="0" borderId="26" xfId="243" applyNumberFormat="1" applyFont="1" applyFill="1" applyBorder="1" applyAlignment="1">
      <alignment horizontal="right" indent="2"/>
    </xf>
    <xf numFmtId="0" fontId="16" fillId="0" borderId="27" xfId="243" applyFont="1" applyFill="1" applyBorder="1" applyAlignment="1"/>
    <xf numFmtId="0" fontId="16" fillId="0" borderId="0" xfId="243" applyFont="1" applyFill="1" applyBorder="1" applyAlignment="1"/>
    <xf numFmtId="0" fontId="15" fillId="0" borderId="0" xfId="243" applyFont="1" applyFill="1"/>
    <xf numFmtId="0" fontId="15" fillId="0" borderId="28" xfId="243" applyFont="1" applyFill="1" applyBorder="1"/>
    <xf numFmtId="3" fontId="15" fillId="0" borderId="27" xfId="243" applyNumberFormat="1" applyFont="1" applyFill="1" applyBorder="1" applyAlignment="1">
      <alignment horizontal="right" indent="2"/>
    </xf>
    <xf numFmtId="0" fontId="34" fillId="0" borderId="27" xfId="243" applyFont="1" applyFill="1" applyBorder="1"/>
    <xf numFmtId="0" fontId="27" fillId="0" borderId="0" xfId="243" applyFont="1" applyFill="1" applyBorder="1"/>
    <xf numFmtId="0" fontId="119" fillId="0" borderId="0" xfId="243" applyFont="1" applyFill="1"/>
    <xf numFmtId="0" fontId="119" fillId="0" borderId="28" xfId="243" applyFont="1" applyFill="1" applyBorder="1"/>
    <xf numFmtId="0" fontId="34" fillId="0" borderId="0" xfId="243" applyFont="1" applyFill="1"/>
    <xf numFmtId="0" fontId="16" fillId="0" borderId="17" xfId="243" applyFont="1" applyFill="1" applyBorder="1"/>
    <xf numFmtId="0" fontId="15" fillId="0" borderId="20" xfId="243" applyFont="1" applyFill="1" applyBorder="1"/>
    <xf numFmtId="0" fontId="15" fillId="0" borderId="19" xfId="243" applyFont="1" applyFill="1" applyBorder="1"/>
    <xf numFmtId="3" fontId="15" fillId="0" borderId="16" xfId="243" applyNumberFormat="1" applyFont="1" applyFill="1" applyBorder="1" applyAlignment="1">
      <alignment horizontal="right" indent="2"/>
    </xf>
    <xf numFmtId="200" fontId="10" fillId="0" borderId="0" xfId="243" quotePrefix="1" applyNumberFormat="1" applyFont="1" applyFill="1" applyBorder="1" applyAlignment="1">
      <alignment horizontal="right" vertical="top"/>
    </xf>
    <xf numFmtId="200" fontId="32" fillId="0" borderId="0" xfId="243" quotePrefix="1" applyNumberFormat="1" applyFont="1" applyFill="1" applyBorder="1" applyAlignment="1">
      <alignment horizontal="right" vertical="top"/>
    </xf>
    <xf numFmtId="3" fontId="16" fillId="0" borderId="0" xfId="243" applyNumberFormat="1" applyFont="1" applyFill="1" applyBorder="1" applyAlignment="1">
      <alignment vertical="top"/>
    </xf>
    <xf numFmtId="0" fontId="16" fillId="0" borderId="0" xfId="243" applyFont="1" applyFill="1" applyAlignment="1">
      <alignment vertical="top"/>
    </xf>
    <xf numFmtId="3" fontId="30" fillId="0" borderId="0" xfId="243" applyNumberFormat="1" applyFont="1" applyFill="1" applyBorder="1" applyAlignment="1">
      <alignment vertical="top"/>
    </xf>
    <xf numFmtId="0" fontId="92" fillId="0" borderId="0" xfId="70" applyFont="1" applyFill="1" applyAlignment="1">
      <alignment vertical="top"/>
    </xf>
    <xf numFmtId="3" fontId="92" fillId="0" borderId="0" xfId="70" applyNumberFormat="1" applyFont="1" applyFill="1" applyAlignment="1">
      <alignment vertical="top"/>
    </xf>
    <xf numFmtId="3" fontId="29" fillId="0" borderId="0" xfId="243" applyNumberFormat="1" applyFont="1" applyFill="1" applyBorder="1" applyAlignment="1">
      <alignment vertical="top"/>
    </xf>
    <xf numFmtId="3" fontId="11" fillId="0" borderId="0" xfId="243" applyNumberFormat="1" applyFont="1" applyFill="1"/>
    <xf numFmtId="0" fontId="13" fillId="0" borderId="0" xfId="243" applyFont="1" applyFill="1"/>
    <xf numFmtId="3" fontId="16" fillId="0" borderId="0" xfId="243" applyNumberFormat="1" applyFont="1" applyFill="1"/>
    <xf numFmtId="0" fontId="16" fillId="0" borderId="21" xfId="243" applyFont="1" applyFill="1" applyBorder="1"/>
    <xf numFmtId="0" fontId="16" fillId="0" borderId="24" xfId="243" applyFont="1" applyFill="1" applyBorder="1"/>
    <xf numFmtId="0" fontId="29" fillId="0" borderId="28" xfId="243" applyFont="1" applyFill="1" applyBorder="1"/>
    <xf numFmtId="3" fontId="15" fillId="0" borderId="12" xfId="243" applyNumberFormat="1" applyFont="1" applyFill="1" applyBorder="1" applyAlignment="1">
      <alignment horizontal="right" indent="2"/>
    </xf>
    <xf numFmtId="0" fontId="35" fillId="0" borderId="27" xfId="243" applyFont="1" applyFill="1" applyBorder="1"/>
    <xf numFmtId="0" fontId="35" fillId="0" borderId="0" xfId="243" applyFont="1" applyFill="1" applyBorder="1"/>
    <xf numFmtId="0" fontId="120" fillId="0" borderId="28" xfId="243" applyFont="1" applyFill="1" applyBorder="1"/>
    <xf numFmtId="3" fontId="52" fillId="0" borderId="27" xfId="243" applyNumberFormat="1" applyFont="1" applyFill="1" applyBorder="1" applyAlignment="1">
      <alignment horizontal="right" indent="2"/>
    </xf>
    <xf numFmtId="3" fontId="52" fillId="0" borderId="26" xfId="243" applyNumberFormat="1" applyFont="1" applyFill="1" applyBorder="1" applyAlignment="1">
      <alignment horizontal="right" indent="2"/>
    </xf>
    <xf numFmtId="0" fontId="35" fillId="0" borderId="0" xfId="243" applyFont="1" applyFill="1"/>
    <xf numFmtId="1" fontId="15" fillId="0" borderId="26" xfId="243" applyNumberFormat="1" applyFont="1" applyFill="1" applyBorder="1" applyAlignment="1">
      <alignment horizontal="right" indent="2"/>
    </xf>
    <xf numFmtId="245" fontId="16" fillId="0" borderId="0" xfId="70" applyNumberFormat="1" applyFont="1" applyFill="1" applyBorder="1" applyAlignment="1">
      <alignment horizontal="center" vertical="center"/>
    </xf>
    <xf numFmtId="245" fontId="16" fillId="0" borderId="26" xfId="70" applyNumberFormat="1" applyFont="1" applyFill="1" applyBorder="1" applyAlignment="1">
      <alignment horizontal="center" vertical="center"/>
    </xf>
    <xf numFmtId="245" fontId="16" fillId="0" borderId="27" xfId="70" applyNumberFormat="1" applyFont="1" applyFill="1" applyBorder="1" applyAlignment="1">
      <alignment horizontal="center" vertical="center"/>
    </xf>
    <xf numFmtId="0" fontId="29" fillId="0" borderId="28" xfId="243" applyFont="1" applyFill="1" applyBorder="1" applyAlignment="1"/>
    <xf numFmtId="1" fontId="15" fillId="0" borderId="27" xfId="243" applyNumberFormat="1" applyFont="1" applyFill="1" applyBorder="1" applyAlignment="1">
      <alignment horizontal="right" indent="2"/>
    </xf>
    <xf numFmtId="0" fontId="29" fillId="0" borderId="19" xfId="243" applyFont="1" applyFill="1" applyBorder="1"/>
    <xf numFmtId="3" fontId="15" fillId="0" borderId="17" xfId="243" applyNumberFormat="1" applyFont="1" applyFill="1" applyBorder="1" applyAlignment="1">
      <alignment horizontal="right" indent="2"/>
    </xf>
    <xf numFmtId="245" fontId="16" fillId="0" borderId="16" xfId="70" applyNumberFormat="1" applyFont="1" applyFill="1" applyBorder="1" applyAlignment="1">
      <alignment horizontal="center" vertical="center"/>
    </xf>
    <xf numFmtId="1" fontId="15" fillId="0" borderId="16" xfId="243" applyNumberFormat="1" applyFont="1" applyFill="1" applyBorder="1" applyAlignment="1">
      <alignment horizontal="right" indent="2"/>
    </xf>
    <xf numFmtId="3" fontId="16" fillId="0" borderId="24" xfId="243" applyNumberFormat="1" applyFont="1" applyFill="1" applyBorder="1" applyAlignment="1">
      <alignment vertical="top"/>
    </xf>
    <xf numFmtId="0" fontId="29" fillId="0" borderId="0" xfId="243" applyFont="1" applyFill="1"/>
    <xf numFmtId="0" fontId="7" fillId="0" borderId="0" xfId="45" applyFont="1" applyFill="1"/>
    <xf numFmtId="0" fontId="9" fillId="0" borderId="0" xfId="44" applyFont="1" applyFill="1"/>
    <xf numFmtId="0" fontId="13" fillId="0" borderId="0" xfId="44" applyFont="1" applyFill="1"/>
    <xf numFmtId="0" fontId="127" fillId="0" borderId="0" xfId="44" applyFont="1" applyFill="1" applyAlignment="1">
      <alignment horizontal="left"/>
    </xf>
    <xf numFmtId="0" fontId="131" fillId="0" borderId="0" xfId="44" applyFont="1" applyFill="1"/>
    <xf numFmtId="0" fontId="12" fillId="0" borderId="0" xfId="44" applyFont="1" applyFill="1"/>
    <xf numFmtId="49" fontId="12" fillId="0" borderId="0" xfId="44" applyNumberFormat="1" applyFont="1" applyFill="1"/>
    <xf numFmtId="0" fontId="52" fillId="0" borderId="11" xfId="44" applyFont="1" applyFill="1" applyBorder="1" applyAlignment="1">
      <alignment horizontal="center" vertical="center" wrapText="1"/>
    </xf>
    <xf numFmtId="0" fontId="13" fillId="0" borderId="5" xfId="44" applyFont="1" applyFill="1" applyBorder="1"/>
    <xf numFmtId="177" fontId="16" fillId="0" borderId="5" xfId="44" applyNumberFormat="1" applyFont="1" applyFill="1" applyBorder="1" applyAlignment="1">
      <alignment horizontal="center"/>
    </xf>
    <xf numFmtId="0" fontId="12" fillId="0" borderId="5" xfId="44" applyFont="1" applyFill="1" applyBorder="1"/>
    <xf numFmtId="0" fontId="13" fillId="0" borderId="5" xfId="44" applyFont="1" applyFill="1" applyBorder="1" applyAlignment="1">
      <alignment horizontal="center"/>
    </xf>
    <xf numFmtId="177" fontId="16" fillId="0" borderId="3" xfId="44" applyNumberFormat="1" applyFont="1" applyFill="1" applyBorder="1" applyAlignment="1">
      <alignment horizontal="center"/>
    </xf>
    <xf numFmtId="0" fontId="16" fillId="0" borderId="0" xfId="44" applyFont="1" applyFill="1"/>
    <xf numFmtId="0" fontId="16" fillId="0" borderId="0" xfId="44" applyFont="1" applyFill="1" applyAlignment="1">
      <alignment vertical="center"/>
    </xf>
    <xf numFmtId="0" fontId="18" fillId="0" borderId="0" xfId="44" applyFont="1" applyFill="1" applyBorder="1" applyAlignment="1">
      <alignment horizontal="left" vertical="center" wrapText="1"/>
    </xf>
    <xf numFmtId="0" fontId="43" fillId="0" borderId="0" xfId="44" applyFont="1" applyFill="1" applyBorder="1" applyAlignment="1">
      <alignment horizontal="left" vertical="center" wrapText="1"/>
    </xf>
    <xf numFmtId="0" fontId="18" fillId="0" borderId="0" xfId="44" applyFont="1" applyFill="1" applyAlignment="1">
      <alignment vertical="center"/>
    </xf>
    <xf numFmtId="0" fontId="16" fillId="0" borderId="0" xfId="44" applyFont="1" applyFill="1" applyBorder="1" applyAlignment="1">
      <alignment vertical="center"/>
    </xf>
    <xf numFmtId="0" fontId="27" fillId="0" borderId="0" xfId="44" applyFont="1" applyFill="1" applyAlignment="1">
      <alignment vertical="center" wrapText="1"/>
    </xf>
    <xf numFmtId="0" fontId="27" fillId="0" borderId="0" xfId="44" applyFont="1" applyFill="1" applyAlignment="1">
      <alignment vertical="center"/>
    </xf>
    <xf numFmtId="3" fontId="27" fillId="0" borderId="11" xfId="27" applyNumberFormat="1" applyFont="1" applyFill="1" applyBorder="1" applyAlignment="1">
      <alignment vertical="center"/>
    </xf>
    <xf numFmtId="3" fontId="27" fillId="0" borderId="55" xfId="27" applyNumberFormat="1" applyFont="1" applyFill="1" applyBorder="1" applyAlignment="1">
      <alignment vertical="center"/>
    </xf>
    <xf numFmtId="3" fontId="27" fillId="0" borderId="0" xfId="27" applyNumberFormat="1" applyFont="1" applyFill="1" applyBorder="1" applyAlignment="1">
      <alignment vertical="center"/>
    </xf>
    <xf numFmtId="3" fontId="27" fillId="0" borderId="0" xfId="13" applyNumberFormat="1" applyFont="1" applyFill="1" applyBorder="1"/>
    <xf numFmtId="0" fontId="15" fillId="0" borderId="0" xfId="13" applyFont="1" applyFill="1" applyAlignment="1">
      <alignment wrapText="1"/>
    </xf>
    <xf numFmtId="0" fontId="27" fillId="0" borderId="0" xfId="247" quotePrefix="1" applyFont="1" applyFill="1" applyBorder="1" applyAlignment="1">
      <alignment horizontal="left"/>
    </xf>
    <xf numFmtId="0" fontId="13" fillId="0" borderId="0" xfId="247" applyFont="1" applyFill="1"/>
    <xf numFmtId="0" fontId="7" fillId="0" borderId="41" xfId="247" applyFont="1" applyFill="1" applyBorder="1"/>
    <xf numFmtId="0" fontId="12" fillId="0" borderId="11" xfId="247" applyFont="1" applyFill="1" applyBorder="1" applyAlignment="1">
      <alignment horizontal="center"/>
    </xf>
    <xf numFmtId="49" fontId="96" fillId="0" borderId="11" xfId="44" applyNumberFormat="1" applyFont="1" applyFill="1" applyBorder="1" applyAlignment="1">
      <alignment horizontal="center" vertical="center"/>
    </xf>
    <xf numFmtId="49" fontId="52" fillId="0" borderId="11" xfId="44" applyNumberFormat="1" applyFont="1" applyFill="1" applyBorder="1" applyAlignment="1">
      <alignment horizontal="center" vertical="center"/>
    </xf>
    <xf numFmtId="0" fontId="27" fillId="0" borderId="5" xfId="247" applyFont="1" applyFill="1" applyBorder="1" applyAlignment="1">
      <alignment horizontal="left"/>
    </xf>
    <xf numFmtId="3" fontId="52" fillId="0" borderId="5" xfId="44" applyNumberFormat="1" applyFont="1" applyFill="1" applyBorder="1" applyAlignment="1">
      <alignment horizontal="center" vertical="center"/>
    </xf>
    <xf numFmtId="0" fontId="16" fillId="0" borderId="5" xfId="247" applyFont="1" applyFill="1" applyBorder="1" applyAlignment="1">
      <alignment horizontal="left" indent="1"/>
    </xf>
    <xf numFmtId="3" fontId="15" fillId="0" borderId="5" xfId="44" applyNumberFormat="1" applyFont="1" applyFill="1" applyBorder="1" applyAlignment="1">
      <alignment horizontal="center" vertical="center"/>
    </xf>
    <xf numFmtId="0" fontId="16" fillId="0" borderId="5" xfId="247" applyFont="1" applyFill="1" applyBorder="1" applyAlignment="1">
      <alignment horizontal="left" indent="3"/>
    </xf>
    <xf numFmtId="0" fontId="47" fillId="0" borderId="5" xfId="247" applyFont="1" applyFill="1" applyBorder="1" applyAlignment="1">
      <alignment horizontal="left" indent="7"/>
    </xf>
    <xf numFmtId="3" fontId="98" fillId="0" borderId="5" xfId="44" applyNumberFormat="1" applyFont="1" applyFill="1" applyBorder="1" applyAlignment="1">
      <alignment horizontal="center" vertical="center"/>
    </xf>
    <xf numFmtId="0" fontId="16" fillId="0" borderId="5" xfId="247" applyFont="1" applyFill="1" applyBorder="1" applyAlignment="1">
      <alignment horizontal="left" indent="11"/>
    </xf>
    <xf numFmtId="0" fontId="47" fillId="0" borderId="5" xfId="247" applyFont="1" applyFill="1" applyBorder="1" applyAlignment="1">
      <alignment horizontal="left" indent="5"/>
    </xf>
    <xf numFmtId="3" fontId="116" fillId="0" borderId="5" xfId="44" applyNumberFormat="1" applyFont="1" applyFill="1" applyBorder="1" applyAlignment="1">
      <alignment horizontal="center" vertical="center"/>
    </xf>
    <xf numFmtId="0" fontId="27" fillId="0" borderId="11" xfId="247" applyFont="1" applyFill="1" applyBorder="1" applyAlignment="1">
      <alignment horizontal="left"/>
    </xf>
    <xf numFmtId="3" fontId="52" fillId="0" borderId="11" xfId="44" applyNumberFormat="1" applyFont="1" applyFill="1" applyBorder="1" applyAlignment="1">
      <alignment horizontal="center" vertical="center"/>
    </xf>
    <xf numFmtId="0" fontId="16" fillId="0" borderId="5" xfId="247" applyFont="1" applyFill="1" applyBorder="1"/>
    <xf numFmtId="0" fontId="47" fillId="0" borderId="5" xfId="247" applyFont="1" applyFill="1" applyBorder="1" applyAlignment="1">
      <alignment horizontal="left" indent="8"/>
    </xf>
    <xf numFmtId="0" fontId="30" fillId="0" borderId="41" xfId="248" quotePrefix="1" applyFont="1" applyFill="1" applyBorder="1" applyAlignment="1">
      <alignment horizontal="right" vertical="center"/>
    </xf>
    <xf numFmtId="0" fontId="47" fillId="0" borderId="3" xfId="247" applyFont="1" applyFill="1" applyBorder="1" applyAlignment="1">
      <alignment horizontal="left" indent="8"/>
    </xf>
    <xf numFmtId="3" fontId="98" fillId="0" borderId="3" xfId="44" applyNumberFormat="1" applyFont="1" applyFill="1" applyBorder="1" applyAlignment="1">
      <alignment horizontal="center" vertical="center"/>
    </xf>
    <xf numFmtId="0" fontId="62" fillId="0" borderId="0" xfId="44" applyFont="1" applyFill="1"/>
    <xf numFmtId="0" fontId="30" fillId="0" borderId="0" xfId="248" quotePrefix="1" applyFont="1" applyFill="1" applyAlignment="1">
      <alignment horizontal="right" vertical="center"/>
    </xf>
    <xf numFmtId="0" fontId="47" fillId="0" borderId="0" xfId="247" applyFont="1" applyFill="1" applyBorder="1" applyAlignment="1">
      <alignment horizontal="left" indent="8"/>
    </xf>
    <xf numFmtId="168" fontId="29" fillId="0" borderId="0" xfId="247" applyNumberFormat="1" applyFont="1" applyFill="1" applyBorder="1" applyAlignment="1"/>
    <xf numFmtId="0" fontId="29" fillId="0" borderId="0" xfId="248" applyFont="1" applyFill="1"/>
    <xf numFmtId="168" fontId="29" fillId="0" borderId="0" xfId="249" applyNumberFormat="1" applyFont="1" applyFill="1"/>
    <xf numFmtId="0" fontId="30" fillId="0" borderId="0" xfId="44" applyFont="1" applyFill="1" applyAlignment="1">
      <alignment vertical="center"/>
    </xf>
    <xf numFmtId="0" fontId="30" fillId="0" borderId="0" xfId="248" applyFont="1" applyFill="1" applyAlignment="1">
      <alignment horizontal="right" vertical="center"/>
    </xf>
    <xf numFmtId="0" fontId="29" fillId="0" borderId="0" xfId="249" applyFont="1" applyFill="1"/>
    <xf numFmtId="0" fontId="16" fillId="0" borderId="0" xfId="13" applyFont="1" applyFill="1"/>
    <xf numFmtId="0" fontId="16" fillId="0" borderId="0" xfId="13" applyNumberFormat="1" applyFont="1" applyFill="1" applyBorder="1"/>
    <xf numFmtId="0" fontId="27" fillId="0" borderId="0" xfId="13" applyNumberFormat="1" applyFont="1" applyFill="1" applyBorder="1" applyAlignment="1">
      <alignment horizontal="center"/>
    </xf>
    <xf numFmtId="0" fontId="27" fillId="0" borderId="0" xfId="13" applyFont="1" applyFill="1"/>
    <xf numFmtId="0" fontId="27" fillId="0" borderId="11" xfId="13" applyFont="1" applyFill="1" applyBorder="1" applyAlignment="1">
      <alignment horizontal="center" vertical="center"/>
    </xf>
    <xf numFmtId="0" fontId="16" fillId="0" borderId="1" xfId="13" applyFont="1" applyFill="1" applyBorder="1" applyAlignment="1">
      <alignment horizontal="left"/>
    </xf>
    <xf numFmtId="164" fontId="16" fillId="0" borderId="1" xfId="44" applyNumberFormat="1" applyFont="1" applyFill="1" applyBorder="1" applyAlignment="1"/>
    <xf numFmtId="164" fontId="16" fillId="0" borderId="0" xfId="44" applyNumberFormat="1" applyFont="1" applyFill="1" applyAlignment="1"/>
    <xf numFmtId="0" fontId="47" fillId="0" borderId="0" xfId="13" applyFont="1" applyFill="1"/>
    <xf numFmtId="0" fontId="47" fillId="0" borderId="5" xfId="65" quotePrefix="1" applyFont="1" applyFill="1" applyBorder="1" applyAlignment="1">
      <alignment horizontal="left"/>
    </xf>
    <xf numFmtId="164" fontId="47" fillId="0" borderId="5" xfId="65" applyNumberFormat="1" applyFont="1" applyFill="1" applyBorder="1"/>
    <xf numFmtId="164" fontId="47" fillId="0" borderId="0" xfId="65" applyNumberFormat="1" applyFont="1" applyFill="1" applyBorder="1"/>
    <xf numFmtId="0" fontId="16" fillId="0" borderId="5" xfId="13" applyFont="1" applyFill="1" applyBorder="1"/>
    <xf numFmtId="164" fontId="16" fillId="0" borderId="5" xfId="44" applyNumberFormat="1" applyFont="1" applyFill="1" applyBorder="1" applyAlignment="1"/>
    <xf numFmtId="0" fontId="47" fillId="0" borderId="5" xfId="65" applyFont="1" applyFill="1" applyBorder="1"/>
    <xf numFmtId="0" fontId="16" fillId="0" borderId="5" xfId="13" applyFont="1" applyFill="1" applyBorder="1" applyAlignment="1"/>
    <xf numFmtId="0" fontId="16" fillId="0" borderId="5" xfId="13" applyFont="1" applyFill="1" applyBorder="1" applyAlignment="1">
      <alignment vertical="center" wrapText="1"/>
    </xf>
    <xf numFmtId="0" fontId="16" fillId="0" borderId="5" xfId="13" applyFont="1" applyFill="1" applyBorder="1" applyAlignment="1">
      <alignment horizontal="left"/>
    </xf>
    <xf numFmtId="164" fontId="16" fillId="0" borderId="3" xfId="44" applyNumberFormat="1" applyFont="1" applyFill="1" applyBorder="1" applyAlignment="1"/>
    <xf numFmtId="0" fontId="27" fillId="0" borderId="11" xfId="13" applyFont="1" applyFill="1" applyBorder="1" applyAlignment="1">
      <alignment horizontal="center"/>
    </xf>
    <xf numFmtId="164" fontId="27" fillId="0" borderId="11" xfId="65" applyNumberFormat="1" applyFont="1" applyFill="1" applyBorder="1" applyAlignment="1">
      <alignment vertical="center"/>
    </xf>
    <xf numFmtId="0" fontId="15" fillId="0" borderId="0" xfId="13" applyFont="1" applyFill="1" applyAlignment="1"/>
    <xf numFmtId="0" fontId="29" fillId="0" borderId="0" xfId="13" applyNumberFormat="1" applyFont="1" applyFill="1"/>
    <xf numFmtId="0" fontId="16" fillId="0" borderId="0" xfId="44" applyFont="1" applyFill="1" applyBorder="1"/>
    <xf numFmtId="0" fontId="27" fillId="0" borderId="0" xfId="44" applyFont="1" applyFill="1" applyBorder="1" applyAlignment="1">
      <alignment horizontal="center"/>
    </xf>
    <xf numFmtId="0" fontId="27" fillId="0" borderId="0" xfId="44" applyFont="1" applyFill="1" applyBorder="1" applyAlignment="1">
      <alignment horizontal="right"/>
    </xf>
    <xf numFmtId="0" fontId="106" fillId="0" borderId="11" xfId="44" applyFont="1" applyFill="1" applyBorder="1" applyAlignment="1">
      <alignment horizontal="center" vertical="center"/>
    </xf>
    <xf numFmtId="49" fontId="106" fillId="0" borderId="11" xfId="44" applyNumberFormat="1" applyFont="1" applyFill="1" applyBorder="1" applyAlignment="1">
      <alignment horizontal="center" vertical="center"/>
    </xf>
    <xf numFmtId="49" fontId="106" fillId="0" borderId="55" xfId="44" applyNumberFormat="1" applyFont="1" applyFill="1" applyBorder="1" applyAlignment="1">
      <alignment horizontal="center" vertical="center"/>
    </xf>
    <xf numFmtId="0" fontId="126" fillId="0" borderId="1" xfId="44" applyFont="1" applyFill="1" applyBorder="1" applyAlignment="1">
      <alignment horizontal="left" vertical="center"/>
    </xf>
    <xf numFmtId="0" fontId="47" fillId="0" borderId="0" xfId="44" applyFont="1" applyFill="1"/>
    <xf numFmtId="0" fontId="126" fillId="0" borderId="5" xfId="44" applyFont="1" applyFill="1" applyBorder="1" applyAlignment="1">
      <alignment vertical="center"/>
    </xf>
    <xf numFmtId="0" fontId="136" fillId="0" borderId="5" xfId="65" applyFont="1" applyFill="1" applyBorder="1" applyAlignment="1">
      <alignment horizontal="left" vertical="center"/>
    </xf>
    <xf numFmtId="0" fontId="126" fillId="0" borderId="5" xfId="44" applyFont="1" applyFill="1" applyBorder="1" applyAlignment="1">
      <alignment vertical="center" wrapText="1"/>
    </xf>
    <xf numFmtId="0" fontId="126" fillId="0" borderId="5" xfId="44" applyFont="1" applyFill="1" applyBorder="1" applyAlignment="1">
      <alignment horizontal="left" vertical="center"/>
    </xf>
    <xf numFmtId="0" fontId="126" fillId="0" borderId="3" xfId="44" applyFont="1" applyFill="1" applyBorder="1" applyAlignment="1">
      <alignment vertical="center"/>
    </xf>
    <xf numFmtId="0" fontId="106" fillId="0" borderId="3" xfId="44" applyFont="1" applyFill="1" applyBorder="1" applyAlignment="1">
      <alignment horizontal="left" vertical="center"/>
    </xf>
    <xf numFmtId="0" fontId="27" fillId="0" borderId="0" xfId="44" applyFont="1" applyFill="1"/>
    <xf numFmtId="0" fontId="18" fillId="0" borderId="0" xfId="44" applyFont="1" applyFill="1" applyBorder="1" applyAlignment="1">
      <alignment vertical="center"/>
    </xf>
    <xf numFmtId="0" fontId="41" fillId="0" borderId="0" xfId="44" applyFont="1" applyFill="1"/>
    <xf numFmtId="0" fontId="45" fillId="0" borderId="0" xfId="250" applyFont="1" applyFill="1"/>
    <xf numFmtId="0" fontId="52" fillId="0" borderId="0" xfId="44" applyFont="1" applyFill="1" applyBorder="1" applyAlignment="1"/>
    <xf numFmtId="0" fontId="52" fillId="0" borderId="11" xfId="44" applyFont="1" applyFill="1" applyBorder="1" applyAlignment="1">
      <alignment horizontal="center" vertical="center"/>
    </xf>
    <xf numFmtId="0" fontId="92" fillId="0" borderId="0" xfId="250" applyFont="1" applyFill="1"/>
    <xf numFmtId="0" fontId="15" fillId="0" borderId="1" xfId="44" applyFont="1" applyFill="1" applyBorder="1" applyAlignment="1">
      <alignment horizontal="left"/>
    </xf>
    <xf numFmtId="0" fontId="98" fillId="0" borderId="5" xfId="44" applyFont="1" applyFill="1" applyBorder="1" applyAlignment="1">
      <alignment horizontal="left"/>
    </xf>
    <xf numFmtId="0" fontId="15" fillId="0" borderId="5" xfId="44" applyFont="1" applyFill="1" applyBorder="1"/>
    <xf numFmtId="0" fontId="98" fillId="0" borderId="5" xfId="44" applyFont="1" applyFill="1" applyBorder="1"/>
    <xf numFmtId="0" fontId="98" fillId="0" borderId="5" xfId="44" applyFont="1" applyFill="1" applyBorder="1" applyAlignment="1">
      <alignment horizontal="left" indent="3"/>
    </xf>
    <xf numFmtId="0" fontId="15" fillId="0" borderId="5" xfId="44" applyFont="1" applyFill="1" applyBorder="1" applyAlignment="1">
      <alignment wrapText="1"/>
    </xf>
    <xf numFmtId="0" fontId="15" fillId="0" borderId="5" xfId="44" applyFont="1" applyFill="1" applyBorder="1" applyAlignment="1">
      <alignment vertical="center" wrapText="1"/>
    </xf>
    <xf numFmtId="0" fontId="15" fillId="0" borderId="5" xfId="44" applyFont="1" applyFill="1" applyBorder="1" applyAlignment="1">
      <alignment horizontal="left"/>
    </xf>
    <xf numFmtId="0" fontId="15" fillId="0" borderId="3" xfId="44" applyFont="1" applyFill="1" applyBorder="1"/>
    <xf numFmtId="0" fontId="95" fillId="0" borderId="0" xfId="250" applyFont="1" applyFill="1"/>
    <xf numFmtId="0" fontId="52" fillId="0" borderId="11" xfId="44" applyFont="1" applyFill="1" applyBorder="1" applyAlignment="1">
      <alignment horizontal="left"/>
    </xf>
    <xf numFmtId="0" fontId="91" fillId="0" borderId="0" xfId="250" applyFont="1" applyFill="1"/>
    <xf numFmtId="0" fontId="16" fillId="0" borderId="0" xfId="250" applyFont="1" applyFill="1"/>
    <xf numFmtId="0" fontId="61" fillId="0" borderId="0" xfId="250" applyFont="1" applyFill="1" applyBorder="1" applyAlignment="1"/>
    <xf numFmtId="0" fontId="61" fillId="0" borderId="0" xfId="250" applyFont="1" applyFill="1" applyBorder="1"/>
    <xf numFmtId="0" fontId="61" fillId="0" borderId="11" xfId="250" applyFont="1" applyFill="1" applyBorder="1" applyAlignment="1">
      <alignment horizontal="center" vertical="center"/>
    </xf>
    <xf numFmtId="0" fontId="52" fillId="0" borderId="5" xfId="250" applyFont="1" applyFill="1" applyBorder="1"/>
    <xf numFmtId="164" fontId="15" fillId="0" borderId="8" xfId="44" applyNumberFormat="1" applyFont="1" applyFill="1" applyBorder="1" applyAlignment="1">
      <alignment horizontal="center"/>
    </xf>
    <xf numFmtId="164" fontId="15" fillId="0" borderId="1" xfId="44" applyNumberFormat="1" applyFont="1" applyFill="1" applyBorder="1" applyAlignment="1">
      <alignment horizontal="center"/>
    </xf>
    <xf numFmtId="164" fontId="15" fillId="0" borderId="56" xfId="44" applyNumberFormat="1" applyFont="1" applyFill="1" applyBorder="1" applyAlignment="1">
      <alignment horizontal="center"/>
    </xf>
    <xf numFmtId="0" fontId="88" fillId="0" borderId="0" xfId="250" applyFont="1" applyFill="1"/>
    <xf numFmtId="0" fontId="29" fillId="0" borderId="0" xfId="250" applyFont="1" applyFill="1" applyBorder="1"/>
    <xf numFmtId="0" fontId="15" fillId="0" borderId="5" xfId="250" applyFont="1" applyFill="1" applyBorder="1" applyAlignment="1">
      <alignment horizontal="left" indent="1"/>
    </xf>
    <xf numFmtId="0" fontId="52" fillId="0" borderId="11" xfId="250" applyFont="1" applyFill="1" applyBorder="1" applyAlignment="1">
      <alignment horizontal="left" vertical="center"/>
    </xf>
    <xf numFmtId="164" fontId="52" fillId="0" borderId="9" xfId="51" applyNumberFormat="1" applyFont="1" applyFill="1" applyBorder="1" applyAlignment="1">
      <alignment horizontal="center" vertical="center"/>
    </xf>
    <xf numFmtId="164" fontId="52" fillId="0" borderId="11" xfId="51" applyNumberFormat="1" applyFont="1" applyFill="1" applyBorder="1" applyAlignment="1">
      <alignment horizontal="center" vertical="center"/>
    </xf>
    <xf numFmtId="164" fontId="52" fillId="0" borderId="55" xfId="51" applyNumberFormat="1" applyFont="1" applyFill="1" applyBorder="1" applyAlignment="1">
      <alignment horizontal="center" vertical="center"/>
    </xf>
    <xf numFmtId="164" fontId="52" fillId="0" borderId="6" xfId="51" applyNumberFormat="1" applyFont="1" applyFill="1" applyBorder="1" applyAlignment="1">
      <alignment horizontal="center" vertical="center"/>
    </xf>
    <xf numFmtId="164" fontId="52" fillId="0" borderId="1" xfId="51" applyNumberFormat="1" applyFont="1" applyFill="1" applyBorder="1" applyAlignment="1">
      <alignment horizontal="center" vertical="center"/>
    </xf>
    <xf numFmtId="164" fontId="15" fillId="0" borderId="6" xfId="51" applyNumberFormat="1" applyFont="1" applyFill="1" applyBorder="1" applyAlignment="1">
      <alignment horizontal="center" vertical="center"/>
    </xf>
    <xf numFmtId="164" fontId="15" fillId="0" borderId="5" xfId="51" applyNumberFormat="1" applyFont="1" applyFill="1" applyBorder="1" applyAlignment="1">
      <alignment horizontal="center" vertical="center"/>
    </xf>
    <xf numFmtId="218" fontId="15" fillId="0" borderId="5" xfId="51" applyNumberFormat="1" applyFont="1" applyFill="1" applyBorder="1" applyAlignment="1">
      <alignment horizontal="center" vertical="center"/>
    </xf>
    <xf numFmtId="0" fontId="15" fillId="0" borderId="5" xfId="51" applyFont="1" applyFill="1" applyBorder="1" applyAlignment="1">
      <alignment horizontal="left" vertical="center" indent="1"/>
    </xf>
    <xf numFmtId="218" fontId="15" fillId="0" borderId="6" xfId="51" applyNumberFormat="1" applyFont="1" applyFill="1" applyBorder="1" applyAlignment="1">
      <alignment horizontal="center" vertical="center"/>
    </xf>
    <xf numFmtId="164" fontId="15" fillId="0" borderId="6" xfId="51" quotePrefix="1" applyNumberFormat="1" applyFont="1" applyFill="1" applyBorder="1" applyAlignment="1">
      <alignment horizontal="center" vertical="center"/>
    </xf>
    <xf numFmtId="0" fontId="52" fillId="0" borderId="5" xfId="250" applyFont="1" applyFill="1" applyBorder="1" applyAlignment="1"/>
    <xf numFmtId="164" fontId="52" fillId="0" borderId="5" xfId="51" applyNumberFormat="1" applyFont="1" applyFill="1" applyBorder="1" applyAlignment="1">
      <alignment horizontal="center" vertical="center"/>
    </xf>
    <xf numFmtId="0" fontId="52" fillId="0" borderId="11" xfId="250" applyFont="1" applyFill="1" applyBorder="1" applyAlignment="1">
      <alignment horizontal="left"/>
    </xf>
    <xf numFmtId="0" fontId="29" fillId="0" borderId="0" xfId="250" applyFont="1" applyFill="1"/>
    <xf numFmtId="0" fontId="14" fillId="0" borderId="0" xfId="248" applyFont="1" applyFill="1"/>
    <xf numFmtId="0" fontId="15" fillId="0" borderId="0" xfId="250" applyFont="1" applyFill="1"/>
    <xf numFmtId="0" fontId="45" fillId="0" borderId="0" xfId="250" applyFont="1" applyFill="1" applyAlignment="1">
      <alignment horizontal="right"/>
    </xf>
    <xf numFmtId="0" fontId="15" fillId="0" borderId="0" xfId="55" applyFont="1" applyFill="1"/>
    <xf numFmtId="0" fontId="126" fillId="0" borderId="1" xfId="253" applyFont="1" applyFill="1" applyBorder="1" applyAlignment="1">
      <alignment horizontal="right"/>
    </xf>
    <xf numFmtId="3" fontId="126" fillId="0" borderId="5" xfId="253" applyNumberFormat="1" applyFont="1" applyFill="1" applyBorder="1" applyAlignment="1">
      <alignment horizontal="center"/>
    </xf>
    <xf numFmtId="49" fontId="13" fillId="0" borderId="41" xfId="178" applyNumberFormat="1" applyFont="1" applyFill="1" applyBorder="1" applyAlignment="1" applyProtection="1">
      <alignment horizontal="left"/>
      <protection hidden="1"/>
    </xf>
    <xf numFmtId="0" fontId="13" fillId="0" borderId="5" xfId="55" applyFont="1" applyFill="1" applyBorder="1" applyAlignment="1">
      <alignment horizontal="left"/>
    </xf>
    <xf numFmtId="49" fontId="13" fillId="0" borderId="41" xfId="55" applyNumberFormat="1" applyFont="1" applyFill="1" applyBorder="1" applyAlignment="1">
      <alignment horizontal="left" wrapText="1"/>
    </xf>
    <xf numFmtId="0" fontId="13" fillId="0" borderId="41" xfId="55" applyFont="1" applyFill="1" applyBorder="1" applyAlignment="1">
      <alignment horizontal="left"/>
    </xf>
    <xf numFmtId="49" fontId="13" fillId="0" borderId="41" xfId="178" applyNumberFormat="1" applyFont="1" applyFill="1" applyBorder="1" applyAlignment="1" applyProtection="1">
      <alignment horizontal="left" wrapText="1"/>
      <protection hidden="1"/>
    </xf>
    <xf numFmtId="0" fontId="13" fillId="0" borderId="5" xfId="13" applyNumberFormat="1" applyFont="1" applyFill="1" applyBorder="1" applyAlignment="1" applyProtection="1">
      <alignment horizontal="left"/>
    </xf>
    <xf numFmtId="0" fontId="126" fillId="0" borderId="41" xfId="55" applyFont="1" applyFill="1" applyBorder="1" applyAlignment="1">
      <alignment horizontal="left"/>
    </xf>
    <xf numFmtId="0" fontId="13" fillId="0" borderId="6" xfId="55" applyFont="1" applyFill="1" applyBorder="1" applyAlignment="1">
      <alignment horizontal="left"/>
    </xf>
    <xf numFmtId="0" fontId="106" fillId="0" borderId="0" xfId="255" applyFont="1" applyFill="1" applyBorder="1" applyAlignment="1"/>
    <xf numFmtId="0" fontId="126" fillId="0" borderId="6" xfId="13" applyFont="1" applyFill="1" applyBorder="1" applyAlignment="1"/>
    <xf numFmtId="0" fontId="126" fillId="0" borderId="0" xfId="255" applyFont="1" applyFill="1" applyBorder="1" applyAlignment="1"/>
    <xf numFmtId="49" fontId="13" fillId="0" borderId="6" xfId="178" applyNumberFormat="1" applyFont="1" applyFill="1" applyBorder="1" applyAlignment="1" applyProtection="1">
      <alignment horizontal="left"/>
      <protection hidden="1"/>
    </xf>
    <xf numFmtId="0" fontId="12" fillId="0" borderId="6" xfId="55" applyFont="1" applyFill="1" applyBorder="1" applyAlignment="1"/>
    <xf numFmtId="1" fontId="13" fillId="0" borderId="5" xfId="55" applyNumberFormat="1" applyFont="1" applyFill="1" applyBorder="1" applyAlignment="1">
      <alignment horizontal="left"/>
    </xf>
    <xf numFmtId="1" fontId="126" fillId="0" borderId="5" xfId="55" applyNumberFormat="1" applyFont="1" applyFill="1" applyBorder="1" applyAlignment="1"/>
    <xf numFmtId="0" fontId="13" fillId="0" borderId="6" xfId="44" applyFont="1" applyFill="1" applyBorder="1" applyAlignment="1">
      <alignment horizontal="left" vertical="center" indent="3"/>
    </xf>
    <xf numFmtId="197" fontId="16" fillId="0" borderId="26" xfId="32" applyNumberFormat="1" applyFont="1" applyFill="1" applyBorder="1" applyAlignment="1">
      <alignment horizontal="center" vertical="center"/>
    </xf>
    <xf numFmtId="43" fontId="16" fillId="0" borderId="26" xfId="32" applyNumberFormat="1" applyFont="1" applyFill="1" applyBorder="1" applyAlignment="1">
      <alignment horizontal="center" vertical="center"/>
    </xf>
    <xf numFmtId="3" fontId="16" fillId="0" borderId="26" xfId="51" applyNumberFormat="1" applyFont="1" applyFill="1" applyBorder="1" applyAlignment="1">
      <alignment horizontal="center"/>
    </xf>
    <xf numFmtId="168" fontId="16" fillId="0" borderId="26" xfId="51" applyNumberFormat="1" applyFont="1" applyFill="1" applyBorder="1" applyAlignment="1">
      <alignment horizontal="right"/>
    </xf>
    <xf numFmtId="234" fontId="16" fillId="0" borderId="26" xfId="51" applyNumberFormat="1" applyFont="1" applyFill="1" applyBorder="1" applyAlignment="1">
      <alignment horizontal="right"/>
    </xf>
    <xf numFmtId="225" fontId="16" fillId="0" borderId="26" xfId="51" applyNumberFormat="1" applyFont="1" applyFill="1" applyBorder="1" applyAlignment="1"/>
    <xf numFmtId="164" fontId="16" fillId="0" borderId="26" xfId="51" applyNumberFormat="1" applyFont="1" applyFill="1" applyBorder="1" applyAlignment="1">
      <alignment horizontal="center"/>
    </xf>
    <xf numFmtId="197" fontId="16" fillId="0" borderId="26" xfId="32" applyNumberFormat="1" applyFont="1" applyFill="1" applyBorder="1" applyAlignment="1">
      <alignment horizontal="right"/>
    </xf>
    <xf numFmtId="43" fontId="16" fillId="0" borderId="26" xfId="32" applyNumberFormat="1" applyFont="1" applyFill="1" applyBorder="1" applyAlignment="1">
      <alignment horizontal="right"/>
    </xf>
    <xf numFmtId="234" fontId="16" fillId="0" borderId="16" xfId="51" applyNumberFormat="1" applyFont="1" applyFill="1" applyBorder="1" applyAlignment="1">
      <alignment horizontal="right"/>
    </xf>
    <xf numFmtId="43" fontId="16" fillId="0" borderId="26" xfId="32" applyFont="1" applyFill="1" applyBorder="1" applyAlignment="1">
      <alignment horizontal="center" vertical="center"/>
    </xf>
    <xf numFmtId="43" fontId="16" fillId="0" borderId="26" xfId="32" applyFont="1" applyFill="1" applyBorder="1" applyAlignment="1">
      <alignment horizontal="center"/>
    </xf>
    <xf numFmtId="197" fontId="16" fillId="0" borderId="26" xfId="32" applyNumberFormat="1" applyFont="1" applyFill="1" applyBorder="1" applyAlignment="1">
      <alignment horizontal="center"/>
    </xf>
    <xf numFmtId="225" fontId="16" fillId="0" borderId="26" xfId="51" applyNumberFormat="1" applyFont="1" applyFill="1" applyBorder="1" applyAlignment="1">
      <alignment horizontal="right"/>
    </xf>
    <xf numFmtId="0" fontId="13" fillId="0" borderId="0" xfId="51" applyFont="1" applyFill="1"/>
    <xf numFmtId="43" fontId="16" fillId="0" borderId="16" xfId="32" applyNumberFormat="1" applyFont="1" applyFill="1" applyBorder="1" applyAlignment="1">
      <alignment horizontal="right"/>
    </xf>
    <xf numFmtId="0" fontId="12" fillId="0" borderId="0" xfId="51" quotePrefix="1" applyFont="1" applyFill="1" applyAlignment="1">
      <alignment horizontal="left" vertical="center"/>
    </xf>
    <xf numFmtId="0" fontId="34" fillId="0" borderId="0" xfId="51" applyFont="1" applyFill="1" applyAlignment="1">
      <alignment vertical="center"/>
    </xf>
    <xf numFmtId="0" fontId="16" fillId="0" borderId="21" xfId="51" quotePrefix="1" applyFont="1" applyFill="1" applyBorder="1"/>
    <xf numFmtId="0" fontId="16" fillId="0" borderId="24" xfId="51" applyFont="1" applyFill="1" applyBorder="1"/>
    <xf numFmtId="164" fontId="16" fillId="0" borderId="26" xfId="51" applyNumberFormat="1" applyFont="1" applyFill="1" applyBorder="1" applyAlignment="1">
      <alignment horizontal="right" vertical="center"/>
    </xf>
    <xf numFmtId="164" fontId="16" fillId="0" borderId="31" xfId="51" applyNumberFormat="1" applyFont="1" applyFill="1" applyBorder="1" applyAlignment="1">
      <alignment horizontal="right" vertical="center"/>
    </xf>
    <xf numFmtId="0" fontId="16" fillId="0" borderId="0" xfId="51" applyFont="1" applyFill="1" applyBorder="1"/>
    <xf numFmtId="0" fontId="16" fillId="0" borderId="26" xfId="51" applyFont="1" applyFill="1" applyBorder="1" applyAlignment="1">
      <alignment horizontal="center"/>
    </xf>
    <xf numFmtId="225" fontId="16" fillId="0" borderId="26" xfId="51" quotePrefix="1" applyNumberFormat="1" applyFont="1" applyFill="1" applyBorder="1" applyAlignment="1">
      <alignment horizontal="right"/>
    </xf>
    <xf numFmtId="175" fontId="16" fillId="0" borderId="26" xfId="51" applyNumberFormat="1" applyFont="1" applyFill="1" applyBorder="1" applyAlignment="1">
      <alignment horizontal="center"/>
    </xf>
    <xf numFmtId="216" fontId="16" fillId="0" borderId="26" xfId="51" applyNumberFormat="1" applyFont="1" applyFill="1" applyBorder="1" applyAlignment="1">
      <alignment horizontal="center"/>
    </xf>
    <xf numFmtId="234" fontId="16" fillId="0" borderId="16" xfId="51" applyNumberFormat="1" applyFont="1" applyFill="1" applyBorder="1" applyAlignment="1">
      <alignment horizontal="right" vertical="center"/>
    </xf>
    <xf numFmtId="0" fontId="18" fillId="0" borderId="0" xfId="51" applyFont="1" applyFill="1" applyAlignment="1">
      <alignment horizontal="right" vertical="justify"/>
    </xf>
    <xf numFmtId="0" fontId="16" fillId="0" borderId="0" xfId="51" applyFont="1" applyFill="1" applyAlignment="1">
      <alignment wrapText="1"/>
    </xf>
    <xf numFmtId="0" fontId="16" fillId="0" borderId="17" xfId="258" applyFont="1" applyFill="1" applyBorder="1" applyAlignment="1">
      <alignment vertical="center"/>
    </xf>
    <xf numFmtId="168" fontId="16" fillId="0" borderId="161" xfId="51" applyNumberFormat="1" applyFont="1" applyFill="1" applyBorder="1"/>
    <xf numFmtId="168" fontId="16" fillId="0" borderId="26" xfId="51" applyNumberFormat="1" applyFont="1" applyFill="1" applyBorder="1"/>
    <xf numFmtId="233" fontId="16" fillId="0" borderId="26" xfId="51" applyNumberFormat="1" applyFont="1" applyFill="1" applyBorder="1" applyAlignment="1">
      <alignment horizontal="right"/>
    </xf>
    <xf numFmtId="0" fontId="16" fillId="0" borderId="0" xfId="51" applyFont="1" applyFill="1" applyBorder="1" applyAlignment="1">
      <alignment horizontal="left"/>
    </xf>
    <xf numFmtId="0" fontId="13" fillId="0" borderId="0" xfId="52" applyFont="1" applyFill="1"/>
    <xf numFmtId="0" fontId="12" fillId="0" borderId="0" xfId="52" quotePrefix="1" applyFont="1" applyFill="1" applyAlignment="1">
      <alignment horizontal="left"/>
    </xf>
    <xf numFmtId="0" fontId="13" fillId="0" borderId="0" xfId="52" applyFont="1" applyFill="1" applyAlignment="1"/>
    <xf numFmtId="0" fontId="12" fillId="0" borderId="0" xfId="52" applyFont="1" applyFill="1" applyAlignment="1">
      <alignment horizontal="left"/>
    </xf>
    <xf numFmtId="0" fontId="16" fillId="0" borderId="0" xfId="52" applyFont="1" applyFill="1" applyAlignment="1"/>
    <xf numFmtId="0" fontId="12" fillId="0" borderId="4" xfId="52" applyFont="1" applyFill="1" applyBorder="1" applyAlignment="1">
      <alignment horizontal="center" vertical="center"/>
    </xf>
    <xf numFmtId="0" fontId="12" fillId="0" borderId="4" xfId="52" applyFont="1" applyFill="1" applyBorder="1" applyAlignment="1">
      <alignment horizontal="center" vertical="center" wrapText="1"/>
    </xf>
    <xf numFmtId="0" fontId="12" fillId="0" borderId="0" xfId="52" applyFont="1" applyFill="1" applyBorder="1" applyAlignment="1"/>
    <xf numFmtId="0" fontId="12" fillId="0" borderId="8" xfId="52" applyFont="1" applyFill="1" applyBorder="1" applyAlignment="1"/>
    <xf numFmtId="0" fontId="12" fillId="0" borderId="2" xfId="52" applyFont="1" applyFill="1" applyBorder="1" applyAlignment="1"/>
    <xf numFmtId="0" fontId="12" fillId="0" borderId="9" xfId="52" applyFont="1" applyFill="1" applyBorder="1" applyAlignment="1"/>
    <xf numFmtId="0" fontId="12" fillId="0" borderId="10" xfId="52" applyFont="1" applyFill="1" applyBorder="1" applyAlignment="1"/>
    <xf numFmtId="0" fontId="15" fillId="0" borderId="0" xfId="52" applyFont="1" applyFill="1" applyAlignment="1"/>
    <xf numFmtId="0" fontId="9" fillId="0" borderId="0" xfId="52" quotePrefix="1" applyFont="1" applyFill="1" applyAlignment="1">
      <alignment horizontal="left"/>
    </xf>
    <xf numFmtId="0" fontId="12" fillId="0" borderId="56" xfId="52" applyFont="1" applyFill="1" applyBorder="1"/>
    <xf numFmtId="0" fontId="12" fillId="0" borderId="10" xfId="52" applyFont="1" applyFill="1" applyBorder="1" applyAlignment="1">
      <alignment horizontal="centerContinuous"/>
    </xf>
    <xf numFmtId="0" fontId="12" fillId="0" borderId="9" xfId="52" applyFont="1" applyFill="1" applyBorder="1" applyAlignment="1">
      <alignment horizontal="centerContinuous"/>
    </xf>
    <xf numFmtId="0" fontId="12" fillId="0" borderId="55" xfId="52" applyFont="1" applyFill="1" applyBorder="1" applyAlignment="1">
      <alignment horizontal="centerContinuous"/>
    </xf>
    <xf numFmtId="0" fontId="12" fillId="0" borderId="41" xfId="52" applyFont="1" applyFill="1" applyBorder="1" applyAlignment="1">
      <alignment horizontal="center"/>
    </xf>
    <xf numFmtId="0" fontId="12" fillId="0" borderId="0" xfId="52" applyFont="1" applyFill="1" applyBorder="1" applyAlignment="1">
      <alignment horizontal="centerContinuous"/>
    </xf>
    <xf numFmtId="0" fontId="27" fillId="0" borderId="56" xfId="52" quotePrefix="1" applyFont="1" applyFill="1" applyBorder="1" applyAlignment="1">
      <alignment horizontal="center" vertical="center"/>
    </xf>
    <xf numFmtId="0" fontId="13" fillId="0" borderId="9" xfId="52" applyFont="1" applyFill="1" applyBorder="1"/>
    <xf numFmtId="0" fontId="13" fillId="0" borderId="10" xfId="52" applyFont="1" applyFill="1" applyBorder="1"/>
    <xf numFmtId="0" fontId="9" fillId="0" borderId="10" xfId="52" applyFont="1" applyFill="1" applyBorder="1"/>
    <xf numFmtId="0" fontId="12" fillId="0" borderId="10" xfId="52" applyFont="1" applyFill="1" applyBorder="1"/>
    <xf numFmtId="0" fontId="13" fillId="0" borderId="55" xfId="52" applyFont="1" applyFill="1" applyBorder="1"/>
    <xf numFmtId="17" fontId="13" fillId="0" borderId="5" xfId="52" applyNumberFormat="1" applyFont="1" applyFill="1" applyBorder="1" applyAlignment="1">
      <alignment horizontal="center"/>
    </xf>
    <xf numFmtId="3" fontId="13" fillId="0" borderId="41" xfId="52" applyNumberFormat="1" applyFont="1" applyFill="1" applyBorder="1" applyAlignment="1">
      <alignment horizontal="center"/>
    </xf>
    <xf numFmtId="3" fontId="13" fillId="0" borderId="5" xfId="52" applyNumberFormat="1" applyFont="1" applyFill="1" applyBorder="1" applyAlignment="1">
      <alignment horizontal="center"/>
    </xf>
    <xf numFmtId="17" fontId="12" fillId="0" borderId="5" xfId="52" applyNumberFormat="1" applyFont="1" applyFill="1" applyBorder="1" applyAlignment="1">
      <alignment horizontal="center"/>
    </xf>
    <xf numFmtId="3" fontId="13" fillId="0" borderId="6" xfId="52" applyNumberFormat="1" applyFont="1" applyFill="1" applyBorder="1" applyAlignment="1">
      <alignment horizontal="center"/>
    </xf>
    <xf numFmtId="17" fontId="12" fillId="0" borderId="5" xfId="52" quotePrefix="1" applyNumberFormat="1" applyFont="1" applyFill="1" applyBorder="1" applyAlignment="1">
      <alignment horizontal="center"/>
    </xf>
    <xf numFmtId="0" fontId="13" fillId="0" borderId="7" xfId="52" applyFont="1" applyFill="1" applyBorder="1"/>
    <xf numFmtId="3" fontId="13" fillId="0" borderId="4" xfId="52" applyNumberFormat="1" applyFont="1" applyFill="1" applyBorder="1"/>
    <xf numFmtId="3" fontId="9" fillId="0" borderId="4" xfId="52" applyNumberFormat="1" applyFont="1" applyFill="1" applyBorder="1"/>
    <xf numFmtId="3" fontId="12" fillId="0" borderId="4" xfId="52" applyNumberFormat="1" applyFont="1" applyFill="1" applyBorder="1"/>
    <xf numFmtId="3" fontId="13" fillId="0" borderId="57" xfId="52" applyNumberFormat="1" applyFont="1" applyFill="1" applyBorder="1"/>
    <xf numFmtId="3" fontId="13" fillId="0" borderId="0" xfId="52" applyNumberFormat="1" applyFont="1" applyFill="1" applyBorder="1" applyAlignment="1">
      <alignment horizontal="center"/>
    </xf>
    <xf numFmtId="17" fontId="12" fillId="0" borderId="6" xfId="52" applyNumberFormat="1" applyFont="1" applyFill="1" applyBorder="1" applyAlignment="1">
      <alignment horizontal="center"/>
    </xf>
    <xf numFmtId="3" fontId="13" fillId="0" borderId="10" xfId="52" applyNumberFormat="1" applyFont="1" applyFill="1" applyBorder="1"/>
    <xf numFmtId="3" fontId="9" fillId="0" borderId="10" xfId="52" applyNumberFormat="1" applyFont="1" applyFill="1" applyBorder="1"/>
    <xf numFmtId="3" fontId="12" fillId="0" borderId="10" xfId="52" applyNumberFormat="1" applyFont="1" applyFill="1" applyBorder="1"/>
    <xf numFmtId="3" fontId="13" fillId="0" borderId="55" xfId="52" applyNumberFormat="1" applyFont="1" applyFill="1" applyBorder="1"/>
    <xf numFmtId="253" fontId="13" fillId="0" borderId="5" xfId="52" applyNumberFormat="1" applyFont="1" applyFill="1" applyBorder="1" applyAlignment="1">
      <alignment horizontal="center"/>
    </xf>
    <xf numFmtId="0" fontId="14" fillId="0" borderId="0" xfId="52" applyFont="1" applyFill="1" applyAlignment="1"/>
    <xf numFmtId="3" fontId="15" fillId="0" borderId="0" xfId="52" applyNumberFormat="1" applyFont="1" applyFill="1" applyBorder="1" applyAlignment="1">
      <alignment horizontal="center"/>
    </xf>
    <xf numFmtId="0" fontId="15" fillId="0" borderId="0" xfId="52" applyFont="1" applyFill="1"/>
    <xf numFmtId="0" fontId="16" fillId="0" borderId="0" xfId="52" applyFont="1" applyFill="1"/>
    <xf numFmtId="0" fontId="9" fillId="0" borderId="0" xfId="52" applyFont="1" applyFill="1"/>
    <xf numFmtId="0" fontId="12" fillId="0" borderId="0" xfId="52" applyFont="1" applyFill="1"/>
    <xf numFmtId="0" fontId="12" fillId="0" borderId="11" xfId="52" applyFont="1" applyFill="1" applyBorder="1" applyAlignment="1">
      <alignment horizontal="centerContinuous" vertical="center"/>
    </xf>
    <xf numFmtId="0" fontId="12" fillId="0" borderId="1" xfId="52" applyFont="1" applyFill="1" applyBorder="1"/>
    <xf numFmtId="0" fontId="12" fillId="0" borderId="5" xfId="52" applyFont="1" applyFill="1" applyBorder="1"/>
    <xf numFmtId="0" fontId="12" fillId="0" borderId="3" xfId="52" applyFont="1" applyFill="1" applyBorder="1"/>
    <xf numFmtId="0" fontId="12" fillId="0" borderId="5" xfId="52" applyFont="1" applyFill="1" applyBorder="1" applyAlignment="1">
      <alignment horizontal="center"/>
    </xf>
    <xf numFmtId="255" fontId="13" fillId="0" borderId="5" xfId="37" applyNumberFormat="1" applyFont="1" applyFill="1" applyBorder="1" applyAlignment="1">
      <alignment horizontal="center"/>
    </xf>
    <xf numFmtId="255" fontId="13" fillId="0" borderId="5" xfId="37" applyNumberFormat="1" applyFont="1" applyFill="1" applyBorder="1" applyAlignment="1">
      <alignment horizontal="right"/>
    </xf>
    <xf numFmtId="255" fontId="13" fillId="0" borderId="5" xfId="52" applyNumberFormat="1" applyFont="1" applyFill="1" applyBorder="1" applyAlignment="1">
      <alignment horizontal="right"/>
    </xf>
    <xf numFmtId="256" fontId="13" fillId="0" borderId="5" xfId="52" applyNumberFormat="1" applyFont="1" applyFill="1" applyBorder="1" applyAlignment="1">
      <alignment horizontal="right"/>
    </xf>
    <xf numFmtId="3" fontId="13" fillId="0" borderId="2" xfId="37" applyNumberFormat="1" applyFont="1" applyFill="1" applyBorder="1" applyAlignment="1">
      <alignment horizontal="left"/>
    </xf>
    <xf numFmtId="0" fontId="12" fillId="0" borderId="1" xfId="52" applyFont="1" applyFill="1" applyBorder="1" applyAlignment="1">
      <alignment horizontal="center"/>
    </xf>
    <xf numFmtId="0" fontId="13" fillId="0" borderId="4" xfId="52" applyFont="1" applyFill="1" applyBorder="1"/>
    <xf numFmtId="0" fontId="12" fillId="0" borderId="4" xfId="52" applyFont="1" applyFill="1" applyBorder="1"/>
    <xf numFmtId="0" fontId="13" fillId="0" borderId="57" xfId="52" applyFont="1" applyFill="1" applyBorder="1"/>
    <xf numFmtId="17" fontId="13" fillId="0" borderId="6" xfId="52" applyNumberFormat="1" applyFont="1" applyFill="1" applyBorder="1" applyAlignment="1">
      <alignment horizontal="center"/>
    </xf>
    <xf numFmtId="0" fontId="13" fillId="0" borderId="0" xfId="52" applyFont="1" applyFill="1" applyBorder="1"/>
    <xf numFmtId="3" fontId="13" fillId="0" borderId="5" xfId="260" applyNumberFormat="1" applyFont="1" applyFill="1" applyBorder="1" applyAlignment="1">
      <alignment horizontal="center"/>
    </xf>
    <xf numFmtId="3" fontId="13" fillId="0" borderId="6" xfId="260" applyNumberFormat="1" applyFont="1" applyFill="1" applyBorder="1" applyAlignment="1">
      <alignment horizontal="center"/>
    </xf>
    <xf numFmtId="3" fontId="13" fillId="0" borderId="41" xfId="260" applyNumberFormat="1" applyFont="1" applyFill="1" applyBorder="1" applyAlignment="1">
      <alignment horizontal="center"/>
    </xf>
    <xf numFmtId="3" fontId="13" fillId="0" borderId="0" xfId="260" applyNumberFormat="1" applyFont="1" applyFill="1" applyBorder="1" applyAlignment="1">
      <alignment horizontal="center"/>
    </xf>
    <xf numFmtId="0" fontId="18" fillId="0" borderId="0" xfId="52" applyFont="1" applyFill="1"/>
    <xf numFmtId="0" fontId="9" fillId="0" borderId="0" xfId="211" applyFont="1" applyFill="1"/>
    <xf numFmtId="0" fontId="9" fillId="0" borderId="0" xfId="211" applyNumberFormat="1" applyFont="1" applyFill="1"/>
    <xf numFmtId="0" fontId="27" fillId="0" borderId="0" xfId="211" applyFont="1" applyFill="1" applyAlignment="1"/>
    <xf numFmtId="0" fontId="12" fillId="0" borderId="0" xfId="211" applyFont="1" applyFill="1" applyAlignment="1">
      <alignment horizontal="center" vertical="center" textRotation="180"/>
    </xf>
    <xf numFmtId="0" fontId="13" fillId="0" borderId="0" xfId="211" quotePrefix="1" applyFont="1" applyFill="1" applyAlignment="1">
      <alignment horizontal="center" vertical="center" textRotation="180"/>
    </xf>
    <xf numFmtId="0" fontId="13" fillId="0" borderId="0" xfId="211" applyFont="1" applyFill="1"/>
    <xf numFmtId="0" fontId="27" fillId="0" borderId="0" xfId="211" applyFont="1" applyFill="1"/>
    <xf numFmtId="0" fontId="27" fillId="0" borderId="0" xfId="211" applyNumberFormat="1" applyFont="1" applyFill="1"/>
    <xf numFmtId="0" fontId="27" fillId="0" borderId="0" xfId="211" applyFont="1" applyFill="1" applyAlignment="1">
      <alignment horizontal="center" vertical="center" textRotation="180"/>
    </xf>
    <xf numFmtId="0" fontId="16" fillId="0" borderId="0" xfId="211" quotePrefix="1" applyFont="1" applyFill="1" applyAlignment="1">
      <alignment horizontal="center" vertical="center" textRotation="180"/>
    </xf>
    <xf numFmtId="0" fontId="12" fillId="0" borderId="9" xfId="211" applyFont="1" applyFill="1" applyBorder="1" applyAlignment="1">
      <alignment horizontal="centerContinuous" vertical="center"/>
    </xf>
    <xf numFmtId="0" fontId="12" fillId="0" borderId="10" xfId="211" applyFont="1" applyFill="1" applyBorder="1" applyAlignment="1">
      <alignment horizontal="centerContinuous" vertical="center"/>
    </xf>
    <xf numFmtId="0" fontId="12" fillId="0" borderId="10" xfId="211" applyNumberFormat="1" applyFont="1" applyFill="1" applyBorder="1" applyAlignment="1">
      <alignment horizontal="centerContinuous" vertical="center"/>
    </xf>
    <xf numFmtId="0" fontId="12" fillId="0" borderId="55" xfId="211" applyFont="1" applyFill="1" applyBorder="1" applyAlignment="1">
      <alignment horizontal="centerContinuous" vertical="center"/>
    </xf>
    <xf numFmtId="0" fontId="12" fillId="0" borderId="56" xfId="211" applyFont="1" applyFill="1" applyBorder="1" applyAlignment="1">
      <alignment horizontal="centerContinuous" vertical="center"/>
    </xf>
    <xf numFmtId="0" fontId="12" fillId="0" borderId="1" xfId="211" applyFont="1" applyFill="1" applyBorder="1" applyAlignment="1">
      <alignment horizontal="center"/>
    </xf>
    <xf numFmtId="0" fontId="13" fillId="0" borderId="0" xfId="211" applyFont="1" applyFill="1" applyAlignment="1">
      <alignment horizontal="center" vertical="center" textRotation="180"/>
    </xf>
    <xf numFmtId="0" fontId="12" fillId="0" borderId="9" xfId="211" applyFont="1" applyFill="1" applyBorder="1" applyAlignment="1">
      <alignment horizontal="center" vertical="center"/>
    </xf>
    <xf numFmtId="0" fontId="12" fillId="0" borderId="11" xfId="211" applyFont="1" applyFill="1" applyBorder="1" applyAlignment="1">
      <alignment horizontal="center" vertical="center" wrapText="1"/>
    </xf>
    <xf numFmtId="0" fontId="12" fillId="0" borderId="11" xfId="211" applyNumberFormat="1" applyFont="1" applyFill="1" applyBorder="1" applyAlignment="1">
      <alignment horizontal="center" vertical="center"/>
    </xf>
    <xf numFmtId="0" fontId="12" fillId="0" borderId="11" xfId="211" applyFont="1" applyFill="1" applyBorder="1" applyAlignment="1">
      <alignment horizontal="center" vertical="center"/>
    </xf>
    <xf numFmtId="0" fontId="12" fillId="0" borderId="55" xfId="211" applyFont="1" applyFill="1" applyBorder="1" applyAlignment="1">
      <alignment horizontal="center" vertical="center" wrapText="1"/>
    </xf>
    <xf numFmtId="0" fontId="12" fillId="0" borderId="5" xfId="211" applyFont="1" applyFill="1" applyBorder="1" applyAlignment="1">
      <alignment horizontal="center" vertical="center"/>
    </xf>
    <xf numFmtId="0" fontId="9" fillId="0" borderId="8" xfId="211" applyFont="1" applyFill="1" applyBorder="1"/>
    <xf numFmtId="0" fontId="9" fillId="0" borderId="6" xfId="211" applyFont="1" applyFill="1" applyBorder="1"/>
    <xf numFmtId="0" fontId="9" fillId="0" borderId="56" xfId="211" applyFont="1" applyFill="1" applyBorder="1"/>
    <xf numFmtId="0" fontId="12" fillId="0" borderId="0" xfId="211" applyFont="1" applyFill="1" applyBorder="1" applyAlignment="1">
      <alignment horizontal="center" vertical="center" textRotation="180"/>
    </xf>
    <xf numFmtId="0" fontId="12" fillId="0" borderId="0" xfId="211" applyFont="1" applyFill="1"/>
    <xf numFmtId="0" fontId="9" fillId="0" borderId="7" xfId="211" applyFont="1" applyFill="1" applyBorder="1"/>
    <xf numFmtId="0" fontId="9" fillId="0" borderId="57" xfId="211" applyFont="1" applyFill="1" applyBorder="1"/>
    <xf numFmtId="0" fontId="9" fillId="0" borderId="9" xfId="211" applyFont="1" applyFill="1" applyBorder="1"/>
    <xf numFmtId="0" fontId="9" fillId="0" borderId="55" xfId="211" applyFont="1" applyFill="1" applyBorder="1"/>
    <xf numFmtId="0" fontId="13" fillId="0" borderId="0" xfId="211" applyFont="1" applyFill="1" applyBorder="1" applyAlignment="1">
      <alignment horizontal="center" vertical="center" textRotation="180"/>
    </xf>
    <xf numFmtId="0" fontId="16" fillId="0" borderId="0" xfId="211" applyFont="1" applyFill="1"/>
    <xf numFmtId="0" fontId="16" fillId="0" borderId="0" xfId="211" applyNumberFormat="1" applyFont="1" applyFill="1"/>
    <xf numFmtId="0" fontId="16" fillId="0" borderId="0" xfId="211" applyFont="1" applyFill="1" applyAlignment="1">
      <alignment horizontal="center" vertical="center" textRotation="180"/>
    </xf>
    <xf numFmtId="0" fontId="9" fillId="0" borderId="0" xfId="211" applyFont="1" applyFill="1" applyAlignment="1">
      <alignment horizontal="center" vertical="center" textRotation="180"/>
    </xf>
    <xf numFmtId="0" fontId="7" fillId="0" borderId="0" xfId="211" quotePrefix="1" applyFont="1" applyFill="1" applyAlignment="1">
      <alignment horizontal="center" vertical="center" textRotation="180"/>
    </xf>
    <xf numFmtId="0" fontId="7" fillId="0" borderId="0" xfId="211" applyFont="1" applyFill="1"/>
    <xf numFmtId="0" fontId="34" fillId="0" borderId="0" xfId="211" applyFont="1" applyFill="1"/>
    <xf numFmtId="0" fontId="12" fillId="0" borderId="56" xfId="211" applyFont="1" applyFill="1" applyBorder="1" applyAlignment="1">
      <alignment horizontal="center"/>
    </xf>
    <xf numFmtId="0" fontId="12" fillId="0" borderId="57" xfId="211" applyFont="1" applyFill="1" applyBorder="1" applyAlignment="1">
      <alignment horizontal="centerContinuous" vertical="center"/>
    </xf>
    <xf numFmtId="0" fontId="9" fillId="0" borderId="41" xfId="211" applyFont="1" applyFill="1" applyBorder="1" applyAlignment="1"/>
    <xf numFmtId="0" fontId="7" fillId="0" borderId="56" xfId="211" applyFont="1" applyFill="1" applyBorder="1" applyAlignment="1"/>
    <xf numFmtId="0" fontId="7" fillId="0" borderId="57" xfId="211" applyFont="1" applyFill="1" applyBorder="1" applyAlignment="1"/>
    <xf numFmtId="0" fontId="18" fillId="0" borderId="0" xfId="211" applyFont="1" applyFill="1"/>
    <xf numFmtId="0" fontId="16" fillId="0" borderId="0" xfId="211" applyFont="1" applyFill="1" applyBorder="1"/>
    <xf numFmtId="0" fontId="16" fillId="0" borderId="0" xfId="211" applyNumberFormat="1" applyFont="1" applyFill="1" applyBorder="1"/>
    <xf numFmtId="0" fontId="13" fillId="0" borderId="0" xfId="52" applyNumberFormat="1" applyFont="1" applyFill="1"/>
    <xf numFmtId="0" fontId="9" fillId="0" borderId="0" xfId="52" applyNumberFormat="1" applyFont="1" applyFill="1"/>
    <xf numFmtId="0" fontId="12" fillId="0" borderId="10" xfId="52" applyFont="1" applyFill="1" applyBorder="1" applyAlignment="1">
      <alignment horizontal="centerContinuous" vertical="center"/>
    </xf>
    <xf numFmtId="0" fontId="12" fillId="0" borderId="2" xfId="52" applyFont="1" applyFill="1" applyBorder="1" applyAlignment="1">
      <alignment horizontal="centerContinuous"/>
    </xf>
    <xf numFmtId="0" fontId="12" fillId="0" borderId="56" xfId="52" applyFont="1" applyFill="1" applyBorder="1" applyAlignment="1">
      <alignment horizontal="centerContinuous"/>
    </xf>
    <xf numFmtId="0" fontId="12" fillId="0" borderId="55" xfId="52" applyFont="1" applyFill="1" applyBorder="1" applyAlignment="1">
      <alignment horizontal="center" vertical="center" wrapText="1"/>
    </xf>
    <xf numFmtId="0" fontId="12" fillId="0" borderId="55" xfId="52" applyNumberFormat="1" applyFont="1" applyFill="1" applyBorder="1" applyAlignment="1">
      <alignment horizontal="center" vertical="center" wrapText="1"/>
    </xf>
    <xf numFmtId="0" fontId="12" fillId="0" borderId="55" xfId="52" applyNumberFormat="1" applyFont="1" applyFill="1" applyBorder="1" applyAlignment="1">
      <alignment horizontal="center" vertical="center"/>
    </xf>
    <xf numFmtId="0" fontId="12" fillId="0" borderId="7" xfId="52" applyFont="1" applyFill="1" applyBorder="1"/>
    <xf numFmtId="0" fontId="12" fillId="0" borderId="10" xfId="52" applyFont="1" applyFill="1" applyBorder="1" applyAlignment="1">
      <alignment horizontal="center"/>
    </xf>
    <xf numFmtId="0" fontId="12" fillId="0" borderId="0" xfId="52" applyFont="1" applyFill="1" applyBorder="1" applyAlignment="1">
      <alignment horizontal="center"/>
    </xf>
    <xf numFmtId="0" fontId="13" fillId="0" borderId="55" xfId="52" applyNumberFormat="1" applyFont="1" applyFill="1" applyBorder="1"/>
    <xf numFmtId="0" fontId="13" fillId="0" borderId="56" xfId="52" applyFont="1" applyFill="1" applyBorder="1"/>
    <xf numFmtId="257" fontId="16" fillId="0" borderId="1" xfId="52" applyNumberFormat="1" applyFont="1" applyFill="1" applyBorder="1"/>
    <xf numFmtId="257" fontId="16" fillId="0" borderId="8" xfId="52" applyNumberFormat="1" applyFont="1" applyFill="1" applyBorder="1"/>
    <xf numFmtId="257" fontId="13" fillId="0" borderId="1" xfId="52" applyNumberFormat="1" applyFont="1" applyFill="1" applyBorder="1"/>
    <xf numFmtId="257" fontId="13" fillId="0" borderId="56" xfId="52" applyNumberFormat="1" applyFont="1" applyFill="1" applyBorder="1"/>
    <xf numFmtId="257" fontId="16" fillId="0" borderId="5" xfId="52" applyNumberFormat="1" applyFont="1" applyFill="1" applyBorder="1"/>
    <xf numFmtId="257" fontId="16" fillId="0" borderId="6" xfId="52" applyNumberFormat="1" applyFont="1" applyFill="1" applyBorder="1"/>
    <xf numFmtId="257" fontId="13" fillId="0" borderId="5" xfId="52" applyNumberFormat="1" applyFont="1" applyFill="1" applyBorder="1"/>
    <xf numFmtId="257" fontId="13" fillId="0" borderId="41" xfId="52" applyNumberFormat="1" applyFont="1" applyFill="1" applyBorder="1"/>
    <xf numFmtId="257" fontId="16" fillId="0" borderId="3" xfId="52" applyNumberFormat="1" applyFont="1" applyFill="1" applyBorder="1"/>
    <xf numFmtId="257" fontId="16" fillId="0" borderId="7" xfId="52" applyNumberFormat="1" applyFont="1" applyFill="1" applyBorder="1"/>
    <xf numFmtId="0" fontId="12" fillId="0" borderId="11" xfId="52" applyFont="1" applyFill="1" applyBorder="1" applyAlignment="1">
      <alignment horizontal="center"/>
    </xf>
    <xf numFmtId="257" fontId="27" fillId="0" borderId="3" xfId="52" applyNumberFormat="1" applyFont="1" applyFill="1" applyBorder="1"/>
    <xf numFmtId="257" fontId="27" fillId="0" borderId="11" xfId="52" applyNumberFormat="1" applyFont="1" applyFill="1" applyBorder="1"/>
    <xf numFmtId="257" fontId="13" fillId="0" borderId="0" xfId="52" applyNumberFormat="1" applyFont="1" applyFill="1"/>
    <xf numFmtId="257" fontId="13" fillId="0" borderId="10" xfId="52" applyNumberFormat="1" applyFont="1" applyFill="1" applyBorder="1"/>
    <xf numFmtId="257" fontId="13" fillId="0" borderId="55" xfId="52" applyNumberFormat="1" applyFont="1" applyFill="1" applyBorder="1"/>
    <xf numFmtId="257" fontId="16" fillId="0" borderId="2" xfId="52" applyNumberFormat="1" applyFont="1" applyFill="1" applyBorder="1" applyAlignment="1">
      <alignment horizontal="right"/>
    </xf>
    <xf numFmtId="257" fontId="16" fillId="0" borderId="1" xfId="263" applyNumberFormat="1" applyFont="1" applyFill="1" applyBorder="1" applyAlignment="1">
      <alignment horizontal="right"/>
    </xf>
    <xf numFmtId="257" fontId="16" fillId="0" borderId="56" xfId="263" applyNumberFormat="1" applyFont="1" applyFill="1" applyBorder="1" applyAlignment="1">
      <alignment horizontal="right"/>
    </xf>
    <xf numFmtId="257" fontId="16" fillId="0" borderId="2" xfId="263" applyNumberFormat="1" applyFont="1" applyFill="1" applyBorder="1" applyAlignment="1">
      <alignment horizontal="right"/>
    </xf>
    <xf numFmtId="257" fontId="16" fillId="0" borderId="5" xfId="52" applyNumberFormat="1" applyFont="1" applyFill="1" applyBorder="1" applyAlignment="1">
      <alignment horizontal="right"/>
    </xf>
    <xf numFmtId="257" fontId="16" fillId="0" borderId="5" xfId="263" applyNumberFormat="1" applyFont="1" applyFill="1" applyBorder="1" applyAlignment="1">
      <alignment horizontal="right"/>
    </xf>
    <xf numFmtId="257" fontId="16" fillId="0" borderId="41" xfId="263" applyNumberFormat="1" applyFont="1" applyFill="1" applyBorder="1" applyAlignment="1">
      <alignment horizontal="right"/>
    </xf>
    <xf numFmtId="257" fontId="16" fillId="0" borderId="0" xfId="263" applyNumberFormat="1" applyFont="1" applyFill="1" applyBorder="1" applyAlignment="1">
      <alignment horizontal="right"/>
    </xf>
    <xf numFmtId="257" fontId="16" fillId="0" borderId="3" xfId="52" applyNumberFormat="1" applyFont="1" applyFill="1" applyBorder="1" applyAlignment="1">
      <alignment horizontal="right"/>
    </xf>
    <xf numFmtId="257" fontId="13" fillId="0" borderId="3" xfId="52" applyNumberFormat="1" applyFont="1" applyFill="1" applyBorder="1"/>
    <xf numFmtId="257" fontId="27" fillId="0" borderId="9" xfId="52" applyNumberFormat="1" applyFont="1" applyFill="1" applyBorder="1"/>
    <xf numFmtId="257" fontId="12" fillId="0" borderId="3" xfId="52" applyNumberFormat="1" applyFont="1" applyFill="1" applyBorder="1"/>
    <xf numFmtId="257" fontId="12" fillId="0" borderId="11" xfId="52" applyNumberFormat="1" applyFont="1" applyFill="1" applyBorder="1"/>
    <xf numFmtId="257" fontId="12" fillId="0" borderId="1" xfId="52" applyNumberFormat="1" applyFont="1" applyFill="1" applyBorder="1"/>
    <xf numFmtId="0" fontId="12" fillId="0" borderId="6" xfId="52" applyFont="1" applyFill="1" applyBorder="1"/>
    <xf numFmtId="257" fontId="13" fillId="0" borderId="0" xfId="52" applyNumberFormat="1" applyFont="1" applyFill="1" applyBorder="1"/>
    <xf numFmtId="0" fontId="12" fillId="0" borderId="8" xfId="52" applyFont="1" applyFill="1" applyBorder="1" applyAlignment="1">
      <alignment horizontal="center"/>
    </xf>
    <xf numFmtId="257" fontId="16" fillId="0" borderId="1" xfId="52" applyNumberFormat="1" applyFont="1" applyFill="1" applyBorder="1" applyAlignment="1">
      <alignment horizontal="right"/>
    </xf>
    <xf numFmtId="257" fontId="16" fillId="0" borderId="8" xfId="52" applyNumberFormat="1" applyFont="1" applyFill="1" applyBorder="1" applyAlignment="1">
      <alignment horizontal="right"/>
    </xf>
    <xf numFmtId="0" fontId="12" fillId="0" borderId="6" xfId="52" applyFont="1" applyFill="1" applyBorder="1" applyAlignment="1">
      <alignment horizontal="center"/>
    </xf>
    <xf numFmtId="257" fontId="16" fillId="0" borderId="6" xfId="52" applyNumberFormat="1" applyFont="1" applyFill="1" applyBorder="1" applyAlignment="1">
      <alignment horizontal="right"/>
    </xf>
    <xf numFmtId="0" fontId="12" fillId="0" borderId="7" xfId="52" applyFont="1" applyFill="1" applyBorder="1" applyAlignment="1">
      <alignment horizontal="center"/>
    </xf>
    <xf numFmtId="257" fontId="16" fillId="0" borderId="7" xfId="52" applyNumberFormat="1" applyFont="1" applyFill="1" applyBorder="1" applyAlignment="1">
      <alignment horizontal="right"/>
    </xf>
    <xf numFmtId="257" fontId="27" fillId="0" borderId="3" xfId="52" applyNumberFormat="1" applyFont="1" applyFill="1" applyBorder="1" applyAlignment="1">
      <alignment horizontal="right"/>
    </xf>
    <xf numFmtId="257" fontId="27" fillId="0" borderId="7" xfId="52" applyNumberFormat="1" applyFont="1" applyFill="1" applyBorder="1" applyAlignment="1">
      <alignment horizontal="right"/>
    </xf>
    <xf numFmtId="0" fontId="28" fillId="0" borderId="0" xfId="52" applyFont="1" applyFill="1"/>
    <xf numFmtId="0" fontId="9" fillId="0" borderId="0" xfId="264" applyFont="1" applyFill="1" applyAlignment="1"/>
    <xf numFmtId="0" fontId="27" fillId="0" borderId="0" xfId="52" applyFont="1" applyFill="1"/>
    <xf numFmtId="0" fontId="12" fillId="0" borderId="9" xfId="52" applyFont="1" applyFill="1" applyBorder="1" applyAlignment="1">
      <alignment horizontal="centerContinuous" vertical="center"/>
    </xf>
    <xf numFmtId="0" fontId="12" fillId="0" borderId="55" xfId="52" applyFont="1" applyFill="1" applyBorder="1" applyAlignment="1">
      <alignment horizontal="centerContinuous" vertical="center"/>
    </xf>
    <xf numFmtId="0" fontId="12" fillId="0" borderId="6" xfId="52" applyFont="1" applyFill="1" applyBorder="1" applyAlignment="1">
      <alignment horizontal="centerContinuous" vertical="center"/>
    </xf>
    <xf numFmtId="0" fontId="9" fillId="0" borderId="4" xfId="52" applyFont="1" applyFill="1" applyBorder="1" applyAlignment="1">
      <alignment horizontal="center" vertical="center"/>
    </xf>
    <xf numFmtId="0" fontId="9" fillId="0" borderId="3" xfId="52" applyFont="1" applyFill="1" applyBorder="1" applyAlignment="1">
      <alignment horizontal="center" vertical="center"/>
    </xf>
    <xf numFmtId="0" fontId="9" fillId="0" borderId="57" xfId="52" applyFont="1" applyFill="1" applyBorder="1" applyAlignment="1">
      <alignment horizontal="center" vertical="center"/>
    </xf>
    <xf numFmtId="0" fontId="9" fillId="0" borderId="7" xfId="52" applyFont="1" applyFill="1" applyBorder="1" applyAlignment="1">
      <alignment horizontal="center" vertical="center"/>
    </xf>
    <xf numFmtId="0" fontId="12" fillId="0" borderId="0" xfId="52" applyFont="1" applyFill="1" applyBorder="1" applyAlignment="1">
      <alignment horizontal="center" vertical="center"/>
    </xf>
    <xf numFmtId="0" fontId="13" fillId="0" borderId="6" xfId="52" applyFont="1" applyFill="1" applyBorder="1" applyAlignment="1">
      <alignment horizontal="center" vertical="center"/>
    </xf>
    <xf numFmtId="3" fontId="7" fillId="0" borderId="6" xfId="52" applyNumberFormat="1" applyFont="1" applyFill="1" applyBorder="1" applyAlignment="1">
      <alignment horizontal="center" vertical="center"/>
    </xf>
    <xf numFmtId="3" fontId="7" fillId="0" borderId="5" xfId="52" applyNumberFormat="1" applyFont="1" applyFill="1" applyBorder="1" applyAlignment="1">
      <alignment horizontal="center" vertical="center"/>
    </xf>
    <xf numFmtId="3" fontId="7" fillId="0" borderId="0" xfId="52" applyNumberFormat="1" applyFont="1" applyFill="1" applyBorder="1" applyAlignment="1">
      <alignment horizontal="center" vertical="center"/>
    </xf>
    <xf numFmtId="177" fontId="7" fillId="0" borderId="6" xfId="52" applyNumberFormat="1" applyFont="1" applyFill="1" applyBorder="1" applyAlignment="1">
      <alignment horizontal="center" vertical="center"/>
    </xf>
    <xf numFmtId="177" fontId="7" fillId="0" borderId="5" xfId="52" applyNumberFormat="1" applyFont="1" applyFill="1" applyBorder="1" applyAlignment="1">
      <alignment horizontal="center" vertical="center"/>
    </xf>
    <xf numFmtId="177" fontId="7" fillId="0" borderId="41" xfId="52" applyNumberFormat="1" applyFont="1" applyFill="1" applyBorder="1" applyAlignment="1">
      <alignment horizontal="center" vertical="center"/>
    </xf>
    <xf numFmtId="177" fontId="13" fillId="0" borderId="0" xfId="52" applyNumberFormat="1" applyFont="1" applyFill="1" applyBorder="1" applyAlignment="1">
      <alignment horizontal="center" vertical="center"/>
    </xf>
    <xf numFmtId="0" fontId="12" fillId="0" borderId="6" xfId="52" applyFont="1" applyFill="1" applyBorder="1" applyAlignment="1">
      <alignment horizontal="center" vertical="center"/>
    </xf>
    <xf numFmtId="0" fontId="9" fillId="0" borderId="6" xfId="52" applyFont="1" applyFill="1" applyBorder="1" applyAlignment="1">
      <alignment horizontal="center" vertical="center"/>
    </xf>
    <xf numFmtId="0" fontId="9" fillId="0" borderId="5" xfId="52" applyFont="1" applyFill="1" applyBorder="1" applyAlignment="1">
      <alignment horizontal="center" vertical="center"/>
    </xf>
    <xf numFmtId="0" fontId="16" fillId="0" borderId="0" xfId="52" applyFont="1" applyFill="1" applyBorder="1"/>
    <xf numFmtId="0" fontId="13" fillId="0" borderId="6" xfId="52" applyFont="1" applyFill="1" applyBorder="1" applyAlignment="1">
      <alignment horizontal="center"/>
    </xf>
    <xf numFmtId="177" fontId="13" fillId="0" borderId="0" xfId="52" applyNumberFormat="1" applyFont="1" applyFill="1" applyBorder="1" applyAlignment="1">
      <alignment horizontal="center"/>
    </xf>
    <xf numFmtId="177" fontId="13" fillId="0" borderId="5" xfId="52" applyNumberFormat="1" applyFont="1" applyFill="1" applyBorder="1" applyAlignment="1">
      <alignment horizontal="center"/>
    </xf>
    <xf numFmtId="177" fontId="13" fillId="0" borderId="41" xfId="52" applyNumberFormat="1" applyFont="1" applyFill="1" applyBorder="1" applyAlignment="1">
      <alignment horizontal="center"/>
    </xf>
    <xf numFmtId="177" fontId="16" fillId="0" borderId="0" xfId="52" applyNumberFormat="1" applyFont="1" applyFill="1" applyBorder="1" applyAlignment="1">
      <alignment horizontal="right" vertical="center"/>
    </xf>
    <xf numFmtId="0" fontId="9" fillId="0" borderId="0" xfId="52" applyFont="1" applyFill="1" applyAlignment="1"/>
    <xf numFmtId="0" fontId="12" fillId="0" borderId="56" xfId="52" applyFont="1" applyFill="1" applyBorder="1" applyAlignment="1">
      <alignment horizontal="center"/>
    </xf>
    <xf numFmtId="0" fontId="12" fillId="0" borderId="41" xfId="52" applyFont="1" applyFill="1" applyBorder="1" applyAlignment="1">
      <alignment horizontal="center" vertical="center"/>
    </xf>
    <xf numFmtId="0" fontId="12" fillId="0" borderId="9" xfId="52" applyFont="1" applyFill="1" applyBorder="1"/>
    <xf numFmtId="0" fontId="32" fillId="0" borderId="0" xfId="52" applyFont="1" applyFill="1"/>
    <xf numFmtId="164" fontId="9" fillId="0" borderId="0" xfId="52" applyNumberFormat="1" applyFont="1" applyFill="1"/>
    <xf numFmtId="164" fontId="7" fillId="0" borderId="0" xfId="52" applyNumberFormat="1" applyFont="1" applyFill="1"/>
    <xf numFmtId="164" fontId="7" fillId="0" borderId="0" xfId="52" applyNumberFormat="1" applyFont="1" applyFill="1" applyBorder="1"/>
    <xf numFmtId="0" fontId="9" fillId="0" borderId="8" xfId="52" applyFont="1" applyFill="1" applyBorder="1" applyAlignment="1">
      <alignment horizontal="center"/>
    </xf>
    <xf numFmtId="0" fontId="9" fillId="0" borderId="56" xfId="52" applyFont="1" applyFill="1" applyBorder="1" applyAlignment="1">
      <alignment horizontal="center"/>
    </xf>
    <xf numFmtId="0" fontId="9" fillId="0" borderId="6" xfId="52" applyFont="1" applyFill="1" applyBorder="1" applyAlignment="1">
      <alignment horizontal="center"/>
    </xf>
    <xf numFmtId="0" fontId="9" fillId="0" borderId="41" xfId="52" applyFont="1" applyFill="1" applyBorder="1" applyAlignment="1">
      <alignment horizontal="center"/>
    </xf>
    <xf numFmtId="0" fontId="7" fillId="0" borderId="7" xfId="52" applyFont="1" applyFill="1" applyBorder="1"/>
    <xf numFmtId="0" fontId="7" fillId="0" borderId="57" xfId="52" applyFont="1" applyFill="1" applyBorder="1"/>
    <xf numFmtId="164" fontId="9" fillId="0" borderId="11" xfId="52" applyNumberFormat="1" applyFont="1" applyFill="1" applyBorder="1" applyAlignment="1">
      <alignment horizontal="center"/>
    </xf>
    <xf numFmtId="164" fontId="9" fillId="0" borderId="57" xfId="52" applyNumberFormat="1" applyFont="1" applyFill="1" applyBorder="1" applyAlignment="1">
      <alignment horizontal="center"/>
    </xf>
    <xf numFmtId="164" fontId="9" fillId="0" borderId="3" xfId="52" applyNumberFormat="1" applyFont="1" applyFill="1" applyBorder="1" applyAlignment="1">
      <alignment horizontal="center"/>
    </xf>
    <xf numFmtId="0" fontId="12" fillId="0" borderId="8" xfId="52" applyFont="1" applyFill="1" applyBorder="1"/>
    <xf numFmtId="0" fontId="12" fillId="0" borderId="41" xfId="52" applyFont="1" applyFill="1" applyBorder="1"/>
    <xf numFmtId="0" fontId="12" fillId="0" borderId="57" xfId="52" applyFont="1" applyFill="1" applyBorder="1"/>
    <xf numFmtId="0" fontId="12" fillId="0" borderId="55" xfId="52" applyFont="1" applyFill="1" applyBorder="1"/>
    <xf numFmtId="0" fontId="9" fillId="0" borderId="9" xfId="52" applyFont="1" applyFill="1" applyBorder="1" applyAlignment="1">
      <alignment horizontal="centerContinuous"/>
    </xf>
    <xf numFmtId="0" fontId="9" fillId="0" borderId="10" xfId="52" applyFont="1" applyFill="1" applyBorder="1" applyAlignment="1">
      <alignment horizontal="centerContinuous"/>
    </xf>
    <xf numFmtId="0" fontId="9" fillId="0" borderId="55" xfId="52" applyFont="1" applyFill="1" applyBorder="1" applyAlignment="1">
      <alignment horizontal="centerContinuous"/>
    </xf>
    <xf numFmtId="0" fontId="9" fillId="0" borderId="57" xfId="52" applyFont="1" applyFill="1" applyBorder="1" applyAlignment="1">
      <alignment horizontal="center"/>
    </xf>
    <xf numFmtId="0" fontId="9" fillId="0" borderId="11" xfId="52" applyFont="1" applyFill="1" applyBorder="1" applyAlignment="1">
      <alignment horizontal="center"/>
    </xf>
    <xf numFmtId="0" fontId="12" fillId="0" borderId="41" xfId="52" applyFont="1" applyFill="1" applyBorder="1" applyAlignment="1"/>
    <xf numFmtId="0" fontId="52" fillId="0" borderId="0" xfId="52" applyFont="1" applyFill="1"/>
    <xf numFmtId="0" fontId="7" fillId="0" borderId="0" xfId="265" applyFont="1" applyFill="1"/>
    <xf numFmtId="257" fontId="16" fillId="0" borderId="2" xfId="209" applyNumberFormat="1" applyFont="1" applyFill="1" applyBorder="1" applyAlignment="1">
      <alignment horizontal="right"/>
    </xf>
    <xf numFmtId="41" fontId="16" fillId="0" borderId="1" xfId="266" applyNumberFormat="1" applyFont="1" applyFill="1" applyBorder="1" applyAlignment="1"/>
    <xf numFmtId="41" fontId="16" fillId="0" borderId="5" xfId="266" applyNumberFormat="1" applyFont="1" applyFill="1" applyBorder="1" applyAlignment="1"/>
    <xf numFmtId="0" fontId="16" fillId="0" borderId="0" xfId="266" applyFont="1" applyFill="1"/>
    <xf numFmtId="0" fontId="9" fillId="0" borderId="0" xfId="269" quotePrefix="1" applyFont="1" applyFill="1" applyBorder="1" applyAlignment="1">
      <alignment horizontal="left"/>
    </xf>
    <xf numFmtId="0" fontId="9" fillId="0" borderId="0" xfId="269" applyFont="1" applyFill="1" applyBorder="1" applyAlignment="1">
      <alignment horizontal="center"/>
    </xf>
    <xf numFmtId="0" fontId="9" fillId="0" borderId="0" xfId="269" applyFont="1" applyFill="1" applyBorder="1" applyAlignment="1"/>
    <xf numFmtId="0" fontId="139" fillId="0" borderId="0" xfId="269" applyFont="1" applyFill="1"/>
    <xf numFmtId="0" fontId="9" fillId="0" borderId="0" xfId="269" applyFont="1" applyFill="1" applyBorder="1"/>
    <xf numFmtId="0" fontId="7" fillId="0" borderId="0" xfId="269" applyFont="1" applyFill="1" applyBorder="1" applyAlignment="1"/>
    <xf numFmtId="0" fontId="7" fillId="0" borderId="0" xfId="269" applyFont="1" applyFill="1" applyBorder="1" applyAlignment="1">
      <alignment horizontal="center"/>
    </xf>
    <xf numFmtId="0" fontId="7" fillId="0" borderId="0" xfId="269" applyFont="1" applyFill="1" applyBorder="1"/>
    <xf numFmtId="0" fontId="19" fillId="0" borderId="0" xfId="269" applyFont="1" applyFill="1"/>
    <xf numFmtId="0" fontId="16" fillId="0" borderId="0" xfId="269" applyFont="1" applyFill="1" applyBorder="1" applyAlignment="1"/>
    <xf numFmtId="0" fontId="16" fillId="0" borderId="0" xfId="269" applyFont="1" applyFill="1" applyBorder="1" applyAlignment="1">
      <alignment horizontal="center"/>
    </xf>
    <xf numFmtId="0" fontId="16" fillId="0" borderId="0" xfId="269" applyFont="1" applyFill="1" applyBorder="1"/>
    <xf numFmtId="0" fontId="31" fillId="0" borderId="0" xfId="269" applyFont="1" applyFill="1"/>
    <xf numFmtId="0" fontId="13" fillId="0" borderId="0" xfId="269" applyFont="1" applyFill="1" applyBorder="1"/>
    <xf numFmtId="0" fontId="13" fillId="0" borderId="176" xfId="269" applyFont="1" applyFill="1" applyBorder="1" applyAlignment="1">
      <alignment horizontal="center"/>
    </xf>
    <xf numFmtId="0" fontId="13" fillId="0" borderId="162" xfId="269" applyFont="1" applyFill="1" applyBorder="1" applyAlignment="1">
      <alignment horizontal="center"/>
    </xf>
    <xf numFmtId="0" fontId="13" fillId="0" borderId="6" xfId="269" applyFont="1" applyFill="1" applyBorder="1" applyAlignment="1"/>
    <xf numFmtId="0" fontId="13" fillId="0" borderId="5" xfId="269" applyFont="1" applyFill="1" applyBorder="1" applyAlignment="1"/>
    <xf numFmtId="0" fontId="13" fillId="0" borderId="9" xfId="269" applyFont="1" applyFill="1" applyBorder="1" applyAlignment="1"/>
    <xf numFmtId="0" fontId="13" fillId="0" borderId="11" xfId="269" applyFont="1" applyFill="1" applyBorder="1" applyAlignment="1"/>
    <xf numFmtId="0" fontId="13" fillId="0" borderId="3" xfId="269" applyFont="1" applyFill="1" applyBorder="1" applyAlignment="1"/>
    <xf numFmtId="0" fontId="12" fillId="0" borderId="0" xfId="269" applyFont="1" applyFill="1" applyBorder="1"/>
    <xf numFmtId="0" fontId="13" fillId="0" borderId="0" xfId="269" applyFont="1" applyFill="1" applyBorder="1" applyAlignment="1"/>
    <xf numFmtId="168" fontId="13" fillId="0" borderId="0" xfId="269" applyNumberFormat="1" applyFont="1" applyFill="1" applyBorder="1" applyAlignment="1">
      <alignment horizontal="center"/>
    </xf>
    <xf numFmtId="168" fontId="13" fillId="0" borderId="0" xfId="269" applyNumberFormat="1" applyFont="1" applyFill="1" applyBorder="1" applyAlignment="1">
      <alignment horizontal="right"/>
    </xf>
    <xf numFmtId="0" fontId="16" fillId="0" borderId="0" xfId="269" applyFont="1" applyFill="1" applyBorder="1" applyAlignment="1">
      <alignment horizontal="left" vertical="top"/>
    </xf>
    <xf numFmtId="0" fontId="9" fillId="0" borderId="0" xfId="270" applyFont="1" applyFill="1"/>
    <xf numFmtId="0" fontId="9" fillId="0" borderId="0" xfId="270" applyFont="1" applyFill="1" applyAlignment="1">
      <alignment horizontal="center"/>
    </xf>
    <xf numFmtId="0" fontId="11" fillId="0" borderId="0" xfId="270" applyFont="1" applyFill="1"/>
    <xf numFmtId="0" fontId="7" fillId="0" borderId="0" xfId="270" applyFont="1" applyFill="1"/>
    <xf numFmtId="0" fontId="7" fillId="0" borderId="0" xfId="270" applyFont="1" applyFill="1" applyAlignment="1">
      <alignment horizontal="center"/>
    </xf>
    <xf numFmtId="172" fontId="13" fillId="0" borderId="0" xfId="270" applyNumberFormat="1" applyFont="1" applyFill="1" applyBorder="1" applyAlignment="1">
      <alignment horizontal="right"/>
    </xf>
    <xf numFmtId="0" fontId="13" fillId="0" borderId="8" xfId="64" applyFont="1" applyFill="1" applyBorder="1" applyAlignment="1">
      <alignment horizontal="center"/>
    </xf>
    <xf numFmtId="0" fontId="7" fillId="0" borderId="8" xfId="64" applyFont="1" applyFill="1" applyBorder="1" applyAlignment="1">
      <alignment horizontal="center"/>
    </xf>
    <xf numFmtId="0" fontId="13" fillId="0" borderId="0" xfId="64" applyFont="1" applyFill="1"/>
    <xf numFmtId="0" fontId="13" fillId="0" borderId="6" xfId="64" applyFont="1" applyFill="1" applyBorder="1"/>
    <xf numFmtId="0" fontId="7" fillId="0" borderId="5" xfId="64" applyFont="1" applyFill="1" applyBorder="1" applyAlignment="1">
      <alignment horizontal="center" vertical="center"/>
    </xf>
    <xf numFmtId="0" fontId="7" fillId="0" borderId="176" xfId="64" applyFont="1" applyFill="1" applyBorder="1" applyAlignment="1">
      <alignment horizontal="centerContinuous" vertical="center"/>
    </xf>
    <xf numFmtId="0" fontId="7" fillId="0" borderId="163" xfId="64" applyFont="1" applyFill="1" applyBorder="1" applyAlignment="1">
      <alignment horizontal="centerContinuous" vertical="center"/>
    </xf>
    <xf numFmtId="0" fontId="7" fillId="0" borderId="55" xfId="64" applyFont="1" applyFill="1" applyBorder="1" applyAlignment="1">
      <alignment horizontal="centerContinuous" vertical="center"/>
    </xf>
    <xf numFmtId="0" fontId="7" fillId="0" borderId="10" xfId="64" applyFont="1" applyFill="1" applyBorder="1" applyAlignment="1">
      <alignment horizontal="centerContinuous" vertical="center"/>
    </xf>
    <xf numFmtId="0" fontId="12" fillId="0" borderId="0" xfId="64" applyFont="1" applyFill="1" applyBorder="1"/>
    <xf numFmtId="0" fontId="7" fillId="0" borderId="6" xfId="64" applyFont="1" applyFill="1" applyBorder="1" applyAlignment="1">
      <alignment vertical="center"/>
    </xf>
    <xf numFmtId="0" fontId="7" fillId="0" borderId="162" xfId="64" applyFont="1" applyFill="1" applyBorder="1" applyAlignment="1">
      <alignment horizontal="center"/>
    </xf>
    <xf numFmtId="0" fontId="13" fillId="0" borderId="0" xfId="64" applyFont="1" applyFill="1" applyBorder="1"/>
    <xf numFmtId="0" fontId="31" fillId="0" borderId="0" xfId="64" applyFont="1" applyFill="1"/>
    <xf numFmtId="0" fontId="9" fillId="0" borderId="8" xfId="64" applyFont="1" applyFill="1" applyBorder="1" applyAlignment="1">
      <alignment horizontal="left"/>
    </xf>
    <xf numFmtId="0" fontId="9" fillId="0" borderId="1" xfId="64" applyFont="1" applyFill="1" applyBorder="1" applyAlignment="1">
      <alignment horizontal="center" wrapText="1"/>
    </xf>
    <xf numFmtId="0" fontId="9" fillId="0" borderId="6" xfId="64" applyFont="1" applyFill="1" applyBorder="1" applyAlignment="1">
      <alignment horizontal="left"/>
    </xf>
    <xf numFmtId="0" fontId="9" fillId="0" borderId="8" xfId="64" applyFont="1" applyFill="1" applyBorder="1" applyAlignment="1">
      <alignment horizontal="center"/>
    </xf>
    <xf numFmtId="0" fontId="7" fillId="0" borderId="7" xfId="64" applyFont="1" applyFill="1" applyBorder="1" applyAlignment="1">
      <alignment horizontal="center"/>
    </xf>
    <xf numFmtId="0" fontId="9" fillId="0" borderId="1" xfId="64" applyFont="1" applyFill="1" applyBorder="1" applyAlignment="1">
      <alignment horizontal="left"/>
    </xf>
    <xf numFmtId="0" fontId="9" fillId="0" borderId="9" xfId="64" applyFont="1" applyFill="1" applyBorder="1" applyAlignment="1">
      <alignment horizontal="center"/>
    </xf>
    <xf numFmtId="0" fontId="9" fillId="0" borderId="11" xfId="64" applyFont="1" applyFill="1" applyBorder="1" applyAlignment="1">
      <alignment horizontal="center"/>
    </xf>
    <xf numFmtId="0" fontId="7" fillId="0" borderId="0" xfId="64" applyFont="1" applyFill="1"/>
    <xf numFmtId="0" fontId="7" fillId="0" borderId="0" xfId="64" applyFont="1" applyFill="1" applyBorder="1" applyAlignment="1">
      <alignment horizontal="left"/>
    </xf>
    <xf numFmtId="0" fontId="9" fillId="0" borderId="0" xfId="64" applyFont="1" applyFill="1"/>
    <xf numFmtId="172" fontId="9" fillId="0" borderId="0" xfId="64" applyNumberFormat="1" applyFont="1" applyFill="1" applyBorder="1" applyAlignment="1">
      <alignment horizontal="right"/>
    </xf>
    <xf numFmtId="0" fontId="13" fillId="0" borderId="0" xfId="64" applyFont="1" applyFill="1" applyAlignment="1">
      <alignment horizontal="center"/>
    </xf>
    <xf numFmtId="0" fontId="76" fillId="0" borderId="0" xfId="55" applyFont="1" applyFill="1" applyBorder="1"/>
    <xf numFmtId="0" fontId="76" fillId="0" borderId="0" xfId="55" applyFont="1" applyFill="1"/>
    <xf numFmtId="0" fontId="15" fillId="0" borderId="0" xfId="13" applyFont="1" applyFill="1" applyBorder="1" applyAlignment="1"/>
    <xf numFmtId="0" fontId="15" fillId="0" borderId="0" xfId="13" applyFont="1" applyFill="1"/>
    <xf numFmtId="0" fontId="9" fillId="0" borderId="0" xfId="55" quotePrefix="1" applyFont="1" applyFill="1" applyBorder="1" applyAlignment="1">
      <alignment horizontal="left"/>
    </xf>
    <xf numFmtId="0" fontId="27" fillId="0" borderId="0" xfId="55" quotePrefix="1" applyFont="1" applyFill="1" applyBorder="1" applyAlignment="1">
      <alignment horizontal="left" wrapText="1"/>
    </xf>
    <xf numFmtId="0" fontId="27" fillId="0" borderId="0" xfId="55" quotePrefix="1" applyFont="1" applyFill="1" applyBorder="1" applyAlignment="1">
      <alignment horizontal="center"/>
    </xf>
    <xf numFmtId="0" fontId="27" fillId="0" borderId="0" xfId="55" applyFont="1" applyFill="1" applyBorder="1" applyAlignment="1"/>
    <xf numFmtId="0" fontId="16" fillId="0" borderId="0" xfId="55" applyFont="1" applyFill="1" applyAlignment="1"/>
    <xf numFmtId="0" fontId="141" fillId="0" borderId="0" xfId="55" applyFont="1" applyFill="1" applyBorder="1" applyAlignment="1">
      <alignment vertical="top"/>
    </xf>
    <xf numFmtId="0" fontId="27" fillId="0" borderId="0" xfId="55" applyFont="1" applyFill="1" applyBorder="1" applyAlignment="1">
      <alignment vertical="top"/>
    </xf>
    <xf numFmtId="0" fontId="16" fillId="0" borderId="0" xfId="55" applyFont="1" applyFill="1" applyBorder="1" applyAlignment="1">
      <alignment vertical="top"/>
    </xf>
    <xf numFmtId="0" fontId="16" fillId="0" borderId="0" xfId="55" applyFont="1" applyFill="1" applyBorder="1" applyAlignment="1"/>
    <xf numFmtId="0" fontId="16" fillId="0" borderId="0" xfId="55" applyFont="1" applyFill="1" applyBorder="1" applyAlignment="1">
      <alignment wrapText="1"/>
    </xf>
    <xf numFmtId="0" fontId="16" fillId="0" borderId="0" xfId="55" applyFont="1" applyFill="1" applyBorder="1" applyAlignment="1">
      <alignment horizontal="center"/>
    </xf>
    <xf numFmtId="0" fontId="9" fillId="0" borderId="0" xfId="271" quotePrefix="1" applyFont="1" applyFill="1" applyAlignment="1">
      <alignment horizontal="left"/>
    </xf>
    <xf numFmtId="0" fontId="9" fillId="0" borderId="0" xfId="271" applyFont="1" applyFill="1"/>
    <xf numFmtId="0" fontId="27" fillId="0" borderId="0" xfId="271" applyFont="1" applyFill="1"/>
    <xf numFmtId="261" fontId="9" fillId="0" borderId="0" xfId="271" applyNumberFormat="1" applyFont="1" applyFill="1" applyAlignment="1">
      <alignment horizontal="center" vertical="center" textRotation="180"/>
    </xf>
    <xf numFmtId="0" fontId="12" fillId="0" borderId="0" xfId="272" applyFont="1" applyFill="1"/>
    <xf numFmtId="0" fontId="7" fillId="0" borderId="0" xfId="271" quotePrefix="1" applyFont="1" applyFill="1" applyAlignment="1">
      <alignment horizontal="left"/>
    </xf>
    <xf numFmtId="0" fontId="7" fillId="0" borderId="0" xfId="271" applyFont="1" applyFill="1"/>
    <xf numFmtId="0" fontId="16" fillId="0" borderId="0" xfId="271" applyFont="1" applyFill="1"/>
    <xf numFmtId="0" fontId="13" fillId="0" borderId="0" xfId="272" applyFont="1" applyFill="1" applyBorder="1"/>
    <xf numFmtId="0" fontId="41" fillId="0" borderId="176" xfId="52" applyFont="1" applyFill="1" applyBorder="1" applyAlignment="1">
      <alignment horizontal="center" vertical="center" wrapText="1"/>
    </xf>
    <xf numFmtId="0" fontId="41" fillId="0" borderId="162" xfId="52" applyFont="1" applyFill="1" applyBorder="1" applyAlignment="1">
      <alignment horizontal="center" vertical="center" wrapText="1"/>
    </xf>
    <xf numFmtId="0" fontId="41" fillId="0" borderId="163" xfId="52" applyFont="1" applyFill="1" applyBorder="1" applyAlignment="1">
      <alignment horizontal="center" vertical="center" wrapText="1"/>
    </xf>
    <xf numFmtId="164" fontId="16" fillId="0" borderId="0" xfId="7" applyNumberFormat="1" applyFont="1" applyFill="1" applyBorder="1" applyAlignment="1">
      <alignment horizontal="right"/>
    </xf>
    <xf numFmtId="164" fontId="27" fillId="0" borderId="0" xfId="7" applyNumberFormat="1" applyFont="1" applyFill="1" applyBorder="1" applyAlignment="1">
      <alignment horizontal="right"/>
    </xf>
    <xf numFmtId="164" fontId="52" fillId="0" borderId="0" xfId="7" applyNumberFormat="1" applyFont="1" applyFill="1" applyBorder="1" applyAlignment="1">
      <alignment horizontal="right"/>
    </xf>
    <xf numFmtId="0" fontId="13" fillId="0" borderId="0" xfId="272" applyFont="1" applyFill="1"/>
    <xf numFmtId="164" fontId="64" fillId="0" borderId="0" xfId="7" applyNumberFormat="1" applyFont="1" applyFill="1" applyBorder="1" applyAlignment="1">
      <alignment horizontal="right"/>
    </xf>
    <xf numFmtId="164" fontId="47" fillId="0" borderId="0" xfId="7" applyNumberFormat="1" applyFont="1" applyFill="1" applyBorder="1" applyAlignment="1">
      <alignment horizontal="right"/>
    </xf>
    <xf numFmtId="40" fontId="16" fillId="0" borderId="0" xfId="29" applyFont="1" applyFill="1" applyBorder="1" applyAlignment="1">
      <alignment horizontal="right"/>
    </xf>
    <xf numFmtId="168" fontId="52" fillId="0" borderId="0" xfId="7" applyNumberFormat="1" applyFont="1" applyFill="1" applyBorder="1" applyAlignment="1">
      <alignment horizontal="right"/>
    </xf>
    <xf numFmtId="0" fontId="16" fillId="0" borderId="0" xfId="7" applyFont="1" applyFill="1" applyBorder="1" applyAlignment="1">
      <alignment horizontal="left"/>
    </xf>
    <xf numFmtId="0" fontId="7" fillId="0" borderId="0" xfId="272" applyFont="1" applyFill="1"/>
    <xf numFmtId="0" fontId="16" fillId="0" borderId="0" xfId="7" applyFont="1" applyFill="1" applyAlignment="1">
      <alignment horizontal="left"/>
    </xf>
    <xf numFmtId="0" fontId="13" fillId="0" borderId="0" xfId="55" applyFont="1" applyFill="1" applyBorder="1"/>
    <xf numFmtId="164" fontId="27" fillId="0" borderId="0" xfId="25" applyNumberFormat="1" applyFont="1" applyFill="1" applyBorder="1" applyAlignment="1">
      <alignment horizontal="right"/>
    </xf>
    <xf numFmtId="0" fontId="13" fillId="0" borderId="0" xfId="55" applyFont="1" applyFill="1"/>
    <xf numFmtId="0" fontId="16" fillId="0" borderId="0" xfId="55" applyFont="1" applyFill="1"/>
    <xf numFmtId="0" fontId="16" fillId="0" borderId="6" xfId="55" applyFont="1" applyFill="1" applyBorder="1" applyAlignment="1">
      <alignment horizontal="left" vertical="center" indent="1"/>
    </xf>
    <xf numFmtId="0" fontId="16" fillId="0" borderId="0" xfId="55" applyFont="1" applyFill="1" applyBorder="1"/>
    <xf numFmtId="0" fontId="27" fillId="0" borderId="0" xfId="55" applyFont="1" applyFill="1"/>
    <xf numFmtId="0" fontId="142" fillId="0" borderId="0" xfId="273" applyFont="1" applyFill="1" applyAlignment="1">
      <alignment horizontal="left"/>
    </xf>
    <xf numFmtId="0" fontId="16" fillId="0" borderId="0" xfId="278" applyFont="1" applyFill="1" applyBorder="1"/>
    <xf numFmtId="0" fontId="16" fillId="0" borderId="41" xfId="278" applyFont="1" applyFill="1" applyBorder="1"/>
    <xf numFmtId="177" fontId="16" fillId="0" borderId="1" xfId="278" applyNumberFormat="1" applyFont="1" applyFill="1" applyBorder="1" applyAlignment="1">
      <alignment horizontal="center"/>
    </xf>
    <xf numFmtId="165" fontId="16" fillId="0" borderId="1" xfId="278" applyNumberFormat="1" applyFont="1" applyFill="1" applyBorder="1" applyAlignment="1"/>
    <xf numFmtId="183" fontId="16" fillId="0" borderId="5" xfId="278" applyNumberFormat="1" applyFont="1" applyFill="1" applyBorder="1" applyAlignment="1">
      <alignment horizontal="center"/>
    </xf>
    <xf numFmtId="165" fontId="16" fillId="0" borderId="5" xfId="278" applyNumberFormat="1" applyFont="1" applyFill="1" applyBorder="1" applyAlignment="1"/>
    <xf numFmtId="165" fontId="16" fillId="0" borderId="0" xfId="278" applyNumberFormat="1" applyFont="1" applyFill="1" applyBorder="1" applyAlignment="1"/>
    <xf numFmtId="165" fontId="16" fillId="0" borderId="31" xfId="278" applyNumberFormat="1" applyFont="1" applyFill="1" applyBorder="1" applyAlignment="1"/>
    <xf numFmtId="177" fontId="16" fillId="0" borderId="5" xfId="278" applyNumberFormat="1" applyFont="1" applyFill="1" applyBorder="1" applyAlignment="1">
      <alignment horizontal="center"/>
    </xf>
    <xf numFmtId="0" fontId="16" fillId="0" borderId="31" xfId="278" applyFont="1" applyFill="1" applyBorder="1" applyAlignment="1">
      <alignment horizontal="center"/>
    </xf>
    <xf numFmtId="2" fontId="16" fillId="0" borderId="31" xfId="278" quotePrefix="1" applyNumberFormat="1" applyFont="1" applyFill="1" applyBorder="1" applyAlignment="1">
      <alignment horizontal="center"/>
    </xf>
    <xf numFmtId="0" fontId="27" fillId="0" borderId="11" xfId="44" applyFont="1" applyFill="1" applyBorder="1" applyAlignment="1">
      <alignment horizontal="centerContinuous" vertical="center"/>
    </xf>
    <xf numFmtId="172" fontId="16" fillId="0" borderId="5" xfId="44" applyNumberFormat="1" applyFont="1" applyFill="1" applyBorder="1" applyAlignment="1">
      <alignment shrinkToFit="1"/>
    </xf>
    <xf numFmtId="172" fontId="16" fillId="0" borderId="5" xfId="44" applyNumberFormat="1" applyFont="1" applyFill="1" applyBorder="1" applyAlignment="1">
      <alignment horizontal="left" shrinkToFit="1"/>
    </xf>
    <xf numFmtId="0" fontId="16" fillId="0" borderId="41" xfId="44" applyFont="1" applyFill="1" applyBorder="1" applyAlignment="1">
      <alignment shrinkToFit="1"/>
    </xf>
    <xf numFmtId="172" fontId="16" fillId="0" borderId="3" xfId="44" applyNumberFormat="1" applyFont="1" applyFill="1" applyBorder="1" applyAlignment="1">
      <alignment shrinkToFit="1"/>
    </xf>
    <xf numFmtId="0" fontId="16" fillId="0" borderId="57" xfId="44" applyFont="1" applyFill="1" applyBorder="1" applyAlignment="1">
      <alignment shrinkToFit="1"/>
    </xf>
    <xf numFmtId="0" fontId="14" fillId="0" borderId="0" xfId="44" applyFont="1" applyFill="1"/>
    <xf numFmtId="3" fontId="16" fillId="0" borderId="0" xfId="44" applyNumberFormat="1" applyFont="1" applyFill="1"/>
    <xf numFmtId="0" fontId="15" fillId="0" borderId="0" xfId="44" quotePrefix="1" applyFont="1" applyFill="1"/>
    <xf numFmtId="0" fontId="11" fillId="0" borderId="0" xfId="72" applyFont="1" applyFill="1"/>
    <xf numFmtId="0" fontId="12" fillId="0" borderId="0" xfId="72" applyFont="1" applyFill="1"/>
    <xf numFmtId="0" fontId="13" fillId="0" borderId="0" xfId="72" applyFont="1" applyFill="1"/>
    <xf numFmtId="0" fontId="13" fillId="0" borderId="0" xfId="72" applyFont="1" applyFill="1" applyAlignment="1">
      <alignment horizontal="center"/>
    </xf>
    <xf numFmtId="0" fontId="127" fillId="0" borderId="0" xfId="72" applyFont="1" applyFill="1"/>
    <xf numFmtId="0" fontId="27" fillId="0" borderId="6" xfId="72" applyFont="1" applyFill="1" applyBorder="1" applyAlignment="1">
      <alignment vertical="center"/>
    </xf>
    <xf numFmtId="0" fontId="13" fillId="0" borderId="1" xfId="72" applyFont="1" applyFill="1" applyBorder="1" applyAlignment="1">
      <alignment vertical="center"/>
    </xf>
    <xf numFmtId="0" fontId="13" fillId="0" borderId="1" xfId="72" applyFont="1" applyFill="1" applyBorder="1" applyAlignment="1">
      <alignment horizontal="center" vertical="center"/>
    </xf>
    <xf numFmtId="0" fontId="16" fillId="0" borderId="6" xfId="72" applyFont="1" applyFill="1" applyBorder="1" applyAlignment="1">
      <alignment vertical="center"/>
    </xf>
    <xf numFmtId="0" fontId="29" fillId="0" borderId="5" xfId="72" applyFont="1" applyFill="1" applyBorder="1" applyAlignment="1">
      <alignment horizontal="center" vertical="center" wrapText="1"/>
    </xf>
    <xf numFmtId="197" fontId="16" fillId="0" borderId="5" xfId="25" applyNumberFormat="1" applyFont="1" applyFill="1" applyBorder="1" applyAlignment="1">
      <alignment horizontal="center" vertical="center"/>
    </xf>
    <xf numFmtId="0" fontId="29" fillId="0" borderId="5" xfId="72" applyFont="1" applyFill="1" applyBorder="1" applyAlignment="1">
      <alignment horizontal="center" vertical="center"/>
    </xf>
    <xf numFmtId="197" fontId="27" fillId="0" borderId="41" xfId="25" applyNumberFormat="1" applyFont="1" applyFill="1" applyBorder="1" applyAlignment="1">
      <alignment horizontal="center" vertical="center"/>
    </xf>
    <xf numFmtId="197" fontId="16" fillId="0" borderId="41" xfId="25" applyNumberFormat="1" applyFont="1" applyFill="1" applyBorder="1" applyAlignment="1">
      <alignment horizontal="center" vertical="center"/>
    </xf>
    <xf numFmtId="197" fontId="16" fillId="0" borderId="5" xfId="25" applyNumberFormat="1" applyFont="1" applyFill="1" applyBorder="1" applyAlignment="1">
      <alignment horizontal="right" vertical="center"/>
    </xf>
    <xf numFmtId="0" fontId="16" fillId="0" borderId="7" xfId="72" applyFont="1" applyFill="1" applyBorder="1" applyAlignment="1">
      <alignment vertical="center"/>
    </xf>
    <xf numFmtId="0" fontId="29" fillId="0" borderId="3" xfId="72" applyFont="1" applyFill="1" applyBorder="1" applyAlignment="1">
      <alignment horizontal="center" vertical="center"/>
    </xf>
    <xf numFmtId="197" fontId="16" fillId="0" borderId="3" xfId="25" applyNumberFormat="1" applyFont="1" applyFill="1" applyBorder="1" applyAlignment="1">
      <alignment horizontal="center" vertical="center"/>
    </xf>
    <xf numFmtId="0" fontId="12" fillId="0" borderId="9" xfId="72" applyFont="1" applyFill="1" applyBorder="1" applyAlignment="1">
      <alignment horizontal="center" vertical="center"/>
    </xf>
    <xf numFmtId="0" fontId="12" fillId="0" borderId="55" xfId="72" applyFont="1" applyFill="1" applyBorder="1" applyAlignment="1">
      <alignment horizontal="center" vertical="center"/>
    </xf>
    <xf numFmtId="0" fontId="27" fillId="0" borderId="11" xfId="312" applyFont="1" applyFill="1" applyBorder="1" applyAlignment="1">
      <alignment horizontal="center" vertical="center"/>
    </xf>
    <xf numFmtId="197" fontId="13" fillId="0" borderId="56" xfId="25" applyNumberFormat="1" applyFont="1" applyFill="1" applyBorder="1" applyAlignment="1">
      <alignment horizontal="right" vertical="center"/>
    </xf>
    <xf numFmtId="197" fontId="16" fillId="0" borderId="1" xfId="25" applyNumberFormat="1" applyFont="1" applyFill="1" applyBorder="1" applyAlignment="1">
      <alignment horizontal="center" vertical="center"/>
    </xf>
    <xf numFmtId="197" fontId="13" fillId="0" borderId="41" xfId="25" applyNumberFormat="1" applyFont="1" applyFill="1" applyBorder="1" applyAlignment="1">
      <alignment horizontal="right" vertical="center"/>
    </xf>
    <xf numFmtId="197" fontId="13" fillId="0" borderId="55" xfId="25" applyNumberFormat="1" applyFont="1" applyFill="1" applyBorder="1" applyAlignment="1">
      <alignment horizontal="right" vertical="center"/>
    </xf>
    <xf numFmtId="197" fontId="27" fillId="0" borderId="11" xfId="25" applyNumberFormat="1" applyFont="1" applyFill="1" applyBorder="1" applyAlignment="1">
      <alignment horizontal="center" vertical="center"/>
    </xf>
    <xf numFmtId="197" fontId="15" fillId="0" borderId="0" xfId="25" applyNumberFormat="1" applyFont="1" applyFill="1" applyBorder="1" applyAlignment="1">
      <alignment horizontal="right" vertical="center"/>
    </xf>
    <xf numFmtId="197" fontId="15" fillId="0" borderId="0" xfId="25" applyNumberFormat="1" applyFont="1" applyFill="1" applyBorder="1" applyAlignment="1">
      <alignment vertical="center"/>
    </xf>
    <xf numFmtId="197" fontId="52" fillId="0" borderId="0" xfId="25" applyNumberFormat="1" applyFont="1" applyFill="1" applyBorder="1" applyAlignment="1">
      <alignment horizontal="center" vertical="center"/>
    </xf>
    <xf numFmtId="0" fontId="29" fillId="0" borderId="0" xfId="44" applyFont="1" applyFill="1"/>
    <xf numFmtId="0" fontId="13" fillId="0" borderId="0" xfId="44" applyFont="1" applyFill="1" applyAlignment="1">
      <alignment vertical="center"/>
    </xf>
    <xf numFmtId="0" fontId="14" fillId="0" borderId="0" xfId="44" applyFont="1" applyFill="1" applyAlignment="1"/>
    <xf numFmtId="0" fontId="15" fillId="0" borderId="0" xfId="44" applyFont="1" applyFill="1"/>
    <xf numFmtId="0" fontId="15" fillId="0" borderId="0" xfId="44" applyFont="1" applyFill="1" applyAlignment="1">
      <alignment horizontal="center"/>
    </xf>
    <xf numFmtId="0" fontId="16" fillId="0" borderId="0" xfId="44" applyFont="1" applyFill="1" applyBorder="1" applyAlignment="1">
      <alignment horizontal="left" vertical="center"/>
    </xf>
    <xf numFmtId="0" fontId="9" fillId="0" borderId="0" xfId="72" quotePrefix="1" applyFont="1" applyFill="1" applyAlignment="1">
      <alignment horizontal="left"/>
    </xf>
    <xf numFmtId="266" fontId="16" fillId="0" borderId="0" xfId="72" applyNumberFormat="1" applyFont="1" applyFill="1"/>
    <xf numFmtId="266" fontId="16" fillId="0" borderId="0" xfId="72" applyNumberFormat="1" applyFont="1" applyFill="1" applyBorder="1"/>
    <xf numFmtId="0" fontId="26" fillId="0" borderId="0" xfId="72" applyFont="1" applyFill="1"/>
    <xf numFmtId="0" fontId="16" fillId="0" borderId="0" xfId="72" applyFont="1" applyFill="1"/>
    <xf numFmtId="0" fontId="16" fillId="0" borderId="4" xfId="72" applyFont="1" applyFill="1" applyBorder="1"/>
    <xf numFmtId="0" fontId="16" fillId="0" borderId="0" xfId="72" applyFont="1" applyFill="1" applyBorder="1"/>
    <xf numFmtId="0" fontId="16" fillId="0" borderId="11" xfId="72" applyFont="1" applyFill="1" applyBorder="1" applyAlignment="1">
      <alignment horizontal="center" vertical="center" wrapText="1"/>
    </xf>
    <xf numFmtId="0" fontId="27" fillId="0" borderId="5" xfId="72" applyFont="1" applyFill="1" applyBorder="1" applyAlignment="1">
      <alignment vertical="center"/>
    </xf>
    <xf numFmtId="164" fontId="27" fillId="0" borderId="5" xfId="72" applyNumberFormat="1" applyFont="1" applyFill="1" applyBorder="1" applyAlignment="1">
      <alignment horizontal="center" vertical="center"/>
    </xf>
    <xf numFmtId="267" fontId="27" fillId="0" borderId="5" xfId="38" applyNumberFormat="1" applyFont="1" applyFill="1" applyBorder="1" applyAlignment="1">
      <alignment horizontal="center" vertical="center"/>
    </xf>
    <xf numFmtId="165" fontId="27" fillId="0" borderId="5" xfId="72" applyNumberFormat="1" applyFont="1" applyFill="1" applyBorder="1" applyAlignment="1">
      <alignment horizontal="center" vertical="center"/>
    </xf>
    <xf numFmtId="266" fontId="27" fillId="0" borderId="5" xfId="72" applyNumberFormat="1" applyFont="1" applyFill="1" applyBorder="1" applyAlignment="1">
      <alignment horizontal="center" vertical="center"/>
    </xf>
    <xf numFmtId="176" fontId="27" fillId="0" borderId="5" xfId="72" applyNumberFormat="1" applyFont="1" applyFill="1" applyBorder="1" applyAlignment="1">
      <alignment horizontal="center" vertical="center"/>
    </xf>
    <xf numFmtId="0" fontId="16" fillId="0" borderId="5" xfId="72" applyFont="1" applyFill="1" applyBorder="1" applyAlignment="1">
      <alignment horizontal="left" vertical="center"/>
    </xf>
    <xf numFmtId="164" fontId="16" fillId="0" borderId="5" xfId="72" applyNumberFormat="1" applyFont="1" applyFill="1" applyBorder="1" applyAlignment="1">
      <alignment horizontal="center" vertical="center"/>
    </xf>
    <xf numFmtId="176" fontId="16" fillId="0" borderId="5" xfId="72" applyNumberFormat="1" applyFont="1" applyFill="1" applyBorder="1" applyAlignment="1">
      <alignment horizontal="center" vertical="center"/>
    </xf>
    <xf numFmtId="0" fontId="16" fillId="0" borderId="5" xfId="72" applyFont="1" applyFill="1" applyBorder="1" applyAlignment="1">
      <alignment vertical="center"/>
    </xf>
    <xf numFmtId="165" fontId="16" fillId="0" borderId="5" xfId="72" applyNumberFormat="1" applyFont="1" applyFill="1" applyBorder="1" applyAlignment="1">
      <alignment horizontal="center" vertical="center"/>
    </xf>
    <xf numFmtId="0" fontId="35" fillId="0" borderId="3" xfId="72" applyFont="1" applyFill="1" applyBorder="1" applyAlignment="1">
      <alignment vertical="center"/>
    </xf>
    <xf numFmtId="164" fontId="16" fillId="0" borderId="3" xfId="72" applyNumberFormat="1" applyFont="1" applyFill="1" applyBorder="1" applyAlignment="1">
      <alignment horizontal="center"/>
    </xf>
    <xf numFmtId="176" fontId="16" fillId="0" borderId="3" xfId="72" applyNumberFormat="1" applyFont="1" applyFill="1" applyBorder="1" applyAlignment="1">
      <alignment horizontal="center"/>
    </xf>
    <xf numFmtId="0" fontId="27" fillId="0" borderId="3" xfId="72" applyFont="1" applyFill="1" applyBorder="1" applyAlignment="1">
      <alignment vertical="center"/>
    </xf>
    <xf numFmtId="164" fontId="27" fillId="0" borderId="3" xfId="72" applyNumberFormat="1" applyFont="1" applyFill="1" applyBorder="1" applyAlignment="1">
      <alignment horizontal="center" vertical="center"/>
    </xf>
    <xf numFmtId="165" fontId="27" fillId="0" borderId="3" xfId="72" applyNumberFormat="1" applyFont="1" applyFill="1" applyBorder="1" applyAlignment="1">
      <alignment horizontal="center" vertical="center"/>
    </xf>
    <xf numFmtId="0" fontId="27" fillId="0" borderId="0" xfId="72" applyFont="1" applyFill="1" applyBorder="1" applyAlignment="1">
      <alignment vertical="center"/>
    </xf>
    <xf numFmtId="165" fontId="27" fillId="0" borderId="0" xfId="72" applyNumberFormat="1" applyFont="1" applyFill="1" applyBorder="1" applyAlignment="1">
      <alignment vertical="center"/>
    </xf>
    <xf numFmtId="164" fontId="27" fillId="0" borderId="0" xfId="72" applyNumberFormat="1" applyFont="1" applyFill="1" applyBorder="1" applyAlignment="1">
      <alignment vertical="center"/>
    </xf>
    <xf numFmtId="165" fontId="27" fillId="0" borderId="2" xfId="72" applyNumberFormat="1" applyFont="1" applyFill="1" applyBorder="1" applyAlignment="1">
      <alignment vertical="center"/>
    </xf>
    <xf numFmtId="0" fontId="15" fillId="0" borderId="0" xfId="72" applyFont="1" applyFill="1"/>
    <xf numFmtId="183" fontId="13" fillId="0" borderId="0" xfId="72" applyNumberFormat="1" applyFont="1" applyFill="1"/>
    <xf numFmtId="0" fontId="12" fillId="0" borderId="0" xfId="72" applyFont="1" applyFill="1" applyAlignment="1">
      <alignment vertical="center"/>
    </xf>
    <xf numFmtId="0" fontId="27" fillId="0" borderId="10" xfId="72" applyFont="1" applyFill="1" applyBorder="1" applyAlignment="1">
      <alignment horizontal="center" vertical="center"/>
    </xf>
    <xf numFmtId="0" fontId="27" fillId="0" borderId="11" xfId="72" applyFont="1" applyFill="1" applyBorder="1" applyAlignment="1">
      <alignment horizontal="center" vertical="center" wrapText="1"/>
    </xf>
    <xf numFmtId="0" fontId="27" fillId="0" borderId="5" xfId="72" applyFont="1" applyFill="1" applyBorder="1" applyAlignment="1">
      <alignment horizontal="center" vertical="center"/>
    </xf>
    <xf numFmtId="177" fontId="16" fillId="0" borderId="5" xfId="72" applyNumberFormat="1" applyFont="1" applyFill="1" applyBorder="1" applyAlignment="1">
      <alignment horizontal="center" vertical="center"/>
    </xf>
    <xf numFmtId="177" fontId="16" fillId="0" borderId="6" xfId="72" applyNumberFormat="1" applyFont="1" applyFill="1" applyBorder="1" applyAlignment="1">
      <alignment horizontal="center" vertical="center"/>
    </xf>
    <xf numFmtId="3" fontId="16" fillId="0" borderId="5" xfId="72" applyNumberFormat="1" applyFont="1" applyFill="1" applyBorder="1" applyAlignment="1">
      <alignment horizontal="center" vertical="center"/>
    </xf>
    <xf numFmtId="177" fontId="16" fillId="0" borderId="5" xfId="38" applyNumberFormat="1" applyFont="1" applyFill="1" applyBorder="1" applyAlignment="1">
      <alignment horizontal="center" vertical="center" wrapText="1" shrinkToFit="1"/>
    </xf>
    <xf numFmtId="0" fontId="13" fillId="0" borderId="0" xfId="72" applyFont="1" applyFill="1" applyAlignment="1">
      <alignment vertical="center"/>
    </xf>
    <xf numFmtId="0" fontId="13" fillId="0" borderId="0" xfId="72" applyFont="1" applyFill="1" applyBorder="1"/>
    <xf numFmtId="0" fontId="13" fillId="0" borderId="0" xfId="72" applyFont="1" applyFill="1" applyBorder="1" applyAlignment="1">
      <alignment vertical="center"/>
    </xf>
    <xf numFmtId="0" fontId="27" fillId="0" borderId="3" xfId="72" applyFont="1" applyFill="1" applyBorder="1" applyAlignment="1">
      <alignment horizontal="center" vertical="center"/>
    </xf>
    <xf numFmtId="0" fontId="12" fillId="0" borderId="0" xfId="72" applyFont="1" applyFill="1" applyAlignment="1"/>
    <xf numFmtId="0" fontId="13" fillId="0" borderId="0" xfId="72" applyFont="1" applyFill="1" applyAlignment="1"/>
    <xf numFmtId="0" fontId="27" fillId="0" borderId="9" xfId="72" applyFont="1" applyFill="1" applyBorder="1" applyAlignment="1">
      <alignment horizontal="center" wrapText="1"/>
    </xf>
    <xf numFmtId="0" fontId="27" fillId="0" borderId="9" xfId="72" applyFont="1" applyFill="1" applyBorder="1" applyAlignment="1">
      <alignment horizontal="center" vertical="center" wrapText="1"/>
    </xf>
    <xf numFmtId="1" fontId="16" fillId="0" borderId="6" xfId="72" applyNumberFormat="1" applyFont="1" applyFill="1" applyBorder="1" applyAlignment="1">
      <alignment horizontal="center" vertical="center"/>
    </xf>
    <xf numFmtId="1" fontId="16" fillId="0" borderId="41" xfId="72" applyNumberFormat="1" applyFont="1" applyFill="1" applyBorder="1" applyAlignment="1">
      <alignment horizontal="center" vertical="center"/>
    </xf>
    <xf numFmtId="2" fontId="16" fillId="0" borderId="6" xfId="72" applyNumberFormat="1" applyFont="1" applyFill="1" applyBorder="1" applyAlignment="1">
      <alignment horizontal="center" vertical="center"/>
    </xf>
    <xf numFmtId="2" fontId="16" fillId="0" borderId="41" xfId="72" applyNumberFormat="1" applyFont="1" applyFill="1" applyBorder="1" applyAlignment="1">
      <alignment horizontal="center" vertical="center"/>
    </xf>
    <xf numFmtId="1" fontId="16" fillId="0" borderId="5" xfId="72" applyNumberFormat="1" applyFont="1" applyFill="1" applyBorder="1" applyAlignment="1">
      <alignment horizontal="center" vertical="center"/>
    </xf>
    <xf numFmtId="2" fontId="16" fillId="0" borderId="0" xfId="72" applyNumberFormat="1" applyFont="1" applyFill="1" applyBorder="1" applyAlignment="1">
      <alignment horizontal="center" vertical="center"/>
    </xf>
    <xf numFmtId="0" fontId="14" fillId="0" borderId="0" xfId="72" applyFont="1" applyFill="1"/>
    <xf numFmtId="0" fontId="15" fillId="0" borderId="0" xfId="72" applyFont="1" applyFill="1" applyAlignment="1"/>
    <xf numFmtId="183" fontId="15" fillId="0" borderId="0" xfId="72" applyNumberFormat="1" applyFont="1" applyFill="1"/>
    <xf numFmtId="0" fontId="9" fillId="0" borderId="0" xfId="359" applyFont="1" applyFill="1"/>
    <xf numFmtId="0" fontId="16" fillId="0" borderId="0" xfId="359" applyFont="1" applyFill="1"/>
    <xf numFmtId="0" fontId="27" fillId="0" borderId="0" xfId="359" applyFont="1" applyFill="1" applyAlignment="1">
      <alignment horizontal="right"/>
    </xf>
    <xf numFmtId="0" fontId="7" fillId="0" borderId="21" xfId="359" applyFont="1" applyFill="1" applyBorder="1"/>
    <xf numFmtId="0" fontId="7" fillId="0" borderId="24" xfId="359" applyFont="1" applyFill="1" applyBorder="1"/>
    <xf numFmtId="0" fontId="12" fillId="0" borderId="12" xfId="359" applyFont="1" applyFill="1" applyBorder="1" applyAlignment="1">
      <alignment horizontal="center"/>
    </xf>
    <xf numFmtId="0" fontId="12" fillId="0" borderId="12" xfId="359" quotePrefix="1" applyFont="1" applyFill="1" applyBorder="1" applyAlignment="1">
      <alignment horizontal="center"/>
    </xf>
    <xf numFmtId="0" fontId="7" fillId="0" borderId="0" xfId="359" applyFont="1" applyFill="1"/>
    <xf numFmtId="0" fontId="7" fillId="0" borderId="27" xfId="359" applyFont="1" applyFill="1" applyBorder="1"/>
    <xf numFmtId="0" fontId="7" fillId="0" borderId="0" xfId="359" applyFont="1" applyFill="1" applyBorder="1"/>
    <xf numFmtId="0" fontId="7" fillId="0" borderId="16" xfId="359" applyFont="1" applyFill="1" applyBorder="1"/>
    <xf numFmtId="0" fontId="7" fillId="0" borderId="12" xfId="359" applyFont="1" applyFill="1" applyBorder="1"/>
    <xf numFmtId="0" fontId="16" fillId="0" borderId="27" xfId="359" applyFont="1" applyFill="1" applyBorder="1"/>
    <xf numFmtId="0" fontId="16" fillId="0" borderId="0" xfId="359" applyFont="1" applyFill="1" applyBorder="1"/>
    <xf numFmtId="0" fontId="13" fillId="0" borderId="26" xfId="359" applyFont="1" applyFill="1" applyBorder="1" applyAlignment="1">
      <alignment horizontal="center"/>
    </xf>
    <xf numFmtId="172" fontId="16" fillId="0" borderId="26" xfId="359" applyNumberFormat="1" applyFont="1" applyFill="1" applyBorder="1" applyAlignment="1">
      <alignment horizontal="right"/>
    </xf>
    <xf numFmtId="209" fontId="16" fillId="0" borderId="26" xfId="359" applyNumberFormat="1" applyFont="1" applyFill="1" applyBorder="1" applyAlignment="1">
      <alignment horizontal="right"/>
    </xf>
    <xf numFmtId="0" fontId="26" fillId="0" borderId="27" xfId="359" applyFont="1" applyFill="1" applyBorder="1"/>
    <xf numFmtId="0" fontId="16" fillId="0" borderId="28" xfId="359" applyFont="1" applyFill="1" applyBorder="1"/>
    <xf numFmtId="172" fontId="16" fillId="0" borderId="26" xfId="359" applyNumberFormat="1" applyFont="1" applyFill="1" applyBorder="1"/>
    <xf numFmtId="172" fontId="16" fillId="0" borderId="26" xfId="359" applyNumberFormat="1" applyFont="1" applyFill="1" applyBorder="1" applyAlignment="1">
      <alignment horizontal="center"/>
    </xf>
    <xf numFmtId="0" fontId="16" fillId="0" borderId="17" xfId="359" applyFont="1" applyFill="1" applyBorder="1"/>
    <xf numFmtId="0" fontId="16" fillId="0" borderId="20" xfId="359" applyFont="1" applyFill="1" applyBorder="1"/>
    <xf numFmtId="0" fontId="13" fillId="0" borderId="16" xfId="359" applyFont="1" applyFill="1" applyBorder="1"/>
    <xf numFmtId="164" fontId="13" fillId="0" borderId="16" xfId="359" applyNumberFormat="1" applyFont="1" applyFill="1" applyBorder="1"/>
    <xf numFmtId="0" fontId="14" fillId="0" borderId="24" xfId="359" quotePrefix="1" applyFont="1" applyFill="1" applyBorder="1"/>
    <xf numFmtId="0" fontId="96" fillId="0" borderId="0" xfId="359" quotePrefix="1" applyFont="1" applyFill="1" applyBorder="1"/>
    <xf numFmtId="0" fontId="14" fillId="0" borderId="0" xfId="359" quotePrefix="1" applyFont="1" applyFill="1"/>
    <xf numFmtId="0" fontId="15" fillId="0" borderId="0" xfId="359" applyFont="1" applyFill="1"/>
    <xf numFmtId="0" fontId="13" fillId="0" borderId="0" xfId="359" applyFont="1" applyFill="1"/>
    <xf numFmtId="0" fontId="12" fillId="0" borderId="0" xfId="360" applyFont="1" applyFill="1"/>
    <xf numFmtId="0" fontId="11" fillId="0" borderId="0" xfId="360" applyFont="1" applyFill="1"/>
    <xf numFmtId="0" fontId="27" fillId="0" borderId="4" xfId="363" applyFont="1" applyFill="1" applyBorder="1" applyAlignment="1">
      <alignment vertical="center"/>
    </xf>
    <xf numFmtId="0" fontId="27" fillId="0" borderId="0" xfId="363" applyFont="1" applyFill="1" applyBorder="1" applyAlignment="1">
      <alignment horizontal="right" vertical="center"/>
    </xf>
    <xf numFmtId="17" fontId="27" fillId="0" borderId="74" xfId="363" applyNumberFormat="1" applyFont="1" applyFill="1" applyBorder="1" applyAlignment="1">
      <alignment horizontal="center" vertical="center" wrapText="1"/>
    </xf>
    <xf numFmtId="17" fontId="27" fillId="0" borderId="11" xfId="363" applyNumberFormat="1" applyFont="1" applyFill="1" applyBorder="1" applyAlignment="1">
      <alignment horizontal="center" vertical="center" wrapText="1"/>
    </xf>
    <xf numFmtId="17" fontId="27" fillId="0" borderId="82" xfId="363" applyNumberFormat="1" applyFont="1" applyFill="1" applyBorder="1" applyAlignment="1">
      <alignment horizontal="center" vertical="center" wrapText="1"/>
    </xf>
    <xf numFmtId="49" fontId="27" fillId="0" borderId="5" xfId="363" applyNumberFormat="1" applyFont="1" applyFill="1" applyBorder="1" applyAlignment="1">
      <alignment horizontal="right" vertical="distributed" indent="1"/>
    </xf>
    <xf numFmtId="176" fontId="27" fillId="0" borderId="41" xfId="364" applyNumberFormat="1" applyFont="1" applyFill="1" applyBorder="1" applyAlignment="1">
      <alignment horizontal="center" vertical="center"/>
    </xf>
    <xf numFmtId="176" fontId="27" fillId="0" borderId="5" xfId="364" applyNumberFormat="1" applyFont="1" applyFill="1" applyBorder="1" applyAlignment="1">
      <alignment horizontal="center" vertical="center"/>
    </xf>
    <xf numFmtId="176" fontId="27" fillId="0" borderId="28" xfId="364" applyNumberFormat="1" applyFont="1" applyFill="1" applyBorder="1" applyAlignment="1">
      <alignment horizontal="center" vertical="center"/>
    </xf>
    <xf numFmtId="49" fontId="16" fillId="0" borderId="5" xfId="363" applyNumberFormat="1" applyFont="1" applyFill="1" applyBorder="1" applyAlignment="1">
      <alignment horizontal="right" vertical="center" indent="1"/>
    </xf>
    <xf numFmtId="176" fontId="16" fillId="0" borderId="41" xfId="364" applyNumberFormat="1" applyFont="1" applyFill="1" applyBorder="1" applyAlignment="1">
      <alignment horizontal="center" vertical="center"/>
    </xf>
    <xf numFmtId="176" fontId="16" fillId="0" borderId="5" xfId="364" applyNumberFormat="1" applyFont="1" applyFill="1" applyBorder="1" applyAlignment="1">
      <alignment horizontal="center" vertical="center"/>
    </xf>
    <xf numFmtId="176" fontId="16" fillId="0" borderId="29" xfId="364" applyNumberFormat="1" applyFont="1" applyFill="1" applyBorder="1" applyAlignment="1">
      <alignment horizontal="center" vertical="center"/>
    </xf>
    <xf numFmtId="176" fontId="16" fillId="0" borderId="50" xfId="364" applyNumberFormat="1" applyFont="1" applyFill="1" applyBorder="1" applyAlignment="1">
      <alignment horizontal="center" vertical="center"/>
    </xf>
    <xf numFmtId="176" fontId="16" fillId="0" borderId="3" xfId="364" applyNumberFormat="1" applyFont="1" applyFill="1" applyBorder="1" applyAlignment="1">
      <alignment horizontal="center" vertical="center"/>
    </xf>
    <xf numFmtId="176" fontId="27" fillId="0" borderId="49" xfId="364" applyNumberFormat="1" applyFont="1" applyFill="1" applyBorder="1" applyAlignment="1">
      <alignment horizontal="center" vertical="center"/>
    </xf>
    <xf numFmtId="0" fontId="16" fillId="0" borderId="0" xfId="363" applyFont="1" applyFill="1">
      <alignment horizontal="center" vertical="center"/>
    </xf>
    <xf numFmtId="49" fontId="27" fillId="0" borderId="5" xfId="366" applyNumberFormat="1" applyFont="1" applyFill="1" applyBorder="1" applyAlignment="1">
      <alignment horizontal="right" vertical="center" wrapText="1" indent="1"/>
    </xf>
    <xf numFmtId="176" fontId="27" fillId="0" borderId="41" xfId="363" applyNumberFormat="1" applyFont="1" applyFill="1" applyBorder="1" applyAlignment="1">
      <alignment horizontal="right" vertical="center" indent="1"/>
    </xf>
    <xf numFmtId="176" fontId="27" fillId="0" borderId="5" xfId="363" applyNumberFormat="1" applyFont="1" applyFill="1" applyBorder="1" applyAlignment="1">
      <alignment horizontal="right" vertical="center" indent="1"/>
    </xf>
    <xf numFmtId="176" fontId="27" fillId="0" borderId="31" xfId="363" applyNumberFormat="1" applyFont="1" applyFill="1" applyBorder="1" applyAlignment="1">
      <alignment horizontal="right" vertical="center" indent="1"/>
    </xf>
    <xf numFmtId="176" fontId="27" fillId="0" borderId="5" xfId="364" applyNumberFormat="1" applyFont="1" applyFill="1" applyBorder="1" applyAlignment="1">
      <alignment horizontal="right" vertical="center" indent="1"/>
    </xf>
    <xf numFmtId="176" fontId="27" fillId="0" borderId="31" xfId="364" applyNumberFormat="1" applyFont="1" applyFill="1" applyBorder="1" applyAlignment="1">
      <alignment horizontal="right" vertical="center" indent="1"/>
    </xf>
    <xf numFmtId="49" fontId="16" fillId="0" borderId="5" xfId="365" applyNumberFormat="1" applyFont="1" applyFill="1" applyBorder="1" applyAlignment="1">
      <alignment horizontal="right" vertical="center" wrapText="1" indent="1"/>
    </xf>
    <xf numFmtId="176" fontId="16" fillId="0" borderId="29" xfId="364" applyNumberFormat="1" applyFont="1" applyFill="1" applyBorder="1" applyAlignment="1">
      <alignment horizontal="right" vertical="center" indent="1"/>
    </xf>
    <xf numFmtId="176" fontId="16" fillId="0" borderId="5" xfId="364" applyNumberFormat="1" applyFont="1" applyFill="1" applyBorder="1" applyAlignment="1">
      <alignment horizontal="right" vertical="center" indent="1"/>
    </xf>
    <xf numFmtId="176" fontId="16" fillId="0" borderId="31" xfId="364" applyNumberFormat="1" applyFont="1" applyFill="1" applyBorder="1" applyAlignment="1">
      <alignment horizontal="right" vertical="center" indent="1"/>
    </xf>
    <xf numFmtId="49" fontId="47" fillId="0" borderId="5" xfId="365" applyNumberFormat="1" applyFont="1" applyFill="1" applyBorder="1" applyAlignment="1">
      <alignment horizontal="right" vertical="center" wrapText="1" indent="1"/>
    </xf>
    <xf numFmtId="176" fontId="47" fillId="0" borderId="29" xfId="364" applyNumberFormat="1" applyFont="1" applyFill="1" applyBorder="1" applyAlignment="1">
      <alignment horizontal="right" vertical="center" indent="1"/>
    </xf>
    <xf numFmtId="176" fontId="47" fillId="0" borderId="5" xfId="364" applyNumberFormat="1" applyFont="1" applyFill="1" applyBorder="1" applyAlignment="1">
      <alignment horizontal="right" vertical="center" indent="1"/>
    </xf>
    <xf numFmtId="176" fontId="47" fillId="0" borderId="31" xfId="364" applyNumberFormat="1" applyFont="1" applyFill="1" applyBorder="1" applyAlignment="1">
      <alignment horizontal="right" vertical="center" indent="1"/>
    </xf>
    <xf numFmtId="268" fontId="47" fillId="0" borderId="5" xfId="363" applyNumberFormat="1" applyFont="1" applyFill="1" applyBorder="1" applyAlignment="1">
      <alignment horizontal="right" vertical="center"/>
    </xf>
    <xf numFmtId="268" fontId="16" fillId="0" borderId="5" xfId="363" applyNumberFormat="1" applyFont="1" applyFill="1" applyBorder="1" applyAlignment="1">
      <alignment horizontal="right" vertical="center"/>
    </xf>
    <xf numFmtId="49" fontId="27" fillId="0" borderId="5" xfId="365" applyNumberFormat="1" applyFont="1" applyFill="1" applyBorder="1" applyAlignment="1">
      <alignment horizontal="right" vertical="center" wrapText="1" indent="1"/>
    </xf>
    <xf numFmtId="176" fontId="27" fillId="0" borderId="41" xfId="364" applyNumberFormat="1" applyFont="1" applyFill="1" applyBorder="1" applyAlignment="1">
      <alignment horizontal="right" vertical="center" indent="1"/>
    </xf>
    <xf numFmtId="49" fontId="16" fillId="0" borderId="3" xfId="365" applyNumberFormat="1" applyFont="1" applyFill="1" applyBorder="1" applyAlignment="1">
      <alignment horizontal="right" vertical="center" wrapText="1" indent="1"/>
    </xf>
    <xf numFmtId="176" fontId="16" fillId="0" borderId="57" xfId="364" applyNumberFormat="1" applyFont="1" applyFill="1" applyBorder="1" applyAlignment="1">
      <alignment horizontal="right" vertical="center" indent="1"/>
    </xf>
    <xf numFmtId="176" fontId="16" fillId="0" borderId="3" xfId="364" applyNumberFormat="1" applyFont="1" applyFill="1" applyBorder="1" applyAlignment="1">
      <alignment horizontal="right" vertical="center" indent="1"/>
    </xf>
    <xf numFmtId="176" fontId="16" fillId="0" borderId="51" xfId="364" applyNumberFormat="1" applyFont="1" applyFill="1" applyBorder="1" applyAlignment="1">
      <alignment horizontal="right" vertical="center" indent="1"/>
    </xf>
    <xf numFmtId="233" fontId="13" fillId="0" borderId="11" xfId="163" applyNumberFormat="1" applyFont="1" applyFill="1" applyBorder="1" applyAlignment="1">
      <alignment vertical="center"/>
    </xf>
    <xf numFmtId="233" fontId="13" fillId="0" borderId="82" xfId="163" applyNumberFormat="1" applyFont="1" applyFill="1" applyBorder="1" applyAlignment="1">
      <alignment vertical="center"/>
    </xf>
    <xf numFmtId="0" fontId="16" fillId="0" borderId="0" xfId="163" applyFont="1" applyFill="1"/>
    <xf numFmtId="233" fontId="13" fillId="0" borderId="67" xfId="163" applyNumberFormat="1" applyFont="1" applyFill="1" applyBorder="1" applyAlignment="1">
      <alignment vertical="center"/>
    </xf>
    <xf numFmtId="233" fontId="13" fillId="0" borderId="68" xfId="163" applyNumberFormat="1" applyFont="1" applyFill="1" applyBorder="1" applyAlignment="1">
      <alignment vertical="center"/>
    </xf>
    <xf numFmtId="0" fontId="9" fillId="0" borderId="0" xfId="368" applyFont="1" applyFill="1" applyAlignment="1">
      <alignment vertical="center"/>
    </xf>
    <xf numFmtId="0" fontId="16" fillId="0" borderId="0" xfId="368" applyFont="1" applyFill="1"/>
    <xf numFmtId="0" fontId="27" fillId="0" borderId="36" xfId="368" applyFont="1" applyFill="1" applyBorder="1" applyAlignment="1">
      <alignment horizontal="center" vertical="center"/>
    </xf>
    <xf numFmtId="0" fontId="27" fillId="0" borderId="34" xfId="368" applyFont="1" applyFill="1" applyBorder="1" applyAlignment="1">
      <alignment horizontal="center" vertical="center"/>
    </xf>
    <xf numFmtId="0" fontId="27" fillId="0" borderId="14" xfId="368" applyFont="1" applyFill="1" applyBorder="1" applyAlignment="1">
      <alignment horizontal="center" vertical="center"/>
    </xf>
    <xf numFmtId="0" fontId="27" fillId="0" borderId="15" xfId="368" applyFont="1" applyFill="1" applyBorder="1" applyAlignment="1">
      <alignment horizontal="center" vertical="center"/>
    </xf>
    <xf numFmtId="0" fontId="27" fillId="0" borderId="0" xfId="368" applyFont="1" applyFill="1" applyAlignment="1">
      <alignment horizontal="center"/>
    </xf>
    <xf numFmtId="0" fontId="27" fillId="0" borderId="29" xfId="368" applyFont="1" applyFill="1" applyBorder="1" applyAlignment="1">
      <alignment horizontal="left" vertical="center"/>
    </xf>
    <xf numFmtId="0" fontId="27" fillId="0" borderId="5" xfId="368" applyFont="1" applyFill="1" applyBorder="1" applyAlignment="1">
      <alignment horizontal="center"/>
    </xf>
    <xf numFmtId="0" fontId="27" fillId="0" borderId="0" xfId="368" applyFont="1" applyFill="1" applyBorder="1" applyAlignment="1">
      <alignment horizontal="center"/>
    </xf>
    <xf numFmtId="0" fontId="27" fillId="0" borderId="28" xfId="368" applyFont="1" applyFill="1" applyBorder="1" applyAlignment="1">
      <alignment horizontal="center"/>
    </xf>
    <xf numFmtId="0" fontId="16" fillId="0" borderId="27" xfId="368" applyFont="1" applyFill="1" applyBorder="1" applyAlignment="1">
      <alignment horizontal="left" vertical="center" wrapText="1"/>
    </xf>
    <xf numFmtId="0" fontId="16" fillId="0" borderId="5" xfId="368" applyFont="1" applyFill="1" applyBorder="1" applyAlignment="1">
      <alignment horizontal="center" vertical="center"/>
    </xf>
    <xf numFmtId="213" fontId="16" fillId="0" borderId="0" xfId="68" applyNumberFormat="1" applyFont="1" applyFill="1" applyBorder="1" applyAlignment="1">
      <alignment vertical="center"/>
    </xf>
    <xf numFmtId="213" fontId="16" fillId="0" borderId="28" xfId="68" applyNumberFormat="1" applyFont="1" applyFill="1" applyBorder="1" applyAlignment="1">
      <alignment vertical="center"/>
    </xf>
    <xf numFmtId="0" fontId="47" fillId="0" borderId="29" xfId="68" applyFont="1" applyFill="1" applyBorder="1" applyAlignment="1">
      <alignment vertical="top" wrapText="1"/>
    </xf>
    <xf numFmtId="0" fontId="16" fillId="0" borderId="5" xfId="368" applyFont="1" applyFill="1" applyBorder="1" applyAlignment="1">
      <alignment horizontal="center" vertical="top"/>
    </xf>
    <xf numFmtId="213" fontId="98" fillId="0" borderId="0" xfId="369" applyNumberFormat="1" applyFont="1" applyFill="1" applyBorder="1" applyAlignment="1">
      <alignment vertical="top"/>
    </xf>
    <xf numFmtId="213" fontId="98" fillId="0" borderId="28" xfId="369" applyNumberFormat="1" applyFont="1" applyFill="1" applyBorder="1" applyAlignment="1">
      <alignment vertical="top"/>
    </xf>
    <xf numFmtId="0" fontId="16" fillId="0" borderId="27" xfId="368" applyFont="1" applyFill="1" applyBorder="1" applyAlignment="1">
      <alignment vertical="center" wrapText="1"/>
    </xf>
    <xf numFmtId="270" fontId="16" fillId="0" borderId="0" xfId="369" applyNumberFormat="1" applyFont="1" applyFill="1" applyBorder="1" applyAlignment="1">
      <alignment vertical="center"/>
    </xf>
    <xf numFmtId="49" fontId="16" fillId="0" borderId="0" xfId="369" applyNumberFormat="1" applyFont="1" applyFill="1" applyBorder="1" applyAlignment="1">
      <alignment horizontal="right" vertical="center"/>
    </xf>
    <xf numFmtId="49" fontId="16" fillId="0" borderId="0" xfId="368" applyNumberFormat="1" applyFont="1" applyFill="1"/>
    <xf numFmtId="213" fontId="16" fillId="0" borderId="0" xfId="369" applyNumberFormat="1" applyFont="1" applyFill="1" applyBorder="1" applyAlignment="1">
      <alignment vertical="center"/>
    </xf>
    <xf numFmtId="213" fontId="16" fillId="0" borderId="28" xfId="369" applyNumberFormat="1" applyFont="1" applyFill="1" applyBorder="1" applyAlignment="1">
      <alignment vertical="center"/>
    </xf>
    <xf numFmtId="0" fontId="7" fillId="0" borderId="0" xfId="68" applyFont="1" applyFill="1" applyBorder="1" applyAlignment="1">
      <alignment horizontal="center" vertical="center"/>
    </xf>
    <xf numFmtId="213" fontId="7" fillId="0" borderId="0" xfId="68" applyNumberFormat="1" applyFont="1" applyFill="1" applyBorder="1" applyAlignment="1">
      <alignment vertical="center"/>
    </xf>
    <xf numFmtId="0" fontId="13" fillId="0" borderId="0" xfId="68" applyFont="1" applyFill="1" applyBorder="1" applyAlignment="1">
      <alignment vertical="center" wrapText="1"/>
    </xf>
    <xf numFmtId="0" fontId="16" fillId="0" borderId="29" xfId="368" applyFont="1" applyFill="1" applyBorder="1" applyAlignment="1">
      <alignment vertical="center"/>
    </xf>
    <xf numFmtId="0" fontId="144" fillId="0" borderId="5" xfId="368" applyFont="1" applyFill="1" applyBorder="1" applyAlignment="1">
      <alignment horizontal="center" vertical="center" wrapText="1"/>
    </xf>
    <xf numFmtId="43" fontId="16" fillId="0" borderId="0" xfId="369" applyNumberFormat="1" applyFont="1" applyFill="1" applyBorder="1" applyAlignment="1">
      <alignment vertical="center"/>
    </xf>
    <xf numFmtId="43" fontId="16" fillId="0" borderId="28" xfId="369" applyNumberFormat="1" applyFont="1" applyFill="1" applyBorder="1" applyAlignment="1">
      <alignment vertical="center"/>
    </xf>
    <xf numFmtId="0" fontId="16" fillId="0" borderId="29" xfId="368" applyFont="1" applyFill="1" applyBorder="1" applyAlignment="1">
      <alignment horizontal="left" vertical="center" wrapText="1"/>
    </xf>
    <xf numFmtId="43" fontId="16" fillId="0" borderId="0" xfId="370" applyFont="1" applyFill="1" applyBorder="1" applyAlignment="1">
      <alignment vertical="center"/>
    </xf>
    <xf numFmtId="43" fontId="16" fillId="0" borderId="28" xfId="370" applyFont="1" applyFill="1" applyBorder="1" applyAlignment="1">
      <alignment vertical="center"/>
    </xf>
    <xf numFmtId="213" fontId="16" fillId="0" borderId="0" xfId="370" applyNumberFormat="1" applyFont="1" applyFill="1" applyBorder="1" applyAlignment="1">
      <alignment vertical="center"/>
    </xf>
    <xf numFmtId="213" fontId="16" fillId="0" borderId="28" xfId="370" applyNumberFormat="1" applyFont="1" applyFill="1" applyBorder="1" applyAlignment="1">
      <alignment vertical="center"/>
    </xf>
    <xf numFmtId="213" fontId="16" fillId="0" borderId="0" xfId="370" applyNumberFormat="1" applyFont="1" applyFill="1" applyBorder="1" applyAlignment="1">
      <alignment vertical="top"/>
    </xf>
    <xf numFmtId="213" fontId="16" fillId="0" borderId="28" xfId="370" applyNumberFormat="1" applyFont="1" applyFill="1" applyBorder="1" applyAlignment="1">
      <alignment vertical="top"/>
    </xf>
    <xf numFmtId="197" fontId="16" fillId="0" borderId="0" xfId="370" applyNumberFormat="1" applyFont="1" applyFill="1" applyBorder="1" applyAlignment="1">
      <alignment vertical="center"/>
    </xf>
    <xf numFmtId="197" fontId="16" fillId="0" borderId="28" xfId="370" applyNumberFormat="1" applyFont="1" applyFill="1" applyBorder="1" applyAlignment="1">
      <alignment vertical="center"/>
    </xf>
    <xf numFmtId="0" fontId="13" fillId="0" borderId="5" xfId="68" applyFont="1" applyFill="1" applyBorder="1" applyAlignment="1">
      <alignment horizontal="center" vertical="top"/>
    </xf>
    <xf numFmtId="177" fontId="47" fillId="0" borderId="0" xfId="68" applyNumberFormat="1" applyFont="1" applyFill="1" applyAlignment="1">
      <alignment vertical="top"/>
    </xf>
    <xf numFmtId="177" fontId="47" fillId="0" borderId="0" xfId="68" applyNumberFormat="1" applyFont="1" applyFill="1" applyBorder="1" applyAlignment="1">
      <alignment vertical="top"/>
    </xf>
    <xf numFmtId="177" fontId="47" fillId="0" borderId="28" xfId="68" applyNumberFormat="1" applyFont="1" applyFill="1" applyBorder="1" applyAlignment="1">
      <alignment vertical="top"/>
    </xf>
    <xf numFmtId="0" fontId="27" fillId="0" borderId="240" xfId="368" applyFont="1" applyFill="1" applyBorder="1" applyAlignment="1">
      <alignment horizontal="left" vertical="center" wrapText="1"/>
    </xf>
    <xf numFmtId="0" fontId="16" fillId="0" borderId="241" xfId="368" applyFont="1" applyFill="1" applyBorder="1" applyAlignment="1">
      <alignment horizontal="center" vertical="center"/>
    </xf>
    <xf numFmtId="197" fontId="16" fillId="0" borderId="242" xfId="370" applyNumberFormat="1" applyFont="1" applyFill="1" applyBorder="1" applyAlignment="1">
      <alignment vertical="center"/>
    </xf>
    <xf numFmtId="197" fontId="16" fillId="0" borderId="243" xfId="370" applyNumberFormat="1" applyFont="1" applyFill="1" applyBorder="1" applyAlignment="1">
      <alignment vertical="center"/>
    </xf>
    <xf numFmtId="271" fontId="16" fillId="0" borderId="5" xfId="371" applyFont="1" applyFill="1" applyBorder="1" applyAlignment="1">
      <alignment horizontal="center" vertical="center"/>
    </xf>
    <xf numFmtId="0" fontId="16" fillId="0" borderId="33" xfId="368" applyFont="1" applyFill="1" applyBorder="1" applyAlignment="1">
      <alignment horizontal="left" vertical="center" wrapText="1"/>
    </xf>
    <xf numFmtId="271" fontId="16" fillId="0" borderId="18" xfId="371" applyFont="1" applyFill="1" applyBorder="1" applyAlignment="1">
      <alignment horizontal="center" vertical="center"/>
    </xf>
    <xf numFmtId="197" fontId="16" fillId="0" borderId="20" xfId="370" applyNumberFormat="1" applyFont="1" applyFill="1" applyBorder="1" applyAlignment="1">
      <alignment vertical="center"/>
    </xf>
    <xf numFmtId="197" fontId="16" fillId="0" borderId="19" xfId="370" applyNumberFormat="1" applyFont="1" applyFill="1" applyBorder="1" applyAlignment="1">
      <alignment vertical="center"/>
    </xf>
    <xf numFmtId="0" fontId="16" fillId="0" borderId="0" xfId="368" applyFont="1" applyFill="1" applyBorder="1" applyAlignment="1">
      <alignment horizontal="left" vertical="center" wrapText="1"/>
    </xf>
    <xf numFmtId="271" fontId="16" fillId="0" borderId="0" xfId="371" applyFont="1" applyFill="1" applyBorder="1" applyAlignment="1">
      <alignment horizontal="center" vertical="center"/>
    </xf>
    <xf numFmtId="0" fontId="18" fillId="0" borderId="0" xfId="368" applyFont="1" applyFill="1" applyBorder="1" applyAlignment="1">
      <alignment horizontal="left" vertical="center"/>
    </xf>
    <xf numFmtId="0" fontId="16" fillId="0" borderId="0" xfId="368" applyFont="1" applyFill="1" applyBorder="1" applyAlignment="1">
      <alignment horizontal="center"/>
    </xf>
    <xf numFmtId="1" fontId="16" fillId="0" borderId="0" xfId="368" applyNumberFormat="1" applyFont="1" applyFill="1"/>
    <xf numFmtId="273" fontId="27" fillId="0" borderId="1" xfId="68" applyNumberFormat="1" applyFont="1" applyFill="1" applyBorder="1"/>
    <xf numFmtId="273" fontId="27" fillId="0" borderId="5" xfId="68" applyNumberFormat="1" applyFont="1" applyFill="1" applyBorder="1"/>
    <xf numFmtId="273" fontId="27" fillId="0" borderId="28" xfId="68" applyNumberFormat="1" applyFont="1" applyFill="1" applyBorder="1" applyAlignment="1"/>
    <xf numFmtId="273" fontId="16" fillId="0" borderId="5" xfId="68" applyNumberFormat="1" applyFont="1" applyFill="1" applyBorder="1"/>
    <xf numFmtId="273" fontId="16" fillId="0" borderId="28" xfId="68" applyNumberFormat="1" applyFont="1" applyFill="1" applyBorder="1"/>
    <xf numFmtId="0" fontId="16" fillId="0" borderId="0" xfId="68" applyFont="1" applyFill="1" applyBorder="1" applyAlignment="1">
      <alignment horizontal="left"/>
    </xf>
    <xf numFmtId="188" fontId="16" fillId="0" borderId="5" xfId="68" applyNumberFormat="1" applyFont="1" applyFill="1" applyBorder="1"/>
    <xf numFmtId="0" fontId="14" fillId="0" borderId="0" xfId="368" applyFont="1" applyFill="1" applyBorder="1" applyAlignment="1">
      <alignment horizontal="left" vertical="center" wrapText="1"/>
    </xf>
    <xf numFmtId="0" fontId="55" fillId="0" borderId="214" xfId="375" applyFont="1" applyFill="1" applyBorder="1" applyAlignment="1">
      <alignment horizontal="center" vertical="center" wrapText="1"/>
    </xf>
    <xf numFmtId="0" fontId="149" fillId="0" borderId="215" xfId="375" applyFont="1" applyFill="1" applyBorder="1" applyAlignment="1">
      <alignment horizontal="center" vertical="center" wrapText="1"/>
    </xf>
    <xf numFmtId="0" fontId="55" fillId="0" borderId="217" xfId="375" applyFont="1" applyFill="1" applyBorder="1" applyAlignment="1">
      <alignment horizontal="center" vertical="center" wrapText="1"/>
    </xf>
    <xf numFmtId="0" fontId="151" fillId="0" borderId="214" xfId="375" applyFont="1" applyFill="1" applyBorder="1" applyAlignment="1">
      <alignment horizontal="center" vertical="center" wrapText="1"/>
    </xf>
    <xf numFmtId="0" fontId="16" fillId="0" borderId="0" xfId="377" applyFont="1" applyFill="1"/>
    <xf numFmtId="239" fontId="12" fillId="0" borderId="8" xfId="171" applyNumberFormat="1" applyFont="1" applyFill="1" applyBorder="1"/>
    <xf numFmtId="239" fontId="12" fillId="0" borderId="2" xfId="171" applyNumberFormat="1" applyFont="1" applyFill="1" applyBorder="1"/>
    <xf numFmtId="239" fontId="12" fillId="0" borderId="56" xfId="171" applyNumberFormat="1" applyFont="1" applyFill="1" applyBorder="1"/>
    <xf numFmtId="239" fontId="12" fillId="0" borderId="6" xfId="171" applyNumberFormat="1" applyFont="1" applyFill="1" applyBorder="1"/>
    <xf numFmtId="239" fontId="12" fillId="0" borderId="0" xfId="171" applyNumberFormat="1" applyFont="1" applyFill="1" applyBorder="1"/>
    <xf numFmtId="239" fontId="12" fillId="0" borderId="41" xfId="171" applyNumberFormat="1" applyFont="1" applyFill="1" applyBorder="1"/>
    <xf numFmtId="239" fontId="13" fillId="0" borderId="6" xfId="171" applyNumberFormat="1" applyFont="1" applyFill="1" applyBorder="1"/>
    <xf numFmtId="239" fontId="13" fillId="0" borderId="0" xfId="171" applyNumberFormat="1" applyFont="1" applyFill="1" applyBorder="1"/>
    <xf numFmtId="239" fontId="13" fillId="0" borderId="41" xfId="171" applyNumberFormat="1" applyFont="1" applyFill="1" applyBorder="1"/>
    <xf numFmtId="239" fontId="12" fillId="0" borderId="7" xfId="171" applyNumberFormat="1" applyFont="1" applyFill="1" applyBorder="1"/>
    <xf numFmtId="239" fontId="12" fillId="0" borderId="4" xfId="171" applyNumberFormat="1" applyFont="1" applyFill="1" applyBorder="1"/>
    <xf numFmtId="239" fontId="12" fillId="0" borderId="9" xfId="171" applyNumberFormat="1" applyFont="1" applyFill="1" applyBorder="1" applyAlignment="1">
      <alignment vertical="center"/>
    </xf>
    <xf numFmtId="239" fontId="12" fillId="0" borderId="10" xfId="171" applyNumberFormat="1" applyFont="1" applyFill="1" applyBorder="1" applyAlignment="1">
      <alignment vertical="center"/>
    </xf>
    <xf numFmtId="239" fontId="12" fillId="0" borderId="55" xfId="171" applyNumberFormat="1" applyFont="1" applyFill="1" applyBorder="1" applyAlignment="1">
      <alignment vertical="center"/>
    </xf>
    <xf numFmtId="0" fontId="12" fillId="0" borderId="1" xfId="169" applyFont="1" applyFill="1" applyBorder="1" applyAlignment="1"/>
    <xf numFmtId="0" fontId="13" fillId="0" borderId="5" xfId="169" applyFont="1" applyFill="1" applyBorder="1" applyAlignment="1">
      <alignment horizontal="center"/>
    </xf>
    <xf numFmtId="278" fontId="13" fillId="0" borderId="5" xfId="169" applyNumberFormat="1" applyFont="1" applyFill="1" applyBorder="1" applyAlignment="1">
      <alignment horizontal="right"/>
    </xf>
    <xf numFmtId="0" fontId="7" fillId="0" borderId="0" xfId="169" applyFont="1" applyFill="1"/>
    <xf numFmtId="279" fontId="13" fillId="0" borderId="5" xfId="169" applyNumberFormat="1" applyFont="1" applyFill="1" applyBorder="1" applyAlignment="1">
      <alignment horizontal="right"/>
    </xf>
    <xf numFmtId="263" fontId="13" fillId="0" borderId="5" xfId="169" applyNumberFormat="1" applyFont="1" applyFill="1" applyBorder="1" applyAlignment="1">
      <alignment horizontal="center" wrapText="1"/>
    </xf>
    <xf numFmtId="280" fontId="13" fillId="0" borderId="5" xfId="169" applyNumberFormat="1" applyFont="1" applyFill="1" applyBorder="1" applyAlignment="1">
      <alignment horizontal="right"/>
    </xf>
    <xf numFmtId="263" fontId="13" fillId="0" borderId="5" xfId="169" applyNumberFormat="1" applyFont="1" applyFill="1" applyBorder="1" applyAlignment="1">
      <alignment horizontal="center"/>
    </xf>
    <xf numFmtId="280" fontId="13" fillId="0" borderId="5" xfId="169" applyNumberFormat="1" applyFont="1" applyFill="1" applyBorder="1" applyAlignment="1">
      <alignment horizontal="right" vertical="center"/>
    </xf>
    <xf numFmtId="0" fontId="16" fillId="0" borderId="2" xfId="169" applyFont="1" applyFill="1" applyBorder="1" applyAlignment="1">
      <alignment horizontal="left" indent="1"/>
    </xf>
    <xf numFmtId="0" fontId="16" fillId="0" borderId="56" xfId="169" applyFont="1" applyFill="1" applyBorder="1" applyAlignment="1">
      <alignment horizontal="left" indent="1"/>
    </xf>
    <xf numFmtId="0" fontId="16" fillId="0" borderId="1" xfId="169" applyFont="1" applyFill="1" applyBorder="1" applyAlignment="1">
      <alignment horizontal="center"/>
    </xf>
    <xf numFmtId="278" fontId="16" fillId="0" borderId="1" xfId="169" applyNumberFormat="1" applyFont="1" applyFill="1" applyBorder="1" applyAlignment="1">
      <alignment horizontal="right" indent="2"/>
    </xf>
    <xf numFmtId="278" fontId="13" fillId="0" borderId="5" xfId="68" applyNumberFormat="1" applyFont="1" applyFill="1" applyBorder="1" applyAlignment="1">
      <alignment horizontal="right"/>
    </xf>
    <xf numFmtId="279" fontId="13" fillId="0" borderId="5" xfId="68" applyNumberFormat="1" applyFont="1" applyFill="1" applyBorder="1" applyAlignment="1">
      <alignment horizontal="right"/>
    </xf>
    <xf numFmtId="0" fontId="13" fillId="0" borderId="5" xfId="169" applyFont="1" applyFill="1" applyBorder="1" applyAlignment="1">
      <alignment horizontal="left" indent="2"/>
    </xf>
    <xf numFmtId="278" fontId="13" fillId="0" borderId="5" xfId="169" applyNumberFormat="1" applyFont="1" applyFill="1" applyBorder="1" applyAlignment="1">
      <alignment horizontal="right" indent="1"/>
    </xf>
    <xf numFmtId="0" fontId="20" fillId="0" borderId="0" xfId="169" applyFont="1" applyFill="1" applyBorder="1" applyAlignment="1">
      <alignment horizontal="left" indent="1"/>
    </xf>
    <xf numFmtId="177" fontId="13" fillId="0" borderId="5" xfId="169" applyNumberFormat="1" applyFont="1" applyFill="1" applyBorder="1" applyAlignment="1">
      <alignment horizontal="left" indent="2"/>
    </xf>
    <xf numFmtId="0" fontId="13" fillId="0" borderId="3" xfId="169" applyFont="1" applyFill="1" applyBorder="1" applyAlignment="1">
      <alignment horizontal="left" indent="2"/>
    </xf>
    <xf numFmtId="280" fontId="13" fillId="0" borderId="3" xfId="169" applyNumberFormat="1" applyFont="1" applyFill="1" applyBorder="1" applyAlignment="1">
      <alignment horizontal="right"/>
    </xf>
    <xf numFmtId="0" fontId="13" fillId="0" borderId="0" xfId="169" applyFont="1" applyFill="1" applyBorder="1" applyAlignment="1">
      <alignment horizontal="center"/>
    </xf>
    <xf numFmtId="280" fontId="13" fillId="0" borderId="0" xfId="169" applyNumberFormat="1" applyFont="1" applyFill="1" applyBorder="1" applyAlignment="1">
      <alignment horizontal="right"/>
    </xf>
    <xf numFmtId="0" fontId="13" fillId="0" borderId="1" xfId="169" applyFont="1" applyFill="1" applyBorder="1" applyAlignment="1">
      <alignment horizontal="center"/>
    </xf>
    <xf numFmtId="0" fontId="13" fillId="0" borderId="3" xfId="169" applyFont="1" applyFill="1" applyBorder="1" applyAlignment="1">
      <alignment horizontal="center"/>
    </xf>
    <xf numFmtId="0" fontId="16" fillId="0" borderId="0" xfId="169" applyFont="1" applyFill="1" applyBorder="1"/>
    <xf numFmtId="3" fontId="12" fillId="0" borderId="231" xfId="382" applyNumberFormat="1" applyFont="1" applyFill="1" applyBorder="1" applyAlignment="1">
      <alignment horizontal="right" vertical="center" indent="1"/>
    </xf>
    <xf numFmtId="3" fontId="12" fillId="0" borderId="0" xfId="382" applyNumberFormat="1" applyFont="1" applyFill="1" applyBorder="1" applyAlignment="1">
      <alignment horizontal="right" vertical="center" indent="1"/>
    </xf>
    <xf numFmtId="3" fontId="12" fillId="0" borderId="56" xfId="382" applyNumberFormat="1" applyFont="1" applyFill="1" applyBorder="1" applyAlignment="1">
      <alignment horizontal="right" vertical="center" indent="1"/>
    </xf>
    <xf numFmtId="3" fontId="13" fillId="0" borderId="233" xfId="382" applyNumberFormat="1" applyFont="1" applyFill="1" applyBorder="1" applyAlignment="1">
      <alignment horizontal="right" vertical="center" indent="1"/>
    </xf>
    <xf numFmtId="3" fontId="13" fillId="0" borderId="41" xfId="382" applyNumberFormat="1" applyFont="1" applyFill="1" applyBorder="1" applyAlignment="1">
      <alignment horizontal="right" vertical="center" indent="1"/>
    </xf>
    <xf numFmtId="3" fontId="13" fillId="0" borderId="41" xfId="24" applyNumberFormat="1" applyFont="1" applyFill="1" applyBorder="1" applyAlignment="1">
      <alignment horizontal="center" vertical="center"/>
    </xf>
    <xf numFmtId="3" fontId="13" fillId="0" borderId="258" xfId="382" applyNumberFormat="1" applyFont="1" applyFill="1" applyBorder="1" applyAlignment="1">
      <alignment horizontal="right" vertical="center" indent="1"/>
    </xf>
    <xf numFmtId="3" fontId="13" fillId="0" borderId="57" xfId="382" applyNumberFormat="1" applyFont="1" applyFill="1" applyBorder="1" applyAlignment="1">
      <alignment horizontal="right" vertical="center" indent="1"/>
    </xf>
    <xf numFmtId="3" fontId="13" fillId="0" borderId="57" xfId="24" applyNumberFormat="1" applyFont="1" applyFill="1" applyBorder="1" applyAlignment="1">
      <alignment horizontal="center" vertical="center"/>
    </xf>
    <xf numFmtId="0" fontId="12" fillId="0" borderId="11" xfId="13" applyFont="1" applyFill="1" applyBorder="1" applyAlignment="1">
      <alignment horizontal="center" vertical="center"/>
    </xf>
    <xf numFmtId="3" fontId="12" fillId="0" borderId="5" xfId="84" applyNumberFormat="1" applyFont="1" applyFill="1" applyBorder="1" applyAlignment="1">
      <alignment horizontal="center" vertical="center"/>
    </xf>
    <xf numFmtId="3" fontId="13" fillId="0" borderId="41" xfId="163" applyNumberFormat="1" applyFont="1" applyFill="1" applyBorder="1" applyAlignment="1">
      <alignment horizontal="right" vertical="center" indent="2"/>
    </xf>
    <xf numFmtId="3" fontId="13" fillId="0" borderId="5" xfId="84" applyNumberFormat="1" applyFont="1" applyFill="1" applyBorder="1" applyAlignment="1">
      <alignment horizontal="center" vertical="center"/>
    </xf>
    <xf numFmtId="3" fontId="20" fillId="0" borderId="5" xfId="84" applyNumberFormat="1" applyFont="1" applyFill="1" applyBorder="1" applyAlignment="1">
      <alignment horizontal="center" vertical="center"/>
    </xf>
    <xf numFmtId="3" fontId="20" fillId="0" borderId="41" xfId="163" applyNumberFormat="1" applyFont="1" applyFill="1" applyBorder="1" applyAlignment="1">
      <alignment horizontal="right" vertical="center" indent="2"/>
    </xf>
    <xf numFmtId="3" fontId="13" fillId="0" borderId="5" xfId="84" applyNumberFormat="1" applyFont="1" applyFill="1" applyBorder="1" applyAlignment="1">
      <alignment horizontal="left" vertical="center" indent="2"/>
    </xf>
    <xf numFmtId="3" fontId="13" fillId="0" borderId="5" xfId="84" applyNumberFormat="1" applyFont="1" applyFill="1" applyBorder="1" applyAlignment="1">
      <alignment horizontal="left" vertical="center"/>
    </xf>
    <xf numFmtId="3" fontId="13" fillId="0" borderId="5" xfId="13" applyNumberFormat="1" applyFont="1" applyFill="1" applyBorder="1" applyAlignment="1">
      <alignment horizontal="right" vertical="center" indent="2"/>
    </xf>
    <xf numFmtId="3" fontId="13" fillId="0" borderId="5" xfId="163" applyNumberFormat="1" applyFont="1" applyFill="1" applyBorder="1" applyAlignment="1">
      <alignment horizontal="right" vertical="center" indent="2"/>
    </xf>
    <xf numFmtId="282" fontId="20" fillId="0" borderId="6" xfId="13" applyNumberFormat="1" applyFont="1" applyFill="1" applyBorder="1" applyAlignment="1">
      <alignment horizontal="left" vertical="center" indent="2"/>
    </xf>
    <xf numFmtId="282" fontId="51" fillId="0" borderId="0" xfId="13" applyNumberFormat="1" applyFont="1" applyFill="1" applyBorder="1" applyAlignment="1">
      <alignment horizontal="left" vertical="center"/>
    </xf>
    <xf numFmtId="282" fontId="51" fillId="0" borderId="41" xfId="13" applyNumberFormat="1" applyFont="1" applyFill="1" applyBorder="1" applyAlignment="1">
      <alignment horizontal="left" vertical="center"/>
    </xf>
    <xf numFmtId="3" fontId="20" fillId="0" borderId="5" xfId="13" applyNumberFormat="1" applyFont="1" applyFill="1" applyBorder="1" applyAlignment="1">
      <alignment horizontal="right" vertical="center" indent="2"/>
    </xf>
    <xf numFmtId="3" fontId="12" fillId="0" borderId="11" xfId="84" applyNumberFormat="1" applyFont="1" applyFill="1" applyBorder="1" applyAlignment="1">
      <alignment horizontal="center" vertical="center"/>
    </xf>
    <xf numFmtId="0" fontId="13" fillId="0" borderId="0" xfId="13" applyFont="1" applyFill="1" applyBorder="1" applyAlignment="1">
      <alignment vertical="center"/>
    </xf>
    <xf numFmtId="0" fontId="118" fillId="0" borderId="11" xfId="13" applyFont="1" applyFill="1" applyBorder="1" applyAlignment="1">
      <alignment horizontal="center" vertical="center"/>
    </xf>
    <xf numFmtId="3" fontId="118" fillId="0" borderId="5" xfId="13" applyNumberFormat="1" applyFont="1" applyFill="1" applyBorder="1" applyAlignment="1">
      <alignment horizontal="center" vertical="center"/>
    </xf>
    <xf numFmtId="3" fontId="157" fillId="0" borderId="5" xfId="13" applyNumberFormat="1" applyFont="1" applyFill="1" applyBorder="1" applyAlignment="1">
      <alignment horizontal="center" vertical="center"/>
    </xf>
    <xf numFmtId="4" fontId="13" fillId="0" borderId="5" xfId="312" applyNumberFormat="1" applyFont="1" applyFill="1" applyBorder="1" applyAlignment="1">
      <alignment horizontal="right" vertical="center" indent="3"/>
    </xf>
    <xf numFmtId="0" fontId="13" fillId="0" borderId="7" xfId="312" applyFont="1" applyFill="1" applyBorder="1" applyAlignment="1">
      <alignment horizontal="left" vertical="center" indent="2"/>
    </xf>
    <xf numFmtId="0" fontId="13" fillId="0" borderId="57" xfId="312" applyFont="1" applyFill="1" applyBorder="1" applyAlignment="1">
      <alignment horizontal="left" indent="2"/>
    </xf>
    <xf numFmtId="4" fontId="13" fillId="0" borderId="3" xfId="312" applyNumberFormat="1" applyFont="1" applyFill="1" applyBorder="1" applyAlignment="1">
      <alignment horizontal="right" vertical="center" indent="3"/>
    </xf>
    <xf numFmtId="0" fontId="9" fillId="0" borderId="4" xfId="380" applyFont="1" applyFill="1" applyBorder="1" applyAlignment="1">
      <alignment horizontal="left" vertical="top" wrapText="1"/>
    </xf>
    <xf numFmtId="0" fontId="9" fillId="0" borderId="4" xfId="380" applyFont="1" applyFill="1" applyBorder="1" applyAlignment="1">
      <alignment horizontal="right" vertical="top" wrapText="1"/>
    </xf>
    <xf numFmtId="0" fontId="9" fillId="0" borderId="11" xfId="380" applyFont="1" applyFill="1" applyBorder="1" applyAlignment="1">
      <alignment horizontal="center" vertical="center" wrapText="1"/>
    </xf>
    <xf numFmtId="0" fontId="9" fillId="0" borderId="11" xfId="380" applyFont="1" applyFill="1" applyBorder="1" applyAlignment="1">
      <alignment horizontal="center" vertical="center"/>
    </xf>
    <xf numFmtId="0" fontId="9" fillId="0" borderId="5" xfId="380" applyFont="1" applyFill="1" applyBorder="1" applyAlignment="1">
      <alignment horizontal="left" vertical="center" indent="2"/>
    </xf>
    <xf numFmtId="2" fontId="9" fillId="0" borderId="5" xfId="380" applyNumberFormat="1" applyFont="1" applyFill="1" applyBorder="1" applyAlignment="1">
      <alignment horizontal="center" vertical="center"/>
    </xf>
    <xf numFmtId="0" fontId="7" fillId="0" borderId="5" xfId="380" applyFont="1" applyFill="1" applyBorder="1" applyAlignment="1">
      <alignment horizontal="left" vertical="center" indent="3"/>
    </xf>
    <xf numFmtId="2" fontId="7" fillId="0" borderId="5" xfId="380" quotePrefix="1" applyNumberFormat="1" applyFont="1" applyFill="1" applyBorder="1" applyAlignment="1">
      <alignment horizontal="center" vertical="center"/>
    </xf>
    <xf numFmtId="0" fontId="7" fillId="0" borderId="292" xfId="380" applyFont="1" applyFill="1" applyBorder="1" applyAlignment="1">
      <alignment horizontal="left" vertical="center" wrapText="1" indent="3"/>
    </xf>
    <xf numFmtId="2" fontId="7" fillId="0" borderId="292" xfId="380" applyNumberFormat="1" applyFont="1" applyFill="1" applyBorder="1" applyAlignment="1">
      <alignment horizontal="center" vertical="center"/>
    </xf>
    <xf numFmtId="0" fontId="9" fillId="0" borderId="5" xfId="380" applyFont="1" applyFill="1" applyBorder="1" applyAlignment="1">
      <alignment horizontal="left" vertical="center" wrapText="1" indent="1"/>
    </xf>
    <xf numFmtId="0" fontId="7" fillId="0" borderId="5" xfId="380" applyFont="1" applyFill="1" applyBorder="1" applyAlignment="1">
      <alignment horizontal="left" vertical="center" wrapText="1" indent="3"/>
    </xf>
    <xf numFmtId="2" fontId="7" fillId="0" borderId="5" xfId="380" applyNumberFormat="1" applyFont="1" applyFill="1" applyBorder="1" applyAlignment="1">
      <alignment horizontal="center" vertical="center"/>
    </xf>
    <xf numFmtId="0" fontId="7" fillId="0" borderId="3" xfId="380" applyFont="1" applyFill="1" applyBorder="1" applyAlignment="1">
      <alignment horizontal="left" vertical="center" wrapText="1" indent="3"/>
    </xf>
    <xf numFmtId="2" fontId="7" fillId="0" borderId="3" xfId="380" applyNumberFormat="1" applyFont="1" applyFill="1" applyBorder="1" applyAlignment="1">
      <alignment horizontal="center" vertical="center"/>
    </xf>
    <xf numFmtId="2" fontId="9" fillId="0" borderId="11" xfId="380" applyNumberFormat="1" applyFont="1" applyFill="1" applyBorder="1" applyAlignment="1">
      <alignment horizontal="center" vertical="center"/>
    </xf>
    <xf numFmtId="0" fontId="9" fillId="0" borderId="21"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17" xfId="0" applyFont="1" applyFill="1" applyBorder="1" applyAlignment="1">
      <alignment horizontal="center" vertical="center"/>
    </xf>
    <xf numFmtId="0" fontId="9" fillId="0" borderId="19"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19" xfId="0" applyFont="1" applyFill="1" applyBorder="1" applyAlignment="1">
      <alignment horizontal="center"/>
    </xf>
    <xf numFmtId="0" fontId="12" fillId="0" borderId="17" xfId="0" applyFont="1" applyFill="1" applyBorder="1" applyAlignment="1">
      <alignment horizontal="center" vertical="top"/>
    </xf>
    <xf numFmtId="0" fontId="12" fillId="0" borderId="21" xfId="0" applyFont="1" applyFill="1" applyBorder="1" applyAlignment="1">
      <alignment horizontal="center"/>
    </xf>
    <xf numFmtId="0" fontId="12" fillId="0" borderId="23" xfId="0" applyFont="1" applyFill="1" applyBorder="1" applyAlignment="1">
      <alignment horizontal="center"/>
    </xf>
    <xf numFmtId="0" fontId="12" fillId="0" borderId="27" xfId="0" applyFont="1" applyFill="1" applyBorder="1" applyAlignment="1">
      <alignment horizontal="center"/>
    </xf>
    <xf numFmtId="0" fontId="12" fillId="0" borderId="0" xfId="0" applyFont="1" applyFill="1" applyBorder="1" applyAlignment="1">
      <alignment horizontal="center"/>
    </xf>
    <xf numFmtId="0" fontId="12" fillId="0" borderId="28" xfId="0" applyFont="1" applyFill="1" applyBorder="1" applyAlignment="1">
      <alignment horizontal="center"/>
    </xf>
    <xf numFmtId="0" fontId="13" fillId="0" borderId="27" xfId="0" applyFont="1" applyFill="1" applyBorder="1" applyAlignment="1">
      <alignment horizontal="left"/>
    </xf>
    <xf numFmtId="0" fontId="13" fillId="0" borderId="27" xfId="0" applyFont="1" applyFill="1" applyBorder="1" applyAlignment="1">
      <alignment horizontal="center"/>
    </xf>
    <xf numFmtId="0" fontId="13" fillId="0" borderId="28" xfId="0" applyFont="1" applyFill="1" applyBorder="1" applyAlignment="1">
      <alignment horizontal="center"/>
    </xf>
    <xf numFmtId="164" fontId="7" fillId="0" borderId="41" xfId="0" applyNumberFormat="1" applyFont="1" applyFill="1" applyBorder="1" applyAlignment="1">
      <alignment horizontal="center"/>
    </xf>
    <xf numFmtId="164" fontId="7" fillId="0" borderId="57" xfId="0" applyNumberFormat="1" applyFont="1" applyFill="1" applyBorder="1" applyAlignment="1">
      <alignment horizontal="center"/>
    </xf>
    <xf numFmtId="0" fontId="7" fillId="0" borderId="0" xfId="8" quotePrefix="1" applyFont="1" applyFill="1" applyAlignment="1">
      <alignment horizontal="center" vertical="center" textRotation="180" wrapText="1"/>
    </xf>
    <xf numFmtId="0" fontId="16" fillId="0" borderId="0" xfId="22" applyFont="1" applyFill="1" applyBorder="1" applyAlignment="1">
      <alignment horizontal="center"/>
    </xf>
    <xf numFmtId="230" fontId="108" fillId="0" borderId="9" xfId="67" applyNumberFormat="1" applyFont="1" applyFill="1" applyBorder="1" applyAlignment="1">
      <alignment horizontal="center" vertical="center" wrapText="1"/>
    </xf>
    <xf numFmtId="230" fontId="108" fillId="0" borderId="55" xfId="67" applyNumberFormat="1" applyFont="1" applyFill="1" applyBorder="1" applyAlignment="1">
      <alignment horizontal="center" vertical="center" wrapText="1"/>
    </xf>
    <xf numFmtId="230" fontId="108" fillId="0" borderId="10" xfId="67" applyNumberFormat="1" applyFont="1" applyFill="1" applyBorder="1" applyAlignment="1">
      <alignment horizontal="center" vertical="center" wrapText="1"/>
    </xf>
    <xf numFmtId="0" fontId="7" fillId="0" borderId="6" xfId="157" applyFont="1" applyFill="1" applyBorder="1" applyAlignment="1">
      <alignment horizontal="center"/>
    </xf>
    <xf numFmtId="0" fontId="7" fillId="0" borderId="41" xfId="157" applyFont="1" applyFill="1" applyBorder="1" applyAlignment="1">
      <alignment horizontal="center"/>
    </xf>
    <xf numFmtId="0" fontId="16" fillId="0" borderId="0" xfId="242" quotePrefix="1" applyFont="1" applyFill="1" applyBorder="1" applyAlignment="1">
      <alignment horizontal="right"/>
    </xf>
    <xf numFmtId="0" fontId="12" fillId="0" borderId="9" xfId="52" applyFont="1" applyFill="1" applyBorder="1" applyAlignment="1">
      <alignment horizontal="center" vertical="center"/>
    </xf>
    <xf numFmtId="0" fontId="12" fillId="0" borderId="55" xfId="52" applyFont="1" applyFill="1" applyBorder="1" applyAlignment="1">
      <alignment horizontal="center" vertical="center"/>
    </xf>
    <xf numFmtId="0" fontId="12" fillId="0" borderId="6" xfId="52" applyFont="1" applyFill="1" applyBorder="1" applyAlignment="1"/>
    <xf numFmtId="0" fontId="9" fillId="0" borderId="0" xfId="52" applyFont="1" applyFill="1" applyAlignment="1">
      <alignment horizontal="center"/>
    </xf>
    <xf numFmtId="0" fontId="12" fillId="0" borderId="8" xfId="52" applyFont="1" applyFill="1" applyBorder="1" applyAlignment="1">
      <alignment horizontal="center" vertical="center"/>
    </xf>
    <xf numFmtId="0" fontId="12" fillId="0" borderId="56" xfId="52" applyFont="1" applyFill="1" applyBorder="1" applyAlignment="1">
      <alignment horizontal="center" vertical="center"/>
    </xf>
    <xf numFmtId="0" fontId="12" fillId="0" borderId="57" xfId="52" applyFont="1" applyFill="1" applyBorder="1" applyAlignment="1">
      <alignment horizontal="center" vertical="center"/>
    </xf>
    <xf numFmtId="0" fontId="12" fillId="0" borderId="56" xfId="52" applyFont="1" applyFill="1" applyBorder="1" applyAlignment="1">
      <alignment vertical="center"/>
    </xf>
    <xf numFmtId="0" fontId="12" fillId="0" borderId="1" xfId="52" applyFont="1" applyFill="1" applyBorder="1" applyAlignment="1">
      <alignment horizontal="center" vertical="center"/>
    </xf>
    <xf numFmtId="0" fontId="12" fillId="0" borderId="5" xfId="52" applyFont="1" applyFill="1" applyBorder="1" applyAlignment="1">
      <alignment horizontal="center" vertical="center"/>
    </xf>
    <xf numFmtId="0" fontId="12" fillId="0" borderId="3" xfId="52" applyFont="1" applyFill="1" applyBorder="1" applyAlignment="1">
      <alignment horizontal="center" vertical="center"/>
    </xf>
    <xf numFmtId="0" fontId="9" fillId="0" borderId="6" xfId="211" applyFont="1" applyFill="1" applyBorder="1" applyAlignment="1"/>
    <xf numFmtId="0" fontId="9" fillId="0" borderId="41" xfId="211" applyFont="1" applyFill="1" applyBorder="1"/>
    <xf numFmtId="0" fontId="12" fillId="0" borderId="11" xfId="52" applyNumberFormat="1" applyFont="1" applyFill="1" applyBorder="1" applyAlignment="1">
      <alignment horizontal="center" vertical="center"/>
    </xf>
    <xf numFmtId="0" fontId="12" fillId="0" borderId="11" xfId="52" applyFont="1" applyFill="1" applyBorder="1" applyAlignment="1">
      <alignment horizontal="center" vertical="center"/>
    </xf>
    <xf numFmtId="0" fontId="9" fillId="0" borderId="0" xfId="52" applyFont="1" applyFill="1" applyAlignment="1">
      <alignment horizontal="left"/>
    </xf>
    <xf numFmtId="0" fontId="13" fillId="0" borderId="9" xfId="269" applyFont="1" applyFill="1" applyBorder="1" applyAlignment="1">
      <alignment horizontal="center"/>
    </xf>
    <xf numFmtId="0" fontId="13" fillId="0" borderId="55" xfId="269" applyFont="1" applyFill="1" applyBorder="1" applyAlignment="1">
      <alignment horizontal="center"/>
    </xf>
    <xf numFmtId="0" fontId="12" fillId="0" borderId="9" xfId="269" applyFont="1" applyFill="1" applyBorder="1" applyAlignment="1">
      <alignment horizontal="left"/>
    </xf>
    <xf numFmtId="0" fontId="12" fillId="0" borderId="10" xfId="269" applyFont="1" applyFill="1" applyBorder="1" applyAlignment="1">
      <alignment horizontal="left"/>
    </xf>
    <xf numFmtId="0" fontId="12" fillId="0" borderId="55" xfId="269" applyFont="1" applyFill="1" applyBorder="1" applyAlignment="1">
      <alignment horizontal="left"/>
    </xf>
    <xf numFmtId="0" fontId="7" fillId="0" borderId="9" xfId="64" applyFont="1" applyFill="1" applyBorder="1" applyAlignment="1">
      <alignment horizontal="center"/>
    </xf>
    <xf numFmtId="0" fontId="7" fillId="0" borderId="10" xfId="64" applyFont="1" applyFill="1" applyBorder="1" applyAlignment="1">
      <alignment horizontal="center"/>
    </xf>
    <xf numFmtId="0" fontId="7" fillId="0" borderId="55" xfId="64" applyFont="1" applyFill="1" applyBorder="1" applyAlignment="1">
      <alignment horizontal="center"/>
    </xf>
    <xf numFmtId="0" fontId="12" fillId="0" borderId="55" xfId="52" applyFont="1" applyFill="1" applyBorder="1" applyAlignment="1">
      <alignment horizontal="center"/>
    </xf>
    <xf numFmtId="0" fontId="13" fillId="0" borderId="9" xfId="55" applyFont="1" applyFill="1" applyBorder="1" applyAlignment="1">
      <alignment horizontal="center"/>
    </xf>
    <xf numFmtId="0" fontId="13" fillId="0" borderId="10" xfId="55" applyFont="1" applyFill="1" applyBorder="1" applyAlignment="1">
      <alignment horizontal="center"/>
    </xf>
    <xf numFmtId="0" fontId="13" fillId="0" borderId="55" xfId="55" applyFont="1" applyFill="1" applyBorder="1" applyAlignment="1">
      <alignment horizontal="center"/>
    </xf>
    <xf numFmtId="0" fontId="16" fillId="0" borderId="0" xfId="278" applyFont="1" applyFill="1" applyBorder="1" applyAlignment="1">
      <alignment horizontal="left"/>
    </xf>
    <xf numFmtId="0" fontId="16" fillId="0" borderId="41" xfId="278" applyFont="1" applyFill="1" applyBorder="1" applyAlignment="1">
      <alignment horizontal="left"/>
    </xf>
    <xf numFmtId="0" fontId="9" fillId="0" borderId="0" xfId="72" applyFont="1" applyFill="1" applyAlignment="1">
      <alignment horizontal="center"/>
    </xf>
    <xf numFmtId="0" fontId="27" fillId="0" borderId="1" xfId="72" applyFont="1" applyFill="1" applyBorder="1" applyAlignment="1">
      <alignment horizontal="center" vertical="center"/>
    </xf>
    <xf numFmtId="0" fontId="27" fillId="0" borderId="9" xfId="72" applyFont="1" applyFill="1" applyBorder="1" applyAlignment="1">
      <alignment horizontal="center" vertical="center"/>
    </xf>
    <xf numFmtId="0" fontId="27" fillId="0" borderId="55" xfId="72" applyFont="1" applyFill="1" applyBorder="1" applyAlignment="1">
      <alignment horizontal="center" vertical="center"/>
    </xf>
    <xf numFmtId="0" fontId="27" fillId="0" borderId="11" xfId="72" applyFont="1" applyFill="1" applyBorder="1" applyAlignment="1">
      <alignment horizontal="center" vertical="center"/>
    </xf>
    <xf numFmtId="3" fontId="16" fillId="0" borderId="6" xfId="72" applyNumberFormat="1" applyFont="1" applyFill="1" applyBorder="1" applyAlignment="1">
      <alignment horizontal="center" vertical="center"/>
    </xf>
    <xf numFmtId="3" fontId="16" fillId="0" borderId="41" xfId="72" applyNumberFormat="1" applyFont="1" applyFill="1" applyBorder="1" applyAlignment="1">
      <alignment horizontal="center" vertical="center"/>
    </xf>
    <xf numFmtId="0" fontId="13" fillId="0" borderId="6" xfId="169" applyFont="1" applyFill="1" applyBorder="1" applyAlignment="1">
      <alignment horizontal="left" indent="1"/>
    </xf>
    <xf numFmtId="0" fontId="13" fillId="0" borderId="0" xfId="169" applyFont="1" applyFill="1" applyBorder="1" applyAlignment="1">
      <alignment horizontal="left" indent="1"/>
    </xf>
    <xf numFmtId="0" fontId="13" fillId="0" borderId="41" xfId="169" applyFont="1" applyFill="1" applyBorder="1" applyAlignment="1">
      <alignment horizontal="left" indent="1"/>
    </xf>
    <xf numFmtId="0" fontId="13" fillId="0" borderId="7" xfId="169" applyFont="1" applyFill="1" applyBorder="1" applyAlignment="1">
      <alignment horizontal="left" indent="1"/>
    </xf>
    <xf numFmtId="0" fontId="13" fillId="0" borderId="4" xfId="169" applyFont="1" applyFill="1" applyBorder="1" applyAlignment="1">
      <alignment horizontal="left" indent="1"/>
    </xf>
    <xf numFmtId="0" fontId="13" fillId="0" borderId="57" xfId="169" applyFont="1" applyFill="1" applyBorder="1" applyAlignment="1">
      <alignment horizontal="left" indent="1"/>
    </xf>
    <xf numFmtId="3" fontId="157" fillId="0" borderId="5" xfId="0" applyNumberFormat="1" applyFont="1" applyFill="1" applyBorder="1" applyAlignment="1">
      <alignment horizontal="center" vertical="center"/>
    </xf>
    <xf numFmtId="0" fontId="41" fillId="0" borderId="0" xfId="68" applyFont="1" applyFill="1"/>
    <xf numFmtId="213" fontId="13" fillId="0" borderId="0" xfId="34" applyNumberFormat="1" applyFont="1" applyFill="1" applyBorder="1" applyAlignment="1">
      <alignment horizontal="center" vertical="center"/>
    </xf>
    <xf numFmtId="1" fontId="41" fillId="0" borderId="0" xfId="68" applyNumberFormat="1" applyFont="1" applyFill="1"/>
    <xf numFmtId="177" fontId="143" fillId="0" borderId="0" xfId="362" applyNumberFormat="1" applyFont="1" applyFill="1"/>
    <xf numFmtId="0" fontId="143" fillId="0" borderId="0" xfId="362" applyFont="1" applyFill="1"/>
    <xf numFmtId="49" fontId="27" fillId="0" borderId="5" xfId="366" applyNumberFormat="1" applyFont="1" applyFill="1" applyBorder="1" applyAlignment="1">
      <alignment horizontal="right" vertical="center" indent="1"/>
    </xf>
    <xf numFmtId="1" fontId="47" fillId="0" borderId="5" xfId="366" applyNumberFormat="1" applyFont="1" applyFill="1" applyBorder="1" applyAlignment="1">
      <alignment vertical="center" wrapText="1"/>
    </xf>
    <xf numFmtId="1" fontId="16" fillId="0" borderId="5" xfId="366" applyNumberFormat="1" applyFont="1" applyFill="1" applyBorder="1" applyAlignment="1">
      <alignment vertical="center" wrapText="1"/>
    </xf>
    <xf numFmtId="183" fontId="143" fillId="0" borderId="0" xfId="362" applyNumberFormat="1" applyFont="1" applyFill="1"/>
    <xf numFmtId="165" fontId="16" fillId="0" borderId="80" xfId="278" quotePrefix="1" applyNumberFormat="1" applyFont="1" applyFill="1" applyBorder="1" applyAlignment="1">
      <alignment horizontal="right"/>
    </xf>
    <xf numFmtId="0" fontId="27" fillId="0" borderId="238" xfId="55" applyFont="1" applyFill="1" applyBorder="1" applyAlignment="1">
      <alignment horizontal="left" vertical="center" indent="1"/>
    </xf>
    <xf numFmtId="41" fontId="27" fillId="0" borderId="239" xfId="55" applyNumberFormat="1" applyFont="1" applyFill="1" applyBorder="1" applyAlignment="1">
      <alignment horizontal="center" vertical="center"/>
    </xf>
    <xf numFmtId="0" fontId="52" fillId="0" borderId="0" xfId="55" applyFont="1" applyFill="1" applyBorder="1" applyAlignment="1">
      <alignment horizontal="left" vertical="center" indent="1"/>
    </xf>
    <xf numFmtId="3" fontId="52" fillId="0" borderId="0" xfId="55" applyNumberFormat="1" applyFont="1" applyFill="1" applyBorder="1" applyAlignment="1">
      <alignment horizontal="center" vertical="center"/>
    </xf>
    <xf numFmtId="0" fontId="145" fillId="0" borderId="0" xfId="55" applyFont="1" applyFill="1" applyBorder="1"/>
    <xf numFmtId="0" fontId="163" fillId="0" borderId="0" xfId="55" applyFont="1" applyFill="1" applyBorder="1"/>
    <xf numFmtId="259" fontId="27" fillId="0" borderId="229" xfId="37" applyNumberFormat="1" applyFont="1" applyFill="1" applyBorder="1" applyAlignment="1">
      <alignment horizontal="right"/>
    </xf>
    <xf numFmtId="259" fontId="27" fillId="0" borderId="227" xfId="37" applyNumberFormat="1" applyFont="1" applyFill="1" applyBorder="1" applyAlignment="1">
      <alignment horizontal="right"/>
    </xf>
    <xf numFmtId="259" fontId="27" fillId="0" borderId="235" xfId="37" applyNumberFormat="1" applyFont="1" applyFill="1" applyBorder="1" applyAlignment="1">
      <alignment horizontal="right"/>
    </xf>
    <xf numFmtId="0" fontId="26" fillId="0" borderId="0" xfId="7" applyFont="1" applyFill="1"/>
    <xf numFmtId="259" fontId="13" fillId="0" borderId="6" xfId="13" applyNumberFormat="1" applyFont="1" applyFill="1" applyBorder="1" applyAlignment="1"/>
    <xf numFmtId="259" fontId="13" fillId="0" borderId="167" xfId="269" applyNumberFormat="1" applyFont="1" applyFill="1" applyBorder="1" applyAlignment="1"/>
    <xf numFmtId="259" fontId="13" fillId="0" borderId="174" xfId="269" applyNumberFormat="1" applyFont="1" applyFill="1" applyBorder="1" applyAlignment="1"/>
    <xf numFmtId="259" fontId="13" fillId="0" borderId="6" xfId="269" applyNumberFormat="1" applyFont="1" applyFill="1" applyBorder="1" applyAlignment="1"/>
    <xf numFmtId="259" fontId="13" fillId="0" borderId="174" xfId="13" applyNumberFormat="1" applyFont="1" applyFill="1" applyBorder="1" applyAlignment="1"/>
    <xf numFmtId="41" fontId="7" fillId="0" borderId="8" xfId="64" applyNumberFormat="1" applyFont="1" applyFill="1" applyBorder="1" applyAlignment="1"/>
    <xf numFmtId="41" fontId="7" fillId="0" borderId="165" xfId="64" applyNumberFormat="1" applyFont="1" applyFill="1" applyBorder="1" applyAlignment="1"/>
    <xf numFmtId="41" fontId="7" fillId="0" borderId="178" xfId="64" applyNumberFormat="1" applyFont="1" applyFill="1" applyBorder="1" applyAlignment="1"/>
    <xf numFmtId="41" fontId="7" fillId="0" borderId="174" xfId="64" applyNumberFormat="1" applyFont="1" applyFill="1" applyBorder="1" applyAlignment="1"/>
    <xf numFmtId="0" fontId="9" fillId="0" borderId="4" xfId="174" applyFont="1" applyFill="1" applyBorder="1" applyAlignment="1">
      <alignment vertical="center"/>
    </xf>
    <xf numFmtId="0" fontId="9" fillId="0" borderId="0" xfId="174" applyFont="1" applyFill="1" applyBorder="1" applyAlignment="1">
      <alignment horizontal="left" vertical="center"/>
    </xf>
    <xf numFmtId="0" fontId="12" fillId="0" borderId="0" xfId="174" applyFont="1" applyFill="1" applyAlignment="1">
      <alignment vertical="center"/>
    </xf>
    <xf numFmtId="0" fontId="12" fillId="0" borderId="55" xfId="174" applyFont="1" applyFill="1" applyBorder="1" applyAlignment="1">
      <alignment horizontal="center" vertical="center" wrapText="1"/>
    </xf>
    <xf numFmtId="0" fontId="12" fillId="0" borderId="11" xfId="174" applyFont="1" applyFill="1" applyBorder="1" applyAlignment="1">
      <alignment horizontal="center" vertical="center" wrapText="1"/>
    </xf>
    <xf numFmtId="0" fontId="27" fillId="0" borderId="11" xfId="174" applyFont="1" applyFill="1" applyBorder="1" applyAlignment="1">
      <alignment vertical="top"/>
    </xf>
    <xf numFmtId="41" fontId="27" fillId="0" borderId="55" xfId="174" applyNumberFormat="1" applyFont="1" applyFill="1" applyBorder="1" applyAlignment="1">
      <alignment horizontal="right"/>
    </xf>
    <xf numFmtId="0" fontId="16" fillId="0" borderId="11" xfId="174" applyFont="1" applyFill="1" applyBorder="1" applyAlignment="1">
      <alignment vertical="top" wrapText="1"/>
    </xf>
    <xf numFmtId="41" fontId="16" fillId="0" borderId="55" xfId="174" applyNumberFormat="1" applyFont="1" applyFill="1" applyBorder="1" applyAlignment="1">
      <alignment horizontal="right"/>
    </xf>
    <xf numFmtId="0" fontId="27" fillId="0" borderId="11" xfId="174" applyFont="1" applyFill="1" applyBorder="1" applyAlignment="1">
      <alignment vertical="center"/>
    </xf>
    <xf numFmtId="0" fontId="27" fillId="0" borderId="11" xfId="174" applyFont="1" applyFill="1" applyBorder="1" applyAlignment="1">
      <alignment vertical="top" wrapText="1"/>
    </xf>
    <xf numFmtId="0" fontId="16" fillId="0" borderId="11" xfId="174" applyFont="1" applyFill="1" applyBorder="1" applyAlignment="1">
      <alignment horizontal="left" vertical="top"/>
    </xf>
    <xf numFmtId="0" fontId="16" fillId="0" borderId="11" xfId="174" applyFont="1" applyFill="1" applyBorder="1" applyAlignment="1">
      <alignment vertical="top"/>
    </xf>
    <xf numFmtId="0" fontId="16" fillId="0" borderId="11" xfId="174" applyFont="1" applyFill="1" applyBorder="1" applyAlignment="1">
      <alignment vertical="center" wrapText="1"/>
    </xf>
    <xf numFmtId="260" fontId="27" fillId="0" borderId="55" xfId="174" applyNumberFormat="1" applyFont="1" applyFill="1" applyBorder="1" applyAlignment="1">
      <alignment horizontal="right" vertical="center"/>
    </xf>
    <xf numFmtId="0" fontId="27" fillId="0" borderId="11" xfId="174" applyFont="1" applyFill="1" applyBorder="1" applyAlignment="1">
      <alignment horizontal="center"/>
    </xf>
    <xf numFmtId="0" fontId="13" fillId="0" borderId="0" xfId="174" applyFont="1" applyFill="1"/>
    <xf numFmtId="0" fontId="16" fillId="0" borderId="0" xfId="174" applyFont="1" applyFill="1"/>
    <xf numFmtId="0" fontId="13" fillId="0" borderId="0" xfId="176" applyFont="1" applyFill="1"/>
    <xf numFmtId="0" fontId="9" fillId="0" borderId="0" xfId="174" applyFont="1" applyFill="1" applyAlignment="1">
      <alignment vertical="center"/>
    </xf>
    <xf numFmtId="0" fontId="13" fillId="0" borderId="0" xfId="176" applyFont="1" applyFill="1" applyAlignment="1">
      <alignment wrapText="1"/>
    </xf>
    <xf numFmtId="0" fontId="12" fillId="0" borderId="11" xfId="174" applyFont="1" applyFill="1" applyBorder="1" applyAlignment="1">
      <alignment horizontal="center" wrapText="1"/>
    </xf>
    <xf numFmtId="0" fontId="27" fillId="0" borderId="5" xfId="174" applyFont="1" applyFill="1" applyBorder="1" applyAlignment="1"/>
    <xf numFmtId="41" fontId="27" fillId="0" borderId="5" xfId="174" applyNumberFormat="1" applyFont="1" applyFill="1" applyBorder="1" applyAlignment="1"/>
    <xf numFmtId="41" fontId="27" fillId="0" borderId="5" xfId="174" applyNumberFormat="1" applyFont="1" applyFill="1" applyBorder="1" applyAlignment="1">
      <alignment horizontal="center"/>
    </xf>
    <xf numFmtId="0" fontId="12" fillId="0" borderId="0" xfId="176" applyFont="1" applyFill="1" applyAlignment="1"/>
    <xf numFmtId="41" fontId="27" fillId="0" borderId="5" xfId="174" applyNumberFormat="1" applyFont="1" applyFill="1" applyBorder="1" applyAlignment="1">
      <alignment horizontal="center" vertical="center"/>
    </xf>
    <xf numFmtId="41" fontId="16" fillId="0" borderId="5" xfId="174" applyNumberFormat="1" applyFont="1" applyFill="1" applyBorder="1" applyAlignment="1">
      <alignment horizontal="center"/>
    </xf>
    <xf numFmtId="0" fontId="27" fillId="0" borderId="5" xfId="174" applyFont="1" applyFill="1" applyBorder="1" applyAlignment="1">
      <alignment horizontal="left" wrapText="1" indent="1"/>
    </xf>
    <xf numFmtId="0" fontId="13" fillId="0" borderId="0" xfId="176" applyFont="1" applyFill="1" applyAlignment="1"/>
    <xf numFmtId="0" fontId="47" fillId="0" borderId="5" xfId="174" applyFont="1" applyFill="1" applyBorder="1" applyAlignment="1">
      <alignment horizontal="left" wrapText="1" indent="1"/>
    </xf>
    <xf numFmtId="41" fontId="47" fillId="0" borderId="5" xfId="174" applyNumberFormat="1" applyFont="1" applyFill="1" applyBorder="1" applyAlignment="1"/>
    <xf numFmtId="41" fontId="47" fillId="0" borderId="5" xfId="174" applyNumberFormat="1" applyFont="1" applyFill="1" applyBorder="1" applyAlignment="1">
      <alignment horizontal="center"/>
    </xf>
    <xf numFmtId="0" fontId="47" fillId="0" borderId="5" xfId="174" applyFont="1" applyFill="1" applyBorder="1" applyAlignment="1">
      <alignment horizontal="left" indent="1"/>
    </xf>
    <xf numFmtId="0" fontId="47" fillId="0" borderId="5" xfId="174" applyFont="1" applyFill="1" applyBorder="1" applyAlignment="1"/>
    <xf numFmtId="41" fontId="27" fillId="0" borderId="11" xfId="174" applyNumberFormat="1" applyFont="1" applyFill="1" applyBorder="1" applyAlignment="1">
      <alignment horizontal="center"/>
    </xf>
    <xf numFmtId="0" fontId="26" fillId="0" borderId="0" xfId="269" applyFont="1" applyFill="1"/>
    <xf numFmtId="259" fontId="13" fillId="0" borderId="175" xfId="269" applyNumberFormat="1" applyFont="1" applyFill="1" applyBorder="1" applyAlignment="1">
      <alignment horizontal="right"/>
    </xf>
    <xf numFmtId="259" fontId="13" fillId="0" borderId="167" xfId="269" applyNumberFormat="1" applyFont="1" applyFill="1" applyBorder="1" applyAlignment="1">
      <alignment horizontal="right"/>
    </xf>
    <xf numFmtId="259" fontId="13" fillId="0" borderId="174" xfId="269" applyNumberFormat="1" applyFont="1" applyFill="1" applyBorder="1" applyAlignment="1">
      <alignment horizontal="right"/>
    </xf>
    <xf numFmtId="259" fontId="13" fillId="0" borderId="172" xfId="269" applyNumberFormat="1" applyFont="1" applyFill="1" applyBorder="1" applyAlignment="1">
      <alignment horizontal="right"/>
    </xf>
    <xf numFmtId="259" fontId="13" fillId="0" borderId="165" xfId="269" applyNumberFormat="1" applyFont="1" applyFill="1" applyBorder="1" applyAlignment="1">
      <alignment horizontal="right"/>
    </xf>
    <xf numFmtId="259" fontId="13" fillId="0" borderId="173" xfId="269" applyNumberFormat="1" applyFont="1" applyFill="1" applyBorder="1" applyAlignment="1">
      <alignment horizontal="right"/>
    </xf>
    <xf numFmtId="259" fontId="13" fillId="0" borderId="0" xfId="269" applyNumberFormat="1" applyFont="1" applyFill="1" applyBorder="1" applyAlignment="1">
      <alignment horizontal="right"/>
    </xf>
    <xf numFmtId="259" fontId="13" fillId="0" borderId="6" xfId="269" applyNumberFormat="1" applyFont="1" applyFill="1" applyBorder="1" applyAlignment="1">
      <alignment horizontal="right"/>
    </xf>
    <xf numFmtId="259" fontId="13" fillId="0" borderId="175" xfId="269" applyNumberFormat="1" applyFont="1" applyFill="1" applyBorder="1" applyAlignment="1">
      <alignment horizontal="right" indent="1"/>
    </xf>
    <xf numFmtId="259" fontId="13" fillId="0" borderId="7" xfId="269" applyNumberFormat="1" applyFont="1" applyFill="1" applyBorder="1" applyAlignment="1">
      <alignment horizontal="right" indent="1"/>
    </xf>
    <xf numFmtId="259" fontId="13" fillId="0" borderId="168" xfId="269" applyNumberFormat="1" applyFont="1" applyFill="1" applyBorder="1" applyAlignment="1">
      <alignment horizontal="right"/>
    </xf>
    <xf numFmtId="259" fontId="13" fillId="0" borderId="7" xfId="269" applyNumberFormat="1" applyFont="1" applyFill="1" applyBorder="1" applyAlignment="1">
      <alignment horizontal="right"/>
    </xf>
    <xf numFmtId="259" fontId="13" fillId="0" borderId="4" xfId="269" applyNumberFormat="1" applyFont="1" applyFill="1" applyBorder="1" applyAlignment="1">
      <alignment horizontal="right"/>
    </xf>
    <xf numFmtId="259" fontId="13" fillId="0" borderId="176" xfId="269" applyNumberFormat="1" applyFont="1" applyFill="1" applyBorder="1" applyAlignment="1">
      <alignment horizontal="right"/>
    </xf>
    <xf numFmtId="259" fontId="13" fillId="0" borderId="162" xfId="269" applyNumberFormat="1" applyFont="1" applyFill="1" applyBorder="1" applyAlignment="1">
      <alignment horizontal="right"/>
    </xf>
    <xf numFmtId="259" fontId="13" fillId="0" borderId="163" xfId="269" applyNumberFormat="1" applyFont="1" applyFill="1" applyBorder="1" applyAlignment="1">
      <alignment horizontal="right"/>
    </xf>
    <xf numFmtId="259" fontId="13" fillId="0" borderId="177" xfId="269" applyNumberFormat="1" applyFont="1" applyFill="1" applyBorder="1" applyAlignment="1">
      <alignment horizontal="right"/>
    </xf>
    <xf numFmtId="259" fontId="13" fillId="0" borderId="178" xfId="269" applyNumberFormat="1" applyFont="1" applyFill="1" applyBorder="1" applyAlignment="1"/>
    <xf numFmtId="259" fontId="13" fillId="0" borderId="173" xfId="269" applyNumberFormat="1" applyFont="1" applyFill="1" applyBorder="1" applyAlignment="1"/>
    <xf numFmtId="259" fontId="13" fillId="0" borderId="179" xfId="269" applyNumberFormat="1" applyFont="1" applyFill="1" applyBorder="1" applyAlignment="1">
      <alignment horizontal="right"/>
    </xf>
    <xf numFmtId="259" fontId="13" fillId="0" borderId="171" xfId="269" applyNumberFormat="1" applyFont="1" applyFill="1" applyBorder="1" applyAlignment="1">
      <alignment horizontal="right"/>
    </xf>
    <xf numFmtId="259" fontId="13" fillId="0" borderId="180" xfId="269" applyNumberFormat="1" applyFont="1" applyFill="1" applyBorder="1" applyAlignment="1">
      <alignment horizontal="right"/>
    </xf>
    <xf numFmtId="168" fontId="13" fillId="0" borderId="9" xfId="269" applyNumberFormat="1" applyFont="1" applyFill="1" applyBorder="1" applyAlignment="1">
      <alignment horizontal="right"/>
    </xf>
    <xf numFmtId="168" fontId="13" fillId="0" borderId="162" xfId="269" applyNumberFormat="1" applyFont="1" applyFill="1" applyBorder="1" applyAlignment="1">
      <alignment horizontal="right"/>
    </xf>
    <xf numFmtId="168" fontId="13" fillId="0" borderId="55" xfId="269" applyNumberFormat="1" applyFont="1" applyFill="1" applyBorder="1" applyAlignment="1">
      <alignment horizontal="right"/>
    </xf>
    <xf numFmtId="168" fontId="13" fillId="0" borderId="9" xfId="269" applyNumberFormat="1" applyFont="1" applyFill="1" applyBorder="1"/>
    <xf numFmtId="168" fontId="13" fillId="0" borderId="162" xfId="269" applyNumberFormat="1" applyFont="1" applyFill="1" applyBorder="1"/>
    <xf numFmtId="168" fontId="13" fillId="0" borderId="163" xfId="269" applyNumberFormat="1" applyFont="1" applyFill="1" applyBorder="1"/>
    <xf numFmtId="168" fontId="13" fillId="0" borderId="177" xfId="269" applyNumberFormat="1" applyFont="1" applyFill="1" applyBorder="1"/>
    <xf numFmtId="257" fontId="16" fillId="0" borderId="165" xfId="209" applyNumberFormat="1" applyFont="1" applyFill="1" applyBorder="1" applyAlignment="1">
      <alignment horizontal="right"/>
    </xf>
    <xf numFmtId="257" fontId="16" fillId="0" borderId="166" xfId="209" applyNumberFormat="1" applyFont="1" applyFill="1" applyBorder="1" applyAlignment="1">
      <alignment horizontal="right"/>
    </xf>
    <xf numFmtId="257" fontId="16" fillId="0" borderId="1" xfId="209" applyNumberFormat="1" applyFont="1" applyFill="1" applyBorder="1" applyAlignment="1">
      <alignment horizontal="right"/>
    </xf>
    <xf numFmtId="257" fontId="16" fillId="0" borderId="167" xfId="209" applyNumberFormat="1" applyFont="1" applyFill="1" applyBorder="1" applyAlignment="1">
      <alignment horizontal="right"/>
    </xf>
    <xf numFmtId="257" fontId="16" fillId="0" borderId="5" xfId="209" applyNumberFormat="1" applyFont="1" applyFill="1" applyBorder="1" applyAlignment="1">
      <alignment horizontal="right"/>
    </xf>
    <xf numFmtId="257" fontId="16" fillId="0" borderId="168" xfId="209" applyNumberFormat="1" applyFont="1" applyFill="1" applyBorder="1" applyAlignment="1">
      <alignment horizontal="right"/>
    </xf>
    <xf numFmtId="257" fontId="16" fillId="0" borderId="169" xfId="209" applyNumberFormat="1" applyFont="1" applyFill="1" applyBorder="1" applyAlignment="1">
      <alignment horizontal="right"/>
    </xf>
    <xf numFmtId="257" fontId="16" fillId="0" borderId="3" xfId="209" applyNumberFormat="1" applyFont="1" applyFill="1" applyBorder="1" applyAlignment="1">
      <alignment horizontal="right"/>
    </xf>
    <xf numFmtId="257" fontId="16" fillId="0" borderId="11" xfId="209" applyNumberFormat="1" applyFont="1" applyFill="1" applyBorder="1" applyAlignment="1">
      <alignment horizontal="right"/>
    </xf>
    <xf numFmtId="257" fontId="16" fillId="0" borderId="163" xfId="209" applyNumberFormat="1" applyFont="1" applyFill="1" applyBorder="1" applyAlignment="1">
      <alignment horizontal="right"/>
    </xf>
    <xf numFmtId="257" fontId="16" fillId="0" borderId="55" xfId="209" applyNumberFormat="1" applyFont="1" applyFill="1" applyBorder="1" applyAlignment="1">
      <alignment horizontal="right"/>
    </xf>
    <xf numFmtId="257" fontId="16" fillId="0" borderId="56" xfId="209" applyNumberFormat="1" applyFont="1" applyFill="1" applyBorder="1" applyAlignment="1">
      <alignment horizontal="right"/>
    </xf>
    <xf numFmtId="257" fontId="16" fillId="0" borderId="164" xfId="209" applyNumberFormat="1" applyFont="1" applyFill="1" applyBorder="1" applyAlignment="1">
      <alignment horizontal="right"/>
    </xf>
    <xf numFmtId="257" fontId="16" fillId="0" borderId="170" xfId="209" applyNumberFormat="1" applyFont="1" applyFill="1" applyBorder="1" applyAlignment="1">
      <alignment horizontal="right"/>
    </xf>
    <xf numFmtId="257" fontId="16" fillId="0" borderId="10" xfId="209" applyNumberFormat="1" applyFont="1" applyFill="1" applyBorder="1" applyAlignment="1">
      <alignment horizontal="right"/>
    </xf>
    <xf numFmtId="257" fontId="16" fillId="0" borderId="162" xfId="209" applyNumberFormat="1" applyFont="1" applyFill="1" applyBorder="1" applyAlignment="1">
      <alignment horizontal="right"/>
    </xf>
    <xf numFmtId="164" fontId="9" fillId="0" borderId="7" xfId="52" applyNumberFormat="1" applyFont="1" applyFill="1" applyBorder="1" applyAlignment="1">
      <alignment horizontal="center"/>
    </xf>
    <xf numFmtId="168" fontId="7" fillId="0" borderId="5" xfId="52" applyNumberFormat="1" applyFont="1" applyFill="1" applyBorder="1" applyAlignment="1">
      <alignment horizontal="right"/>
    </xf>
    <xf numFmtId="197" fontId="7" fillId="0" borderId="41" xfId="52" quotePrefix="1" applyNumberFormat="1" applyFont="1" applyFill="1" applyBorder="1" applyAlignment="1">
      <alignment horizontal="right"/>
    </xf>
    <xf numFmtId="168" fontId="7" fillId="0" borderId="1" xfId="52" applyNumberFormat="1" applyFont="1" applyFill="1" applyBorder="1" applyAlignment="1">
      <alignment horizontal="right"/>
    </xf>
    <xf numFmtId="168" fontId="7" fillId="0" borderId="3" xfId="52" applyNumberFormat="1" applyFont="1" applyFill="1" applyBorder="1" applyAlignment="1">
      <alignment horizontal="right"/>
    </xf>
    <xf numFmtId="168" fontId="9" fillId="0" borderId="5" xfId="52" applyNumberFormat="1" applyFont="1" applyFill="1" applyBorder="1" applyAlignment="1">
      <alignment horizontal="right"/>
    </xf>
    <xf numFmtId="168" fontId="9" fillId="0" borderId="1" xfId="52" applyNumberFormat="1" applyFont="1" applyFill="1" applyBorder="1" applyAlignment="1">
      <alignment horizontal="right"/>
    </xf>
    <xf numFmtId="168" fontId="9" fillId="0" borderId="56" xfId="52" applyNumberFormat="1" applyFont="1" applyFill="1" applyBorder="1" applyAlignment="1">
      <alignment horizontal="right"/>
    </xf>
    <xf numFmtId="168" fontId="9" fillId="0" borderId="57" xfId="52" applyNumberFormat="1" applyFont="1" applyFill="1" applyBorder="1" applyAlignment="1">
      <alignment horizontal="right"/>
    </xf>
    <xf numFmtId="168" fontId="9" fillId="0" borderId="3" xfId="52" applyNumberFormat="1" applyFont="1" applyFill="1" applyBorder="1" applyAlignment="1">
      <alignment horizontal="right"/>
    </xf>
    <xf numFmtId="168" fontId="9" fillId="0" borderId="55" xfId="52" applyNumberFormat="1" applyFont="1" applyFill="1" applyBorder="1" applyAlignment="1">
      <alignment horizontal="right"/>
    </xf>
    <xf numFmtId="168" fontId="7" fillId="0" borderId="3" xfId="52" applyNumberFormat="1" applyFont="1" applyFill="1" applyBorder="1" applyAlignment="1">
      <alignment horizontal="right" vertical="center"/>
    </xf>
    <xf numFmtId="168" fontId="7" fillId="0" borderId="57" xfId="52" applyNumberFormat="1" applyFont="1" applyFill="1" applyBorder="1" applyAlignment="1">
      <alignment horizontal="right" vertical="center"/>
    </xf>
    <xf numFmtId="168" fontId="7" fillId="0" borderId="41" xfId="52" applyNumberFormat="1" applyFont="1" applyFill="1" applyBorder="1" applyAlignment="1">
      <alignment horizontal="right" vertical="center"/>
    </xf>
    <xf numFmtId="168" fontId="7" fillId="0" borderId="41" xfId="52" applyNumberFormat="1" applyFont="1" applyFill="1" applyBorder="1" applyAlignment="1">
      <alignment horizontal="right"/>
    </xf>
    <xf numFmtId="168" fontId="9" fillId="0" borderId="41" xfId="52" applyNumberFormat="1" applyFont="1" applyFill="1" applyBorder="1" applyAlignment="1">
      <alignment horizontal="right"/>
    </xf>
    <xf numFmtId="17" fontId="12" fillId="0" borderId="3" xfId="52" applyNumberFormat="1" applyFont="1" applyFill="1" applyBorder="1" applyAlignment="1">
      <alignment horizontal="center"/>
    </xf>
    <xf numFmtId="3" fontId="13" fillId="0" borderId="3" xfId="52" applyNumberFormat="1" applyFont="1" applyFill="1" applyBorder="1" applyAlignment="1">
      <alignment horizontal="center"/>
    </xf>
    <xf numFmtId="0" fontId="16" fillId="0" borderId="0" xfId="52" applyFont="1" applyFill="1" applyAlignment="1">
      <alignment horizontal="center"/>
    </xf>
    <xf numFmtId="0" fontId="12" fillId="0" borderId="3" xfId="52" applyFont="1" applyFill="1" applyBorder="1" applyAlignment="1">
      <alignment horizontal="center"/>
    </xf>
    <xf numFmtId="177" fontId="13" fillId="0" borderId="3" xfId="52" applyNumberFormat="1" applyFont="1" applyFill="1" applyBorder="1" applyAlignment="1">
      <alignment horizontal="center"/>
    </xf>
    <xf numFmtId="0" fontId="13" fillId="0" borderId="0" xfId="52" applyFont="1" applyFill="1" applyAlignment="1">
      <alignment horizontal="center" readingOrder="1"/>
    </xf>
    <xf numFmtId="3" fontId="7" fillId="0" borderId="3" xfId="52" applyNumberFormat="1" applyFont="1" applyFill="1" applyBorder="1" applyAlignment="1">
      <alignment horizontal="center" vertical="center"/>
    </xf>
    <xf numFmtId="177" fontId="7" fillId="0" borderId="3" xfId="52" applyNumberFormat="1" applyFont="1" applyFill="1" applyBorder="1" applyAlignment="1">
      <alignment horizontal="center" vertical="center"/>
    </xf>
    <xf numFmtId="168" fontId="7" fillId="0" borderId="2" xfId="261" applyNumberFormat="1" applyFont="1" applyFill="1" applyBorder="1" applyAlignment="1">
      <alignment horizontal="right"/>
    </xf>
    <xf numFmtId="168" fontId="7" fillId="0" borderId="1" xfId="261" applyNumberFormat="1" applyFont="1" applyFill="1" applyBorder="1" applyAlignment="1">
      <alignment horizontal="right"/>
    </xf>
    <xf numFmtId="168" fontId="7" fillId="0" borderId="5" xfId="261" applyNumberFormat="1" applyFont="1" applyFill="1" applyBorder="1" applyAlignment="1">
      <alignment horizontal="right"/>
    </xf>
    <xf numFmtId="168" fontId="7" fillId="0" borderId="8" xfId="261" applyNumberFormat="1" applyFont="1" applyFill="1" applyBorder="1" applyAlignment="1">
      <alignment horizontal="right"/>
    </xf>
    <xf numFmtId="168" fontId="7" fillId="0" borderId="1" xfId="211" applyNumberFormat="1" applyFont="1" applyFill="1" applyBorder="1" applyAlignment="1">
      <alignment horizontal="right"/>
    </xf>
    <xf numFmtId="168" fontId="7" fillId="0" borderId="0" xfId="261" applyNumberFormat="1" applyFont="1" applyFill="1" applyBorder="1" applyAlignment="1">
      <alignment horizontal="right"/>
    </xf>
    <xf numFmtId="168" fontId="7" fillId="0" borderId="6" xfId="261" applyNumberFormat="1" applyFont="1" applyFill="1" applyBorder="1" applyAlignment="1">
      <alignment horizontal="right"/>
    </xf>
    <xf numFmtId="168" fontId="7" fillId="0" borderId="5" xfId="211" applyNumberFormat="1" applyFont="1" applyFill="1" applyBorder="1" applyAlignment="1">
      <alignment horizontal="right"/>
    </xf>
    <xf numFmtId="168" fontId="7" fillId="0" borderId="3" xfId="261" applyNumberFormat="1" applyFont="1" applyFill="1" applyBorder="1" applyAlignment="1">
      <alignment horizontal="right"/>
    </xf>
    <xf numFmtId="168" fontId="12" fillId="0" borderId="1" xfId="211" applyNumberFormat="1" applyFont="1" applyFill="1" applyBorder="1" applyAlignment="1">
      <alignment horizontal="right"/>
    </xf>
    <xf numFmtId="168" fontId="9" fillId="0" borderId="1" xfId="211" applyNumberFormat="1" applyFont="1" applyFill="1" applyBorder="1" applyAlignment="1">
      <alignment horizontal="right"/>
    </xf>
    <xf numFmtId="168" fontId="12" fillId="0" borderId="0" xfId="211" applyNumberFormat="1" applyFont="1" applyFill="1" applyBorder="1" applyAlignment="1">
      <alignment horizontal="right"/>
    </xf>
    <xf numFmtId="168" fontId="12" fillId="0" borderId="3" xfId="211" applyNumberFormat="1" applyFont="1" applyFill="1" applyBorder="1" applyAlignment="1">
      <alignment horizontal="right"/>
    </xf>
    <xf numFmtId="168" fontId="12" fillId="0" borderId="7" xfId="211" applyNumberFormat="1" applyFont="1" applyFill="1" applyBorder="1" applyAlignment="1">
      <alignment horizontal="right"/>
    </xf>
    <xf numFmtId="168" fontId="9" fillId="0" borderId="3" xfId="211" applyNumberFormat="1" applyFont="1" applyFill="1" applyBorder="1" applyAlignment="1">
      <alignment horizontal="right"/>
    </xf>
    <xf numFmtId="168" fontId="12" fillId="0" borderId="55" xfId="211" applyNumberFormat="1" applyFont="1" applyFill="1" applyBorder="1" applyAlignment="1"/>
    <xf numFmtId="168" fontId="9" fillId="0" borderId="3" xfId="211" applyNumberFormat="1" applyFont="1" applyFill="1" applyBorder="1" applyAlignment="1"/>
    <xf numFmtId="168" fontId="7" fillId="0" borderId="2" xfId="262" applyNumberFormat="1" applyFont="1" applyFill="1" applyBorder="1" applyAlignment="1">
      <alignment horizontal="right"/>
    </xf>
    <xf numFmtId="168" fontId="7" fillId="0" borderId="1" xfId="262" applyNumberFormat="1" applyFont="1" applyFill="1" applyBorder="1" applyAlignment="1">
      <alignment horizontal="right"/>
    </xf>
    <xf numFmtId="168" fontId="7" fillId="0" borderId="5" xfId="262" applyNumberFormat="1" applyFont="1" applyFill="1" applyBorder="1" applyAlignment="1">
      <alignment horizontal="right"/>
    </xf>
    <xf numFmtId="168" fontId="7" fillId="0" borderId="56" xfId="262" applyNumberFormat="1" applyFont="1" applyFill="1" applyBorder="1" applyAlignment="1">
      <alignment horizontal="right"/>
    </xf>
    <xf numFmtId="168" fontId="7" fillId="0" borderId="56" xfId="211" applyNumberFormat="1" applyFont="1" applyFill="1" applyBorder="1" applyAlignment="1">
      <alignment horizontal="right"/>
    </xf>
    <xf numFmtId="168" fontId="7" fillId="0" borderId="0" xfId="262" applyNumberFormat="1" applyFont="1" applyFill="1" applyBorder="1" applyAlignment="1">
      <alignment horizontal="right"/>
    </xf>
    <xf numFmtId="168" fontId="7" fillId="0" borderId="6" xfId="262" applyNumberFormat="1" applyFont="1" applyFill="1" applyBorder="1" applyAlignment="1">
      <alignment horizontal="right"/>
    </xf>
    <xf numFmtId="168" fontId="7" fillId="0" borderId="4" xfId="262" applyNumberFormat="1" applyFont="1" applyFill="1" applyBorder="1" applyAlignment="1">
      <alignment horizontal="right"/>
    </xf>
    <xf numFmtId="168" fontId="7" fillId="0" borderId="3" xfId="262" applyNumberFormat="1" applyFont="1" applyFill="1" applyBorder="1" applyAlignment="1">
      <alignment horizontal="right"/>
    </xf>
    <xf numFmtId="168" fontId="7" fillId="0" borderId="41" xfId="262" applyNumberFormat="1" applyFont="1" applyFill="1" applyBorder="1" applyAlignment="1">
      <alignment horizontal="right"/>
    </xf>
    <xf numFmtId="168" fontId="7" fillId="0" borderId="41" xfId="211" applyNumberFormat="1" applyFont="1" applyFill="1" applyBorder="1" applyAlignment="1">
      <alignment horizontal="right"/>
    </xf>
    <xf numFmtId="168" fontId="9" fillId="0" borderId="4" xfId="262" applyNumberFormat="1" applyFont="1" applyFill="1" applyBorder="1" applyAlignment="1">
      <alignment horizontal="right"/>
    </xf>
    <xf numFmtId="168" fontId="9" fillId="0" borderId="5" xfId="211" applyNumberFormat="1" applyFont="1" applyFill="1" applyBorder="1" applyAlignment="1">
      <alignment horizontal="right"/>
    </xf>
    <xf numFmtId="168" fontId="9" fillId="0" borderId="11" xfId="41" applyNumberFormat="1" applyFont="1" applyFill="1" applyBorder="1" applyAlignment="1">
      <alignment horizontal="right"/>
    </xf>
    <xf numFmtId="17" fontId="12" fillId="0" borderId="7" xfId="52" applyNumberFormat="1" applyFont="1" applyFill="1" applyBorder="1" applyAlignment="1">
      <alignment horizontal="center"/>
    </xf>
    <xf numFmtId="3" fontId="13" fillId="0" borderId="7" xfId="260" applyNumberFormat="1" applyFont="1" applyFill="1" applyBorder="1" applyAlignment="1">
      <alignment horizontal="center"/>
    </xf>
    <xf numFmtId="3" fontId="13" fillId="0" borderId="7" xfId="52" applyNumberFormat="1" applyFont="1" applyFill="1" applyBorder="1" applyAlignment="1">
      <alignment horizontal="center"/>
    </xf>
    <xf numFmtId="3" fontId="13" fillId="0" borderId="3" xfId="260" applyNumberFormat="1" applyFont="1" applyFill="1" applyBorder="1" applyAlignment="1">
      <alignment horizontal="center"/>
    </xf>
    <xf numFmtId="255" fontId="13" fillId="0" borderId="3" xfId="37" applyNumberFormat="1" applyFont="1" applyFill="1" applyBorder="1" applyAlignment="1">
      <alignment horizontal="center"/>
    </xf>
    <xf numFmtId="255" fontId="13" fillId="0" borderId="3" xfId="37" applyNumberFormat="1" applyFont="1" applyFill="1" applyBorder="1" applyAlignment="1">
      <alignment horizontal="right"/>
    </xf>
    <xf numFmtId="256" fontId="13" fillId="0" borderId="3" xfId="52" applyNumberFormat="1" applyFont="1" applyFill="1" applyBorder="1" applyAlignment="1">
      <alignment horizontal="right"/>
    </xf>
    <xf numFmtId="179" fontId="13" fillId="0" borderId="1" xfId="52" applyNumberFormat="1" applyFont="1" applyFill="1" applyBorder="1" applyAlignment="1"/>
    <xf numFmtId="179" fontId="13" fillId="0" borderId="1" xfId="52" applyNumberFormat="1" applyFont="1" applyFill="1" applyBorder="1" applyAlignment="1">
      <alignment horizontal="right"/>
    </xf>
    <xf numFmtId="179" fontId="13" fillId="0" borderId="5" xfId="52" applyNumberFormat="1" applyFont="1" applyFill="1" applyBorder="1" applyAlignment="1"/>
    <xf numFmtId="179" fontId="13" fillId="0" borderId="5" xfId="52" applyNumberFormat="1" applyFont="1" applyFill="1" applyBorder="1" applyAlignment="1">
      <alignment horizontal="right"/>
    </xf>
    <xf numFmtId="179" fontId="13" fillId="0" borderId="5" xfId="52" applyNumberFormat="1" applyFont="1" applyFill="1" applyBorder="1" applyAlignment="1">
      <alignment horizontal="right" indent="2"/>
    </xf>
    <xf numFmtId="179" fontId="13" fillId="0" borderId="6" xfId="52" applyNumberFormat="1" applyFont="1" applyFill="1" applyBorder="1" applyAlignment="1">
      <alignment horizontal="right"/>
    </xf>
    <xf numFmtId="179" fontId="12" fillId="0" borderId="1" xfId="52" applyNumberFormat="1" applyFont="1" applyFill="1" applyBorder="1" applyAlignment="1"/>
    <xf numFmtId="179" fontId="12" fillId="0" borderId="1" xfId="52" applyNumberFormat="1" applyFont="1" applyFill="1" applyBorder="1" applyAlignment="1">
      <alignment horizontal="right"/>
    </xf>
    <xf numFmtId="179" fontId="12" fillId="0" borderId="3" xfId="52" applyNumberFormat="1" applyFont="1" applyFill="1" applyBorder="1" applyAlignment="1"/>
    <xf numFmtId="179" fontId="13" fillId="0" borderId="3" xfId="52" applyNumberFormat="1" applyFont="1" applyFill="1" applyBorder="1" applyAlignment="1">
      <alignment horizontal="right" indent="2"/>
    </xf>
    <xf numFmtId="179" fontId="13" fillId="0" borderId="3" xfId="52" applyNumberFormat="1" applyFont="1" applyFill="1" applyBorder="1" applyAlignment="1"/>
    <xf numFmtId="179" fontId="12" fillId="0" borderId="3" xfId="52" applyNumberFormat="1" applyFont="1" applyFill="1" applyBorder="1" applyAlignment="1">
      <alignment horizontal="right"/>
    </xf>
    <xf numFmtId="17" fontId="12" fillId="0" borderId="3" xfId="52" quotePrefix="1" applyNumberFormat="1" applyFont="1" applyFill="1" applyBorder="1" applyAlignment="1">
      <alignment horizontal="center"/>
    </xf>
    <xf numFmtId="3" fontId="13" fillId="0" borderId="57" xfId="52" applyNumberFormat="1" applyFont="1" applyFill="1" applyBorder="1" applyAlignment="1">
      <alignment horizontal="center"/>
    </xf>
    <xf numFmtId="253" fontId="13" fillId="0" borderId="3" xfId="52" applyNumberFormat="1" applyFont="1" applyFill="1" applyBorder="1" applyAlignment="1">
      <alignment horizontal="center"/>
    </xf>
    <xf numFmtId="3" fontId="16" fillId="0" borderId="0" xfId="52" applyNumberFormat="1" applyFont="1" applyFill="1" applyBorder="1" applyAlignment="1">
      <alignment horizontal="center"/>
    </xf>
    <xf numFmtId="172" fontId="13" fillId="0" borderId="5" xfId="52" applyNumberFormat="1" applyFont="1" applyFill="1" applyBorder="1"/>
    <xf numFmtId="172" fontId="13" fillId="0" borderId="0" xfId="52" applyNumberFormat="1" applyFont="1" applyFill="1" applyBorder="1"/>
    <xf numFmtId="172" fontId="13" fillId="0" borderId="3" xfId="52" applyNumberFormat="1" applyFont="1" applyFill="1" applyBorder="1"/>
    <xf numFmtId="172" fontId="13" fillId="0" borderId="4" xfId="52" applyNumberFormat="1" applyFont="1" applyFill="1" applyBorder="1"/>
    <xf numFmtId="172" fontId="12" fillId="0" borderId="5" xfId="52" applyNumberFormat="1" applyFont="1" applyFill="1" applyBorder="1"/>
    <xf numFmtId="172" fontId="12" fillId="0" borderId="1" xfId="52" applyNumberFormat="1" applyFont="1" applyFill="1" applyBorder="1"/>
    <xf numFmtId="172" fontId="12" fillId="0" borderId="3" xfId="52" applyNumberFormat="1" applyFont="1" applyFill="1" applyBorder="1"/>
    <xf numFmtId="172" fontId="12" fillId="0" borderId="4" xfId="52" applyNumberFormat="1" applyFont="1" applyFill="1" applyBorder="1"/>
    <xf numFmtId="164" fontId="13" fillId="0" borderId="5" xfId="52" applyNumberFormat="1" applyFont="1" applyFill="1" applyBorder="1" applyAlignment="1">
      <alignment horizontal="right"/>
    </xf>
    <xf numFmtId="164" fontId="13" fillId="0" borderId="1" xfId="52" applyNumberFormat="1" applyFont="1" applyFill="1" applyBorder="1" applyAlignment="1">
      <alignment horizontal="right"/>
    </xf>
    <xf numFmtId="164" fontId="13" fillId="0" borderId="0" xfId="52" applyNumberFormat="1" applyFont="1" applyFill="1" applyBorder="1" applyAlignment="1">
      <alignment horizontal="right"/>
    </xf>
    <xf numFmtId="164" fontId="13" fillId="0" borderId="3" xfId="52" applyNumberFormat="1" applyFont="1" applyFill="1" applyBorder="1" applyAlignment="1">
      <alignment horizontal="right"/>
    </xf>
    <xf numFmtId="164" fontId="13" fillId="0" borderId="4" xfId="52" applyNumberFormat="1" applyFont="1" applyFill="1" applyBorder="1" applyAlignment="1">
      <alignment horizontal="right"/>
    </xf>
    <xf numFmtId="164" fontId="12" fillId="0" borderId="5" xfId="52" applyNumberFormat="1" applyFont="1" applyFill="1" applyBorder="1" applyAlignment="1">
      <alignment horizontal="right"/>
    </xf>
    <xf numFmtId="164" fontId="12" fillId="0" borderId="3" xfId="52" applyNumberFormat="1" applyFont="1" applyFill="1" applyBorder="1" applyAlignment="1">
      <alignment horizontal="right"/>
    </xf>
    <xf numFmtId="164" fontId="12" fillId="0" borderId="11" xfId="52" applyNumberFormat="1" applyFont="1" applyFill="1" applyBorder="1" applyAlignment="1">
      <alignment horizontal="right"/>
    </xf>
    <xf numFmtId="0" fontId="39" fillId="0" borderId="20" xfId="70" applyFont="1" applyFill="1" applyBorder="1" applyAlignment="1">
      <alignment horizontal="right"/>
    </xf>
    <xf numFmtId="0" fontId="26" fillId="0" borderId="0" xfId="243" applyFont="1" applyFill="1" applyAlignment="1">
      <alignment vertical="top"/>
    </xf>
    <xf numFmtId="0" fontId="39" fillId="0" borderId="0" xfId="67" applyFont="1" applyFill="1">
      <alignment horizontal="left" vertical="top" wrapText="1"/>
    </xf>
    <xf numFmtId="0" fontId="39" fillId="0" borderId="0" xfId="67" applyFont="1" applyFill="1" applyAlignment="1">
      <alignment horizontal="left" vertical="top" wrapText="1"/>
    </xf>
    <xf numFmtId="3" fontId="39" fillId="0" borderId="0" xfId="67" applyNumberFormat="1" applyFont="1" applyFill="1">
      <alignment horizontal="left" vertical="top" wrapText="1"/>
    </xf>
    <xf numFmtId="0" fontId="39" fillId="0" borderId="0" xfId="67" applyFont="1" applyFill="1" applyBorder="1" applyAlignment="1">
      <alignment horizontal="left" wrapText="1"/>
    </xf>
    <xf numFmtId="0" fontId="39" fillId="0" borderId="0" xfId="67" applyFont="1" applyFill="1" applyAlignment="1">
      <alignment horizontal="left" vertical="top"/>
    </xf>
    <xf numFmtId="0" fontId="76" fillId="0" borderId="0" xfId="223" applyFont="1" applyFill="1" applyAlignment="1"/>
    <xf numFmtId="3" fontId="86" fillId="0" borderId="41" xfId="26" applyNumberFormat="1" applyFont="1" applyFill="1" applyBorder="1" applyAlignment="1">
      <alignment horizontal="right" vertical="center"/>
    </xf>
    <xf numFmtId="3" fontId="86" fillId="0" borderId="55" xfId="26" applyNumberFormat="1" applyFont="1" applyFill="1" applyBorder="1" applyAlignment="1">
      <alignment horizontal="right" vertical="center"/>
    </xf>
    <xf numFmtId="0" fontId="41" fillId="0" borderId="0" xfId="13" applyFont="1" applyFill="1" applyBorder="1"/>
    <xf numFmtId="3" fontId="86" fillId="0" borderId="11" xfId="13" applyNumberFormat="1" applyFont="1" applyFill="1" applyBorder="1" applyAlignment="1">
      <alignment horizontal="center" vertical="center" wrapText="1"/>
    </xf>
    <xf numFmtId="3" fontId="86" fillId="0" borderId="153" xfId="13" applyNumberFormat="1" applyFont="1" applyFill="1" applyBorder="1" applyAlignment="1">
      <alignment horizontal="center" vertical="center" wrapText="1"/>
    </xf>
    <xf numFmtId="1" fontId="86" fillId="0" borderId="146" xfId="36" applyNumberFormat="1" applyFont="1" applyFill="1" applyBorder="1" applyAlignment="1">
      <alignment vertical="top" wrapText="1"/>
    </xf>
    <xf numFmtId="3" fontId="86" fillId="0" borderId="146" xfId="26" applyNumberFormat="1" applyFont="1" applyFill="1" applyBorder="1" applyAlignment="1">
      <alignment horizontal="right" vertical="center"/>
    </xf>
    <xf numFmtId="3" fontId="86" fillId="0" borderId="154" xfId="26" applyNumberFormat="1" applyFont="1" applyFill="1" applyBorder="1" applyAlignment="1">
      <alignment horizontal="right" vertical="center"/>
    </xf>
    <xf numFmtId="3" fontId="86" fillId="0" borderId="147" xfId="26" applyNumberFormat="1" applyFont="1" applyFill="1" applyBorder="1" applyAlignment="1">
      <alignment horizontal="right" vertical="center"/>
    </xf>
    <xf numFmtId="1" fontId="86" fillId="0" borderId="148" xfId="36" applyNumberFormat="1" applyFont="1" applyFill="1" applyBorder="1"/>
    <xf numFmtId="3" fontId="86" fillId="0" borderId="148" xfId="26" applyNumberFormat="1" applyFont="1" applyFill="1" applyBorder="1" applyAlignment="1">
      <alignment horizontal="right" vertical="center"/>
    </xf>
    <xf numFmtId="3" fontId="86" fillId="0" borderId="149" xfId="26" applyNumberFormat="1" applyFont="1" applyFill="1" applyBorder="1" applyAlignment="1">
      <alignment horizontal="right" vertical="center"/>
    </xf>
    <xf numFmtId="1" fontId="41" fillId="0" borderId="148" xfId="36" applyNumberFormat="1" applyFont="1" applyFill="1" applyBorder="1"/>
    <xf numFmtId="1" fontId="93" fillId="0" borderId="148" xfId="224" applyNumberFormat="1" applyFont="1" applyFill="1" applyBorder="1" applyAlignment="1">
      <alignment horizontal="left" indent="2"/>
    </xf>
    <xf numFmtId="1" fontId="41" fillId="0" borderId="148" xfId="36" applyNumberFormat="1" applyFont="1" applyFill="1" applyBorder="1" applyAlignment="1">
      <alignment horizontal="left" indent="1"/>
    </xf>
    <xf numFmtId="1" fontId="41" fillId="0" borderId="148" xfId="36" applyNumberFormat="1" applyFont="1" applyFill="1" applyBorder="1" applyAlignment="1">
      <alignment horizontal="left" indent="2"/>
    </xf>
    <xf numFmtId="1" fontId="93" fillId="0" borderId="148" xfId="224" applyNumberFormat="1" applyFont="1" applyFill="1" applyBorder="1" applyAlignment="1">
      <alignment horizontal="left" indent="1"/>
    </xf>
    <xf numFmtId="1" fontId="41" fillId="0" borderId="148" xfId="36" applyNumberFormat="1" applyFont="1" applyFill="1" applyBorder="1" applyAlignment="1">
      <alignment horizontal="left" indent="3"/>
    </xf>
    <xf numFmtId="1" fontId="93" fillId="0" borderId="148" xfId="224" applyNumberFormat="1" applyFont="1" applyFill="1" applyBorder="1" applyAlignment="1">
      <alignment horizontal="left" indent="4"/>
    </xf>
    <xf numFmtId="1" fontId="41" fillId="0" borderId="146" xfId="36" applyNumberFormat="1" applyFont="1" applyFill="1" applyBorder="1" applyAlignment="1">
      <alignment horizontal="left" indent="3"/>
    </xf>
    <xf numFmtId="1" fontId="41" fillId="0" borderId="151" xfId="36" applyNumberFormat="1" applyFont="1" applyFill="1" applyBorder="1"/>
    <xf numFmtId="3" fontId="86" fillId="0" borderId="151" xfId="26" applyNumberFormat="1" applyFont="1" applyFill="1" applyBorder="1" applyAlignment="1">
      <alignment horizontal="right" vertical="center"/>
    </xf>
    <xf numFmtId="3" fontId="86" fillId="0" borderId="152" xfId="26" applyNumberFormat="1" applyFont="1" applyFill="1" applyBorder="1" applyAlignment="1">
      <alignment horizontal="right" vertical="center"/>
    </xf>
    <xf numFmtId="1" fontId="86" fillId="0" borderId="3" xfId="36" applyNumberFormat="1" applyFont="1" applyFill="1" applyBorder="1"/>
    <xf numFmtId="3" fontId="86" fillId="0" borderId="3" xfId="26" applyNumberFormat="1" applyFont="1" applyFill="1" applyBorder="1" applyAlignment="1">
      <alignment horizontal="right" vertical="center"/>
    </xf>
    <xf numFmtId="3" fontId="86" fillId="0" borderId="57" xfId="26" applyNumberFormat="1" applyFont="1" applyFill="1" applyBorder="1" applyAlignment="1">
      <alignment horizontal="right" vertical="center"/>
    </xf>
    <xf numFmtId="1" fontId="86" fillId="0" borderId="0" xfId="36" applyNumberFormat="1" applyFont="1" applyFill="1" applyBorder="1"/>
    <xf numFmtId="3" fontId="86" fillId="0" borderId="0" xfId="26" applyNumberFormat="1" applyFont="1" applyFill="1" applyBorder="1" applyAlignment="1">
      <alignment horizontal="right" vertical="center"/>
    </xf>
    <xf numFmtId="3" fontId="67" fillId="0" borderId="0" xfId="13" applyNumberFormat="1" applyFont="1" applyFill="1" applyAlignment="1">
      <alignment vertical="top" wrapText="1"/>
    </xf>
    <xf numFmtId="0" fontId="40" fillId="0" borderId="0" xfId="223" applyFont="1" applyFill="1"/>
    <xf numFmtId="0" fontId="165" fillId="0" borderId="11" xfId="13" applyFont="1" applyFill="1" applyBorder="1" applyAlignment="1">
      <alignment horizontal="center" vertical="top" wrapText="1"/>
    </xf>
    <xf numFmtId="0" fontId="165" fillId="0" borderId="55" xfId="13" applyFont="1" applyFill="1" applyBorder="1" applyAlignment="1">
      <alignment horizontal="center" vertical="top" wrapText="1"/>
    </xf>
    <xf numFmtId="0" fontId="165" fillId="0" borderId="57" xfId="13" applyFont="1" applyFill="1" applyBorder="1" applyAlignment="1">
      <alignment horizontal="center" vertical="top" wrapText="1"/>
    </xf>
    <xf numFmtId="0" fontId="86" fillId="0" borderId="148" xfId="13" applyFont="1" applyFill="1" applyBorder="1" applyAlignment="1">
      <alignment vertical="top" wrapText="1"/>
    </xf>
    <xf numFmtId="0" fontId="41" fillId="0" borderId="148" xfId="13" applyFont="1" applyFill="1" applyBorder="1" applyAlignment="1">
      <alignment vertical="top" wrapText="1"/>
    </xf>
    <xf numFmtId="0" fontId="41" fillId="0" borderId="148" xfId="13" applyFont="1" applyFill="1" applyBorder="1" applyAlignment="1">
      <alignment horizontal="left" vertical="top" wrapText="1" indent="1"/>
    </xf>
    <xf numFmtId="3" fontId="86" fillId="0" borderId="150" xfId="26" applyNumberFormat="1" applyFont="1" applyFill="1" applyBorder="1" applyAlignment="1">
      <alignment horizontal="right" vertical="center"/>
    </xf>
    <xf numFmtId="0" fontId="93" fillId="0" borderId="148" xfId="13" applyFont="1" applyFill="1" applyBorder="1" applyAlignment="1">
      <alignment horizontal="left" vertical="top" wrapText="1" indent="2"/>
    </xf>
    <xf numFmtId="0" fontId="93" fillId="0" borderId="151" xfId="13" applyFont="1" applyFill="1" applyBorder="1" applyAlignment="1">
      <alignment horizontal="left" vertical="top" wrapText="1" indent="2"/>
    </xf>
    <xf numFmtId="0" fontId="41" fillId="0" borderId="0" xfId="223" applyFont="1" applyFill="1"/>
    <xf numFmtId="0" fontId="39" fillId="0" borderId="0" xfId="220" applyFont="1" applyFill="1" applyBorder="1">
      <alignment horizontal="left" vertical="top" wrapText="1"/>
    </xf>
    <xf numFmtId="0" fontId="39" fillId="0" borderId="0" xfId="220" applyFont="1" applyFill="1">
      <alignment horizontal="left" vertical="top" wrapText="1"/>
    </xf>
    <xf numFmtId="168" fontId="39" fillId="0" borderId="0" xfId="220" applyNumberFormat="1" applyFont="1" applyFill="1">
      <alignment horizontal="left" vertical="top" wrapText="1"/>
    </xf>
    <xf numFmtId="0" fontId="9" fillId="0" borderId="0" xfId="220" applyFont="1" applyFill="1" applyBorder="1">
      <alignment horizontal="left" vertical="top" wrapText="1"/>
    </xf>
    <xf numFmtId="0" fontId="12" fillId="0" borderId="0" xfId="13" applyFont="1" applyFill="1"/>
    <xf numFmtId="195" fontId="7" fillId="0" borderId="0" xfId="13" applyNumberFormat="1" applyFont="1" applyFill="1"/>
    <xf numFmtId="0" fontId="9" fillId="0" borderId="0" xfId="13" applyFont="1" applyFill="1"/>
    <xf numFmtId="0" fontId="12" fillId="0" borderId="0" xfId="13" applyFont="1" applyFill="1" applyAlignment="1">
      <alignment horizontal="left"/>
    </xf>
    <xf numFmtId="195" fontId="13" fillId="0" borderId="0" xfId="13" applyNumberFormat="1" applyFont="1" applyFill="1"/>
    <xf numFmtId="1" fontId="27" fillId="0" borderId="105" xfId="13" applyNumberFormat="1" applyFont="1" applyFill="1" applyBorder="1" applyAlignment="1">
      <alignment horizontal="center" vertical="center"/>
    </xf>
    <xf numFmtId="1" fontId="27" fillId="0" borderId="107" xfId="13" applyNumberFormat="1" applyFont="1" applyFill="1" applyBorder="1" applyAlignment="1">
      <alignment horizontal="center" vertical="center"/>
    </xf>
    <xf numFmtId="1" fontId="27" fillId="0" borderId="135" xfId="13" applyNumberFormat="1" applyFont="1" applyFill="1" applyBorder="1" applyAlignment="1">
      <alignment horizontal="center" vertical="center" wrapText="1"/>
    </xf>
    <xf numFmtId="1" fontId="27" fillId="0" borderId="136" xfId="13" applyNumberFormat="1" applyFont="1" applyFill="1" applyBorder="1" applyAlignment="1">
      <alignment horizontal="center" vertical="center"/>
    </xf>
    <xf numFmtId="1" fontId="27" fillId="0" borderId="136" xfId="13" applyNumberFormat="1" applyFont="1" applyFill="1" applyBorder="1" applyAlignment="1">
      <alignment horizontal="center" vertical="center" wrapText="1"/>
    </xf>
    <xf numFmtId="0" fontId="16" fillId="0" borderId="95" xfId="13" applyFont="1" applyFill="1" applyBorder="1"/>
    <xf numFmtId="0" fontId="16" fillId="0" borderId="0" xfId="13" applyFont="1" applyFill="1" applyBorder="1"/>
    <xf numFmtId="195" fontId="16" fillId="0" borderId="0" xfId="13" applyNumberFormat="1" applyFont="1" applyFill="1" applyBorder="1"/>
    <xf numFmtId="195" fontId="16" fillId="0" borderId="137" xfId="13" applyNumberFormat="1" applyFont="1" applyFill="1" applyBorder="1"/>
    <xf numFmtId="195" fontId="16" fillId="0" borderId="113" xfId="13" applyNumberFormat="1" applyFont="1" applyFill="1" applyBorder="1"/>
    <xf numFmtId="178" fontId="16" fillId="0" borderId="0" xfId="13" applyNumberFormat="1" applyFont="1" applyFill="1" applyBorder="1"/>
    <xf numFmtId="178" fontId="29" fillId="0" borderId="131" xfId="13" applyNumberFormat="1" applyFont="1" applyFill="1" applyBorder="1"/>
    <xf numFmtId="178" fontId="16" fillId="0" borderId="113" xfId="13" applyNumberFormat="1" applyFont="1" applyFill="1" applyBorder="1"/>
    <xf numFmtId="0" fontId="27" fillId="0" borderId="0" xfId="13" applyFont="1" applyFill="1" applyBorder="1"/>
    <xf numFmtId="178" fontId="27" fillId="0" borderId="0" xfId="13" applyNumberFormat="1" applyFont="1" applyFill="1" applyBorder="1"/>
    <xf numFmtId="178" fontId="61" fillId="0" borderId="131" xfId="13" applyNumberFormat="1" applyFont="1" applyFill="1" applyBorder="1"/>
    <xf numFmtId="178" fontId="27" fillId="0" borderId="113" xfId="13" applyNumberFormat="1" applyFont="1" applyFill="1" applyBorder="1"/>
    <xf numFmtId="178" fontId="29" fillId="0" borderId="131" xfId="13" applyNumberFormat="1" applyFont="1" applyFill="1" applyBorder="1" applyAlignment="1"/>
    <xf numFmtId="178" fontId="16" fillId="0" borderId="113" xfId="13" applyNumberFormat="1" applyFont="1" applyFill="1" applyBorder="1" applyAlignment="1"/>
    <xf numFmtId="178" fontId="16" fillId="0" borderId="0" xfId="13" applyNumberFormat="1" applyFont="1" applyFill="1" applyBorder="1" applyAlignment="1">
      <alignment horizontal="right"/>
    </xf>
    <xf numFmtId="0" fontId="13" fillId="0" borderId="13" xfId="13" applyFont="1" applyFill="1" applyBorder="1"/>
    <xf numFmtId="0" fontId="13" fillId="0" borderId="14" xfId="13" applyFont="1" applyFill="1" applyBorder="1"/>
    <xf numFmtId="0" fontId="27" fillId="0" borderId="14" xfId="13" applyFont="1" applyFill="1" applyBorder="1"/>
    <xf numFmtId="0" fontId="29" fillId="0" borderId="14" xfId="13" applyFont="1" applyFill="1" applyBorder="1"/>
    <xf numFmtId="178" fontId="61" fillId="0" borderId="138" xfId="13" applyNumberFormat="1" applyFont="1" applyFill="1" applyBorder="1"/>
    <xf numFmtId="178" fontId="27" fillId="0" borderId="139" xfId="13" applyNumberFormat="1" applyFont="1" applyFill="1" applyBorder="1"/>
    <xf numFmtId="216" fontId="13" fillId="0" borderId="0" xfId="84" applyNumberFormat="1" applyFont="1" applyFill="1" applyBorder="1" applyAlignment="1"/>
    <xf numFmtId="216" fontId="13" fillId="0" borderId="41" xfId="84" applyNumberFormat="1" applyFont="1" applyFill="1" applyBorder="1" applyAlignment="1"/>
    <xf numFmtId="216" fontId="13" fillId="0" borderId="108" xfId="84" applyNumberFormat="1" applyFont="1" applyFill="1" applyBorder="1" applyAlignment="1"/>
    <xf numFmtId="216" fontId="13" fillId="0" borderId="113" xfId="84" applyNumberFormat="1" applyFont="1" applyFill="1" applyBorder="1" applyAlignment="1"/>
    <xf numFmtId="216" fontId="13" fillId="0" borderId="28" xfId="84" applyNumberFormat="1" applyFont="1" applyFill="1" applyBorder="1" applyAlignment="1"/>
    <xf numFmtId="216" fontId="13" fillId="0" borderId="117" xfId="84" applyNumberFormat="1" applyFont="1" applyFill="1" applyBorder="1" applyAlignment="1"/>
    <xf numFmtId="216" fontId="13" fillId="0" borderId="41" xfId="45" applyNumberFormat="1" applyFont="1" applyFill="1" applyBorder="1" applyAlignment="1"/>
    <xf numFmtId="216" fontId="13" fillId="0" borderId="117" xfId="45" applyNumberFormat="1" applyFont="1" applyFill="1" applyBorder="1" applyAlignment="1"/>
    <xf numFmtId="216" fontId="7" fillId="0" borderId="0" xfId="84" applyNumberFormat="1" applyFont="1" applyFill="1" applyBorder="1" applyAlignment="1"/>
    <xf numFmtId="0" fontId="13" fillId="0" borderId="108" xfId="84" applyFont="1" applyFill="1" applyBorder="1"/>
    <xf numFmtId="0" fontId="12" fillId="0" borderId="0" xfId="45" applyFont="1" applyFill="1" applyAlignment="1">
      <alignment horizontal="left"/>
    </xf>
    <xf numFmtId="165" fontId="16" fillId="0" borderId="6" xfId="45" applyNumberFormat="1" applyFont="1" applyFill="1" applyBorder="1" applyAlignment="1"/>
    <xf numFmtId="165" fontId="16" fillId="0" borderId="27" xfId="45" applyNumberFormat="1" applyFont="1" applyFill="1" applyBorder="1" applyAlignment="1">
      <alignment horizontal="center"/>
    </xf>
    <xf numFmtId="0" fontId="166" fillId="0" borderId="0" xfId="45" applyFont="1" applyFill="1"/>
    <xf numFmtId="0" fontId="13" fillId="0" borderId="5" xfId="13" applyFont="1" applyFill="1" applyBorder="1" applyAlignment="1">
      <alignment horizontal="center"/>
    </xf>
    <xf numFmtId="203" fontId="16" fillId="0" borderId="64" xfId="8" applyNumberFormat="1" applyFont="1" applyFill="1" applyBorder="1" applyAlignment="1">
      <alignment horizontal="right" indent="1"/>
    </xf>
    <xf numFmtId="197" fontId="13" fillId="0" borderId="5" xfId="4" applyNumberFormat="1" applyFont="1" applyFill="1" applyBorder="1" applyAlignment="1">
      <alignment horizontal="left"/>
    </xf>
    <xf numFmtId="197" fontId="13" fillId="0" borderId="5" xfId="4" applyNumberFormat="1" applyFont="1" applyFill="1" applyBorder="1"/>
    <xf numFmtId="0" fontId="48" fillId="0" borderId="0" xfId="0" applyFont="1" applyFill="1"/>
    <xf numFmtId="0" fontId="9" fillId="0" borderId="0" xfId="312" applyFont="1" applyFill="1"/>
    <xf numFmtId="0" fontId="7" fillId="0" borderId="0" xfId="312" applyFont="1" applyFill="1"/>
    <xf numFmtId="0" fontId="19" fillId="0" borderId="0" xfId="312" applyFont="1" applyFill="1"/>
    <xf numFmtId="0" fontId="16" fillId="0" borderId="0" xfId="312" applyFont="1" applyFill="1"/>
    <xf numFmtId="0" fontId="7" fillId="0" borderId="0" xfId="312" applyFont="1" applyFill="1" applyAlignment="1">
      <alignment horizontal="center" vertical="center"/>
    </xf>
    <xf numFmtId="0" fontId="7" fillId="0" borderId="4" xfId="312" applyFont="1" applyFill="1" applyBorder="1" applyAlignment="1">
      <alignment vertical="top"/>
    </xf>
    <xf numFmtId="0" fontId="106" fillId="0" borderId="55" xfId="13" applyFont="1" applyFill="1" applyBorder="1" applyAlignment="1">
      <alignment horizontal="center" vertical="center"/>
    </xf>
    <xf numFmtId="0" fontId="106" fillId="0" borderId="11" xfId="13" applyFont="1" applyFill="1" applyBorder="1" applyAlignment="1">
      <alignment horizontal="center" vertical="center"/>
    </xf>
    <xf numFmtId="0" fontId="106" fillId="0" borderId="9" xfId="13" applyFont="1" applyFill="1" applyBorder="1" applyAlignment="1">
      <alignment horizontal="center" vertical="center"/>
    </xf>
    <xf numFmtId="0" fontId="16" fillId="0" borderId="0" xfId="312" applyFont="1" applyFill="1" applyAlignment="1">
      <alignment vertical="center"/>
    </xf>
    <xf numFmtId="0" fontId="126" fillId="0" borderId="41" xfId="13" applyFont="1" applyFill="1" applyBorder="1" applyAlignment="1">
      <alignment horizontal="left" vertical="center" wrapText="1" indent="1"/>
    </xf>
    <xf numFmtId="4" fontId="126" fillId="0" borderId="5" xfId="13" applyNumberFormat="1" applyFont="1" applyFill="1" applyBorder="1" applyAlignment="1">
      <alignment horizontal="center" vertical="center"/>
    </xf>
    <xf numFmtId="4" fontId="126" fillId="0" borderId="6" xfId="13" applyNumberFormat="1" applyFont="1" applyFill="1" applyBorder="1" applyAlignment="1">
      <alignment horizontal="center" vertical="center"/>
    </xf>
    <xf numFmtId="0" fontId="106" fillId="0" borderId="56" xfId="13" applyFont="1" applyFill="1" applyBorder="1" applyAlignment="1">
      <alignment horizontal="center" vertical="center"/>
    </xf>
    <xf numFmtId="4" fontId="106" fillId="0" borderId="1" xfId="13" applyNumberFormat="1" applyFont="1" applyFill="1" applyBorder="1" applyAlignment="1">
      <alignment horizontal="center" vertical="center"/>
    </xf>
    <xf numFmtId="4" fontId="106" fillId="0" borderId="8" xfId="13" applyNumberFormat="1" applyFont="1" applyFill="1" applyBorder="1" applyAlignment="1">
      <alignment horizontal="center" vertical="center"/>
    </xf>
    <xf numFmtId="4" fontId="126" fillId="0" borderId="8" xfId="13" applyNumberFormat="1" applyFont="1" applyFill="1" applyBorder="1" applyAlignment="1">
      <alignment horizontal="center" vertical="center"/>
    </xf>
    <xf numFmtId="0" fontId="12" fillId="0" borderId="0" xfId="312" applyFont="1" applyFill="1" applyBorder="1" applyAlignment="1">
      <alignment horizontal="center" vertical="center"/>
    </xf>
    <xf numFmtId="0" fontId="26" fillId="0" borderId="0" xfId="312" applyFont="1" applyFill="1"/>
    <xf numFmtId="2" fontId="16" fillId="0" borderId="0" xfId="312" applyNumberFormat="1" applyFont="1" applyFill="1"/>
    <xf numFmtId="214" fontId="16" fillId="0" borderId="0" xfId="312" applyNumberFormat="1" applyFont="1" applyFill="1"/>
    <xf numFmtId="0" fontId="7" fillId="0" borderId="0" xfId="73" applyFont="1" applyFill="1"/>
    <xf numFmtId="0" fontId="7" fillId="0" borderId="0" xfId="178" applyFont="1" applyFill="1"/>
    <xf numFmtId="0" fontId="7" fillId="0" borderId="0" xfId="380" applyFont="1" applyFill="1" applyBorder="1" applyAlignment="1">
      <alignment horizontal="center"/>
    </xf>
    <xf numFmtId="0" fontId="7" fillId="0" borderId="0" xfId="380" applyFont="1" applyFill="1" applyBorder="1"/>
    <xf numFmtId="0" fontId="7" fillId="0" borderId="0" xfId="380" applyFont="1" applyFill="1"/>
    <xf numFmtId="0" fontId="32" fillId="0" borderId="0" xfId="380" applyFont="1" applyFill="1" applyBorder="1"/>
    <xf numFmtId="2" fontId="7" fillId="0" borderId="0" xfId="380" applyNumberFormat="1" applyFont="1" applyFill="1"/>
    <xf numFmtId="2" fontId="7" fillId="0" borderId="0" xfId="73" applyNumberFormat="1" applyFont="1" applyFill="1"/>
    <xf numFmtId="0" fontId="12" fillId="0" borderId="0" xfId="312" applyFont="1" applyFill="1" applyAlignment="1">
      <alignment horizontal="left"/>
    </xf>
    <xf numFmtId="0" fontId="13" fillId="0" borderId="0" xfId="312" applyFont="1" applyFill="1"/>
    <xf numFmtId="0" fontId="13" fillId="0" borderId="0" xfId="46" applyFont="1" applyFill="1"/>
    <xf numFmtId="0" fontId="13" fillId="0" borderId="0" xfId="46" applyFont="1" applyFill="1" applyBorder="1" applyAlignment="1">
      <alignment horizontal="center" vertical="center"/>
    </xf>
    <xf numFmtId="0" fontId="12" fillId="0" borderId="11" xfId="46" applyFont="1" applyFill="1" applyBorder="1" applyAlignment="1">
      <alignment horizontal="center" vertical="center"/>
    </xf>
    <xf numFmtId="0" fontId="13" fillId="0" borderId="5" xfId="46" applyFont="1" applyFill="1" applyBorder="1" applyAlignment="1">
      <alignment horizontal="left" vertical="center" wrapText="1" indent="1"/>
    </xf>
    <xf numFmtId="3" fontId="13" fillId="0" borderId="5" xfId="31" applyNumberFormat="1" applyFont="1" applyFill="1" applyBorder="1" applyAlignment="1">
      <alignment horizontal="center" vertical="center"/>
    </xf>
    <xf numFmtId="0" fontId="13" fillId="0" borderId="5" xfId="46" applyFont="1" applyFill="1" applyBorder="1" applyAlignment="1">
      <alignment horizontal="left" vertical="center" indent="1"/>
    </xf>
    <xf numFmtId="3" fontId="12" fillId="0" borderId="11" xfId="31" applyNumberFormat="1" applyFont="1" applyFill="1" applyBorder="1" applyAlignment="1">
      <alignment horizontal="center" vertical="center"/>
    </xf>
    <xf numFmtId="197" fontId="12" fillId="0" borderId="11" xfId="1" applyNumberFormat="1" applyFont="1" applyFill="1" applyBorder="1" applyAlignment="1">
      <alignment horizontal="center" vertical="center"/>
    </xf>
    <xf numFmtId="0" fontId="13" fillId="0" borderId="6" xfId="312" applyFont="1" applyFill="1" applyBorder="1"/>
    <xf numFmtId="0" fontId="13" fillId="0" borderId="0" xfId="312" applyFont="1" applyFill="1" applyAlignment="1">
      <alignment vertical="center"/>
    </xf>
    <xf numFmtId="0" fontId="159" fillId="0" borderId="0" xfId="312" applyFont="1" applyFill="1"/>
    <xf numFmtId="0" fontId="76" fillId="0" borderId="0" xfId="312" applyFont="1" applyFill="1"/>
    <xf numFmtId="3" fontId="13" fillId="0" borderId="0" xfId="312" applyNumberFormat="1" applyFont="1" applyFill="1"/>
    <xf numFmtId="0" fontId="12" fillId="0" borderId="0" xfId="312" applyFont="1" applyFill="1"/>
    <xf numFmtId="0" fontId="13" fillId="0" borderId="0" xfId="312" applyFont="1" applyFill="1" applyAlignment="1">
      <alignment horizontal="center"/>
    </xf>
    <xf numFmtId="0" fontId="13" fillId="0" borderId="4" xfId="312" applyFont="1" applyFill="1" applyBorder="1" applyAlignment="1">
      <alignment horizontal="right"/>
    </xf>
    <xf numFmtId="0" fontId="13" fillId="0" borderId="4" xfId="312" applyFont="1" applyFill="1" applyBorder="1" applyAlignment="1"/>
    <xf numFmtId="0" fontId="12" fillId="0" borderId="9" xfId="312" applyFont="1" applyFill="1" applyBorder="1" applyAlignment="1">
      <alignment horizontal="left" vertical="center"/>
    </xf>
    <xf numFmtId="0" fontId="12" fillId="0" borderId="55" xfId="312" applyFont="1" applyFill="1" applyBorder="1" applyAlignment="1">
      <alignment horizontal="center" vertical="center"/>
    </xf>
    <xf numFmtId="0" fontId="12" fillId="0" borderId="10" xfId="312" applyFont="1" applyFill="1" applyBorder="1" applyAlignment="1">
      <alignment horizontal="center" vertical="center"/>
    </xf>
    <xf numFmtId="0" fontId="12" fillId="0" borderId="11" xfId="312" applyFont="1" applyFill="1" applyBorder="1" applyAlignment="1">
      <alignment horizontal="center" vertical="center"/>
    </xf>
    <xf numFmtId="0" fontId="12" fillId="0" borderId="8" xfId="312" applyFont="1" applyFill="1" applyBorder="1" applyAlignment="1">
      <alignment horizontal="left" indent="1"/>
    </xf>
    <xf numFmtId="0" fontId="12" fillId="0" borderId="56" xfId="312" applyFont="1" applyFill="1" applyBorder="1" applyAlignment="1">
      <alignment horizontal="left" indent="1"/>
    </xf>
    <xf numFmtId="0" fontId="12" fillId="0" borderId="2" xfId="312" applyFont="1" applyFill="1" applyBorder="1" applyAlignment="1">
      <alignment horizontal="left" indent="1"/>
    </xf>
    <xf numFmtId="0" fontId="13" fillId="0" borderId="1" xfId="312" applyFont="1" applyFill="1" applyBorder="1"/>
    <xf numFmtId="0" fontId="13" fillId="0" borderId="6" xfId="312" applyFont="1" applyFill="1" applyBorder="1" applyAlignment="1">
      <alignment horizontal="left" vertical="center" indent="2"/>
    </xf>
    <xf numFmtId="0" fontId="13" fillId="0" borderId="41" xfId="312" applyFont="1" applyFill="1" applyBorder="1" applyAlignment="1">
      <alignment horizontal="left" vertical="center" indent="2"/>
    </xf>
    <xf numFmtId="0" fontId="13" fillId="0" borderId="0" xfId="312" applyFont="1" applyFill="1" applyBorder="1" applyAlignment="1">
      <alignment horizontal="left" vertical="center" indent="2"/>
    </xf>
    <xf numFmtId="0" fontId="13" fillId="0" borderId="3" xfId="312" applyFont="1" applyFill="1" applyBorder="1" applyAlignment="1">
      <alignment horizontal="left" vertical="center" indent="2"/>
    </xf>
    <xf numFmtId="0" fontId="13" fillId="0" borderId="0" xfId="53" applyFont="1" applyFill="1" applyAlignment="1"/>
    <xf numFmtId="0" fontId="7" fillId="0" borderId="0" xfId="13" applyFont="1" applyFill="1"/>
    <xf numFmtId="0" fontId="7" fillId="0" borderId="4" xfId="13" applyFont="1" applyFill="1" applyBorder="1"/>
    <xf numFmtId="0" fontId="9" fillId="0" borderId="4" xfId="13" applyFont="1" applyFill="1" applyBorder="1"/>
    <xf numFmtId="0" fontId="7" fillId="0" borderId="0" xfId="13" applyFont="1" applyFill="1" applyAlignment="1">
      <alignment horizontal="right"/>
    </xf>
    <xf numFmtId="0" fontId="9" fillId="0" borderId="57" xfId="13" applyFont="1" applyFill="1" applyBorder="1" applyAlignment="1">
      <alignment horizontal="center" vertical="center"/>
    </xf>
    <xf numFmtId="1" fontId="9" fillId="0" borderId="11" xfId="13" applyNumberFormat="1" applyFont="1" applyFill="1" applyBorder="1" applyAlignment="1">
      <alignment horizontal="center" vertical="center"/>
    </xf>
    <xf numFmtId="1" fontId="9" fillId="0" borderId="3" xfId="13" applyNumberFormat="1" applyFont="1" applyFill="1" applyBorder="1" applyAlignment="1">
      <alignment horizontal="center" vertical="center"/>
    </xf>
    <xf numFmtId="0" fontId="9" fillId="0" borderId="41" xfId="13" applyFont="1" applyFill="1" applyBorder="1" applyAlignment="1">
      <alignment horizontal="left" vertical="center" indent="1"/>
    </xf>
    <xf numFmtId="3" fontId="9" fillId="0" borderId="5" xfId="13" applyNumberFormat="1" applyFont="1" applyFill="1" applyBorder="1" applyAlignment="1">
      <alignment horizontal="center" vertical="center"/>
    </xf>
    <xf numFmtId="3" fontId="9" fillId="0" borderId="1" xfId="13" applyNumberFormat="1" applyFont="1" applyFill="1" applyBorder="1" applyAlignment="1">
      <alignment horizontal="center" vertical="center"/>
    </xf>
    <xf numFmtId="0" fontId="7" fillId="0" borderId="41" xfId="13" applyFont="1" applyFill="1" applyBorder="1" applyAlignment="1">
      <alignment horizontal="left" vertical="center" indent="2"/>
    </xf>
    <xf numFmtId="3" fontId="7" fillId="0" borderId="5" xfId="227" applyNumberFormat="1" applyFont="1" applyFill="1" applyBorder="1" applyAlignment="1">
      <alignment horizontal="right" vertical="center" indent="1"/>
    </xf>
    <xf numFmtId="3" fontId="7" fillId="0" borderId="6" xfId="227" applyNumberFormat="1" applyFont="1" applyFill="1" applyBorder="1" applyAlignment="1">
      <alignment horizontal="right" vertical="center" indent="1"/>
    </xf>
    <xf numFmtId="1" fontId="7" fillId="0" borderId="5" xfId="227" applyNumberFormat="1" applyFont="1" applyFill="1" applyBorder="1" applyAlignment="1">
      <alignment horizontal="center" vertical="center"/>
    </xf>
    <xf numFmtId="3" fontId="7" fillId="0" borderId="5" xfId="227" applyNumberFormat="1" applyFont="1" applyFill="1" applyBorder="1" applyAlignment="1">
      <alignment horizontal="center" vertical="center"/>
    </xf>
    <xf numFmtId="3" fontId="9" fillId="0" borderId="5" xfId="227" applyNumberFormat="1" applyFont="1" applyFill="1" applyBorder="1" applyAlignment="1">
      <alignment horizontal="right" vertical="center" indent="1"/>
    </xf>
    <xf numFmtId="3" fontId="9" fillId="0" borderId="5" xfId="227" applyNumberFormat="1" applyFont="1" applyFill="1" applyBorder="1" applyAlignment="1">
      <alignment horizontal="center" vertical="center"/>
    </xf>
    <xf numFmtId="0" fontId="7" fillId="0" borderId="41" xfId="13" applyFont="1" applyFill="1" applyBorder="1" applyAlignment="1">
      <alignment horizontal="left" vertical="center" wrapText="1" indent="2"/>
    </xf>
    <xf numFmtId="0" fontId="9" fillId="0" borderId="1" xfId="13" applyFont="1" applyFill="1" applyBorder="1" applyAlignment="1">
      <alignment horizontal="center" vertical="center"/>
    </xf>
    <xf numFmtId="3" fontId="9" fillId="0" borderId="1" xfId="227" applyNumberFormat="1" applyFont="1" applyFill="1" applyBorder="1" applyAlignment="1">
      <alignment horizontal="right" vertical="center" indent="1"/>
    </xf>
    <xf numFmtId="3" fontId="9" fillId="0" borderId="1" xfId="227" applyNumberFormat="1" applyFont="1" applyFill="1" applyBorder="1" applyAlignment="1">
      <alignment horizontal="center" vertical="center"/>
    </xf>
    <xf numFmtId="0" fontId="7" fillId="0" borderId="41" xfId="13" applyFont="1" applyFill="1" applyBorder="1" applyAlignment="1">
      <alignment horizontal="left" vertical="center"/>
    </xf>
    <xf numFmtId="3" fontId="7" fillId="0" borderId="5" xfId="25" applyNumberFormat="1" applyFont="1" applyFill="1" applyBorder="1" applyAlignment="1">
      <alignment horizontal="right" vertical="center"/>
    </xf>
    <xf numFmtId="3" fontId="7" fillId="0" borderId="6" xfId="25" applyNumberFormat="1" applyFont="1" applyFill="1" applyBorder="1" applyAlignment="1">
      <alignment horizontal="right" vertical="center"/>
    </xf>
    <xf numFmtId="0" fontId="16" fillId="0" borderId="0" xfId="13" applyFont="1" applyFill="1" applyBorder="1" applyAlignment="1">
      <alignment horizontal="left" vertical="center"/>
    </xf>
    <xf numFmtId="0" fontId="6" fillId="0" borderId="0" xfId="13" applyFont="1" applyFill="1"/>
    <xf numFmtId="282" fontId="11" fillId="0" borderId="0" xfId="13" applyNumberFormat="1" applyFont="1" applyFill="1"/>
    <xf numFmtId="0" fontId="11" fillId="0" borderId="0" xfId="13" applyFont="1" applyFill="1"/>
    <xf numFmtId="0" fontId="11" fillId="0" borderId="0" xfId="13" applyFont="1" applyFill="1" applyBorder="1"/>
    <xf numFmtId="0" fontId="160" fillId="0" borderId="0" xfId="312" applyFont="1" applyFill="1"/>
    <xf numFmtId="0" fontId="9" fillId="0" borderId="11" xfId="13" applyFont="1" applyFill="1" applyBorder="1" applyAlignment="1">
      <alignment horizontal="center" vertical="center"/>
    </xf>
    <xf numFmtId="0" fontId="118" fillId="0" borderId="11" xfId="381" applyFont="1" applyFill="1" applyBorder="1" applyAlignment="1">
      <alignment horizontal="center" vertical="center"/>
    </xf>
    <xf numFmtId="0" fontId="118" fillId="0" borderId="3" xfId="381" applyFont="1" applyFill="1" applyBorder="1" applyAlignment="1">
      <alignment horizontal="center" vertical="center"/>
    </xf>
    <xf numFmtId="243" fontId="9" fillId="0" borderId="5" xfId="13" applyNumberFormat="1" applyFont="1" applyFill="1" applyBorder="1" applyAlignment="1">
      <alignment horizontal="left" vertical="center" indent="1"/>
    </xf>
    <xf numFmtId="3" fontId="118" fillId="0" borderId="1" xfId="0" applyNumberFormat="1" applyFont="1" applyFill="1" applyBorder="1" applyAlignment="1">
      <alignment horizontal="center" vertical="center"/>
    </xf>
    <xf numFmtId="0" fontId="7" fillId="0" borderId="5" xfId="13" applyFont="1" applyFill="1" applyBorder="1" applyAlignment="1">
      <alignment horizontal="left" vertical="center" indent="1"/>
    </xf>
    <xf numFmtId="3" fontId="8" fillId="0" borderId="5" xfId="0" applyNumberFormat="1" applyFont="1" applyFill="1" applyBorder="1" applyAlignment="1">
      <alignment horizontal="center" vertical="center"/>
    </xf>
    <xf numFmtId="0" fontId="21" fillId="0" borderId="5" xfId="13" applyFont="1" applyFill="1" applyBorder="1" applyAlignment="1">
      <alignment horizontal="left" vertical="center" indent="3"/>
    </xf>
    <xf numFmtId="3" fontId="157" fillId="0" borderId="3" xfId="0" applyNumberFormat="1" applyFont="1" applyFill="1" applyBorder="1" applyAlignment="1">
      <alignment horizontal="center" vertical="center"/>
    </xf>
    <xf numFmtId="243" fontId="6" fillId="0" borderId="0" xfId="13" applyNumberFormat="1" applyFont="1" applyFill="1" applyBorder="1" applyAlignment="1">
      <alignment horizontal="left" vertical="center" wrapText="1" indent="1"/>
    </xf>
    <xf numFmtId="0" fontId="11" fillId="0" borderId="0" xfId="312" applyFont="1" applyFill="1" applyBorder="1"/>
    <xf numFmtId="0" fontId="13" fillId="0" borderId="0" xfId="13" applyFont="1" applyFill="1" applyBorder="1" applyAlignment="1">
      <alignment horizontal="left" vertical="center"/>
    </xf>
    <xf numFmtId="0" fontId="51" fillId="0" borderId="0" xfId="13" applyFont="1" applyFill="1"/>
    <xf numFmtId="0" fontId="51" fillId="0" borderId="0" xfId="13" applyFont="1" applyFill="1" applyBorder="1"/>
    <xf numFmtId="0" fontId="127" fillId="0" borderId="0" xfId="13" applyFont="1" applyFill="1"/>
    <xf numFmtId="0" fontId="13" fillId="0" borderId="0" xfId="13" applyFont="1" applyFill="1" applyAlignment="1">
      <alignment horizontal="right"/>
    </xf>
    <xf numFmtId="0" fontId="13" fillId="0" borderId="0" xfId="13" applyFont="1" applyFill="1" applyBorder="1" applyAlignment="1">
      <alignment horizontal="right"/>
    </xf>
    <xf numFmtId="0" fontId="13" fillId="0" borderId="0" xfId="13" applyFont="1" applyFill="1" applyAlignment="1">
      <alignment horizontal="center"/>
    </xf>
    <xf numFmtId="0" fontId="12" fillId="0" borderId="6" xfId="13" applyFont="1" applyFill="1" applyBorder="1" applyAlignment="1">
      <alignment vertical="center"/>
    </xf>
    <xf numFmtId="0" fontId="12" fillId="0" borderId="0" xfId="13" applyFont="1" applyFill="1" applyBorder="1" applyAlignment="1">
      <alignment vertical="center"/>
    </xf>
    <xf numFmtId="3" fontId="12" fillId="0" borderId="5" xfId="13" applyNumberFormat="1" applyFont="1" applyFill="1" applyBorder="1" applyAlignment="1">
      <alignment horizontal="right" vertical="center" indent="2"/>
    </xf>
    <xf numFmtId="3" fontId="12" fillId="0" borderId="5" xfId="163" applyNumberFormat="1" applyFont="1" applyFill="1" applyBorder="1" applyAlignment="1">
      <alignment horizontal="right" vertical="center" indent="2"/>
    </xf>
    <xf numFmtId="3" fontId="12" fillId="0" borderId="41" xfId="163" applyNumberFormat="1" applyFont="1" applyFill="1" applyBorder="1" applyAlignment="1">
      <alignment horizontal="right" vertical="center" indent="2"/>
    </xf>
    <xf numFmtId="0" fontId="13" fillId="0" borderId="6" xfId="13" applyFont="1" applyFill="1" applyBorder="1" applyAlignment="1">
      <alignment horizontal="left" vertical="center" indent="1"/>
    </xf>
    <xf numFmtId="0" fontId="51" fillId="0" borderId="0" xfId="13" applyFont="1" applyFill="1" applyBorder="1" applyAlignment="1">
      <alignment vertical="center"/>
    </xf>
    <xf numFmtId="0" fontId="20" fillId="0" borderId="6" xfId="13" applyFont="1" applyFill="1" applyBorder="1" applyAlignment="1">
      <alignment horizontal="left" vertical="center" indent="3"/>
    </xf>
    <xf numFmtId="0" fontId="20" fillId="0" borderId="0" xfId="13" applyFont="1" applyFill="1" applyBorder="1"/>
    <xf numFmtId="0" fontId="20" fillId="0" borderId="0" xfId="13" applyFont="1" applyFill="1" applyBorder="1" applyAlignment="1">
      <alignment vertical="center"/>
    </xf>
    <xf numFmtId="3" fontId="20" fillId="0" borderId="5" xfId="163" applyNumberFormat="1" applyFont="1" applyFill="1" applyBorder="1" applyAlignment="1">
      <alignment horizontal="right" vertical="center" indent="2"/>
    </xf>
    <xf numFmtId="0" fontId="20" fillId="0" borderId="6" xfId="13" applyFont="1" applyFill="1" applyBorder="1" applyAlignment="1">
      <alignment horizontal="left" vertical="center" indent="2"/>
    </xf>
    <xf numFmtId="0" fontId="20" fillId="0" borderId="6" xfId="13" applyFont="1" applyFill="1" applyBorder="1" applyAlignment="1">
      <alignment vertical="center"/>
    </xf>
    <xf numFmtId="3" fontId="13" fillId="0" borderId="41" xfId="13" applyNumberFormat="1" applyFont="1" applyFill="1" applyBorder="1" applyAlignment="1">
      <alignment horizontal="right" vertical="center" indent="2"/>
    </xf>
    <xf numFmtId="0" fontId="13" fillId="0" borderId="6" xfId="13" applyFont="1" applyFill="1" applyBorder="1" applyAlignment="1">
      <alignment vertical="center"/>
    </xf>
    <xf numFmtId="3" fontId="12" fillId="0" borderId="11" xfId="13" applyNumberFormat="1" applyFont="1" applyFill="1" applyBorder="1" applyAlignment="1">
      <alignment horizontal="right" vertical="center" indent="2"/>
    </xf>
    <xf numFmtId="3" fontId="12" fillId="0" borderId="11" xfId="163" applyNumberFormat="1" applyFont="1" applyFill="1" applyBorder="1" applyAlignment="1">
      <alignment horizontal="right" vertical="center" indent="2"/>
    </xf>
    <xf numFmtId="0" fontId="13" fillId="0" borderId="0" xfId="13" applyFont="1" applyFill="1" applyAlignment="1">
      <alignment horizontal="left"/>
    </xf>
    <xf numFmtId="0" fontId="13" fillId="0" borderId="0" xfId="13" applyFont="1" applyFill="1" applyBorder="1" applyAlignment="1">
      <alignment horizontal="center" vertical="center"/>
    </xf>
    <xf numFmtId="282" fontId="13" fillId="0" borderId="0" xfId="13" applyNumberFormat="1" applyFont="1" applyFill="1" applyBorder="1" applyAlignment="1">
      <alignment horizontal="right" vertical="center"/>
    </xf>
    <xf numFmtId="0" fontId="28" fillId="0" borderId="0" xfId="13" applyFont="1" applyFill="1" applyAlignment="1"/>
    <xf numFmtId="0" fontId="28" fillId="0" borderId="0" xfId="312" applyFont="1" applyFill="1" applyAlignment="1">
      <alignment vertical="center"/>
    </xf>
    <xf numFmtId="0" fontId="9" fillId="0" borderId="0" xfId="376" applyFont="1" applyFill="1"/>
    <xf numFmtId="0" fontId="156" fillId="0" borderId="0" xfId="382" applyFont="1" applyFill="1"/>
    <xf numFmtId="0" fontId="16" fillId="0" borderId="0" xfId="382" applyFont="1" applyFill="1"/>
    <xf numFmtId="0" fontId="97" fillId="0" borderId="0" xfId="376" applyFont="1" applyFill="1"/>
    <xf numFmtId="1" fontId="52" fillId="0" borderId="0" xfId="382" applyNumberFormat="1" applyFont="1" applyFill="1" applyBorder="1" applyAlignment="1">
      <alignment horizontal="center" vertical="center"/>
    </xf>
    <xf numFmtId="0" fontId="97" fillId="0" borderId="0" xfId="376" applyFont="1" applyFill="1" applyBorder="1"/>
    <xf numFmtId="0" fontId="52" fillId="0" borderId="6" xfId="382" applyFont="1" applyFill="1" applyBorder="1" applyAlignment="1">
      <alignment horizontal="center" vertical="center" wrapText="1"/>
    </xf>
    <xf numFmtId="0" fontId="52" fillId="0" borderId="41" xfId="382" applyFont="1" applyFill="1" applyBorder="1" applyAlignment="1">
      <alignment horizontal="center" vertical="center" wrapText="1"/>
    </xf>
    <xf numFmtId="0" fontId="52" fillId="0" borderId="9" xfId="382" applyFont="1" applyFill="1" applyBorder="1" applyAlignment="1">
      <alignment horizontal="center" vertical="center" wrapText="1"/>
    </xf>
    <xf numFmtId="0" fontId="52" fillId="0" borderId="55" xfId="382" applyFont="1" applyFill="1" applyBorder="1" applyAlignment="1">
      <alignment horizontal="center" vertical="center" wrapText="1"/>
    </xf>
    <xf numFmtId="0" fontId="52" fillId="0" borderId="0" xfId="382" applyFont="1" applyFill="1" applyBorder="1" applyAlignment="1">
      <alignment horizontal="center" vertical="center" wrapText="1"/>
    </xf>
    <xf numFmtId="0" fontId="61" fillId="0" borderId="0" xfId="382" applyFont="1" applyFill="1" applyBorder="1" applyAlignment="1">
      <alignment horizontal="center" vertical="center" wrapText="1"/>
    </xf>
    <xf numFmtId="0" fontId="55" fillId="0" borderId="10" xfId="376" applyFont="1" applyFill="1" applyBorder="1" applyAlignment="1">
      <alignment horizontal="center" vertical="center" wrapText="1"/>
    </xf>
    <xf numFmtId="0" fontId="55" fillId="0" borderId="163" xfId="376" applyFont="1" applyFill="1" applyBorder="1" applyAlignment="1">
      <alignment horizontal="center" vertical="center" wrapText="1"/>
    </xf>
    <xf numFmtId="0" fontId="55" fillId="0" borderId="176" xfId="376" applyFont="1" applyFill="1" applyBorder="1" applyAlignment="1">
      <alignment horizontal="center" vertical="center" wrapText="1"/>
    </xf>
    <xf numFmtId="0" fontId="55" fillId="0" borderId="8" xfId="376" applyFont="1" applyFill="1" applyBorder="1" applyAlignment="1">
      <alignment horizontal="center" vertical="center" wrapText="1"/>
    </xf>
    <xf numFmtId="0" fontId="55" fillId="0" borderId="178" xfId="376" applyFont="1" applyFill="1" applyBorder="1" applyAlignment="1">
      <alignment horizontal="center" vertical="center" wrapText="1"/>
    </xf>
    <xf numFmtId="0" fontId="55" fillId="0" borderId="231" xfId="376" applyFont="1" applyFill="1" applyBorder="1" applyAlignment="1">
      <alignment horizontal="center" vertical="center" wrapText="1"/>
    </xf>
    <xf numFmtId="0" fontId="55" fillId="0" borderId="56" xfId="376" applyFont="1" applyFill="1" applyBorder="1" applyAlignment="1">
      <alignment horizontal="center" vertical="center" wrapText="1"/>
    </xf>
    <xf numFmtId="0" fontId="55" fillId="0" borderId="230" xfId="376" applyFont="1" applyFill="1" applyBorder="1" applyAlignment="1">
      <alignment horizontal="center" vertical="center" wrapText="1"/>
    </xf>
    <xf numFmtId="0" fontId="55" fillId="0" borderId="0" xfId="376" applyFont="1" applyFill="1" applyBorder="1" applyAlignment="1">
      <alignment horizontal="center" vertical="center" wrapText="1"/>
    </xf>
    <xf numFmtId="17" fontId="12" fillId="0" borderId="6" xfId="382" applyNumberFormat="1" applyFont="1" applyFill="1" applyBorder="1" applyAlignment="1">
      <alignment horizontal="left" vertical="center" indent="1"/>
    </xf>
    <xf numFmtId="3" fontId="12" fillId="0" borderId="287" xfId="382" applyNumberFormat="1" applyFont="1" applyFill="1" applyBorder="1" applyAlignment="1">
      <alignment horizontal="right" vertical="center" indent="1"/>
    </xf>
    <xf numFmtId="0" fontId="12" fillId="0" borderId="56" xfId="312" applyFont="1" applyFill="1" applyBorder="1" applyAlignment="1">
      <alignment horizontal="center" vertical="center"/>
    </xf>
    <xf numFmtId="3" fontId="12" fillId="0" borderId="288" xfId="382" applyNumberFormat="1" applyFont="1" applyFill="1" applyBorder="1" applyAlignment="1">
      <alignment horizontal="right" vertical="center" indent="1"/>
    </xf>
    <xf numFmtId="3" fontId="16" fillId="0" borderId="0" xfId="382" applyNumberFormat="1" applyFont="1" applyFill="1" applyBorder="1" applyAlignment="1">
      <alignment horizontal="right" vertical="center" indent="1"/>
    </xf>
    <xf numFmtId="281" fontId="27" fillId="0" borderId="0" xfId="382" applyNumberFormat="1" applyFont="1" applyFill="1" applyBorder="1" applyAlignment="1">
      <alignment vertical="center"/>
    </xf>
    <xf numFmtId="1" fontId="16" fillId="0" borderId="0" xfId="312" applyNumberFormat="1" applyFont="1" applyFill="1"/>
    <xf numFmtId="17" fontId="12" fillId="0" borderId="6" xfId="382" quotePrefix="1" applyNumberFormat="1" applyFont="1" applyFill="1" applyBorder="1" applyAlignment="1">
      <alignment horizontal="left" vertical="center" indent="1"/>
    </xf>
    <xf numFmtId="3" fontId="13" fillId="0" borderId="287" xfId="382" applyNumberFormat="1" applyFont="1" applyFill="1" applyBorder="1" applyAlignment="1">
      <alignment horizontal="right" vertical="center" indent="1"/>
    </xf>
    <xf numFmtId="0" fontId="13" fillId="0" borderId="5" xfId="0" applyFont="1" applyFill="1" applyBorder="1" applyAlignment="1">
      <alignment horizontal="center" vertical="center"/>
    </xf>
    <xf numFmtId="0" fontId="13" fillId="0" borderId="41" xfId="312" applyFont="1" applyFill="1" applyBorder="1" applyAlignment="1">
      <alignment horizontal="center" vertical="center"/>
    </xf>
    <xf numFmtId="3" fontId="13" fillId="0" borderId="289" xfId="382" applyNumberFormat="1" applyFont="1" applyFill="1" applyBorder="1" applyAlignment="1">
      <alignment horizontal="right" vertical="center" indent="1"/>
    </xf>
    <xf numFmtId="281" fontId="16" fillId="0" borderId="0" xfId="382" applyNumberFormat="1" applyFont="1" applyFill="1" applyBorder="1" applyAlignment="1">
      <alignment vertical="center"/>
    </xf>
    <xf numFmtId="177" fontId="16" fillId="0" borderId="0" xfId="312" applyNumberFormat="1" applyFont="1" applyFill="1"/>
    <xf numFmtId="17" fontId="12" fillId="0" borderId="7" xfId="382" applyNumberFormat="1" applyFont="1" applyFill="1" applyBorder="1" applyAlignment="1">
      <alignment horizontal="left" vertical="center" indent="1"/>
    </xf>
    <xf numFmtId="3" fontId="13" fillId="0" borderId="290" xfId="382" applyNumberFormat="1" applyFont="1" applyFill="1" applyBorder="1" applyAlignment="1">
      <alignment horizontal="right" vertical="center" indent="1"/>
    </xf>
    <xf numFmtId="0" fontId="13" fillId="0" borderId="3" xfId="0" applyFont="1" applyFill="1" applyBorder="1" applyAlignment="1">
      <alignment horizontal="center" vertical="center"/>
    </xf>
    <xf numFmtId="0" fontId="13" fillId="0" borderId="57" xfId="312" applyFont="1" applyFill="1" applyBorder="1" applyAlignment="1">
      <alignment horizontal="center" vertical="center"/>
    </xf>
    <xf numFmtId="3" fontId="13" fillId="0" borderId="291" xfId="382" applyNumberFormat="1" applyFont="1" applyFill="1" applyBorder="1" applyAlignment="1">
      <alignment horizontal="right" vertical="center" indent="1"/>
    </xf>
    <xf numFmtId="281" fontId="141" fillId="0" borderId="0" xfId="382" applyNumberFormat="1" applyFont="1" applyFill="1" applyBorder="1" applyAlignment="1">
      <alignment vertical="center"/>
    </xf>
    <xf numFmtId="281" fontId="47" fillId="0" borderId="0" xfId="382" applyNumberFormat="1" applyFont="1" applyFill="1" applyBorder="1" applyAlignment="1">
      <alignment vertical="center"/>
    </xf>
    <xf numFmtId="0" fontId="16" fillId="0" borderId="0" xfId="13" applyFont="1" applyFill="1" applyBorder="1" applyAlignment="1"/>
    <xf numFmtId="0" fontId="7" fillId="0" borderId="0" xfId="376" applyFont="1" applyFill="1"/>
    <xf numFmtId="3" fontId="16" fillId="0" borderId="0" xfId="312" applyNumberFormat="1" applyFont="1" applyFill="1"/>
    <xf numFmtId="0" fontId="20" fillId="0" borderId="0" xfId="13" applyFont="1" applyFill="1"/>
    <xf numFmtId="0" fontId="13" fillId="0" borderId="0" xfId="13" applyFont="1" applyFill="1" applyAlignment="1"/>
    <xf numFmtId="0" fontId="13" fillId="0" borderId="0" xfId="13" applyFont="1" applyFill="1" applyAlignment="1">
      <alignment vertical="center"/>
    </xf>
    <xf numFmtId="0" fontId="13" fillId="0" borderId="50" xfId="13" applyFont="1" applyFill="1" applyBorder="1" applyAlignment="1">
      <alignment horizontal="center" vertical="center" textRotation="90" wrapText="1"/>
    </xf>
    <xf numFmtId="0" fontId="13" fillId="0" borderId="51" xfId="13" applyFont="1" applyFill="1" applyBorder="1" applyAlignment="1">
      <alignment horizontal="center" vertical="center" textRotation="90" wrapText="1"/>
    </xf>
    <xf numFmtId="177" fontId="13" fillId="0" borderId="0" xfId="13" applyNumberFormat="1" applyFont="1" applyFill="1" applyAlignment="1">
      <alignment vertical="center"/>
    </xf>
    <xf numFmtId="0" fontId="13" fillId="0" borderId="276" xfId="13" applyFont="1" applyFill="1" applyBorder="1" applyAlignment="1">
      <alignment horizontal="center" vertical="center"/>
    </xf>
    <xf numFmtId="0" fontId="13" fillId="0" borderId="277" xfId="13" applyFont="1" applyFill="1" applyBorder="1" applyAlignment="1">
      <alignment horizontal="center" vertical="center"/>
    </xf>
    <xf numFmtId="177" fontId="20" fillId="0" borderId="278" xfId="13" applyNumberFormat="1" applyFont="1" applyFill="1" applyBorder="1" applyAlignment="1">
      <alignment horizontal="center" vertical="center"/>
    </xf>
    <xf numFmtId="177" fontId="13" fillId="0" borderId="277" xfId="13" applyNumberFormat="1" applyFont="1" applyFill="1" applyBorder="1" applyAlignment="1">
      <alignment horizontal="center" vertical="center"/>
    </xf>
    <xf numFmtId="0" fontId="13" fillId="0" borderId="6" xfId="13" applyFont="1" applyFill="1" applyBorder="1" applyAlignment="1">
      <alignment horizontal="center" vertical="center"/>
    </xf>
    <xf numFmtId="0" fontId="13" fillId="0" borderId="29" xfId="13" applyFont="1" applyFill="1" applyBorder="1" applyAlignment="1">
      <alignment horizontal="center" vertical="center"/>
    </xf>
    <xf numFmtId="177" fontId="20" fillId="0" borderId="31" xfId="13" applyNumberFormat="1" applyFont="1" applyFill="1" applyBorder="1" applyAlignment="1">
      <alignment horizontal="center" vertical="center"/>
    </xf>
    <xf numFmtId="177" fontId="13" fillId="0" borderId="29" xfId="13" applyNumberFormat="1" applyFont="1" applyFill="1" applyBorder="1" applyAlignment="1">
      <alignment horizontal="center" vertical="center"/>
    </xf>
    <xf numFmtId="0" fontId="13" fillId="0" borderId="279" xfId="13" applyFont="1" applyFill="1" applyBorder="1" applyAlignment="1">
      <alignment horizontal="center" vertical="center"/>
    </xf>
    <xf numFmtId="0" fontId="13" fillId="0" borderId="280" xfId="13" applyFont="1" applyFill="1" applyBorder="1" applyAlignment="1">
      <alignment horizontal="center" vertical="center"/>
    </xf>
    <xf numFmtId="177" fontId="20" fillId="0" borderId="281" xfId="13" applyNumberFormat="1" applyFont="1" applyFill="1" applyBorder="1" applyAlignment="1">
      <alignment horizontal="center" vertical="center"/>
    </xf>
    <xf numFmtId="177" fontId="13" fillId="0" borderId="280" xfId="13" applyNumberFormat="1" applyFont="1" applyFill="1" applyBorder="1" applyAlignment="1">
      <alignment horizontal="center" vertical="center"/>
    </xf>
    <xf numFmtId="0" fontId="154" fillId="0" borderId="282" xfId="13" applyFont="1" applyFill="1" applyBorder="1" applyAlignment="1">
      <alignment horizontal="center" vertical="center"/>
    </xf>
    <xf numFmtId="0" fontId="154" fillId="0" borderId="283" xfId="13" applyFont="1" applyFill="1" applyBorder="1" applyAlignment="1">
      <alignment horizontal="center" vertical="center"/>
    </xf>
    <xf numFmtId="177" fontId="155" fillId="0" borderId="284" xfId="13" applyNumberFormat="1" applyFont="1" applyFill="1" applyBorder="1" applyAlignment="1">
      <alignment horizontal="center" vertical="center"/>
    </xf>
    <xf numFmtId="177" fontId="154" fillId="0" borderId="283" xfId="13" applyNumberFormat="1" applyFont="1" applyFill="1" applyBorder="1" applyAlignment="1">
      <alignment horizontal="center" vertical="center"/>
    </xf>
    <xf numFmtId="0" fontId="154" fillId="0" borderId="140" xfId="13" applyFont="1" applyFill="1" applyBorder="1" applyAlignment="1">
      <alignment horizontal="center" vertical="center"/>
    </xf>
    <xf numFmtId="0" fontId="154" fillId="0" borderId="285" xfId="13" applyFont="1" applyFill="1" applyBorder="1" applyAlignment="1">
      <alignment horizontal="center" vertical="center"/>
    </xf>
    <xf numFmtId="177" fontId="155" fillId="0" borderId="286" xfId="13" applyNumberFormat="1" applyFont="1" applyFill="1" applyBorder="1" applyAlignment="1">
      <alignment horizontal="center" vertical="center"/>
    </xf>
    <xf numFmtId="177" fontId="154" fillId="0" borderId="285" xfId="13" applyNumberFormat="1" applyFont="1" applyFill="1" applyBorder="1" applyAlignment="1">
      <alignment horizontal="center" vertical="center"/>
    </xf>
    <xf numFmtId="177" fontId="13" fillId="0" borderId="11" xfId="13" applyNumberFormat="1" applyFont="1" applyFill="1" applyBorder="1" applyAlignment="1">
      <alignment horizontal="center" vertical="center"/>
    </xf>
    <xf numFmtId="177" fontId="20" fillId="0" borderId="11" xfId="13" applyNumberFormat="1" applyFont="1" applyFill="1" applyBorder="1" applyAlignment="1">
      <alignment horizontal="center" vertical="center"/>
    </xf>
    <xf numFmtId="0" fontId="154" fillId="0" borderId="0" xfId="13" applyFont="1" applyFill="1"/>
    <xf numFmtId="0" fontId="16" fillId="0" borderId="0" xfId="13" applyFont="1" applyFill="1" applyBorder="1" applyAlignment="1">
      <alignment horizontal="left"/>
    </xf>
    <xf numFmtId="177" fontId="13" fillId="0" borderId="0" xfId="13" applyNumberFormat="1" applyFont="1" applyFill="1" applyBorder="1" applyAlignment="1">
      <alignment horizontal="center" vertical="center"/>
    </xf>
    <xf numFmtId="177" fontId="20" fillId="0" borderId="0" xfId="13" applyNumberFormat="1" applyFont="1" applyFill="1" applyBorder="1" applyAlignment="1">
      <alignment horizontal="center" vertical="center"/>
    </xf>
    <xf numFmtId="0" fontId="13" fillId="0" borderId="0" xfId="13" applyFont="1" applyFill="1" applyAlignment="1">
      <alignment vertical="center" textRotation="180"/>
    </xf>
    <xf numFmtId="0" fontId="9" fillId="0" borderId="0" xfId="169" applyFont="1" applyFill="1" applyBorder="1" applyAlignment="1">
      <alignment horizontal="left"/>
    </xf>
    <xf numFmtId="0" fontId="12" fillId="0" borderId="11" xfId="169" applyFont="1" applyFill="1" applyBorder="1" applyAlignment="1">
      <alignment horizontal="left" vertical="center" indent="9"/>
    </xf>
    <xf numFmtId="0" fontId="13" fillId="0" borderId="9" xfId="169" applyFont="1" applyFill="1" applyBorder="1" applyAlignment="1">
      <alignment vertical="center"/>
    </xf>
    <xf numFmtId="0" fontId="13" fillId="0" borderId="10" xfId="169" applyFont="1" applyFill="1" applyBorder="1" applyAlignment="1">
      <alignment vertical="center"/>
    </xf>
    <xf numFmtId="0" fontId="13" fillId="0" borderId="55" xfId="169" applyFont="1" applyFill="1" applyBorder="1" applyAlignment="1">
      <alignment vertical="center"/>
    </xf>
    <xf numFmtId="0" fontId="12" fillId="0" borderId="56" xfId="169" applyFont="1" applyFill="1" applyBorder="1" applyAlignment="1">
      <alignment horizontal="center" vertical="center"/>
    </xf>
    <xf numFmtId="0" fontId="12" fillId="0" borderId="11" xfId="169" applyFont="1" applyFill="1" applyBorder="1" applyAlignment="1">
      <alignment horizontal="center" vertical="center"/>
    </xf>
    <xf numFmtId="0" fontId="12" fillId="0" borderId="8" xfId="169" applyFont="1" applyFill="1" applyBorder="1" applyAlignment="1">
      <alignment horizontal="left" indent="1"/>
    </xf>
    <xf numFmtId="0" fontId="13" fillId="0" borderId="2" xfId="169" applyFont="1" applyFill="1" applyBorder="1" applyAlignment="1">
      <alignment horizontal="left"/>
    </xf>
    <xf numFmtId="0" fontId="13" fillId="0" borderId="2" xfId="169" applyFont="1" applyFill="1" applyBorder="1" applyAlignment="1"/>
    <xf numFmtId="0" fontId="13" fillId="0" borderId="56" xfId="169" applyFont="1" applyFill="1" applyBorder="1" applyAlignment="1"/>
    <xf numFmtId="0" fontId="12" fillId="0" borderId="56" xfId="169" applyFont="1" applyFill="1" applyBorder="1" applyAlignment="1">
      <alignment horizontal="center"/>
    </xf>
    <xf numFmtId="0" fontId="126" fillId="0" borderId="3" xfId="169" applyFont="1" applyFill="1" applyBorder="1" applyAlignment="1">
      <alignment horizontal="center" wrapText="1"/>
    </xf>
    <xf numFmtId="0" fontId="12" fillId="0" borderId="8" xfId="169" applyFont="1" applyFill="1" applyBorder="1" applyAlignment="1">
      <alignment horizontal="left" vertical="center" indent="1"/>
    </xf>
    <xf numFmtId="279" fontId="13" fillId="0" borderId="5" xfId="68" applyNumberFormat="1" applyFont="1" applyFill="1" applyBorder="1" applyAlignment="1">
      <alignment horizontal="left" indent="2"/>
    </xf>
    <xf numFmtId="0" fontId="13" fillId="0" borderId="6" xfId="68" applyFont="1" applyFill="1" applyBorder="1" applyAlignment="1">
      <alignment horizontal="left" indent="1"/>
    </xf>
    <xf numFmtId="0" fontId="13" fillId="0" borderId="0" xfId="68" applyFont="1" applyFill="1" applyBorder="1" applyAlignment="1">
      <alignment horizontal="left" indent="1"/>
    </xf>
    <xf numFmtId="0" fontId="13" fillId="0" borderId="41" xfId="68" applyFont="1" applyFill="1" applyBorder="1" applyAlignment="1">
      <alignment horizontal="left" indent="1"/>
    </xf>
    <xf numFmtId="0" fontId="16" fillId="0" borderId="0" xfId="169" applyFont="1" applyFill="1" applyAlignment="1"/>
    <xf numFmtId="0" fontId="15" fillId="0" borderId="0" xfId="169" applyFont="1" applyFill="1"/>
    <xf numFmtId="0" fontId="29" fillId="0" borderId="0" xfId="169" applyFont="1" applyFill="1"/>
    <xf numFmtId="0" fontId="12" fillId="0" borderId="0" xfId="171" quotePrefix="1" applyFont="1" applyFill="1" applyBorder="1" applyAlignment="1">
      <alignment horizontal="left" vertical="center"/>
    </xf>
    <xf numFmtId="0" fontId="76" fillId="0" borderId="0" xfId="171" applyFont="1" applyFill="1" applyAlignment="1">
      <alignment vertical="center"/>
    </xf>
    <xf numFmtId="0" fontId="13" fillId="0" borderId="0" xfId="171" applyFont="1" applyFill="1" applyBorder="1" applyAlignment="1">
      <alignment vertical="center"/>
    </xf>
    <xf numFmtId="0" fontId="13" fillId="0" borderId="0" xfId="171" applyFont="1" applyFill="1" applyAlignment="1">
      <alignment vertical="center"/>
    </xf>
    <xf numFmtId="0" fontId="41" fillId="0" borderId="0" xfId="171" applyFont="1" applyFill="1" applyAlignment="1">
      <alignment vertical="center"/>
    </xf>
    <xf numFmtId="0" fontId="13" fillId="0" borderId="11" xfId="171" quotePrefix="1" applyFont="1" applyFill="1" applyBorder="1" applyAlignment="1">
      <alignment horizontal="center" vertical="center" wrapText="1"/>
    </xf>
    <xf numFmtId="2" fontId="13" fillId="0" borderId="5" xfId="171" applyNumberFormat="1" applyFont="1" applyFill="1" applyBorder="1" applyAlignment="1">
      <alignment vertical="center"/>
    </xf>
    <xf numFmtId="239" fontId="13" fillId="0" borderId="41" xfId="171" applyNumberFormat="1" applyFont="1" applyFill="1" applyBorder="1" applyAlignment="1">
      <alignment vertical="center"/>
    </xf>
    <xf numFmtId="239" fontId="13" fillId="0" borderId="8" xfId="171" applyNumberFormat="1" applyFont="1" applyFill="1" applyBorder="1"/>
    <xf numFmtId="239" fontId="13" fillId="0" borderId="2" xfId="171" applyNumberFormat="1" applyFont="1" applyFill="1" applyBorder="1"/>
    <xf numFmtId="239" fontId="12" fillId="0" borderId="1" xfId="171" applyNumberFormat="1" applyFont="1" applyFill="1" applyBorder="1"/>
    <xf numFmtId="239" fontId="41" fillId="0" borderId="0" xfId="171" applyNumberFormat="1" applyFont="1" applyFill="1" applyAlignment="1">
      <alignment vertical="center"/>
    </xf>
    <xf numFmtId="2" fontId="20" fillId="0" borderId="5" xfId="171" applyNumberFormat="1" applyFont="1" applyFill="1" applyBorder="1" applyAlignment="1">
      <alignment horizontal="left" vertical="center"/>
    </xf>
    <xf numFmtId="239" fontId="20" fillId="0" borderId="41" xfId="171" applyNumberFormat="1" applyFont="1" applyFill="1" applyBorder="1" applyAlignment="1">
      <alignment vertical="center"/>
    </xf>
    <xf numFmtId="239" fontId="20" fillId="0" borderId="6" xfId="171" applyNumberFormat="1" applyFont="1" applyFill="1" applyBorder="1"/>
    <xf numFmtId="239" fontId="20" fillId="0" borderId="0" xfId="171" applyNumberFormat="1" applyFont="1" applyFill="1" applyBorder="1"/>
    <xf numFmtId="239" fontId="51" fillId="0" borderId="5" xfId="171" applyNumberFormat="1" applyFont="1" applyFill="1" applyBorder="1"/>
    <xf numFmtId="0" fontId="93" fillId="0" borderId="0" xfId="171" applyFont="1" applyFill="1" applyAlignment="1">
      <alignment vertical="center"/>
    </xf>
    <xf numFmtId="239" fontId="12" fillId="0" borderId="5" xfId="171" applyNumberFormat="1" applyFont="1" applyFill="1" applyBorder="1"/>
    <xf numFmtId="2" fontId="13" fillId="0" borderId="6" xfId="171" applyNumberFormat="1" applyFont="1" applyFill="1" applyBorder="1" applyAlignment="1">
      <alignment vertical="center"/>
    </xf>
    <xf numFmtId="239" fontId="13" fillId="0" borderId="5" xfId="171" applyNumberFormat="1" applyFont="1" applyFill="1" applyBorder="1" applyAlignment="1">
      <alignment vertical="center"/>
    </xf>
    <xf numFmtId="239" fontId="13" fillId="0" borderId="7" xfId="171" applyNumberFormat="1" applyFont="1" applyFill="1" applyBorder="1"/>
    <xf numFmtId="239" fontId="13" fillId="0" borderId="4" xfId="171" applyNumberFormat="1" applyFont="1" applyFill="1" applyBorder="1"/>
    <xf numFmtId="0" fontId="12" fillId="0" borderId="11" xfId="171" applyFont="1" applyFill="1" applyBorder="1" applyAlignment="1">
      <alignment horizontal="center" vertical="center"/>
    </xf>
    <xf numFmtId="239" fontId="12" fillId="0" borderId="11" xfId="171" applyNumberFormat="1" applyFont="1" applyFill="1" applyBorder="1" applyAlignment="1">
      <alignment vertical="center"/>
    </xf>
    <xf numFmtId="0" fontId="12" fillId="0" borderId="0" xfId="171" quotePrefix="1" applyFont="1" applyFill="1" applyBorder="1" applyAlignment="1">
      <alignment horizontal="left"/>
    </xf>
    <xf numFmtId="0" fontId="76" fillId="0" borderId="0" xfId="171" applyFont="1" applyFill="1"/>
    <xf numFmtId="0" fontId="13" fillId="0" borderId="0" xfId="171" applyFont="1" applyFill="1"/>
    <xf numFmtId="0" fontId="12" fillId="0" borderId="0" xfId="171" applyFont="1" applyFill="1"/>
    <xf numFmtId="0" fontId="41" fillId="0" borderId="0" xfId="171" applyFont="1" applyFill="1"/>
    <xf numFmtId="0" fontId="13" fillId="0" borderId="1" xfId="171" quotePrefix="1" applyFont="1" applyFill="1" applyBorder="1" applyAlignment="1">
      <alignment horizontal="center" vertical="center" wrapText="1"/>
    </xf>
    <xf numFmtId="17" fontId="13" fillId="0" borderId="1" xfId="171" quotePrefix="1" applyNumberFormat="1" applyFont="1" applyFill="1" applyBorder="1" applyAlignment="1">
      <alignment horizontal="center" vertical="center" wrapText="1"/>
    </xf>
    <xf numFmtId="0" fontId="12" fillId="0" borderId="6" xfId="171" applyFont="1" applyFill="1" applyBorder="1" applyAlignment="1">
      <alignment vertical="center" wrapText="1"/>
    </xf>
    <xf numFmtId="239" fontId="12" fillId="0" borderId="1" xfId="171" applyNumberFormat="1" applyFont="1" applyFill="1" applyBorder="1" applyAlignment="1">
      <alignment vertical="center"/>
    </xf>
    <xf numFmtId="239" fontId="12" fillId="0" borderId="5" xfId="171" applyNumberFormat="1" applyFont="1" applyFill="1" applyBorder="1" applyAlignment="1">
      <alignment vertical="center"/>
    </xf>
    <xf numFmtId="0" fontId="13" fillId="0" borderId="6" xfId="171" applyFont="1" applyFill="1" applyBorder="1" applyAlignment="1">
      <alignment vertical="center" wrapText="1"/>
    </xf>
    <xf numFmtId="0" fontId="12" fillId="0" borderId="9" xfId="171" applyFont="1" applyFill="1" applyBorder="1" applyAlignment="1">
      <alignment horizontal="center" vertical="center"/>
    </xf>
    <xf numFmtId="0" fontId="86" fillId="0" borderId="0" xfId="171" applyFont="1" applyFill="1"/>
    <xf numFmtId="0" fontId="12" fillId="0" borderId="0" xfId="375" applyFont="1" applyFill="1" applyAlignment="1">
      <alignment vertical="center"/>
    </xf>
    <xf numFmtId="0" fontId="7" fillId="0" borderId="0" xfId="375" applyFont="1" applyFill="1"/>
    <xf numFmtId="0" fontId="84" fillId="0" borderId="0" xfId="68" applyFont="1" applyFill="1"/>
    <xf numFmtId="0" fontId="16" fillId="0" borderId="0" xfId="375" applyFont="1" applyFill="1"/>
    <xf numFmtId="0" fontId="108" fillId="0" borderId="25" xfId="375" applyFont="1" applyFill="1" applyBorder="1" applyAlignment="1">
      <alignment horizontal="center" vertical="center"/>
    </xf>
    <xf numFmtId="0" fontId="108" fillId="0" borderId="50" xfId="375" applyFont="1" applyFill="1" applyBorder="1" applyAlignment="1">
      <alignment horizontal="center" vertical="center"/>
    </xf>
    <xf numFmtId="17" fontId="52" fillId="0" borderId="266" xfId="375" quotePrefix="1" applyNumberFormat="1" applyFont="1" applyFill="1" applyBorder="1" applyAlignment="1">
      <alignment horizontal="center" vertical="center"/>
    </xf>
    <xf numFmtId="213" fontId="15" fillId="0" borderId="209" xfId="375" applyNumberFormat="1" applyFont="1" applyFill="1" applyBorder="1" applyAlignment="1">
      <alignment vertical="center"/>
    </xf>
    <xf numFmtId="213" fontId="15" fillId="0" borderId="210" xfId="375" applyNumberFormat="1" applyFont="1" applyFill="1" applyBorder="1" applyAlignment="1">
      <alignment vertical="center"/>
    </xf>
    <xf numFmtId="213" fontId="15" fillId="0" borderId="211" xfId="375" applyNumberFormat="1" applyFont="1" applyFill="1" applyBorder="1" applyAlignment="1">
      <alignment vertical="center"/>
    </xf>
    <xf numFmtId="276" fontId="15" fillId="0" borderId="209" xfId="375" applyNumberFormat="1" applyFont="1" applyFill="1" applyBorder="1" applyAlignment="1">
      <alignment horizontal="center" vertical="center"/>
    </xf>
    <xf numFmtId="177" fontId="15" fillId="0" borderId="211" xfId="375" applyNumberFormat="1" applyFont="1" applyFill="1" applyBorder="1" applyAlignment="1">
      <alignment vertical="center"/>
    </xf>
    <xf numFmtId="277" fontId="15" fillId="0" borderId="209" xfId="212" applyNumberFormat="1" applyFont="1" applyFill="1" applyBorder="1" applyAlignment="1">
      <alignment horizontal="center" vertical="center"/>
    </xf>
    <xf numFmtId="277" fontId="15" fillId="0" borderId="267" xfId="212" applyNumberFormat="1" applyFont="1" applyFill="1" applyBorder="1" applyAlignment="1">
      <alignment horizontal="center" vertical="center"/>
    </xf>
    <xf numFmtId="0" fontId="41" fillId="0" borderId="0" xfId="68" applyFont="1" applyFill="1" applyBorder="1"/>
    <xf numFmtId="213" fontId="15" fillId="0" borderId="212" xfId="375" applyNumberFormat="1" applyFont="1" applyFill="1" applyBorder="1" applyAlignment="1">
      <alignment vertical="center"/>
    </xf>
    <xf numFmtId="213" fontId="15" fillId="0" borderId="268" xfId="375" applyNumberFormat="1" applyFont="1" applyFill="1" applyBorder="1" applyAlignment="1">
      <alignment vertical="center"/>
    </xf>
    <xf numFmtId="213" fontId="15" fillId="0" borderId="213" xfId="375" applyNumberFormat="1" applyFont="1" applyFill="1" applyBorder="1" applyAlignment="1">
      <alignment vertical="center"/>
    </xf>
    <xf numFmtId="17" fontId="52" fillId="0" borderId="17" xfId="375" quotePrefix="1" applyNumberFormat="1" applyFont="1" applyFill="1" applyBorder="1" applyAlignment="1">
      <alignment horizontal="center" vertical="center"/>
    </xf>
    <xf numFmtId="213" fontId="29" fillId="0" borderId="63" xfId="375" applyNumberFormat="1" applyFont="1" applyFill="1" applyBorder="1" applyAlignment="1">
      <alignment vertical="center"/>
    </xf>
    <xf numFmtId="213" fontId="29" fillId="0" borderId="20" xfId="375" applyNumberFormat="1" applyFont="1" applyFill="1" applyBorder="1" applyAlignment="1">
      <alignment vertical="center"/>
    </xf>
    <xf numFmtId="213" fontId="29" fillId="0" borderId="35" xfId="375" applyNumberFormat="1" applyFont="1" applyFill="1" applyBorder="1" applyAlignment="1">
      <alignment vertical="center"/>
    </xf>
    <xf numFmtId="276" fontId="29" fillId="0" borderId="63" xfId="375" applyNumberFormat="1" applyFont="1" applyFill="1" applyBorder="1" applyAlignment="1">
      <alignment horizontal="center" vertical="center"/>
    </xf>
    <xf numFmtId="213" fontId="29" fillId="0" borderId="19" xfId="375" applyNumberFormat="1" applyFont="1" applyFill="1" applyBorder="1" applyAlignment="1">
      <alignment vertical="center"/>
    </xf>
    <xf numFmtId="0" fontId="98" fillId="0" borderId="0" xfId="68" applyFont="1" applyFill="1"/>
    <xf numFmtId="0" fontId="6" fillId="0" borderId="0" xfId="68" applyFont="1" applyFill="1"/>
    <xf numFmtId="0" fontId="16" fillId="0" borderId="0" xfId="68" applyFont="1" applyFill="1"/>
    <xf numFmtId="0" fontId="12" fillId="0" borderId="0" xfId="377" applyFont="1" applyFill="1" applyAlignment="1">
      <alignment horizontal="left" vertical="center"/>
    </xf>
    <xf numFmtId="0" fontId="7" fillId="0" borderId="0" xfId="377" applyFont="1" applyFill="1"/>
    <xf numFmtId="271" fontId="22" fillId="0" borderId="0" xfId="371" applyFont="1" applyFill="1"/>
    <xf numFmtId="0" fontId="41" fillId="0" borderId="0" xfId="68" applyFont="1" applyFill="1" applyAlignment="1">
      <alignment horizontal="center"/>
    </xf>
    <xf numFmtId="177" fontId="41" fillId="0" borderId="0" xfId="68" applyNumberFormat="1" applyFont="1" applyFill="1"/>
    <xf numFmtId="0" fontId="98" fillId="0" borderId="0" xfId="68" applyFont="1" applyFill="1" applyAlignment="1">
      <alignment vertical="top"/>
    </xf>
    <xf numFmtId="177" fontId="62" fillId="0" borderId="0" xfId="68" applyNumberFormat="1" applyFont="1" applyFill="1"/>
    <xf numFmtId="213" fontId="52" fillId="0" borderId="0" xfId="23" applyNumberFormat="1" applyFont="1" applyFill="1" applyBorder="1" applyAlignment="1">
      <alignment vertical="center"/>
    </xf>
    <xf numFmtId="213" fontId="52" fillId="0" borderId="0" xfId="377" applyNumberFormat="1" applyFont="1" applyFill="1" applyBorder="1" applyAlignment="1">
      <alignment vertical="center"/>
    </xf>
    <xf numFmtId="197" fontId="52" fillId="0" borderId="0" xfId="377" applyNumberFormat="1" applyFont="1" applyFill="1" applyBorder="1" applyAlignment="1">
      <alignment vertical="center"/>
    </xf>
    <xf numFmtId="0" fontId="12" fillId="0" borderId="0" xfId="68" applyFont="1" applyFill="1"/>
    <xf numFmtId="273" fontId="16" fillId="0" borderId="0" xfId="68" applyNumberFormat="1" applyFont="1" applyFill="1"/>
    <xf numFmtId="0" fontId="16" fillId="0" borderId="21" xfId="68" applyFont="1" applyFill="1" applyBorder="1"/>
    <xf numFmtId="0" fontId="16" fillId="0" borderId="24" xfId="68" applyFont="1" applyFill="1" applyBorder="1"/>
    <xf numFmtId="0" fontId="27" fillId="0" borderId="40" xfId="68" applyFont="1" applyFill="1" applyBorder="1" applyAlignment="1">
      <alignment horizontal="center" vertical="center"/>
    </xf>
    <xf numFmtId="0" fontId="27" fillId="0" borderId="70" xfId="68" applyFont="1" applyFill="1" applyBorder="1" applyAlignment="1">
      <alignment horizontal="center" vertical="center"/>
    </xf>
    <xf numFmtId="0" fontId="27" fillId="0" borderId="77" xfId="68" applyFont="1" applyFill="1" applyBorder="1" applyAlignment="1">
      <alignment horizontal="center" vertical="center"/>
    </xf>
    <xf numFmtId="0" fontId="27" fillId="0" borderId="61" xfId="68" applyFont="1" applyFill="1" applyBorder="1" applyAlignment="1">
      <alignment horizontal="center"/>
    </xf>
    <xf numFmtId="0" fontId="27" fillId="0" borderId="77" xfId="368" applyFont="1" applyFill="1" applyBorder="1" applyAlignment="1">
      <alignment horizontal="center" vertical="center"/>
    </xf>
    <xf numFmtId="0" fontId="27" fillId="0" borderId="60" xfId="368" applyFont="1" applyFill="1" applyBorder="1" applyAlignment="1">
      <alignment horizontal="center" vertical="center"/>
    </xf>
    <xf numFmtId="0" fontId="12" fillId="0" borderId="27" xfId="68" applyFont="1" applyFill="1" applyBorder="1" applyAlignment="1">
      <alignment horizontal="left"/>
    </xf>
    <xf numFmtId="0" fontId="12" fillId="0" borderId="0" xfId="68" applyFont="1" applyFill="1" applyBorder="1" applyAlignment="1">
      <alignment horizontal="left"/>
    </xf>
    <xf numFmtId="0" fontId="27" fillId="0" borderId="0" xfId="68" applyFont="1" applyFill="1" applyBorder="1" applyAlignment="1">
      <alignment horizontal="left"/>
    </xf>
    <xf numFmtId="0" fontId="27" fillId="0" borderId="0" xfId="68" applyFont="1" applyFill="1" applyBorder="1" applyAlignment="1">
      <alignment horizontal="center"/>
    </xf>
    <xf numFmtId="273" fontId="27" fillId="0" borderId="0" xfId="68" applyNumberFormat="1" applyFont="1" applyFill="1" applyBorder="1" applyAlignment="1">
      <alignment horizontal="center"/>
    </xf>
    <xf numFmtId="0" fontId="27" fillId="0" borderId="41" xfId="68" applyFont="1" applyFill="1" applyBorder="1" applyAlignment="1">
      <alignment horizontal="center"/>
    </xf>
    <xf numFmtId="0" fontId="16" fillId="0" borderId="41" xfId="68" applyFont="1" applyFill="1" applyBorder="1" applyAlignment="1">
      <alignment horizontal="center"/>
    </xf>
    <xf numFmtId="273" fontId="27" fillId="0" borderId="6" xfId="68" applyNumberFormat="1" applyFont="1" applyFill="1" applyBorder="1"/>
    <xf numFmtId="273" fontId="41" fillId="0" borderId="0" xfId="68" applyNumberFormat="1" applyFont="1" applyFill="1"/>
    <xf numFmtId="0" fontId="16" fillId="0" borderId="27" xfId="68" applyFont="1" applyFill="1" applyBorder="1"/>
    <xf numFmtId="0" fontId="13" fillId="0" borderId="0" xfId="68" applyFont="1" applyFill="1" applyBorder="1" applyAlignment="1">
      <alignment horizontal="left"/>
    </xf>
    <xf numFmtId="0" fontId="16" fillId="0" borderId="0" xfId="68" applyFont="1" applyFill="1" applyBorder="1" applyAlignment="1">
      <alignment horizontal="center"/>
    </xf>
    <xf numFmtId="273" fontId="16" fillId="0" borderId="6" xfId="68" applyNumberFormat="1" applyFont="1" applyFill="1" applyBorder="1"/>
    <xf numFmtId="0" fontId="16" fillId="0" borderId="5" xfId="68" applyFont="1" applyFill="1" applyBorder="1" applyAlignment="1">
      <alignment horizontal="center"/>
    </xf>
    <xf numFmtId="274" fontId="41" fillId="0" borderId="0" xfId="68" applyNumberFormat="1" applyFont="1" applyFill="1"/>
    <xf numFmtId="196" fontId="41" fillId="0" borderId="0" xfId="68" applyNumberFormat="1" applyFont="1" applyFill="1"/>
    <xf numFmtId="188" fontId="16" fillId="0" borderId="28" xfId="68" applyNumberFormat="1" applyFont="1" applyFill="1" applyBorder="1"/>
    <xf numFmtId="0" fontId="12" fillId="0" borderId="27" xfId="68" applyFont="1" applyFill="1" applyBorder="1" applyAlignment="1">
      <alignment horizontal="left" vertical="center"/>
    </xf>
    <xf numFmtId="0" fontId="12" fillId="0" borderId="0" xfId="68" applyFont="1" applyFill="1" applyBorder="1" applyAlignment="1">
      <alignment horizontal="left" vertical="center"/>
    </xf>
    <xf numFmtId="0" fontId="27" fillId="0" borderId="0" xfId="68" applyFont="1" applyFill="1" applyBorder="1" applyAlignment="1">
      <alignment horizontal="left" vertical="center"/>
    </xf>
    <xf numFmtId="0" fontId="27" fillId="0" borderId="0" xfId="68" applyFont="1" applyFill="1" applyBorder="1" applyAlignment="1">
      <alignment horizontal="center" vertical="center"/>
    </xf>
    <xf numFmtId="0" fontId="27" fillId="0" borderId="41" xfId="68" applyFont="1" applyFill="1" applyBorder="1" applyAlignment="1">
      <alignment horizontal="center" vertical="center"/>
    </xf>
    <xf numFmtId="0" fontId="16" fillId="0" borderId="41" xfId="68" applyFont="1" applyFill="1" applyBorder="1" applyAlignment="1">
      <alignment horizontal="center" vertical="center"/>
    </xf>
    <xf numFmtId="188" fontId="27" fillId="0" borderId="6" xfId="68" applyNumberFormat="1" applyFont="1" applyFill="1" applyBorder="1" applyAlignment="1">
      <alignment vertical="center"/>
    </xf>
    <xf numFmtId="188" fontId="27" fillId="0" borderId="5" xfId="68" applyNumberFormat="1" applyFont="1" applyFill="1" applyBorder="1" applyAlignment="1">
      <alignment vertical="center"/>
    </xf>
    <xf numFmtId="188" fontId="27" fillId="0" borderId="28" xfId="68" applyNumberFormat="1" applyFont="1" applyFill="1" applyBorder="1" applyAlignment="1">
      <alignment vertical="center"/>
    </xf>
    <xf numFmtId="4" fontId="41" fillId="0" borderId="0" xfId="68" applyNumberFormat="1" applyFont="1" applyFill="1"/>
    <xf numFmtId="188" fontId="16" fillId="0" borderId="6" xfId="68" applyNumberFormat="1" applyFont="1" applyFill="1" applyBorder="1"/>
    <xf numFmtId="0" fontId="16" fillId="0" borderId="0" xfId="68" applyFont="1" applyFill="1" applyBorder="1" applyAlignment="1">
      <alignment horizontal="left" vertical="top" wrapText="1"/>
    </xf>
    <xf numFmtId="188" fontId="41" fillId="0" borderId="0" xfId="68" applyNumberFormat="1" applyFont="1" applyFill="1"/>
    <xf numFmtId="188" fontId="16" fillId="0" borderId="6" xfId="68" applyNumberFormat="1" applyFont="1" applyFill="1" applyBorder="1" applyAlignment="1"/>
    <xf numFmtId="0" fontId="35" fillId="0" borderId="0" xfId="68" applyFont="1" applyFill="1" applyBorder="1" applyAlignment="1">
      <alignment horizontal="left" vertical="top"/>
    </xf>
    <xf numFmtId="0" fontId="110" fillId="0" borderId="0" xfId="68" applyFont="1" applyFill="1" applyBorder="1" applyAlignment="1">
      <alignment horizontal="left"/>
    </xf>
    <xf numFmtId="0" fontId="16" fillId="0" borderId="17" xfId="68" applyFont="1" applyFill="1" applyBorder="1"/>
    <xf numFmtId="0" fontId="47" fillId="0" borderId="20" xfId="68" applyFont="1" applyFill="1" applyBorder="1" applyAlignment="1">
      <alignment horizontal="left"/>
    </xf>
    <xf numFmtId="0" fontId="47" fillId="0" borderId="20" xfId="68" applyFont="1" applyFill="1" applyBorder="1" applyAlignment="1"/>
    <xf numFmtId="0" fontId="47" fillId="0" borderId="20" xfId="68" applyFont="1" applyFill="1" applyBorder="1" applyAlignment="1">
      <alignment horizontal="center"/>
    </xf>
    <xf numFmtId="0" fontId="16" fillId="0" borderId="20" xfId="68" applyFont="1" applyFill="1" applyBorder="1"/>
    <xf numFmtId="0" fontId="47" fillId="0" borderId="35" xfId="68" applyFont="1" applyFill="1" applyBorder="1" applyAlignment="1">
      <alignment horizontal="center"/>
    </xf>
    <xf numFmtId="0" fontId="47" fillId="0" borderId="18" xfId="68" applyFont="1" applyFill="1" applyBorder="1" applyAlignment="1">
      <alignment horizontal="center"/>
    </xf>
    <xf numFmtId="188" fontId="47" fillId="0" borderId="63" xfId="68" applyNumberFormat="1" applyFont="1" applyFill="1" applyBorder="1"/>
    <xf numFmtId="188" fontId="47" fillId="0" borderId="18" xfId="68" applyNumberFormat="1" applyFont="1" applyFill="1" applyBorder="1"/>
    <xf numFmtId="188" fontId="47" fillId="0" borderId="19" xfId="68" applyNumberFormat="1" applyFont="1" applyFill="1" applyBorder="1"/>
    <xf numFmtId="0" fontId="14" fillId="0" borderId="0" xfId="68" applyFont="1" applyFill="1" applyBorder="1" applyAlignment="1">
      <alignment vertical="center"/>
    </xf>
    <xf numFmtId="0" fontId="14" fillId="0" borderId="0" xfId="68" applyFont="1" applyFill="1" applyBorder="1" applyAlignment="1"/>
    <xf numFmtId="0" fontId="14" fillId="0" borderId="0" xfId="68" applyFont="1" applyFill="1"/>
    <xf numFmtId="0" fontId="47" fillId="0" borderId="0" xfId="68" applyFont="1" applyFill="1" applyBorder="1" applyAlignment="1">
      <alignment horizontal="center"/>
    </xf>
    <xf numFmtId="188" fontId="15" fillId="0" borderId="0" xfId="68" applyNumberFormat="1" applyFont="1" applyFill="1"/>
    <xf numFmtId="0" fontId="15" fillId="0" borderId="0" xfId="68" applyFont="1" applyFill="1"/>
    <xf numFmtId="0" fontId="16" fillId="0" borderId="0" xfId="68" applyFont="1" applyFill="1" applyBorder="1"/>
    <xf numFmtId="0" fontId="7" fillId="0" borderId="0" xfId="68" applyFont="1" applyFill="1" applyBorder="1" applyAlignment="1">
      <alignment horizontal="center"/>
    </xf>
    <xf numFmtId="165" fontId="47" fillId="0" borderId="0" xfId="68" applyNumberFormat="1" applyFont="1" applyFill="1" applyBorder="1"/>
    <xf numFmtId="0" fontId="16" fillId="0" borderId="24" xfId="68" applyFont="1" applyFill="1" applyBorder="1" applyAlignment="1">
      <alignment horizontal="centerContinuous"/>
    </xf>
    <xf numFmtId="0" fontId="16" fillId="0" borderId="40" xfId="68" applyFont="1" applyFill="1" applyBorder="1" applyAlignment="1">
      <alignment horizontal="centerContinuous"/>
    </xf>
    <xf numFmtId="0" fontId="16" fillId="0" borderId="64" xfId="68" applyFont="1" applyFill="1" applyBorder="1" applyAlignment="1">
      <alignment horizontal="centerContinuous"/>
    </xf>
    <xf numFmtId="0" fontId="16" fillId="0" borderId="32" xfId="68" applyFont="1" applyFill="1" applyBorder="1" applyAlignment="1">
      <alignment horizontal="centerContinuous"/>
    </xf>
    <xf numFmtId="0" fontId="16" fillId="0" borderId="4" xfId="68" applyFont="1" applyFill="1" applyBorder="1" applyAlignment="1">
      <alignment horizontal="centerContinuous" vertical="top"/>
    </xf>
    <xf numFmtId="0" fontId="16" fillId="0" borderId="57" xfId="68" applyFont="1" applyFill="1" applyBorder="1" applyAlignment="1">
      <alignment horizontal="centerContinuous" vertical="top"/>
    </xf>
    <xf numFmtId="0" fontId="16" fillId="0" borderId="7" xfId="68" applyFont="1" applyFill="1" applyBorder="1" applyAlignment="1">
      <alignment horizontal="centerContinuous" vertical="top"/>
    </xf>
    <xf numFmtId="0" fontId="16" fillId="0" borderId="51" xfId="68" applyFont="1" applyFill="1" applyBorder="1" applyAlignment="1">
      <alignment horizontal="centerContinuous" vertical="top"/>
    </xf>
    <xf numFmtId="0" fontId="16" fillId="0" borderId="57" xfId="68" applyFont="1" applyFill="1" applyBorder="1" applyAlignment="1">
      <alignment horizontal="center"/>
    </xf>
    <xf numFmtId="0" fontId="16" fillId="0" borderId="7" xfId="68" applyFont="1" applyFill="1" applyBorder="1" applyAlignment="1">
      <alignment horizontal="center"/>
    </xf>
    <xf numFmtId="0" fontId="16" fillId="0" borderId="82" xfId="68" applyFont="1" applyFill="1" applyBorder="1" applyAlignment="1">
      <alignment horizontal="center"/>
    </xf>
    <xf numFmtId="0" fontId="16" fillId="0" borderId="41" xfId="68" applyFont="1" applyFill="1" applyBorder="1"/>
    <xf numFmtId="179" fontId="16" fillId="0" borderId="41" xfId="68" applyNumberFormat="1" applyFont="1" applyFill="1" applyBorder="1" applyAlignment="1">
      <alignment horizontal="right"/>
    </xf>
    <xf numFmtId="211" fontId="16" fillId="0" borderId="5" xfId="374" applyNumberFormat="1" applyFont="1" applyFill="1" applyBorder="1" applyAlignment="1"/>
    <xf numFmtId="182" fontId="16" fillId="0" borderId="5" xfId="369" applyNumberFormat="1" applyFont="1" applyFill="1" applyBorder="1" applyAlignment="1"/>
    <xf numFmtId="219" fontId="16" fillId="0" borderId="6" xfId="68" applyNumberFormat="1" applyFont="1" applyFill="1" applyBorder="1" applyAlignment="1">
      <alignment horizontal="right"/>
    </xf>
    <xf numFmtId="219" fontId="16" fillId="0" borderId="31" xfId="68" applyNumberFormat="1" applyFont="1" applyFill="1" applyBorder="1" applyAlignment="1">
      <alignment horizontal="right"/>
    </xf>
    <xf numFmtId="182" fontId="16" fillId="0" borderId="5" xfId="369" applyNumberFormat="1" applyFont="1" applyFill="1" applyBorder="1"/>
    <xf numFmtId="0" fontId="47" fillId="0" borderId="29" xfId="68" applyFont="1" applyFill="1" applyBorder="1" applyAlignment="1">
      <alignment horizontal="left" indent="1"/>
    </xf>
    <xf numFmtId="179" fontId="47" fillId="0" borderId="41" xfId="68" applyNumberFormat="1" applyFont="1" applyFill="1" applyBorder="1" applyAlignment="1">
      <alignment horizontal="right"/>
    </xf>
    <xf numFmtId="211" fontId="47" fillId="0" borderId="5" xfId="374" applyNumberFormat="1" applyFont="1" applyFill="1" applyBorder="1" applyAlignment="1">
      <alignment horizontal="right"/>
    </xf>
    <xf numFmtId="167" fontId="47" fillId="0" borderId="5" xfId="369" applyNumberFormat="1" applyFont="1" applyFill="1" applyBorder="1" applyAlignment="1">
      <alignment horizontal="right"/>
    </xf>
    <xf numFmtId="182" fontId="16" fillId="0" borderId="3" xfId="68" applyNumberFormat="1" applyFont="1" applyFill="1" applyBorder="1" applyAlignment="1"/>
    <xf numFmtId="219" fontId="16" fillId="0" borderId="7" xfId="68" applyNumberFormat="1" applyFont="1" applyFill="1" applyBorder="1" applyAlignment="1">
      <alignment horizontal="right"/>
    </xf>
    <xf numFmtId="219" fontId="16" fillId="0" borderId="51" xfId="68" applyNumberFormat="1" applyFont="1" applyFill="1" applyBorder="1" applyAlignment="1">
      <alignment horizontal="right"/>
    </xf>
    <xf numFmtId="0" fontId="27" fillId="0" borderId="52" xfId="68" applyFont="1" applyFill="1" applyBorder="1"/>
    <xf numFmtId="0" fontId="16" fillId="0" borderId="53" xfId="68" applyFont="1" applyFill="1" applyBorder="1"/>
    <xf numFmtId="0" fontId="16" fillId="0" borderId="69" xfId="68" applyFont="1" applyFill="1" applyBorder="1"/>
    <xf numFmtId="179" fontId="27" fillId="0" borderId="69" xfId="68" applyNumberFormat="1" applyFont="1" applyFill="1" applyBorder="1" applyAlignment="1">
      <alignment horizontal="right"/>
    </xf>
    <xf numFmtId="211" fontId="27" fillId="0" borderId="69" xfId="374" applyNumberFormat="1" applyFont="1" applyFill="1" applyBorder="1"/>
    <xf numFmtId="182" fontId="27" fillId="0" borderId="69" xfId="68" applyNumberFormat="1" applyFont="1" applyFill="1" applyBorder="1" applyAlignment="1"/>
    <xf numFmtId="183" fontId="27" fillId="0" borderId="67" xfId="68" applyNumberFormat="1" applyFont="1" applyFill="1" applyBorder="1"/>
    <xf numFmtId="219" fontId="27" fillId="0" borderId="79" xfId="68" applyNumberFormat="1" applyFont="1" applyFill="1" applyBorder="1" applyAlignment="1"/>
    <xf numFmtId="219" fontId="27" fillId="0" borderId="68" xfId="68" applyNumberFormat="1" applyFont="1" applyFill="1" applyBorder="1" applyAlignment="1"/>
    <xf numFmtId="0" fontId="15" fillId="0" borderId="0" xfId="68" applyFont="1" applyFill="1" applyBorder="1" applyAlignment="1">
      <alignment vertical="center"/>
    </xf>
    <xf numFmtId="0" fontId="15" fillId="0" borderId="0" xfId="68" applyFont="1" applyFill="1" applyBorder="1" applyAlignment="1"/>
    <xf numFmtId="179" fontId="15" fillId="0" borderId="0" xfId="68" applyNumberFormat="1" applyFont="1" applyFill="1" applyBorder="1" applyAlignment="1"/>
    <xf numFmtId="183" fontId="16" fillId="0" borderId="0" xfId="68" applyNumberFormat="1" applyFont="1" applyFill="1"/>
    <xf numFmtId="43" fontId="41" fillId="0" borderId="0" xfId="68" applyNumberFormat="1" applyFont="1" applyFill="1"/>
    <xf numFmtId="179" fontId="62" fillId="0" borderId="0" xfId="68" applyNumberFormat="1" applyFont="1" applyFill="1"/>
    <xf numFmtId="180" fontId="62" fillId="0" borderId="0" xfId="68" applyNumberFormat="1" applyFont="1" applyFill="1"/>
    <xf numFmtId="275" fontId="62" fillId="0" borderId="0" xfId="68" applyNumberFormat="1" applyFont="1" applyFill="1"/>
    <xf numFmtId="213" fontId="41" fillId="0" borderId="0" xfId="68" applyNumberFormat="1" applyFont="1" applyFill="1"/>
    <xf numFmtId="0" fontId="12" fillId="0" borderId="0" xfId="372" applyFont="1" applyFill="1" applyBorder="1" applyAlignment="1">
      <alignment vertical="center"/>
    </xf>
    <xf numFmtId="0" fontId="7" fillId="0" borderId="0" xfId="372" applyFont="1" applyFill="1"/>
    <xf numFmtId="0" fontId="55" fillId="0" borderId="0" xfId="372" applyFont="1" applyFill="1"/>
    <xf numFmtId="0" fontId="145" fillId="0" borderId="0" xfId="372" applyFont="1" applyFill="1" applyAlignment="1">
      <alignment horizontal="right"/>
    </xf>
    <xf numFmtId="0" fontId="9" fillId="0" borderId="0" xfId="372" applyFont="1" applyFill="1" applyAlignment="1">
      <alignment horizontal="center"/>
    </xf>
    <xf numFmtId="0" fontId="145" fillId="0" borderId="255" xfId="372" applyFont="1" applyFill="1" applyBorder="1" applyAlignment="1">
      <alignment horizontal="center"/>
    </xf>
    <xf numFmtId="0" fontId="145" fillId="0" borderId="0" xfId="372" applyFont="1" applyFill="1" applyBorder="1" applyAlignment="1">
      <alignment horizontal="center"/>
    </xf>
    <xf numFmtId="0" fontId="145" fillId="0" borderId="252" xfId="372" applyFont="1" applyFill="1" applyBorder="1" applyAlignment="1">
      <alignment horizontal="center" vertical="center"/>
    </xf>
    <xf numFmtId="0" fontId="145" fillId="0" borderId="4" xfId="372" applyFont="1" applyFill="1" applyBorder="1" applyAlignment="1">
      <alignment horizontal="center" vertical="center"/>
    </xf>
    <xf numFmtId="0" fontId="55" fillId="0" borderId="4" xfId="172" applyFont="1" applyFill="1" applyBorder="1" applyAlignment="1"/>
    <xf numFmtId="0" fontId="145" fillId="0" borderId="29" xfId="372" applyFont="1" applyFill="1" applyBorder="1" applyAlignment="1">
      <alignment horizontal="center" vertical="center"/>
    </xf>
    <xf numFmtId="0" fontId="145" fillId="0" borderId="6" xfId="372" applyFont="1" applyFill="1" applyBorder="1" applyAlignment="1">
      <alignment horizontal="center" vertical="center"/>
    </xf>
    <xf numFmtId="0" fontId="145" fillId="0" borderId="261" xfId="372" applyFont="1" applyFill="1" applyBorder="1" applyAlignment="1">
      <alignment horizontal="center" vertical="center"/>
    </xf>
    <xf numFmtId="0" fontId="145" fillId="0" borderId="2" xfId="372" applyFont="1" applyFill="1" applyBorder="1" applyAlignment="1">
      <alignment horizontal="center" vertical="center"/>
    </xf>
    <xf numFmtId="0" fontId="145" fillId="0" borderId="262" xfId="372" applyFont="1" applyFill="1" applyBorder="1" applyAlignment="1">
      <alignment horizontal="center" vertical="center"/>
    </xf>
    <xf numFmtId="0" fontId="145" fillId="0" borderId="0" xfId="372" applyFont="1" applyFill="1" applyBorder="1" applyAlignment="1">
      <alignment horizontal="center" vertical="center"/>
    </xf>
    <xf numFmtId="0" fontId="145" fillId="0" borderId="234" xfId="372" applyFont="1" applyFill="1" applyBorder="1" applyAlignment="1">
      <alignment horizontal="center" vertical="center"/>
    </xf>
    <xf numFmtId="0" fontId="145" fillId="0" borderId="28" xfId="372" applyFont="1" applyFill="1" applyBorder="1" applyAlignment="1">
      <alignment horizontal="center" vertical="center"/>
    </xf>
    <xf numFmtId="0" fontId="55" fillId="0" borderId="29" xfId="372" applyFont="1" applyFill="1" applyBorder="1" applyAlignment="1">
      <alignment vertical="center"/>
    </xf>
    <xf numFmtId="197" fontId="55" fillId="0" borderId="0" xfId="28" applyNumberFormat="1" applyFont="1" applyFill="1" applyBorder="1" applyAlignment="1">
      <alignment vertical="center"/>
    </xf>
    <xf numFmtId="197" fontId="55" fillId="0" borderId="255" xfId="28" applyNumberFormat="1" applyFont="1" applyFill="1" applyBorder="1" applyAlignment="1">
      <alignment vertical="center"/>
    </xf>
    <xf numFmtId="197" fontId="55" fillId="0" borderId="256" xfId="28" applyNumberFormat="1" applyFont="1" applyFill="1" applyBorder="1" applyAlignment="1">
      <alignment vertical="center"/>
    </xf>
    <xf numFmtId="197" fontId="142" fillId="0" borderId="0" xfId="28" applyNumberFormat="1" applyFont="1" applyFill="1" applyBorder="1" applyAlignment="1">
      <alignment vertical="center"/>
    </xf>
    <xf numFmtId="197" fontId="55" fillId="0" borderId="234" xfId="28" applyNumberFormat="1" applyFont="1" applyFill="1" applyBorder="1" applyAlignment="1">
      <alignment vertical="center"/>
    </xf>
    <xf numFmtId="197" fontId="145" fillId="0" borderId="28" xfId="28" applyNumberFormat="1" applyFont="1" applyFill="1" applyBorder="1" applyAlignment="1">
      <alignment vertical="center"/>
    </xf>
    <xf numFmtId="197" fontId="142" fillId="0" borderId="255" xfId="28" applyNumberFormat="1" applyFont="1" applyFill="1" applyBorder="1" applyAlignment="1">
      <alignment vertical="center"/>
    </xf>
    <xf numFmtId="0" fontId="145" fillId="0" borderId="74" xfId="372" applyFont="1" applyFill="1" applyBorder="1" applyAlignment="1">
      <alignment vertical="center" wrapText="1"/>
    </xf>
    <xf numFmtId="197" fontId="145" fillId="0" borderId="10" xfId="28" applyNumberFormat="1" applyFont="1" applyFill="1" applyBorder="1" applyAlignment="1">
      <alignment vertical="center"/>
    </xf>
    <xf numFmtId="197" fontId="145" fillId="0" borderId="228" xfId="28" applyNumberFormat="1" applyFont="1" applyFill="1" applyBorder="1" applyAlignment="1">
      <alignment vertical="center"/>
    </xf>
    <xf numFmtId="197" fontId="145" fillId="0" borderId="251" xfId="28" applyNumberFormat="1" applyFont="1" applyFill="1" applyBorder="1" applyAlignment="1">
      <alignment vertical="center"/>
    </xf>
    <xf numFmtId="197" fontId="145" fillId="0" borderId="227" xfId="28" applyNumberFormat="1" applyFont="1" applyFill="1" applyBorder="1" applyAlignment="1">
      <alignment vertical="center"/>
    </xf>
    <xf numFmtId="197" fontId="145" fillId="0" borderId="75" xfId="28" applyNumberFormat="1" applyFont="1" applyFill="1" applyBorder="1" applyAlignment="1">
      <alignment vertical="center"/>
    </xf>
    <xf numFmtId="0" fontId="9" fillId="0" borderId="0" xfId="372" applyFont="1" applyFill="1"/>
    <xf numFmtId="0" fontId="55" fillId="0" borderId="29" xfId="372" applyFont="1" applyFill="1" applyBorder="1" applyAlignment="1">
      <alignment vertical="center" wrapText="1"/>
    </xf>
    <xf numFmtId="0" fontId="7" fillId="0" borderId="0" xfId="172" applyFont="1" applyFill="1"/>
    <xf numFmtId="0" fontId="145" fillId="0" borderId="74" xfId="372" applyFont="1" applyFill="1" applyBorder="1" applyAlignment="1">
      <alignment vertical="center"/>
    </xf>
    <xf numFmtId="0" fontId="148" fillId="0" borderId="0" xfId="373" applyFont="1" applyFill="1"/>
    <xf numFmtId="0" fontId="55" fillId="0" borderId="33" xfId="372" applyFont="1" applyFill="1" applyBorder="1" applyAlignment="1">
      <alignment vertical="center"/>
    </xf>
    <xf numFmtId="197" fontId="55" fillId="0" borderId="20" xfId="28" applyNumberFormat="1" applyFont="1" applyFill="1" applyBorder="1" applyAlignment="1">
      <alignment vertical="center"/>
    </xf>
    <xf numFmtId="197" fontId="55" fillId="0" borderId="263" xfId="28" applyNumberFormat="1" applyFont="1" applyFill="1" applyBorder="1" applyAlignment="1">
      <alignment vertical="center"/>
    </xf>
    <xf numFmtId="272" fontId="142" fillId="0" borderId="20" xfId="28" applyNumberFormat="1" applyFont="1" applyFill="1" applyBorder="1" applyAlignment="1">
      <alignment vertical="center"/>
    </xf>
    <xf numFmtId="197" fontId="142" fillId="0" borderId="20" xfId="28" applyNumberFormat="1" applyFont="1" applyFill="1" applyBorder="1" applyAlignment="1">
      <alignment vertical="center"/>
    </xf>
    <xf numFmtId="197" fontId="55" fillId="0" borderId="264" xfId="28" applyNumberFormat="1" applyFont="1" applyFill="1" applyBorder="1" applyAlignment="1">
      <alignment vertical="center"/>
    </xf>
    <xf numFmtId="197" fontId="55" fillId="0" borderId="265" xfId="28" applyNumberFormat="1" applyFont="1" applyFill="1" applyBorder="1" applyAlignment="1">
      <alignment vertical="center"/>
    </xf>
    <xf numFmtId="197" fontId="145" fillId="0" borderId="19" xfId="28" applyNumberFormat="1" applyFont="1" applyFill="1" applyBorder="1" applyAlignment="1">
      <alignment vertical="center"/>
    </xf>
    <xf numFmtId="0" fontId="142" fillId="0" borderId="0" xfId="372" applyFont="1" applyFill="1"/>
    <xf numFmtId="270" fontId="16" fillId="0" borderId="28" xfId="34" applyNumberFormat="1" applyFont="1" applyFill="1" applyBorder="1" applyAlignment="1">
      <alignment horizontal="right" vertical="center"/>
    </xf>
    <xf numFmtId="0" fontId="9" fillId="0" borderId="0" xfId="163" applyFont="1" applyFill="1"/>
    <xf numFmtId="0" fontId="12" fillId="0" borderId="0" xfId="163" applyFont="1" applyFill="1" applyAlignment="1">
      <alignment horizontal="right"/>
    </xf>
    <xf numFmtId="0" fontId="13" fillId="0" borderId="0" xfId="163" applyFont="1" applyFill="1" applyAlignment="1">
      <alignment horizontal="right"/>
    </xf>
    <xf numFmtId="0" fontId="27" fillId="0" borderId="77" xfId="163" applyFont="1" applyFill="1" applyBorder="1" applyAlignment="1"/>
    <xf numFmtId="0" fontId="27" fillId="0" borderId="78" xfId="163" applyFont="1" applyFill="1" applyBorder="1" applyAlignment="1"/>
    <xf numFmtId="269" fontId="12" fillId="0" borderId="11" xfId="367" applyNumberFormat="1" applyFont="1" applyFill="1" applyBorder="1" applyAlignment="1">
      <alignment vertical="center"/>
    </xf>
    <xf numFmtId="269" fontId="12" fillId="0" borderId="82" xfId="367" applyNumberFormat="1" applyFont="1" applyFill="1" applyBorder="1" applyAlignment="1">
      <alignment vertical="center"/>
    </xf>
    <xf numFmtId="0" fontId="13" fillId="0" borderId="74" xfId="163" applyFont="1" applyFill="1" applyBorder="1" applyAlignment="1">
      <alignment horizontal="center" vertical="center" wrapText="1"/>
    </xf>
    <xf numFmtId="177" fontId="16" fillId="0" borderId="0" xfId="163" applyNumberFormat="1" applyFont="1" applyFill="1"/>
    <xf numFmtId="0" fontId="13" fillId="0" borderId="66" xfId="163" applyFont="1" applyFill="1" applyBorder="1" applyAlignment="1">
      <alignment horizontal="center" vertical="center" wrapText="1"/>
    </xf>
    <xf numFmtId="0" fontId="16" fillId="0" borderId="0" xfId="163" applyFont="1" applyFill="1" applyBorder="1"/>
    <xf numFmtId="0" fontId="27" fillId="0" borderId="0" xfId="163" applyFont="1" applyFill="1"/>
    <xf numFmtId="0" fontId="18" fillId="0" borderId="0" xfId="163" quotePrefix="1" applyFont="1" applyFill="1"/>
    <xf numFmtId="233" fontId="16" fillId="0" borderId="0" xfId="163" applyNumberFormat="1" applyFont="1" applyFill="1"/>
    <xf numFmtId="0" fontId="16" fillId="0" borderId="0" xfId="363" applyFont="1" applyFill="1" applyAlignment="1">
      <alignment horizontal="center" vertical="center"/>
    </xf>
    <xf numFmtId="1" fontId="27" fillId="0" borderId="5" xfId="366" applyNumberFormat="1" applyFont="1" applyFill="1" applyBorder="1" applyAlignment="1">
      <alignment vertical="center" wrapText="1"/>
    </xf>
    <xf numFmtId="268" fontId="27" fillId="0" borderId="80" xfId="363" applyNumberFormat="1" applyFont="1" applyFill="1" applyBorder="1" applyAlignment="1">
      <alignment vertical="center"/>
    </xf>
    <xf numFmtId="268" fontId="27" fillId="0" borderId="31" xfId="363" applyNumberFormat="1" applyFont="1" applyFill="1" applyBorder="1" applyAlignment="1">
      <alignment vertical="center"/>
    </xf>
    <xf numFmtId="268" fontId="27" fillId="0" borderId="31" xfId="363" applyNumberFormat="1" applyFont="1" applyFill="1" applyBorder="1" applyAlignment="1">
      <alignment horizontal="right" vertical="center"/>
    </xf>
    <xf numFmtId="1" fontId="16" fillId="0" borderId="3" xfId="366" applyNumberFormat="1" applyFont="1" applyFill="1" applyBorder="1" applyAlignment="1">
      <alignment vertical="center" wrapText="1"/>
    </xf>
    <xf numFmtId="268" fontId="16" fillId="0" borderId="51" xfId="363" applyNumberFormat="1" applyFont="1" applyFill="1" applyBorder="1" applyAlignment="1">
      <alignment horizontal="right" vertical="center"/>
    </xf>
    <xf numFmtId="0" fontId="15" fillId="0" borderId="0" xfId="363" applyFont="1" applyFill="1" applyBorder="1" applyAlignment="1">
      <alignment horizontal="left" vertical="center"/>
    </xf>
    <xf numFmtId="0" fontId="15" fillId="0" borderId="0" xfId="363" applyFont="1" applyFill="1" applyAlignment="1">
      <alignment horizontal="left" vertical="center"/>
    </xf>
    <xf numFmtId="0" fontId="16" fillId="0" borderId="0" xfId="365" applyFont="1" applyFill="1">
      <alignment horizontal="center" vertical="center"/>
    </xf>
    <xf numFmtId="0" fontId="16" fillId="0" borderId="0" xfId="365" applyFont="1" applyFill="1" applyAlignment="1">
      <alignment horizontal="center" vertical="center"/>
    </xf>
    <xf numFmtId="17" fontId="27" fillId="0" borderId="55" xfId="363" applyNumberFormat="1" applyFont="1" applyFill="1" applyBorder="1" applyAlignment="1">
      <alignment horizontal="center" vertical="center" wrapText="1"/>
    </xf>
    <xf numFmtId="49" fontId="27" fillId="0" borderId="5" xfId="363" applyNumberFormat="1" applyFont="1" applyFill="1" applyBorder="1" applyAlignment="1">
      <alignment vertical="center" wrapText="1"/>
    </xf>
    <xf numFmtId="266" fontId="27" fillId="0" borderId="80" xfId="363" applyNumberFormat="1" applyFont="1" applyFill="1" applyBorder="1" applyAlignment="1">
      <alignment horizontal="center" vertical="center"/>
    </xf>
    <xf numFmtId="49" fontId="16" fillId="0" borderId="5" xfId="363" applyNumberFormat="1" applyFont="1" applyFill="1" applyBorder="1" applyAlignment="1">
      <alignment vertical="center" wrapText="1"/>
    </xf>
    <xf numFmtId="266" fontId="16" fillId="0" borderId="31" xfId="363" applyNumberFormat="1" applyFont="1" applyFill="1" applyBorder="1" applyAlignment="1">
      <alignment horizontal="center" vertical="center"/>
    </xf>
    <xf numFmtId="0" fontId="16" fillId="0" borderId="5" xfId="363" applyNumberFormat="1" applyFont="1" applyFill="1" applyBorder="1" applyAlignment="1">
      <alignment horizontal="right" vertical="center" indent="1"/>
    </xf>
    <xf numFmtId="266" fontId="16" fillId="0" borderId="6" xfId="363" applyNumberFormat="1" applyFont="1" applyFill="1" applyBorder="1" applyAlignment="1">
      <alignment horizontal="center" vertical="center"/>
    </xf>
    <xf numFmtId="49" fontId="16" fillId="0" borderId="3" xfId="363" applyNumberFormat="1" applyFont="1" applyFill="1" applyBorder="1" applyAlignment="1">
      <alignment horizontal="right" vertical="center" indent="1"/>
    </xf>
    <xf numFmtId="49" fontId="16" fillId="0" borderId="3" xfId="363" applyNumberFormat="1" applyFont="1" applyFill="1" applyBorder="1" applyAlignment="1">
      <alignment vertical="center" wrapText="1"/>
    </xf>
    <xf numFmtId="266" fontId="16" fillId="0" borderId="7" xfId="363" applyNumberFormat="1" applyFont="1" applyFill="1" applyBorder="1" applyAlignment="1">
      <alignment horizontal="center" vertical="center"/>
    </xf>
    <xf numFmtId="177" fontId="16" fillId="0" borderId="3" xfId="72" applyNumberFormat="1" applyFont="1" applyFill="1" applyBorder="1" applyAlignment="1">
      <alignment horizontal="center" vertical="center"/>
    </xf>
    <xf numFmtId="183" fontId="16" fillId="0" borderId="7" xfId="72" applyNumberFormat="1" applyFont="1" applyFill="1" applyBorder="1" applyAlignment="1">
      <alignment horizontal="center" vertical="center"/>
    </xf>
    <xf numFmtId="183" fontId="16" fillId="0" borderId="3" xfId="72" applyNumberFormat="1" applyFont="1" applyFill="1" applyBorder="1" applyAlignment="1">
      <alignment horizontal="center" vertical="center"/>
    </xf>
    <xf numFmtId="183" fontId="16" fillId="0" borderId="57" xfId="72" applyNumberFormat="1" applyFont="1" applyFill="1" applyBorder="1" applyAlignment="1">
      <alignment horizontal="center" vertical="center"/>
    </xf>
    <xf numFmtId="177" fontId="16" fillId="0" borderId="7" xfId="72" applyNumberFormat="1" applyFont="1" applyFill="1" applyBorder="1" applyAlignment="1">
      <alignment horizontal="center" vertical="center"/>
    </xf>
    <xf numFmtId="177" fontId="16" fillId="0" borderId="3" xfId="38" applyNumberFormat="1" applyFont="1" applyFill="1" applyBorder="1" applyAlignment="1">
      <alignment horizontal="center" vertical="center" wrapText="1" shrinkToFit="1"/>
    </xf>
    <xf numFmtId="1" fontId="16" fillId="0" borderId="7" xfId="72" applyNumberFormat="1" applyFont="1" applyFill="1" applyBorder="1" applyAlignment="1">
      <alignment horizontal="center" vertical="center"/>
    </xf>
    <xf numFmtId="1" fontId="16" fillId="0" borderId="57" xfId="72" applyNumberFormat="1" applyFont="1" applyFill="1" applyBorder="1" applyAlignment="1">
      <alignment horizontal="center" vertical="center"/>
    </xf>
    <xf numFmtId="2" fontId="16" fillId="0" borderId="7" xfId="72" applyNumberFormat="1" applyFont="1" applyFill="1" applyBorder="1" applyAlignment="1">
      <alignment horizontal="center" vertical="center"/>
    </xf>
    <xf numFmtId="2" fontId="16" fillId="0" borderId="57" xfId="72" applyNumberFormat="1" applyFont="1" applyFill="1" applyBorder="1" applyAlignment="1">
      <alignment horizontal="center" vertical="center"/>
    </xf>
    <xf numFmtId="1" fontId="16" fillId="0" borderId="3" xfId="72" applyNumberFormat="1" applyFont="1" applyFill="1" applyBorder="1" applyAlignment="1">
      <alignment horizontal="center" vertical="center"/>
    </xf>
    <xf numFmtId="3" fontId="16" fillId="0" borderId="3" xfId="72" applyNumberFormat="1" applyFont="1" applyFill="1" applyBorder="1" applyAlignment="1">
      <alignment horizontal="center" vertical="center"/>
    </xf>
    <xf numFmtId="0" fontId="16" fillId="0" borderId="28" xfId="0" applyFont="1" applyFill="1" applyBorder="1" applyAlignment="1">
      <alignment vertical="center"/>
    </xf>
    <xf numFmtId="164" fontId="16" fillId="0" borderId="0" xfId="0" applyNumberFormat="1" applyFont="1" applyFill="1" applyBorder="1"/>
    <xf numFmtId="0" fontId="26" fillId="0" borderId="0" xfId="0" applyFont="1" applyFill="1"/>
    <xf numFmtId="0" fontId="19" fillId="0" borderId="0" xfId="0" applyFont="1" applyFill="1"/>
    <xf numFmtId="0" fontId="16" fillId="0" borderId="0" xfId="0" applyFont="1" applyFill="1" applyBorder="1" applyAlignment="1">
      <alignment vertical="center"/>
    </xf>
    <xf numFmtId="0" fontId="8" fillId="0" borderId="0" xfId="44" applyFont="1" applyFill="1"/>
    <xf numFmtId="0" fontId="7" fillId="0" borderId="0" xfId="44" applyFont="1" applyFill="1"/>
    <xf numFmtId="0" fontId="16" fillId="0" borderId="8" xfId="44" applyFont="1" applyFill="1" applyBorder="1"/>
    <xf numFmtId="0" fontId="27" fillId="0" borderId="2" xfId="44" applyFont="1" applyFill="1" applyBorder="1" applyAlignment="1"/>
    <xf numFmtId="0" fontId="16" fillId="0" borderId="6" xfId="44" applyFont="1" applyFill="1" applyBorder="1"/>
    <xf numFmtId="178" fontId="27" fillId="0" borderId="41" xfId="44" applyNumberFormat="1" applyFont="1" applyFill="1" applyBorder="1" applyAlignment="1">
      <alignment horizontal="center"/>
    </xf>
    <xf numFmtId="178" fontId="27" fillId="0" borderId="8" xfId="44" applyNumberFormat="1" applyFont="1" applyFill="1" applyBorder="1" applyAlignment="1">
      <alignment horizontal="center"/>
    </xf>
    <xf numFmtId="0" fontId="9" fillId="0" borderId="6" xfId="44" applyFont="1" applyFill="1" applyBorder="1"/>
    <xf numFmtId="172" fontId="27" fillId="0" borderId="41" xfId="44" applyNumberFormat="1" applyFont="1" applyFill="1" applyBorder="1" applyAlignment="1"/>
    <xf numFmtId="172" fontId="27" fillId="0" borderId="6" xfId="44" applyNumberFormat="1" applyFont="1" applyFill="1" applyBorder="1" applyAlignment="1"/>
    <xf numFmtId="178" fontId="16" fillId="0" borderId="41" xfId="44" applyNumberFormat="1" applyFont="1" applyFill="1" applyBorder="1" applyAlignment="1"/>
    <xf numFmtId="0" fontId="20" fillId="0" borderId="6" xfId="44" applyFont="1" applyFill="1" applyBorder="1"/>
    <xf numFmtId="172" fontId="16" fillId="0" borderId="41" xfId="44" applyNumberFormat="1" applyFont="1" applyFill="1" applyBorder="1" applyAlignment="1"/>
    <xf numFmtId="172" fontId="47" fillId="0" borderId="6" xfId="44" applyNumberFormat="1" applyFont="1" applyFill="1" applyBorder="1" applyAlignment="1"/>
    <xf numFmtId="0" fontId="47" fillId="0" borderId="0" xfId="44" applyFont="1" applyFill="1" applyBorder="1"/>
    <xf numFmtId="178" fontId="47" fillId="0" borderId="41" xfId="44" applyNumberFormat="1" applyFont="1" applyFill="1" applyBorder="1" applyAlignment="1"/>
    <xf numFmtId="172" fontId="16" fillId="0" borderId="6" xfId="44" applyNumberFormat="1" applyFont="1" applyFill="1" applyBorder="1" applyAlignment="1"/>
    <xf numFmtId="178" fontId="27" fillId="0" borderId="41" xfId="44" applyNumberFormat="1" applyFont="1" applyFill="1" applyBorder="1" applyAlignment="1"/>
    <xf numFmtId="0" fontId="13" fillId="0" borderId="6" xfId="44" applyFont="1" applyFill="1" applyBorder="1"/>
    <xf numFmtId="172" fontId="16" fillId="0" borderId="6" xfId="44" applyNumberFormat="1" applyFont="1" applyFill="1" applyBorder="1" applyAlignment="1">
      <alignment horizontal="center"/>
    </xf>
    <xf numFmtId="172" fontId="16" fillId="0" borderId="0" xfId="44" applyNumberFormat="1" applyFont="1" applyFill="1" applyBorder="1" applyAlignment="1">
      <alignment horizontal="center"/>
    </xf>
    <xf numFmtId="178" fontId="16" fillId="0" borderId="0" xfId="44" applyNumberFormat="1" applyFont="1" applyFill="1" applyBorder="1" applyAlignment="1">
      <alignment horizontal="center"/>
    </xf>
    <xf numFmtId="178" fontId="16" fillId="0" borderId="41" xfId="44" applyNumberFormat="1" applyFont="1" applyFill="1" applyBorder="1" applyAlignment="1">
      <alignment horizontal="center"/>
    </xf>
    <xf numFmtId="0" fontId="16" fillId="0" borderId="41" xfId="44" applyFont="1" applyFill="1" applyBorder="1"/>
    <xf numFmtId="0" fontId="9" fillId="0" borderId="9" xfId="44" applyFont="1" applyFill="1" applyBorder="1" applyAlignment="1">
      <alignment horizontal="centerContinuous" vertical="center"/>
    </xf>
    <xf numFmtId="172" fontId="27" fillId="0" borderId="55" xfId="44" applyNumberFormat="1" applyFont="1" applyFill="1" applyBorder="1" applyAlignment="1">
      <alignment vertical="center"/>
    </xf>
    <xf numFmtId="0" fontId="9" fillId="0" borderId="2" xfId="44" applyFont="1" applyFill="1" applyBorder="1" applyAlignment="1">
      <alignment horizontal="centerContinuous" vertical="center"/>
    </xf>
    <xf numFmtId="172" fontId="27" fillId="0" borderId="2" xfId="44" applyNumberFormat="1" applyFont="1" applyFill="1" applyBorder="1" applyAlignment="1">
      <alignment vertical="center"/>
    </xf>
    <xf numFmtId="172" fontId="27" fillId="0" borderId="2" xfId="44" applyNumberFormat="1" applyFont="1" applyFill="1" applyBorder="1" applyAlignment="1">
      <alignment horizontal="center" vertical="center"/>
    </xf>
    <xf numFmtId="177" fontId="27" fillId="0" borderId="2" xfId="44" applyNumberFormat="1" applyFont="1" applyFill="1" applyBorder="1" applyAlignment="1">
      <alignment horizontal="center" vertical="center"/>
    </xf>
    <xf numFmtId="0" fontId="27" fillId="0" borderId="5" xfId="44" applyFont="1" applyFill="1" applyBorder="1"/>
    <xf numFmtId="0" fontId="27" fillId="0" borderId="4" xfId="44" applyFont="1" applyFill="1" applyBorder="1"/>
    <xf numFmtId="0" fontId="9" fillId="0" borderId="11" xfId="44" applyFont="1" applyFill="1" applyBorder="1" applyAlignment="1">
      <alignment horizontal="center" vertical="center" wrapText="1" shrinkToFit="1"/>
    </xf>
    <xf numFmtId="0" fontId="16" fillId="0" borderId="0" xfId="44" applyFont="1" applyFill="1" applyAlignment="1">
      <alignment shrinkToFit="1"/>
    </xf>
    <xf numFmtId="0" fontId="7" fillId="0" borderId="5" xfId="44" applyFont="1" applyFill="1" applyBorder="1" applyAlignment="1">
      <alignment wrapText="1" shrinkToFit="1"/>
    </xf>
    <xf numFmtId="0" fontId="7" fillId="0" borderId="3" xfId="44" applyFont="1" applyFill="1" applyBorder="1" applyAlignment="1">
      <alignment wrapText="1" shrinkToFit="1"/>
    </xf>
    <xf numFmtId="197" fontId="12" fillId="0" borderId="0" xfId="25" applyNumberFormat="1" applyFont="1" applyFill="1"/>
    <xf numFmtId="0" fontId="20" fillId="0" borderId="0" xfId="44" applyFont="1" applyFill="1"/>
    <xf numFmtId="197" fontId="20" fillId="0" borderId="0" xfId="25" applyNumberFormat="1" applyFont="1" applyFill="1"/>
    <xf numFmtId="197" fontId="13" fillId="0" borderId="0" xfId="25" applyNumberFormat="1" applyFont="1" applyFill="1"/>
    <xf numFmtId="0" fontId="12" fillId="0" borderId="0" xfId="278" applyFont="1" applyFill="1"/>
    <xf numFmtId="0" fontId="11" fillId="0" borderId="0" xfId="278" applyFont="1" applyFill="1"/>
    <xf numFmtId="0" fontId="7" fillId="0" borderId="0" xfId="278" applyFont="1" applyFill="1"/>
    <xf numFmtId="0" fontId="6" fillId="0" borderId="21" xfId="278" applyFont="1" applyFill="1" applyBorder="1"/>
    <xf numFmtId="0" fontId="6" fillId="0" borderId="24" xfId="278" applyFont="1" applyFill="1" applyBorder="1"/>
    <xf numFmtId="0" fontId="6" fillId="0" borderId="40" xfId="278" applyFont="1" applyFill="1" applyBorder="1"/>
    <xf numFmtId="0" fontId="27" fillId="0" borderId="70" xfId="278" applyFont="1" applyFill="1" applyBorder="1" applyAlignment="1">
      <alignment horizontal="center"/>
    </xf>
    <xf numFmtId="0" fontId="27" fillId="0" borderId="77" xfId="278" applyFont="1" applyFill="1" applyBorder="1" applyAlignment="1">
      <alignment horizontal="center" vertical="center"/>
    </xf>
    <xf numFmtId="0" fontId="27" fillId="0" borderId="59" xfId="278" applyFont="1" applyFill="1" applyBorder="1" applyAlignment="1">
      <alignment horizontal="center" vertical="center"/>
    </xf>
    <xf numFmtId="0" fontId="27" fillId="0" borderId="78" xfId="278" applyFont="1" applyFill="1" applyBorder="1" applyAlignment="1">
      <alignment horizontal="center" vertical="center"/>
    </xf>
    <xf numFmtId="0" fontId="6" fillId="0" borderId="0" xfId="278" applyFont="1" applyFill="1"/>
    <xf numFmtId="0" fontId="7" fillId="0" borderId="27" xfId="278" applyFont="1" applyFill="1" applyBorder="1"/>
    <xf numFmtId="0" fontId="16" fillId="0" borderId="41" xfId="278" quotePrefix="1" applyFont="1" applyFill="1" applyBorder="1" applyAlignment="1">
      <alignment horizontal="center" wrapText="1"/>
    </xf>
    <xf numFmtId="0" fontId="16" fillId="0" borderId="41" xfId="278" applyFont="1" applyFill="1" applyBorder="1" applyAlignment="1">
      <alignment horizontal="center"/>
    </xf>
    <xf numFmtId="0" fontId="16" fillId="0" borderId="41" xfId="278" quotePrefix="1" applyFont="1" applyFill="1" applyBorder="1" applyAlignment="1">
      <alignment horizontal="center"/>
    </xf>
    <xf numFmtId="3" fontId="16" fillId="0" borderId="5" xfId="278" applyNumberFormat="1" applyFont="1" applyFill="1" applyBorder="1" applyAlignment="1">
      <alignment horizontal="center"/>
    </xf>
    <xf numFmtId="0" fontId="7" fillId="0" borderId="63" xfId="278" applyFont="1" applyFill="1" applyBorder="1"/>
    <xf numFmtId="0" fontId="16" fillId="0" borderId="20" xfId="278" applyFont="1" applyFill="1" applyBorder="1"/>
    <xf numFmtId="0" fontId="7" fillId="0" borderId="20" xfId="278" applyFont="1" applyFill="1" applyBorder="1"/>
    <xf numFmtId="0" fontId="7" fillId="0" borderId="35" xfId="278" applyFont="1" applyFill="1" applyBorder="1"/>
    <xf numFmtId="3" fontId="13" fillId="0" borderId="18" xfId="278" applyNumberFormat="1" applyFont="1" applyFill="1" applyBorder="1"/>
    <xf numFmtId="0" fontId="7" fillId="0" borderId="30" xfId="278" applyFont="1" applyFill="1" applyBorder="1"/>
    <xf numFmtId="0" fontId="15" fillId="0" borderId="0" xfId="278" applyFont="1" applyFill="1"/>
    <xf numFmtId="0" fontId="16" fillId="0" borderId="0" xfId="278" applyFont="1" applyFill="1"/>
    <xf numFmtId="0" fontId="14" fillId="0" borderId="0" xfId="278" applyFont="1" applyFill="1"/>
    <xf numFmtId="0" fontId="15" fillId="0" borderId="0" xfId="278" applyFont="1" applyFill="1" applyAlignment="1">
      <alignment horizontal="left"/>
    </xf>
    <xf numFmtId="0" fontId="11" fillId="0" borderId="21" xfId="278" applyFont="1" applyFill="1" applyBorder="1"/>
    <xf numFmtId="0" fontId="11" fillId="0" borderId="24" xfId="278" applyFont="1" applyFill="1" applyBorder="1"/>
    <xf numFmtId="0" fontId="11" fillId="0" borderId="40" xfId="278" applyFont="1" applyFill="1" applyBorder="1"/>
    <xf numFmtId="0" fontId="16" fillId="0" borderId="70" xfId="278" applyFont="1" applyFill="1" applyBorder="1" applyAlignment="1">
      <alignment horizontal="center" vertical="center"/>
    </xf>
    <xf numFmtId="0" fontId="27" fillId="0" borderId="61" xfId="278" applyFont="1" applyFill="1" applyBorder="1" applyAlignment="1">
      <alignment horizontal="center" vertical="center"/>
    </xf>
    <xf numFmtId="0" fontId="13" fillId="0" borderId="27" xfId="278" applyFont="1" applyFill="1" applyBorder="1"/>
    <xf numFmtId="0" fontId="27" fillId="0" borderId="41" xfId="278" applyFont="1" applyFill="1" applyBorder="1"/>
    <xf numFmtId="0" fontId="16" fillId="0" borderId="5" xfId="278" applyFont="1" applyFill="1" applyBorder="1" applyAlignment="1">
      <alignment horizontal="center"/>
    </xf>
    <xf numFmtId="0" fontId="13" fillId="0" borderId="0" xfId="278" applyFont="1" applyFill="1" applyBorder="1"/>
    <xf numFmtId="0" fontId="13" fillId="0" borderId="31" xfId="278" applyFont="1" applyFill="1" applyBorder="1"/>
    <xf numFmtId="0" fontId="13" fillId="0" borderId="0" xfId="278" applyFont="1" applyFill="1"/>
    <xf numFmtId="241" fontId="13" fillId="0" borderId="27" xfId="278" applyNumberFormat="1" applyFont="1" applyFill="1" applyBorder="1"/>
    <xf numFmtId="0" fontId="16" fillId="0" borderId="6" xfId="278" applyFont="1" applyFill="1" applyBorder="1" applyAlignment="1">
      <alignment horizontal="center"/>
    </xf>
    <xf numFmtId="3" fontId="16" fillId="0" borderId="6" xfId="278" applyNumberFormat="1" applyFont="1" applyFill="1" applyBorder="1" applyAlignment="1">
      <alignment horizontal="center"/>
    </xf>
    <xf numFmtId="3" fontId="16" fillId="0" borderId="31" xfId="278" applyNumberFormat="1" applyFont="1" applyFill="1" applyBorder="1" applyAlignment="1">
      <alignment horizontal="center"/>
    </xf>
    <xf numFmtId="0" fontId="41" fillId="0" borderId="41" xfId="278" applyFont="1" applyFill="1" applyBorder="1" applyAlignment="1">
      <alignment horizontal="center"/>
    </xf>
    <xf numFmtId="0" fontId="13" fillId="0" borderId="6" xfId="278" applyFont="1" applyFill="1" applyBorder="1"/>
    <xf numFmtId="2" fontId="16" fillId="0" borderId="5" xfId="278" quotePrefix="1" applyNumberFormat="1" applyFont="1" applyFill="1" applyBorder="1" applyAlignment="1">
      <alignment horizontal="center"/>
    </xf>
    <xf numFmtId="2" fontId="16" fillId="0" borderId="6" xfId="278" quotePrefix="1" applyNumberFormat="1" applyFont="1" applyFill="1" applyBorder="1" applyAlignment="1">
      <alignment horizontal="center"/>
    </xf>
    <xf numFmtId="2" fontId="16" fillId="0" borderId="5" xfId="278" applyNumberFormat="1" applyFont="1" applyFill="1" applyBorder="1" applyAlignment="1">
      <alignment horizontal="center"/>
    </xf>
    <xf numFmtId="0" fontId="16" fillId="0" borderId="5" xfId="278" applyFont="1" applyFill="1" applyBorder="1"/>
    <xf numFmtId="0" fontId="41" fillId="0" borderId="0" xfId="278" applyFont="1" applyFill="1" applyBorder="1"/>
    <xf numFmtId="0" fontId="13" fillId="0" borderId="5" xfId="278" applyFont="1" applyFill="1" applyBorder="1"/>
    <xf numFmtId="0" fontId="13" fillId="0" borderId="28" xfId="278" applyFont="1" applyFill="1" applyBorder="1"/>
    <xf numFmtId="0" fontId="13" fillId="0" borderId="17" xfId="278" applyFont="1" applyFill="1" applyBorder="1"/>
    <xf numFmtId="0" fontId="16" fillId="0" borderId="35" xfId="278" applyFont="1" applyFill="1" applyBorder="1" applyAlignment="1">
      <alignment horizontal="center"/>
    </xf>
    <xf numFmtId="3" fontId="16" fillId="0" borderId="18" xfId="278" applyNumberFormat="1" applyFont="1" applyFill="1" applyBorder="1" applyAlignment="1">
      <alignment horizontal="center"/>
    </xf>
    <xf numFmtId="3" fontId="16" fillId="0" borderId="63" xfId="278" applyNumberFormat="1" applyFont="1" applyFill="1" applyBorder="1" applyAlignment="1">
      <alignment horizontal="center"/>
    </xf>
    <xf numFmtId="3" fontId="16" fillId="0" borderId="30" xfId="278" applyNumberFormat="1" applyFont="1" applyFill="1" applyBorder="1" applyAlignment="1">
      <alignment horizontal="center"/>
    </xf>
    <xf numFmtId="0" fontId="29" fillId="0" borderId="0" xfId="278" applyFont="1" applyFill="1"/>
    <xf numFmtId="197" fontId="138" fillId="0" borderId="0" xfId="37" applyNumberFormat="1" applyFont="1" applyFill="1" applyBorder="1"/>
    <xf numFmtId="197" fontId="161" fillId="0" borderId="0" xfId="37" applyNumberFormat="1" applyFont="1" applyFill="1" applyBorder="1"/>
    <xf numFmtId="0" fontId="12" fillId="0" borderId="0" xfId="161" applyFont="1" applyFill="1"/>
    <xf numFmtId="0" fontId="13" fillId="0" borderId="0" xfId="161" applyFont="1" applyFill="1"/>
    <xf numFmtId="0" fontId="13" fillId="0" borderId="5" xfId="161" applyFont="1" applyFill="1" applyBorder="1" applyAlignment="1">
      <alignment horizontal="center"/>
    </xf>
    <xf numFmtId="0" fontId="13" fillId="0" borderId="3" xfId="161" applyFont="1" applyFill="1" applyBorder="1" applyAlignment="1">
      <alignment horizontal="center"/>
    </xf>
    <xf numFmtId="179" fontId="13" fillId="0" borderId="0" xfId="161" applyNumberFormat="1" applyFont="1" applyFill="1"/>
    <xf numFmtId="0" fontId="14" fillId="0" borderId="0" xfId="161" applyFont="1" applyFill="1"/>
    <xf numFmtId="0" fontId="15" fillId="0" borderId="0" xfId="161" applyFont="1" applyFill="1"/>
    <xf numFmtId="0" fontId="12" fillId="0" borderId="0" xfId="161" applyFont="1" applyFill="1" applyAlignment="1">
      <alignment horizontal="left" vertical="center"/>
    </xf>
    <xf numFmtId="0" fontId="13" fillId="0" borderId="11" xfId="161" applyFont="1" applyFill="1" applyBorder="1" applyAlignment="1">
      <alignment horizontal="center" vertical="center" wrapText="1"/>
    </xf>
    <xf numFmtId="0" fontId="13" fillId="0" borderId="0" xfId="161" applyFont="1" applyFill="1" applyAlignment="1">
      <alignment horizontal="center"/>
    </xf>
    <xf numFmtId="168" fontId="13" fillId="0" borderId="5" xfId="161" applyNumberFormat="1" applyFont="1" applyFill="1" applyBorder="1" applyAlignment="1">
      <alignment horizontal="right"/>
    </xf>
    <xf numFmtId="168" fontId="13" fillId="0" borderId="6" xfId="30" applyNumberFormat="1" applyFont="1" applyFill="1" applyBorder="1" applyAlignment="1"/>
    <xf numFmtId="168" fontId="13" fillId="0" borderId="5" xfId="30" applyNumberFormat="1" applyFont="1" applyFill="1" applyBorder="1" applyAlignment="1"/>
    <xf numFmtId="168" fontId="20" fillId="0" borderId="5" xfId="161" applyNumberFormat="1" applyFont="1" applyFill="1" applyBorder="1" applyAlignment="1">
      <alignment horizontal="right"/>
    </xf>
    <xf numFmtId="0" fontId="15" fillId="0" borderId="0" xfId="161" applyFont="1" applyFill="1" applyAlignment="1">
      <alignment horizontal="left" vertical="center" wrapText="1"/>
    </xf>
    <xf numFmtId="0" fontId="15" fillId="0" borderId="0" xfId="161" applyFont="1" applyFill="1" applyAlignment="1">
      <alignment horizontal="left" vertical="center"/>
    </xf>
    <xf numFmtId="168" fontId="20" fillId="0" borderId="3" xfId="161" applyNumberFormat="1" applyFont="1" applyFill="1" applyBorder="1" applyAlignment="1">
      <alignment horizontal="right"/>
    </xf>
    <xf numFmtId="0" fontId="13" fillId="0" borderId="0" xfId="161" applyFont="1" applyFill="1" applyBorder="1" applyAlignment="1">
      <alignment horizontal="right"/>
    </xf>
    <xf numFmtId="3" fontId="13" fillId="0" borderId="0" xfId="161" applyNumberFormat="1" applyFont="1" applyFill="1" applyBorder="1" applyAlignment="1">
      <alignment horizontal="center"/>
    </xf>
    <xf numFmtId="0" fontId="12" fillId="0" borderId="0" xfId="277" quotePrefix="1" applyFont="1" applyFill="1" applyAlignment="1">
      <alignment horizontal="left"/>
    </xf>
    <xf numFmtId="0" fontId="11" fillId="0" borderId="0" xfId="277" applyFont="1" applyFill="1"/>
    <xf numFmtId="0" fontId="11" fillId="0" borderId="0" xfId="277" applyFont="1" applyFill="1" applyAlignment="1"/>
    <xf numFmtId="0" fontId="16" fillId="0" borderId="0" xfId="277" applyFont="1" applyFill="1"/>
    <xf numFmtId="0" fontId="16" fillId="0" borderId="21" xfId="277" applyFont="1" applyFill="1" applyBorder="1"/>
    <xf numFmtId="0" fontId="16" fillId="0" borderId="24" xfId="277" applyFont="1" applyFill="1" applyBorder="1"/>
    <xf numFmtId="0" fontId="16" fillId="0" borderId="40" xfId="277" applyFont="1" applyFill="1" applyBorder="1"/>
    <xf numFmtId="0" fontId="16" fillId="0" borderId="22" xfId="277" applyFont="1" applyFill="1" applyBorder="1"/>
    <xf numFmtId="0" fontId="16" fillId="0" borderId="64" xfId="277" applyFont="1" applyFill="1" applyBorder="1"/>
    <xf numFmtId="0" fontId="16" fillId="0" borderId="23" xfId="277" applyFont="1" applyFill="1" applyBorder="1"/>
    <xf numFmtId="0" fontId="13" fillId="0" borderId="27" xfId="277" applyFont="1" applyFill="1" applyBorder="1"/>
    <xf numFmtId="0" fontId="13" fillId="0" borderId="0" xfId="277" applyFont="1" applyFill="1" applyBorder="1"/>
    <xf numFmtId="0" fontId="13" fillId="0" borderId="41" xfId="277" applyFont="1" applyFill="1" applyBorder="1"/>
    <xf numFmtId="262" fontId="27" fillId="0" borderId="5" xfId="277" applyNumberFormat="1" applyFont="1" applyFill="1" applyBorder="1" applyAlignment="1">
      <alignment horizontal="center"/>
    </xf>
    <xf numFmtId="262" fontId="27" fillId="0" borderId="28" xfId="277" applyNumberFormat="1" applyFont="1" applyFill="1" applyBorder="1" applyAlignment="1">
      <alignment horizontal="center"/>
    </xf>
    <xf numFmtId="0" fontId="13" fillId="0" borderId="0" xfId="277" applyFont="1" applyFill="1"/>
    <xf numFmtId="0" fontId="16" fillId="0" borderId="27" xfId="277" applyFont="1" applyFill="1" applyBorder="1"/>
    <xf numFmtId="0" fontId="16" fillId="0" borderId="0" xfId="277" applyFont="1" applyFill="1" applyBorder="1"/>
    <xf numFmtId="0" fontId="16" fillId="0" borderId="41" xfId="277" applyFont="1" applyFill="1" applyBorder="1"/>
    <xf numFmtId="164" fontId="16" fillId="0" borderId="3" xfId="277" applyNumberFormat="1" applyFont="1" applyFill="1" applyBorder="1" applyAlignment="1"/>
    <xf numFmtId="0" fontId="16" fillId="0" borderId="7" xfId="277" applyFont="1" applyFill="1" applyBorder="1"/>
    <xf numFmtId="0" fontId="16" fillId="0" borderId="57" xfId="277" applyFont="1" applyFill="1" applyBorder="1"/>
    <xf numFmtId="0" fontId="16" fillId="0" borderId="3" xfId="277" applyFont="1" applyFill="1" applyBorder="1"/>
    <xf numFmtId="0" fontId="16" fillId="0" borderId="49" xfId="277" applyFont="1" applyFill="1" applyBorder="1"/>
    <xf numFmtId="0" fontId="16" fillId="0" borderId="0" xfId="277" applyFont="1" applyFill="1" applyBorder="1" applyAlignment="1"/>
    <xf numFmtId="168" fontId="16" fillId="0" borderId="5" xfId="277" applyNumberFormat="1" applyFont="1" applyFill="1" applyBorder="1" applyAlignment="1">
      <alignment horizontal="center"/>
    </xf>
    <xf numFmtId="3" fontId="16" fillId="0" borderId="5" xfId="277" applyNumberFormat="1" applyFont="1" applyFill="1" applyBorder="1" applyAlignment="1">
      <alignment horizontal="center"/>
    </xf>
    <xf numFmtId="3" fontId="16" fillId="0" borderId="41" xfId="277" applyNumberFormat="1" applyFont="1" applyFill="1" applyBorder="1" applyAlignment="1">
      <alignment horizontal="center"/>
    </xf>
    <xf numFmtId="3" fontId="16" fillId="0" borderId="28" xfId="277" applyNumberFormat="1" applyFont="1" applyFill="1" applyBorder="1" applyAlignment="1">
      <alignment horizontal="center"/>
    </xf>
    <xf numFmtId="263" fontId="16" fillId="0" borderId="5" xfId="277" applyNumberFormat="1" applyFont="1" applyFill="1" applyBorder="1" applyAlignment="1">
      <alignment horizontal="center"/>
    </xf>
    <xf numFmtId="183" fontId="16" fillId="0" borderId="5" xfId="277" applyNumberFormat="1" applyFont="1" applyFill="1" applyBorder="1" applyAlignment="1">
      <alignment horizontal="center"/>
    </xf>
    <xf numFmtId="183" fontId="16" fillId="0" borderId="41" xfId="277" applyNumberFormat="1" applyFont="1" applyFill="1" applyBorder="1" applyAlignment="1">
      <alignment horizontal="center"/>
    </xf>
    <xf numFmtId="183" fontId="16" fillId="0" borderId="28" xfId="277" applyNumberFormat="1" applyFont="1" applyFill="1" applyBorder="1" applyAlignment="1">
      <alignment horizontal="center"/>
    </xf>
    <xf numFmtId="0" fontId="7" fillId="0" borderId="0" xfId="161" applyFont="1" applyFill="1"/>
    <xf numFmtId="263" fontId="15" fillId="0" borderId="5" xfId="277" applyNumberFormat="1" applyFont="1" applyFill="1" applyBorder="1" applyAlignment="1">
      <alignment horizontal="center"/>
    </xf>
    <xf numFmtId="3" fontId="16" fillId="0" borderId="0" xfId="277" applyNumberFormat="1" applyFont="1" applyFill="1"/>
    <xf numFmtId="168" fontId="15" fillId="0" borderId="5" xfId="277" applyNumberFormat="1" applyFont="1" applyFill="1" applyBorder="1" applyAlignment="1">
      <alignment horizontal="center"/>
    </xf>
    <xf numFmtId="0" fontId="16" fillId="0" borderId="17" xfId="277" applyFont="1" applyFill="1" applyBorder="1"/>
    <xf numFmtId="0" fontId="16" fillId="0" borderId="20" xfId="277" applyFont="1" applyFill="1" applyBorder="1"/>
    <xf numFmtId="0" fontId="16" fillId="0" borderId="35" xfId="277" applyFont="1" applyFill="1" applyBorder="1"/>
    <xf numFmtId="0" fontId="16" fillId="0" borderId="18" xfId="277" applyFont="1" applyFill="1" applyBorder="1"/>
    <xf numFmtId="0" fontId="16" fillId="0" borderId="63" xfId="277" applyFont="1" applyFill="1" applyBorder="1"/>
    <xf numFmtId="0" fontId="16" fillId="0" borderId="30" xfId="277" applyFont="1" applyFill="1" applyBorder="1"/>
    <xf numFmtId="0" fontId="30" fillId="0" borderId="0" xfId="277" applyFont="1" applyFill="1"/>
    <xf numFmtId="0" fontId="29" fillId="0" borderId="0" xfId="161" applyFont="1" applyFill="1" applyAlignment="1">
      <alignment wrapText="1"/>
    </xf>
    <xf numFmtId="0" fontId="15" fillId="0" borderId="0" xfId="277" applyFont="1" applyFill="1"/>
    <xf numFmtId="0" fontId="12" fillId="0" borderId="0" xfId="277" applyFont="1" applyFill="1"/>
    <xf numFmtId="0" fontId="6" fillId="0" borderId="0" xfId="277" applyFont="1" applyFill="1"/>
    <xf numFmtId="0" fontId="9" fillId="0" borderId="0" xfId="277" applyFont="1" applyFill="1"/>
    <xf numFmtId="264" fontId="27" fillId="0" borderId="5" xfId="277" applyNumberFormat="1" applyFont="1" applyFill="1" applyBorder="1" applyAlignment="1">
      <alignment horizontal="center"/>
    </xf>
    <xf numFmtId="264" fontId="27" fillId="0" borderId="41" xfId="277" applyNumberFormat="1" applyFont="1" applyFill="1" applyBorder="1" applyAlignment="1">
      <alignment horizontal="center"/>
    </xf>
    <xf numFmtId="264" fontId="27" fillId="0" borderId="28" xfId="277" applyNumberFormat="1" applyFont="1" applyFill="1" applyBorder="1" applyAlignment="1">
      <alignment horizontal="center"/>
    </xf>
    <xf numFmtId="0" fontId="26" fillId="0" borderId="57" xfId="277" applyFont="1" applyFill="1" applyBorder="1"/>
    <xf numFmtId="0" fontId="26" fillId="0" borderId="3" xfId="277" applyFont="1" applyFill="1" applyBorder="1"/>
    <xf numFmtId="0" fontId="26" fillId="0" borderId="49" xfId="277" applyFont="1" applyFill="1" applyBorder="1"/>
    <xf numFmtId="0" fontId="27" fillId="0" borderId="0" xfId="277" applyFont="1" applyFill="1" applyBorder="1"/>
    <xf numFmtId="0" fontId="16" fillId="0" borderId="5" xfId="277" applyFont="1" applyFill="1" applyBorder="1"/>
    <xf numFmtId="0" fontId="16" fillId="0" borderId="28" xfId="277" applyFont="1" applyFill="1" applyBorder="1"/>
    <xf numFmtId="0" fontId="52" fillId="0" borderId="27" xfId="277" applyFont="1" applyFill="1" applyBorder="1"/>
    <xf numFmtId="164" fontId="16" fillId="0" borderId="41" xfId="277" applyNumberFormat="1" applyFont="1" applyFill="1" applyBorder="1" applyAlignment="1">
      <alignment horizontal="center"/>
    </xf>
    <xf numFmtId="164" fontId="16" fillId="0" borderId="5" xfId="277" applyNumberFormat="1" applyFont="1" applyFill="1" applyBorder="1" applyAlignment="1">
      <alignment horizontal="center"/>
    </xf>
    <xf numFmtId="164" fontId="16" fillId="0" borderId="28" xfId="277" applyNumberFormat="1" applyFont="1" applyFill="1" applyBorder="1" applyAlignment="1">
      <alignment horizontal="center"/>
    </xf>
    <xf numFmtId="0" fontId="52" fillId="0" borderId="0" xfId="277" applyFont="1" applyFill="1"/>
    <xf numFmtId="0" fontId="27" fillId="0" borderId="41" xfId="277" applyFont="1" applyFill="1" applyBorder="1"/>
    <xf numFmtId="164" fontId="27" fillId="0" borderId="41" xfId="277" applyNumberFormat="1" applyFont="1" applyFill="1" applyBorder="1" applyAlignment="1">
      <alignment horizontal="center"/>
    </xf>
    <xf numFmtId="164" fontId="27" fillId="0" borderId="5" xfId="277" applyNumberFormat="1" applyFont="1" applyFill="1" applyBorder="1" applyAlignment="1">
      <alignment horizontal="center"/>
    </xf>
    <xf numFmtId="164" fontId="27" fillId="0" borderId="28" xfId="277" applyNumberFormat="1" applyFont="1" applyFill="1" applyBorder="1" applyAlignment="1">
      <alignment horizontal="center"/>
    </xf>
    <xf numFmtId="164" fontId="52" fillId="0" borderId="0" xfId="277" applyNumberFormat="1" applyFont="1" applyFill="1"/>
    <xf numFmtId="164" fontId="16" fillId="0" borderId="0" xfId="277" applyNumberFormat="1" applyFont="1" applyFill="1"/>
    <xf numFmtId="0" fontId="16" fillId="0" borderId="41" xfId="277" quotePrefix="1" applyFont="1" applyFill="1" applyBorder="1" applyAlignment="1">
      <alignment horizontal="left"/>
    </xf>
    <xf numFmtId="0" fontId="13" fillId="0" borderId="20" xfId="277" applyFont="1" applyFill="1" applyBorder="1"/>
    <xf numFmtId="0" fontId="13" fillId="0" borderId="35" xfId="277" applyFont="1" applyFill="1" applyBorder="1"/>
    <xf numFmtId="0" fontId="16" fillId="0" borderId="19" xfId="277" applyFont="1" applyFill="1" applyBorder="1"/>
    <xf numFmtId="0" fontId="29" fillId="0" borderId="0" xfId="277" applyFont="1" applyFill="1"/>
    <xf numFmtId="0" fontId="12" fillId="0" borderId="0" xfId="276" quotePrefix="1" applyFont="1" applyFill="1" applyAlignment="1">
      <alignment horizontal="left"/>
    </xf>
    <xf numFmtId="0" fontId="7" fillId="0" borderId="0" xfId="276" applyFont="1" applyFill="1"/>
    <xf numFmtId="0" fontId="7" fillId="0" borderId="0" xfId="276" applyFont="1" applyFill="1" applyAlignment="1">
      <alignment horizontal="center"/>
    </xf>
    <xf numFmtId="0" fontId="13" fillId="0" borderId="25" xfId="276" applyFont="1" applyFill="1" applyBorder="1"/>
    <xf numFmtId="0" fontId="13" fillId="0" borderId="40" xfId="276" applyFont="1" applyFill="1" applyBorder="1"/>
    <xf numFmtId="0" fontId="12" fillId="0" borderId="27" xfId="276" applyFont="1" applyFill="1" applyBorder="1" applyAlignment="1">
      <alignment horizontal="center"/>
    </xf>
    <xf numFmtId="0" fontId="12" fillId="0" borderId="5" xfId="276" applyFont="1" applyFill="1" applyBorder="1" applyAlignment="1">
      <alignment horizontal="center"/>
    </xf>
    <xf numFmtId="0" fontId="9" fillId="0" borderId="0" xfId="276" applyFont="1" applyFill="1"/>
    <xf numFmtId="0" fontId="13" fillId="0" borderId="48" xfId="276" applyFont="1" applyFill="1" applyBorder="1"/>
    <xf numFmtId="0" fontId="13" fillId="0" borderId="3" xfId="276" applyFont="1" applyFill="1" applyBorder="1"/>
    <xf numFmtId="0" fontId="13" fillId="0" borderId="3" xfId="276" applyFont="1" applyFill="1" applyBorder="1" applyAlignment="1">
      <alignment horizontal="center"/>
    </xf>
    <xf numFmtId="0" fontId="13" fillId="0" borderId="51" xfId="276" applyFont="1" applyFill="1" applyBorder="1" applyAlignment="1">
      <alignment horizontal="center"/>
    </xf>
    <xf numFmtId="0" fontId="13" fillId="0" borderId="27" xfId="276" quotePrefix="1" applyFont="1" applyFill="1" applyBorder="1" applyAlignment="1">
      <alignment horizontal="left"/>
    </xf>
    <xf numFmtId="3" fontId="13" fillId="0" borderId="5" xfId="276" applyNumberFormat="1" applyFont="1" applyFill="1" applyBorder="1"/>
    <xf numFmtId="3" fontId="13" fillId="0" borderId="31" xfId="276" applyNumberFormat="1" applyFont="1" applyFill="1" applyBorder="1"/>
    <xf numFmtId="0" fontId="13" fillId="0" borderId="27" xfId="276" applyFont="1" applyFill="1" applyBorder="1"/>
    <xf numFmtId="172" fontId="13" fillId="0" borderId="5" xfId="276" applyNumberFormat="1" applyFont="1" applyFill="1" applyBorder="1" applyAlignment="1">
      <alignment horizontal="center"/>
    </xf>
    <xf numFmtId="179" fontId="13" fillId="0" borderId="5" xfId="276" applyNumberFormat="1" applyFont="1" applyFill="1" applyBorder="1" applyAlignment="1">
      <alignment horizontal="center"/>
    </xf>
    <xf numFmtId="179" fontId="13" fillId="0" borderId="31" xfId="276" applyNumberFormat="1" applyFont="1" applyFill="1" applyBorder="1" applyAlignment="1">
      <alignment horizontal="center"/>
    </xf>
    <xf numFmtId="179" fontId="7" fillId="0" borderId="0" xfId="276" applyNumberFormat="1" applyFont="1" applyFill="1"/>
    <xf numFmtId="172" fontId="7" fillId="0" borderId="0" xfId="276" applyNumberFormat="1" applyFont="1" applyFill="1"/>
    <xf numFmtId="0" fontId="13" fillId="0" borderId="0" xfId="276" applyFont="1" applyFill="1"/>
    <xf numFmtId="0" fontId="13" fillId="0" borderId="27" xfId="275" quotePrefix="1" applyFont="1" applyFill="1" applyBorder="1" applyAlignment="1">
      <alignment horizontal="left"/>
    </xf>
    <xf numFmtId="0" fontId="12" fillId="0" borderId="72" xfId="276" applyFont="1" applyFill="1" applyBorder="1"/>
    <xf numFmtId="172" fontId="12" fillId="0" borderId="1" xfId="276" applyNumberFormat="1" applyFont="1" applyFill="1" applyBorder="1" applyAlignment="1">
      <alignment horizontal="center"/>
    </xf>
    <xf numFmtId="172" fontId="12" fillId="0" borderId="80" xfId="276" applyNumberFormat="1" applyFont="1" applyFill="1" applyBorder="1" applyAlignment="1">
      <alignment horizontal="center"/>
    </xf>
    <xf numFmtId="0" fontId="13" fillId="0" borderId="33" xfId="276" applyFont="1" applyFill="1" applyBorder="1"/>
    <xf numFmtId="0" fontId="13" fillId="0" borderId="18" xfId="276" applyFont="1" applyFill="1" applyBorder="1"/>
    <xf numFmtId="0" fontId="13" fillId="0" borderId="30" xfId="276" applyFont="1" applyFill="1" applyBorder="1"/>
    <xf numFmtId="0" fontId="7" fillId="0" borderId="0" xfId="276" quotePrefix="1" applyFont="1" applyFill="1" applyAlignment="1">
      <alignment horizontal="left"/>
    </xf>
    <xf numFmtId="0" fontId="7" fillId="0" borderId="0" xfId="276" applyFont="1" applyFill="1" applyBorder="1"/>
    <xf numFmtId="0" fontId="7" fillId="0" borderId="0" xfId="276" applyFont="1" applyFill="1" applyAlignment="1">
      <alignment horizontal="left"/>
    </xf>
    <xf numFmtId="0" fontId="18" fillId="0" borderId="0" xfId="276" quotePrefix="1" applyFont="1" applyFill="1" applyAlignment="1">
      <alignment horizontal="left"/>
    </xf>
    <xf numFmtId="0" fontId="15" fillId="0" borderId="0" xfId="276" applyFont="1" applyFill="1"/>
    <xf numFmtId="0" fontId="14" fillId="0" borderId="0" xfId="274" quotePrefix="1" applyFont="1" applyFill="1"/>
    <xf numFmtId="0" fontId="14" fillId="0" borderId="0" xfId="276" quotePrefix="1" applyFont="1" applyFill="1" applyAlignment="1">
      <alignment horizontal="left"/>
    </xf>
    <xf numFmtId="0" fontId="9" fillId="0" borderId="0" xfId="275" quotePrefix="1" applyFont="1" applyFill="1" applyAlignment="1">
      <alignment horizontal="left"/>
    </xf>
    <xf numFmtId="0" fontId="7" fillId="0" borderId="0" xfId="275" applyFont="1" applyFill="1"/>
    <xf numFmtId="0" fontId="143" fillId="0" borderId="0" xfId="45" applyFont="1" applyFill="1"/>
    <xf numFmtId="0" fontId="7" fillId="0" borderId="0" xfId="275" applyFont="1" applyFill="1" applyAlignment="1">
      <alignment horizontal="right"/>
    </xf>
    <xf numFmtId="0" fontId="9" fillId="0" borderId="25" xfId="275" applyFont="1" applyFill="1" applyBorder="1"/>
    <xf numFmtId="0" fontId="9" fillId="0" borderId="40" xfId="275" applyFont="1" applyFill="1" applyBorder="1"/>
    <xf numFmtId="0" fontId="9" fillId="0" borderId="27" xfId="275" applyFont="1" applyFill="1" applyBorder="1" applyAlignment="1">
      <alignment horizontal="center"/>
    </xf>
    <xf numFmtId="0" fontId="9" fillId="0" borderId="5" xfId="275" applyFont="1" applyFill="1" applyBorder="1" applyAlignment="1">
      <alignment horizontal="center"/>
    </xf>
    <xf numFmtId="0" fontId="7" fillId="0" borderId="48" xfId="275" applyFont="1" applyFill="1" applyBorder="1"/>
    <xf numFmtId="0" fontId="7" fillId="0" borderId="3" xfId="275" applyFont="1" applyFill="1" applyBorder="1"/>
    <xf numFmtId="0" fontId="7" fillId="0" borderId="3" xfId="275" applyFont="1" applyFill="1" applyBorder="1" applyAlignment="1">
      <alignment horizontal="center"/>
    </xf>
    <xf numFmtId="0" fontId="7" fillId="0" borderId="51" xfId="275" applyFont="1" applyFill="1" applyBorder="1" applyAlignment="1">
      <alignment horizontal="center"/>
    </xf>
    <xf numFmtId="0" fontId="7" fillId="0" borderId="27" xfId="275" quotePrefix="1" applyFont="1" applyFill="1" applyBorder="1" applyAlignment="1">
      <alignment horizontal="left"/>
    </xf>
    <xf numFmtId="3" fontId="7" fillId="0" borderId="5" xfId="275" applyNumberFormat="1" applyFont="1" applyFill="1" applyBorder="1"/>
    <xf numFmtId="3" fontId="7" fillId="0" borderId="31" xfId="275" applyNumberFormat="1" applyFont="1" applyFill="1" applyBorder="1"/>
    <xf numFmtId="0" fontId="7" fillId="0" borderId="27" xfId="275" applyFont="1" applyFill="1" applyBorder="1"/>
    <xf numFmtId="166" fontId="7" fillId="0" borderId="5" xfId="161" applyNumberFormat="1" applyFont="1" applyFill="1" applyBorder="1"/>
    <xf numFmtId="164" fontId="7" fillId="0" borderId="5" xfId="275" applyNumberFormat="1" applyFont="1" applyFill="1" applyBorder="1"/>
    <xf numFmtId="164" fontId="7" fillId="0" borderId="31" xfId="275" applyNumberFormat="1" applyFont="1" applyFill="1" applyBorder="1"/>
    <xf numFmtId="0" fontId="7" fillId="0" borderId="5" xfId="275" applyFont="1" applyFill="1" applyBorder="1"/>
    <xf numFmtId="164" fontId="7" fillId="0" borderId="3" xfId="275" applyNumberFormat="1" applyFont="1" applyFill="1" applyBorder="1"/>
    <xf numFmtId="0" fontId="9" fillId="0" borderId="72" xfId="275" applyFont="1" applyFill="1" applyBorder="1"/>
    <xf numFmtId="164" fontId="9" fillId="0" borderId="1" xfId="275" applyNumberFormat="1" applyFont="1" applyFill="1" applyBorder="1"/>
    <xf numFmtId="164" fontId="9" fillId="0" borderId="80" xfId="275" applyNumberFormat="1" applyFont="1" applyFill="1" applyBorder="1"/>
    <xf numFmtId="0" fontId="7" fillId="0" borderId="33" xfId="275" applyFont="1" applyFill="1" applyBorder="1"/>
    <xf numFmtId="0" fontId="7" fillId="0" borderId="18" xfId="275" applyFont="1" applyFill="1" applyBorder="1"/>
    <xf numFmtId="0" fontId="7" fillId="0" borderId="30" xfId="275" applyFont="1" applyFill="1" applyBorder="1"/>
    <xf numFmtId="0" fontId="7" fillId="0" borderId="0" xfId="275" applyFont="1" applyFill="1" applyBorder="1"/>
    <xf numFmtId="0" fontId="18" fillId="0" borderId="0" xfId="275" quotePrefix="1" applyFont="1" applyFill="1"/>
    <xf numFmtId="0" fontId="16" fillId="0" borderId="0" xfId="275" applyFont="1" applyFill="1" applyBorder="1"/>
    <xf numFmtId="0" fontId="18" fillId="0" borderId="0" xfId="275" quotePrefix="1" applyFont="1" applyFill="1" applyAlignment="1">
      <alignment horizontal="left"/>
    </xf>
    <xf numFmtId="0" fontId="16" fillId="0" borderId="0" xfId="275" applyFont="1" applyFill="1"/>
    <xf numFmtId="0" fontId="18" fillId="0" borderId="0" xfId="274" quotePrefix="1" applyFont="1" applyFill="1"/>
    <xf numFmtId="0" fontId="16" fillId="0" borderId="0" xfId="161" applyFont="1" applyFill="1"/>
    <xf numFmtId="166" fontId="7" fillId="0" borderId="5" xfId="161" applyNumberFormat="1" applyFont="1" applyFill="1" applyBorder="1" applyAlignment="1">
      <alignment vertical="center"/>
    </xf>
    <xf numFmtId="164" fontId="9" fillId="0" borderId="18" xfId="275" applyNumberFormat="1" applyFont="1" applyFill="1" applyBorder="1"/>
    <xf numFmtId="164" fontId="9" fillId="0" borderId="30" xfId="275" applyNumberFormat="1" applyFont="1" applyFill="1" applyBorder="1"/>
    <xf numFmtId="0" fontId="32" fillId="0" borderId="0" xfId="275" applyFont="1" applyFill="1" applyAlignment="1">
      <alignment horizontal="left" vertical="center"/>
    </xf>
    <xf numFmtId="0" fontId="9" fillId="0" borderId="0" xfId="274" applyFont="1" applyFill="1" applyAlignment="1">
      <alignment horizontal="centerContinuous"/>
    </xf>
    <xf numFmtId="0" fontId="8" fillId="0" borderId="0" xfId="274" applyFont="1" applyFill="1" applyAlignment="1">
      <alignment horizontal="centerContinuous"/>
    </xf>
    <xf numFmtId="0" fontId="7" fillId="0" borderId="0" xfId="274" applyFont="1" applyFill="1" applyAlignment="1">
      <alignment horizontal="centerContinuous"/>
    </xf>
    <xf numFmtId="0" fontId="8" fillId="0" borderId="0" xfId="274" applyFont="1" applyFill="1"/>
    <xf numFmtId="0" fontId="9" fillId="0" borderId="0" xfId="274" applyFont="1" applyFill="1"/>
    <xf numFmtId="0" fontId="7" fillId="0" borderId="0" xfId="274" applyFont="1" applyFill="1"/>
    <xf numFmtId="0" fontId="6" fillId="0" borderId="0" xfId="274" applyFont="1" applyFill="1"/>
    <xf numFmtId="0" fontId="7" fillId="0" borderId="0" xfId="274" applyFont="1" applyFill="1" applyAlignment="1">
      <alignment horizontal="right"/>
    </xf>
    <xf numFmtId="0" fontId="7" fillId="0" borderId="21" xfId="274" applyFont="1" applyFill="1" applyBorder="1" applyAlignment="1">
      <alignment vertical="center"/>
    </xf>
    <xf numFmtId="0" fontId="12" fillId="0" borderId="40" xfId="274" applyFont="1" applyFill="1" applyBorder="1" applyAlignment="1">
      <alignment horizontal="center" vertical="center"/>
    </xf>
    <xf numFmtId="0" fontId="12" fillId="0" borderId="64" xfId="274" applyFont="1" applyFill="1" applyBorder="1" applyAlignment="1">
      <alignment horizontal="center" vertical="center"/>
    </xf>
    <xf numFmtId="0" fontId="7" fillId="0" borderId="27" xfId="274" applyFont="1" applyFill="1" applyBorder="1"/>
    <xf numFmtId="0" fontId="13" fillId="0" borderId="57" xfId="274" applyFont="1" applyFill="1" applyBorder="1"/>
    <xf numFmtId="0" fontId="13" fillId="0" borderId="7" xfId="274" applyFont="1" applyFill="1" applyBorder="1"/>
    <xf numFmtId="0" fontId="13" fillId="0" borderId="50" xfId="274" applyFont="1" applyFill="1" applyBorder="1" applyAlignment="1">
      <alignment horizontal="center"/>
    </xf>
    <xf numFmtId="0" fontId="13" fillId="0" borderId="3" xfId="274" applyFont="1" applyFill="1" applyBorder="1" applyAlignment="1">
      <alignment horizontal="center"/>
    </xf>
    <xf numFmtId="0" fontId="13" fillId="0" borderId="51" xfId="274" applyFont="1" applyFill="1" applyBorder="1" applyAlignment="1">
      <alignment horizontal="center"/>
    </xf>
    <xf numFmtId="0" fontId="7" fillId="0" borderId="72" xfId="274" applyFont="1" applyFill="1" applyBorder="1"/>
    <xf numFmtId="0" fontId="12" fillId="0" borderId="41" xfId="274" quotePrefix="1" applyFont="1" applyFill="1" applyBorder="1" applyAlignment="1">
      <alignment horizontal="left"/>
    </xf>
    <xf numFmtId="164" fontId="13" fillId="0" borderId="1" xfId="274" applyNumberFormat="1" applyFont="1" applyFill="1" applyBorder="1"/>
    <xf numFmtId="164" fontId="13" fillId="0" borderId="73" xfId="274" applyNumberFormat="1" applyFont="1" applyFill="1" applyBorder="1"/>
    <xf numFmtId="164" fontId="13" fillId="0" borderId="5" xfId="274" applyNumberFormat="1" applyFont="1" applyFill="1" applyBorder="1"/>
    <xf numFmtId="164" fontId="13" fillId="0" borderId="28" xfId="274" applyNumberFormat="1" applyFont="1" applyFill="1" applyBorder="1"/>
    <xf numFmtId="0" fontId="13" fillId="0" borderId="41" xfId="274" applyFont="1" applyFill="1" applyBorder="1"/>
    <xf numFmtId="192" fontId="13" fillId="0" borderId="5" xfId="274" applyNumberFormat="1" applyFont="1" applyFill="1" applyBorder="1"/>
    <xf numFmtId="192" fontId="13" fillId="0" borderId="28" xfId="274" applyNumberFormat="1" applyFont="1" applyFill="1" applyBorder="1"/>
    <xf numFmtId="0" fontId="13" fillId="0" borderId="41" xfId="274" quotePrefix="1" applyFont="1" applyFill="1" applyBorder="1" applyAlignment="1">
      <alignment horizontal="left"/>
    </xf>
    <xf numFmtId="164" fontId="13" fillId="0" borderId="3" xfId="274" applyNumberFormat="1" applyFont="1" applyFill="1" applyBorder="1"/>
    <xf numFmtId="164" fontId="13" fillId="0" borderId="49" xfId="274" applyNumberFormat="1" applyFont="1" applyFill="1" applyBorder="1"/>
    <xf numFmtId="164" fontId="13" fillId="0" borderId="160" xfId="274" applyNumberFormat="1" applyFont="1" applyFill="1" applyBorder="1"/>
    <xf numFmtId="164" fontId="13" fillId="0" borderId="41" xfId="274" applyNumberFormat="1" applyFont="1" applyFill="1" applyBorder="1"/>
    <xf numFmtId="0" fontId="12" fillId="0" borderId="56" xfId="274" applyFont="1" applyFill="1" applyBorder="1"/>
    <xf numFmtId="164" fontId="12" fillId="0" borderId="1" xfId="274" applyNumberFormat="1" applyFont="1" applyFill="1" applyBorder="1"/>
    <xf numFmtId="164" fontId="12" fillId="0" borderId="73" xfId="274" applyNumberFormat="1" applyFont="1" applyFill="1" applyBorder="1"/>
    <xf numFmtId="164" fontId="12" fillId="0" borderId="12" xfId="274" applyNumberFormat="1" applyFont="1" applyFill="1" applyBorder="1"/>
    <xf numFmtId="164" fontId="12" fillId="0" borderId="22" xfId="274" applyNumberFormat="1" applyFont="1" applyFill="1" applyBorder="1"/>
    <xf numFmtId="164" fontId="12" fillId="0" borderId="80" xfId="274" applyNumberFormat="1" applyFont="1" applyFill="1" applyBorder="1"/>
    <xf numFmtId="0" fontId="7" fillId="0" borderId="17" xfId="274" applyFont="1" applyFill="1" applyBorder="1"/>
    <xf numFmtId="0" fontId="13" fillId="0" borderId="35" xfId="274" applyFont="1" applyFill="1" applyBorder="1"/>
    <xf numFmtId="0" fontId="13" fillId="0" borderId="63" xfId="274" applyFont="1" applyFill="1" applyBorder="1"/>
    <xf numFmtId="0" fontId="13" fillId="0" borderId="18" xfId="274" applyFont="1" applyFill="1" applyBorder="1"/>
    <xf numFmtId="0" fontId="13" fillId="0" borderId="19" xfId="274" applyFont="1" applyFill="1" applyBorder="1"/>
    <xf numFmtId="0" fontId="7" fillId="0" borderId="0" xfId="274" applyFont="1" applyFill="1" applyBorder="1"/>
    <xf numFmtId="0" fontId="16" fillId="0" borderId="0" xfId="55" applyFont="1" applyFill="1" applyAlignment="1">
      <alignment horizontal="left"/>
    </xf>
    <xf numFmtId="0" fontId="27" fillId="0" borderId="6" xfId="55" applyFont="1" applyFill="1" applyBorder="1" applyAlignment="1">
      <alignment horizontal="left" vertical="center" indent="1"/>
    </xf>
    <xf numFmtId="41" fontId="27" fillId="0" borderId="236" xfId="52" applyNumberFormat="1" applyFont="1" applyFill="1" applyBorder="1" applyAlignment="1">
      <alignment horizontal="center" shrinkToFit="1"/>
    </xf>
    <xf numFmtId="0" fontId="27" fillId="0" borderId="0" xfId="55" applyFont="1" applyFill="1" applyBorder="1"/>
    <xf numFmtId="41" fontId="16" fillId="0" borderId="237" xfId="55" applyNumberFormat="1" applyFont="1" applyFill="1" applyBorder="1" applyAlignment="1">
      <alignment horizontal="center" vertical="center"/>
    </xf>
    <xf numFmtId="41" fontId="16" fillId="0" borderId="236" xfId="55" applyNumberFormat="1" applyFont="1" applyFill="1" applyBorder="1" applyAlignment="1">
      <alignment horizontal="center" vertical="center"/>
    </xf>
    <xf numFmtId="41" fontId="16" fillId="0" borderId="236" xfId="52" applyNumberFormat="1" applyFont="1" applyFill="1" applyBorder="1" applyAlignment="1">
      <alignment horizontal="center" shrinkToFit="1"/>
    </xf>
    <xf numFmtId="0" fontId="15" fillId="0" borderId="6" xfId="55" applyFont="1" applyFill="1" applyBorder="1" applyAlignment="1">
      <alignment horizontal="left" vertical="center" wrapText="1" indent="1"/>
    </xf>
    <xf numFmtId="0" fontId="162" fillId="0" borderId="237" xfId="55" applyFont="1" applyFill="1" applyBorder="1" applyAlignment="1">
      <alignment horizontal="left" vertical="center" indent="1"/>
    </xf>
    <xf numFmtId="0" fontId="55" fillId="0" borderId="0" xfId="55" applyFont="1" applyFill="1" applyBorder="1" applyAlignment="1">
      <alignment horizontal="left"/>
    </xf>
    <xf numFmtId="0" fontId="55" fillId="0" borderId="0" xfId="55" applyFont="1" applyFill="1" applyBorder="1"/>
    <xf numFmtId="0" fontId="142" fillId="0" borderId="0" xfId="55" applyFont="1" applyFill="1" applyBorder="1" applyAlignment="1"/>
    <xf numFmtId="0" fontId="142" fillId="0" borderId="0" xfId="55" applyFont="1" applyFill="1" applyBorder="1"/>
    <xf numFmtId="183" fontId="142" fillId="0" borderId="0" xfId="55" applyNumberFormat="1" applyFont="1" applyFill="1" applyBorder="1"/>
    <xf numFmtId="3" fontId="142" fillId="0" borderId="0" xfId="55" applyNumberFormat="1" applyFont="1" applyFill="1" applyBorder="1"/>
    <xf numFmtId="0" fontId="15" fillId="0" borderId="0" xfId="55" applyFont="1" applyFill="1" applyBorder="1"/>
    <xf numFmtId="0" fontId="142" fillId="0" borderId="0" xfId="55" applyFont="1" applyFill="1" applyAlignment="1">
      <alignment horizontal="left"/>
    </xf>
    <xf numFmtId="0" fontId="142" fillId="0" borderId="0" xfId="55" applyFont="1" applyFill="1"/>
    <xf numFmtId="0" fontId="55" fillId="0" borderId="0" xfId="55" applyFont="1" applyFill="1"/>
    <xf numFmtId="0" fontId="15" fillId="0" borderId="0" xfId="55" applyFont="1" applyFill="1" applyAlignment="1">
      <alignment horizontal="left"/>
    </xf>
    <xf numFmtId="0" fontId="9" fillId="0" borderId="0" xfId="55" applyFont="1" applyFill="1" applyBorder="1"/>
    <xf numFmtId="0" fontId="9" fillId="0" borderId="0" xfId="55" applyFont="1" applyFill="1"/>
    <xf numFmtId="0" fontId="16" fillId="0" borderId="4" xfId="55" applyFont="1" applyFill="1" applyBorder="1"/>
    <xf numFmtId="0" fontId="13" fillId="0" borderId="162" xfId="55" applyFont="1" applyFill="1" applyBorder="1" applyAlignment="1">
      <alignment horizontal="center"/>
    </xf>
    <xf numFmtId="0" fontId="12" fillId="0" borderId="56" xfId="52" applyFont="1" applyFill="1" applyBorder="1" applyAlignment="1"/>
    <xf numFmtId="259" fontId="27" fillId="0" borderId="165" xfId="52" applyNumberFormat="1" applyFont="1" applyFill="1" applyBorder="1" applyAlignment="1">
      <alignment horizontal="right"/>
    </xf>
    <xf numFmtId="259" fontId="27" fillId="0" borderId="41" xfId="37" applyNumberFormat="1" applyFont="1" applyFill="1" applyBorder="1" applyAlignment="1">
      <alignment horizontal="right"/>
    </xf>
    <xf numFmtId="259" fontId="27" fillId="0" borderId="231" xfId="52" applyNumberFormat="1" applyFont="1" applyFill="1" applyBorder="1" applyAlignment="1">
      <alignment horizontal="right"/>
    </xf>
    <xf numFmtId="259" fontId="27" fillId="0" borderId="232" xfId="52" applyNumberFormat="1" applyFont="1" applyFill="1" applyBorder="1" applyAlignment="1">
      <alignment horizontal="right"/>
    </xf>
    <xf numFmtId="0" fontId="13" fillId="0" borderId="6" xfId="52" applyFont="1" applyFill="1" applyBorder="1" applyAlignment="1">
      <alignment horizontal="left"/>
    </xf>
    <xf numFmtId="0" fontId="13" fillId="0" borderId="41" xfId="52" applyFont="1" applyFill="1" applyBorder="1" applyAlignment="1"/>
    <xf numFmtId="259" fontId="16" fillId="0" borderId="6" xfId="37" applyNumberFormat="1" applyFont="1" applyFill="1" applyBorder="1" applyAlignment="1">
      <alignment horizontal="right"/>
    </xf>
    <xf numFmtId="259" fontId="16" fillId="0" borderId="167" xfId="37" applyNumberFormat="1" applyFont="1" applyFill="1" applyBorder="1" applyAlignment="1">
      <alignment horizontal="right"/>
    </xf>
    <xf numFmtId="259" fontId="16" fillId="0" borderId="41" xfId="37" applyNumberFormat="1" applyFont="1" applyFill="1" applyBorder="1" applyAlignment="1">
      <alignment horizontal="right"/>
    </xf>
    <xf numFmtId="259" fontId="16" fillId="0" borderId="0" xfId="37" applyNumberFormat="1" applyFont="1" applyFill="1" applyBorder="1" applyAlignment="1">
      <alignment horizontal="right"/>
    </xf>
    <xf numFmtId="259" fontId="16" fillId="0" borderId="233" xfId="52" applyNumberFormat="1" applyFont="1" applyFill="1" applyBorder="1" applyAlignment="1">
      <alignment horizontal="right"/>
    </xf>
    <xf numFmtId="259" fontId="16" fillId="0" borderId="234" xfId="52" applyNumberFormat="1" applyFont="1" applyFill="1" applyBorder="1" applyAlignment="1">
      <alignment horizontal="right"/>
    </xf>
    <xf numFmtId="0" fontId="13" fillId="0" borderId="6" xfId="52" applyFont="1" applyFill="1" applyBorder="1" applyAlignment="1"/>
    <xf numFmtId="0" fontId="13" fillId="0" borderId="41" xfId="52" applyFont="1" applyFill="1" applyBorder="1" applyAlignment="1">
      <alignment horizontal="left" wrapText="1"/>
    </xf>
    <xf numFmtId="0" fontId="13" fillId="0" borderId="41" xfId="52" applyFont="1" applyFill="1" applyBorder="1" applyAlignment="1">
      <alignment wrapText="1"/>
    </xf>
    <xf numFmtId="259" fontId="27" fillId="0" borderId="6" xfId="37" applyNumberFormat="1" applyFont="1" applyFill="1" applyBorder="1" applyAlignment="1">
      <alignment horizontal="right"/>
    </xf>
    <xf numFmtId="259" fontId="27" fillId="0" borderId="167" xfId="37" applyNumberFormat="1" applyFont="1" applyFill="1" applyBorder="1" applyAlignment="1">
      <alignment horizontal="right"/>
    </xf>
    <xf numFmtId="259" fontId="27" fillId="0" borderId="175" xfId="52" quotePrefix="1" applyNumberFormat="1" applyFont="1" applyFill="1" applyBorder="1" applyAlignment="1">
      <alignment horizontal="left" wrapText="1"/>
    </xf>
    <xf numFmtId="259" fontId="27" fillId="0" borderId="167" xfId="52" quotePrefix="1" applyNumberFormat="1" applyFont="1" applyFill="1" applyBorder="1" applyAlignment="1">
      <alignment horizontal="left" wrapText="1"/>
    </xf>
    <xf numFmtId="259" fontId="27" fillId="0" borderId="233" xfId="52" applyNumberFormat="1" applyFont="1" applyFill="1" applyBorder="1" applyAlignment="1">
      <alignment horizontal="right"/>
    </xf>
    <xf numFmtId="259" fontId="27" fillId="0" borderId="234" xfId="52" applyNumberFormat="1" applyFont="1" applyFill="1" applyBorder="1" applyAlignment="1">
      <alignment horizontal="right"/>
    </xf>
    <xf numFmtId="0" fontId="13" fillId="0" borderId="6" xfId="52" applyFont="1" applyFill="1" applyBorder="1" applyAlignment="1">
      <alignment vertical="center"/>
    </xf>
    <xf numFmtId="0" fontId="12" fillId="0" borderId="0" xfId="52" applyFont="1" applyFill="1" applyAlignment="1">
      <alignment vertical="center"/>
    </xf>
    <xf numFmtId="259" fontId="27" fillId="0" borderId="0" xfId="37" applyNumberFormat="1" applyFont="1" applyFill="1" applyBorder="1" applyAlignment="1">
      <alignment horizontal="right"/>
    </xf>
    <xf numFmtId="259" fontId="27" fillId="0" borderId="230" xfId="37" applyNumberFormat="1" applyFont="1" applyFill="1" applyBorder="1" applyAlignment="1">
      <alignment horizontal="right"/>
    </xf>
    <xf numFmtId="259" fontId="27" fillId="0" borderId="163" xfId="37" applyNumberFormat="1" applyFont="1" applyFill="1" applyBorder="1" applyAlignment="1">
      <alignment horizontal="right"/>
    </xf>
    <xf numFmtId="259" fontId="27" fillId="0" borderId="229" xfId="52" applyNumberFormat="1" applyFont="1" applyFill="1" applyBorder="1" applyAlignment="1">
      <alignment horizontal="right"/>
    </xf>
    <xf numFmtId="259" fontId="27" fillId="0" borderId="227" xfId="52" applyNumberFormat="1" applyFont="1" applyFill="1" applyBorder="1" applyAlignment="1">
      <alignment horizontal="right"/>
    </xf>
    <xf numFmtId="259" fontId="27" fillId="0" borderId="55" xfId="37" applyNumberFormat="1" applyFont="1" applyFill="1" applyBorder="1" applyAlignment="1">
      <alignment horizontal="right"/>
    </xf>
    <xf numFmtId="0" fontId="16" fillId="0" borderId="0" xfId="55" applyFont="1" applyFill="1" applyBorder="1" applyAlignment="1">
      <alignment horizontal="left"/>
    </xf>
    <xf numFmtId="0" fontId="13" fillId="0" borderId="6" xfId="271" applyFont="1" applyFill="1" applyBorder="1" applyAlignment="1">
      <alignment vertical="center"/>
    </xf>
    <xf numFmtId="41" fontId="16" fillId="0" borderId="172" xfId="52" quotePrefix="1" applyNumberFormat="1" applyFont="1" applyFill="1" applyBorder="1" applyAlignment="1">
      <alignment horizontal="center" vertical="center" wrapText="1"/>
    </xf>
    <xf numFmtId="41" fontId="16" fillId="0" borderId="165" xfId="52" quotePrefix="1" applyNumberFormat="1" applyFont="1" applyFill="1" applyBorder="1" applyAlignment="1">
      <alignment horizontal="center" vertical="center" wrapText="1"/>
    </xf>
    <xf numFmtId="41" fontId="16" fillId="0" borderId="174" xfId="52" applyNumberFormat="1" applyFont="1" applyFill="1" applyBorder="1" applyAlignment="1">
      <alignment horizontal="center" vertical="center" wrapText="1"/>
    </xf>
    <xf numFmtId="41" fontId="16" fillId="0" borderId="166" xfId="52" quotePrefix="1" applyNumberFormat="1" applyFont="1" applyFill="1" applyBorder="1" applyAlignment="1">
      <alignment horizontal="center" vertical="center" wrapText="1"/>
    </xf>
    <xf numFmtId="41" fontId="16" fillId="0" borderId="167" xfId="52" quotePrefix="1" applyNumberFormat="1" applyFont="1" applyFill="1" applyBorder="1" applyAlignment="1">
      <alignment horizontal="center" vertical="center" wrapText="1"/>
    </xf>
    <xf numFmtId="41" fontId="16" fillId="0" borderId="8" xfId="52" quotePrefix="1" applyNumberFormat="1" applyFont="1" applyFill="1" applyBorder="1" applyAlignment="1">
      <alignment horizontal="center" vertical="center" wrapText="1"/>
    </xf>
    <xf numFmtId="41" fontId="13" fillId="0" borderId="224" xfId="271" applyNumberFormat="1" applyFont="1" applyFill="1" applyBorder="1" applyAlignment="1">
      <alignment horizontal="center" vertical="center"/>
    </xf>
    <xf numFmtId="0" fontId="16" fillId="0" borderId="0" xfId="52" quotePrefix="1" applyNumberFormat="1" applyFont="1" applyFill="1" applyBorder="1" applyAlignment="1">
      <alignment horizontal="center" vertical="center" wrapText="1"/>
    </xf>
    <xf numFmtId="218" fontId="13" fillId="0" borderId="0" xfId="271" applyNumberFormat="1" applyFont="1" applyFill="1" applyBorder="1" applyAlignment="1">
      <alignment vertical="center"/>
    </xf>
    <xf numFmtId="164" fontId="13" fillId="0" borderId="0" xfId="271" applyNumberFormat="1" applyFont="1" applyFill="1" applyBorder="1" applyAlignment="1">
      <alignment horizontal="right" vertical="center"/>
    </xf>
    <xf numFmtId="0" fontId="13" fillId="0" borderId="0" xfId="271" applyFont="1" applyFill="1" applyBorder="1" applyAlignment="1">
      <alignment horizontal="center" vertical="center"/>
    </xf>
    <xf numFmtId="261" fontId="7" fillId="0" borderId="0" xfId="271" applyNumberFormat="1" applyFont="1" applyFill="1" applyAlignment="1">
      <alignment horizontal="center" vertical="center" textRotation="180"/>
    </xf>
    <xf numFmtId="0" fontId="16" fillId="0" borderId="0" xfId="271" applyFont="1" applyFill="1" applyAlignment="1">
      <alignment vertical="center"/>
    </xf>
    <xf numFmtId="0" fontId="13" fillId="0" borderId="0" xfId="272" applyFont="1" applyFill="1" applyBorder="1" applyAlignment="1">
      <alignment vertical="center"/>
    </xf>
    <xf numFmtId="41" fontId="13" fillId="0" borderId="175" xfId="271" applyNumberFormat="1" applyFont="1" applyFill="1" applyBorder="1" applyAlignment="1">
      <alignment vertical="center"/>
    </xf>
    <xf numFmtId="41" fontId="13" fillId="0" borderId="167" xfId="271" applyNumberFormat="1" applyFont="1" applyFill="1" applyBorder="1" applyAlignment="1">
      <alignment vertical="center"/>
    </xf>
    <xf numFmtId="41" fontId="13" fillId="0" borderId="0" xfId="271" applyNumberFormat="1" applyFont="1" applyFill="1" applyBorder="1" applyAlignment="1">
      <alignment horizontal="center" vertical="center"/>
    </xf>
    <xf numFmtId="41" fontId="13" fillId="0" borderId="175" xfId="271" applyNumberFormat="1" applyFont="1" applyFill="1" applyBorder="1" applyAlignment="1">
      <alignment horizontal="center" vertical="center"/>
    </xf>
    <xf numFmtId="41" fontId="13" fillId="0" borderId="167" xfId="271" applyNumberFormat="1" applyFont="1" applyFill="1" applyBorder="1" applyAlignment="1">
      <alignment horizontal="center" vertical="center"/>
    </xf>
    <xf numFmtId="41" fontId="13" fillId="0" borderId="6" xfId="271" applyNumberFormat="1" applyFont="1" applyFill="1" applyBorder="1" applyAlignment="1">
      <alignment horizontal="center" vertical="center"/>
    </xf>
    <xf numFmtId="41" fontId="13" fillId="0" borderId="225" xfId="271" applyNumberFormat="1" applyFont="1" applyFill="1" applyBorder="1" applyAlignment="1">
      <alignment horizontal="center" vertical="center"/>
    </xf>
    <xf numFmtId="0" fontId="16" fillId="0" borderId="0" xfId="52" applyNumberFormat="1" applyFont="1" applyFill="1" applyBorder="1" applyAlignment="1">
      <alignment horizontal="center" vertical="center" wrapText="1"/>
    </xf>
    <xf numFmtId="41" fontId="16" fillId="0" borderId="6" xfId="52" quotePrefix="1" applyNumberFormat="1" applyFont="1" applyFill="1" applyBorder="1" applyAlignment="1">
      <alignment horizontal="center" vertical="center" wrapText="1"/>
    </xf>
    <xf numFmtId="41" fontId="16" fillId="0" borderId="0" xfId="52" quotePrefix="1" applyNumberFormat="1" applyFont="1" applyFill="1" applyBorder="1" applyAlignment="1">
      <alignment horizontal="center" vertical="center" wrapText="1"/>
    </xf>
    <xf numFmtId="41" fontId="16" fillId="0" borderId="175" xfId="52" applyNumberFormat="1" applyFont="1" applyFill="1" applyBorder="1" applyAlignment="1">
      <alignment horizontal="center" vertical="center" wrapText="1"/>
    </xf>
    <xf numFmtId="41" fontId="16" fillId="0" borderId="167" xfId="52" applyNumberFormat="1" applyFont="1" applyFill="1" applyBorder="1" applyAlignment="1">
      <alignment horizontal="center" vertical="center" wrapText="1"/>
    </xf>
    <xf numFmtId="41" fontId="13" fillId="0" borderId="226" xfId="271" applyNumberFormat="1" applyFont="1" applyFill="1" applyBorder="1" applyAlignment="1">
      <alignment horizontal="center" vertical="center"/>
    </xf>
    <xf numFmtId="0" fontId="12" fillId="0" borderId="9" xfId="271" applyFont="1" applyFill="1" applyBorder="1" applyAlignment="1">
      <alignment horizontal="center" vertical="center"/>
    </xf>
    <xf numFmtId="41" fontId="13" fillId="0" borderId="176" xfId="271" applyNumberFormat="1" applyFont="1" applyFill="1" applyBorder="1" applyAlignment="1">
      <alignment horizontal="center" vertical="center"/>
    </xf>
    <xf numFmtId="41" fontId="13" fillId="0" borderId="162" xfId="271" applyNumberFormat="1" applyFont="1" applyFill="1" applyBorder="1" applyAlignment="1">
      <alignment horizontal="center" vertical="center"/>
    </xf>
    <xf numFmtId="41" fontId="16" fillId="0" borderId="163" xfId="52" applyNumberFormat="1" applyFont="1" applyFill="1" applyBorder="1" applyAlignment="1">
      <alignment horizontal="center" vertical="center" wrapText="1"/>
    </xf>
    <xf numFmtId="41" fontId="13" fillId="0" borderId="9" xfId="271" applyNumberFormat="1" applyFont="1" applyFill="1" applyBorder="1" applyAlignment="1">
      <alignment horizontal="center" vertical="center"/>
    </xf>
    <xf numFmtId="41" fontId="13" fillId="0" borderId="227" xfId="271" applyNumberFormat="1" applyFont="1" applyFill="1" applyBorder="1" applyAlignment="1">
      <alignment horizontal="center" vertical="center"/>
    </xf>
    <xf numFmtId="41" fontId="16" fillId="0" borderId="228" xfId="52" applyNumberFormat="1" applyFont="1" applyFill="1" applyBorder="1" applyAlignment="1">
      <alignment horizontal="center" vertical="center" wrapText="1"/>
    </xf>
    <xf numFmtId="41" fontId="13" fillId="0" borderId="229" xfId="271" applyNumberFormat="1" applyFont="1" applyFill="1" applyBorder="1" applyAlignment="1">
      <alignment horizontal="center" vertical="center"/>
    </xf>
    <xf numFmtId="41" fontId="16" fillId="0" borderId="230" xfId="52" applyNumberFormat="1" applyFont="1" applyFill="1" applyBorder="1" applyAlignment="1">
      <alignment horizontal="center" vertical="center" wrapText="1"/>
    </xf>
    <xf numFmtId="164" fontId="13" fillId="0" borderId="0" xfId="271" applyNumberFormat="1" applyFont="1" applyFill="1" applyBorder="1" applyAlignment="1">
      <alignment horizontal="center" vertical="center"/>
    </xf>
    <xf numFmtId="0" fontId="16" fillId="0" borderId="0" xfId="271" applyFont="1" applyFill="1" applyAlignment="1"/>
    <xf numFmtId="0" fontId="16" fillId="0" borderId="0" xfId="271" applyFont="1" applyFill="1" applyBorder="1"/>
    <xf numFmtId="164" fontId="16" fillId="0" borderId="0" xfId="271" applyNumberFormat="1" applyFont="1" applyFill="1" applyBorder="1" applyAlignment="1">
      <alignment horizontal="right"/>
    </xf>
    <xf numFmtId="261" fontId="16" fillId="0" borderId="0" xfId="271" applyNumberFormat="1" applyFont="1" applyFill="1" applyAlignment="1">
      <alignment horizontal="center" vertical="center" textRotation="180"/>
    </xf>
    <xf numFmtId="0" fontId="16" fillId="0" borderId="176" xfId="13" applyFont="1" applyFill="1" applyBorder="1" applyAlignment="1">
      <alignment horizontal="centerContinuous"/>
    </xf>
    <xf numFmtId="0" fontId="16" fillId="0" borderId="162" xfId="13" applyFont="1" applyFill="1" applyBorder="1" applyAlignment="1">
      <alignment horizontal="centerContinuous"/>
    </xf>
    <xf numFmtId="0" fontId="16" fillId="0" borderId="163" xfId="13" applyFont="1" applyFill="1" applyBorder="1" applyAlignment="1">
      <alignment horizontal="centerContinuous"/>
    </xf>
    <xf numFmtId="0" fontId="16" fillId="0" borderId="10" xfId="13" applyFont="1" applyFill="1" applyBorder="1" applyAlignment="1">
      <alignment horizontal="centerContinuous"/>
    </xf>
    <xf numFmtId="0" fontId="16" fillId="0" borderId="55" xfId="13" applyFont="1" applyFill="1" applyBorder="1" applyAlignment="1">
      <alignment horizontal="centerContinuous"/>
    </xf>
    <xf numFmtId="0" fontId="16" fillId="0" borderId="2" xfId="13" applyFont="1" applyFill="1" applyBorder="1" applyAlignment="1">
      <alignment horizontal="centerContinuous"/>
    </xf>
    <xf numFmtId="0" fontId="16" fillId="0" borderId="8" xfId="13" applyFont="1" applyFill="1" applyBorder="1" applyAlignment="1">
      <alignment horizontal="centerContinuous"/>
    </xf>
    <xf numFmtId="0" fontId="16" fillId="0" borderId="56" xfId="13" applyFont="1" applyFill="1" applyBorder="1" applyAlignment="1">
      <alignment horizontal="centerContinuous"/>
    </xf>
    <xf numFmtId="0" fontId="16" fillId="0" borderId="170" xfId="13" applyFont="1" applyFill="1" applyBorder="1" applyAlignment="1">
      <alignment horizontal="centerContinuous"/>
    </xf>
    <xf numFmtId="0" fontId="16" fillId="0" borderId="176" xfId="13" applyFont="1" applyFill="1" applyBorder="1" applyAlignment="1">
      <alignment horizontal="center"/>
    </xf>
    <xf numFmtId="0" fontId="16" fillId="0" borderId="162" xfId="13" applyFont="1" applyFill="1" applyBorder="1" applyAlignment="1">
      <alignment horizontal="center"/>
    </xf>
    <xf numFmtId="0" fontId="16" fillId="0" borderId="170" xfId="13" applyFont="1" applyFill="1" applyBorder="1" applyAlignment="1">
      <alignment horizontal="center"/>
    </xf>
    <xf numFmtId="0" fontId="16" fillId="0" borderId="163" xfId="13" applyFont="1" applyFill="1" applyBorder="1" applyAlignment="1">
      <alignment horizontal="center"/>
    </xf>
    <xf numFmtId="0" fontId="16" fillId="0" borderId="177" xfId="13" applyFont="1" applyFill="1" applyBorder="1" applyAlignment="1">
      <alignment horizontal="center"/>
    </xf>
    <xf numFmtId="0" fontId="141" fillId="0" borderId="5" xfId="13" applyFont="1" applyFill="1" applyBorder="1" applyAlignment="1">
      <alignment horizontal="left" vertical="center"/>
    </xf>
    <xf numFmtId="197" fontId="141" fillId="0" borderId="199" xfId="13" applyNumberFormat="1" applyFont="1" applyFill="1" applyBorder="1" applyAlignment="1">
      <alignment horizontal="left" vertical="center"/>
    </xf>
    <xf numFmtId="197" fontId="141" fillId="0" borderId="200" xfId="13" applyNumberFormat="1" applyFont="1" applyFill="1" applyBorder="1" applyAlignment="1">
      <alignment horizontal="left" vertical="center"/>
    </xf>
    <xf numFmtId="197" fontId="141" fillId="0" borderId="201" xfId="13" applyNumberFormat="1" applyFont="1" applyFill="1" applyBorder="1" applyAlignment="1">
      <alignment horizontal="left" vertical="center"/>
    </xf>
    <xf numFmtId="197" fontId="141" fillId="0" borderId="202" xfId="13" applyNumberFormat="1" applyFont="1" applyFill="1" applyBorder="1" applyAlignment="1">
      <alignment horizontal="left" vertical="center"/>
    </xf>
    <xf numFmtId="197" fontId="141" fillId="0" borderId="203" xfId="13" applyNumberFormat="1" applyFont="1" applyFill="1" applyBorder="1" applyAlignment="1">
      <alignment horizontal="left" vertical="center"/>
    </xf>
    <xf numFmtId="0" fontId="27" fillId="0" borderId="6" xfId="13" applyFont="1" applyFill="1" applyBorder="1" applyAlignment="1">
      <alignment horizontal="left" vertical="top" wrapText="1"/>
    </xf>
    <xf numFmtId="0" fontId="16" fillId="0" borderId="41" xfId="13" applyFont="1" applyFill="1" applyBorder="1" applyAlignment="1">
      <alignment vertical="top" wrapText="1"/>
    </xf>
    <xf numFmtId="0" fontId="16" fillId="0" borderId="5" xfId="13" applyFont="1" applyFill="1" applyBorder="1" applyAlignment="1">
      <alignment horizontal="center" vertical="top"/>
    </xf>
    <xf numFmtId="197" fontId="16" fillId="0" borderId="204" xfId="13" applyNumberFormat="1" applyFont="1" applyFill="1" applyBorder="1" applyAlignment="1">
      <alignment horizontal="right" vertical="top"/>
    </xf>
    <xf numFmtId="197" fontId="16" fillId="0" borderId="205" xfId="13" applyNumberFormat="1" applyFont="1" applyFill="1" applyBorder="1" applyAlignment="1">
      <alignment horizontal="right" vertical="top"/>
    </xf>
    <xf numFmtId="197" fontId="16" fillId="0" borderId="206" xfId="13" applyNumberFormat="1" applyFont="1" applyFill="1" applyBorder="1" applyAlignment="1">
      <alignment horizontal="right" vertical="top"/>
    </xf>
    <xf numFmtId="197" fontId="16" fillId="0" borderId="207" xfId="13" applyNumberFormat="1" applyFont="1" applyFill="1" applyBorder="1" applyAlignment="1">
      <alignment horizontal="right" vertical="top"/>
    </xf>
    <xf numFmtId="197" fontId="16" fillId="0" borderId="208" xfId="13" applyNumberFormat="1" applyFont="1" applyFill="1" applyBorder="1" applyAlignment="1">
      <alignment horizontal="right" vertical="top"/>
    </xf>
    <xf numFmtId="197" fontId="141" fillId="0" borderId="204" xfId="13" applyNumberFormat="1" applyFont="1" applyFill="1" applyBorder="1" applyAlignment="1">
      <alignment horizontal="left" vertical="center"/>
    </xf>
    <xf numFmtId="197" fontId="141" fillId="0" borderId="205" xfId="13" applyNumberFormat="1" applyFont="1" applyFill="1" applyBorder="1" applyAlignment="1">
      <alignment horizontal="left" vertical="center"/>
    </xf>
    <xf numFmtId="197" fontId="141" fillId="0" borderId="206" xfId="13" applyNumberFormat="1" applyFont="1" applyFill="1" applyBorder="1" applyAlignment="1">
      <alignment horizontal="left" vertical="center"/>
    </xf>
    <xf numFmtId="197" fontId="141" fillId="0" borderId="207" xfId="13" applyNumberFormat="1" applyFont="1" applyFill="1" applyBorder="1" applyAlignment="1">
      <alignment horizontal="left" vertical="center"/>
    </xf>
    <xf numFmtId="197" fontId="141" fillId="0" borderId="208" xfId="13" applyNumberFormat="1" applyFont="1" applyFill="1" applyBorder="1" applyAlignment="1">
      <alignment horizontal="left" vertical="center"/>
    </xf>
    <xf numFmtId="0" fontId="16" fillId="0" borderId="5" xfId="13" applyFont="1" applyFill="1" applyBorder="1" applyAlignment="1">
      <alignment horizontal="left" vertical="center"/>
    </xf>
    <xf numFmtId="0" fontId="27" fillId="0" borderId="6" xfId="13" applyFont="1" applyFill="1" applyBorder="1" applyAlignment="1">
      <alignment horizontal="left" vertical="top"/>
    </xf>
    <xf numFmtId="197" fontId="16" fillId="0" borderId="204" xfId="13" applyNumberFormat="1" applyFont="1" applyFill="1" applyBorder="1" applyAlignment="1">
      <alignment horizontal="right" vertical="center"/>
    </xf>
    <xf numFmtId="197" fontId="16" fillId="0" borderId="205" xfId="13" applyNumberFormat="1" applyFont="1" applyFill="1" applyBorder="1" applyAlignment="1">
      <alignment horizontal="right" vertical="center"/>
    </xf>
    <xf numFmtId="197" fontId="16" fillId="0" borderId="206" xfId="13" applyNumberFormat="1" applyFont="1" applyFill="1" applyBorder="1" applyAlignment="1">
      <alignment horizontal="right" vertical="center"/>
    </xf>
    <xf numFmtId="197" fontId="16" fillId="0" borderId="207" xfId="13" applyNumberFormat="1" applyFont="1" applyFill="1" applyBorder="1" applyAlignment="1">
      <alignment horizontal="right" vertical="center"/>
    </xf>
    <xf numFmtId="197" fontId="16" fillId="0" borderId="208" xfId="13" applyNumberFormat="1" applyFont="1" applyFill="1" applyBorder="1" applyAlignment="1">
      <alignment horizontal="right" vertical="center"/>
    </xf>
    <xf numFmtId="0" fontId="141" fillId="0" borderId="6" xfId="13" applyFont="1" applyFill="1" applyBorder="1" applyAlignment="1">
      <alignment horizontal="left" vertical="top"/>
    </xf>
    <xf numFmtId="0" fontId="16" fillId="0" borderId="41" xfId="13" applyFont="1" applyFill="1" applyBorder="1" applyAlignment="1">
      <alignment horizontal="left" vertical="top" wrapText="1"/>
    </xf>
    <xf numFmtId="197" fontId="141" fillId="0" borderId="205" xfId="13" applyNumberFormat="1" applyFont="1" applyFill="1" applyBorder="1" applyAlignment="1">
      <alignment horizontal="right" vertical="top"/>
    </xf>
    <xf numFmtId="197" fontId="141" fillId="0" borderId="207" xfId="13" applyNumberFormat="1" applyFont="1" applyFill="1" applyBorder="1" applyAlignment="1">
      <alignment horizontal="right" vertical="top"/>
    </xf>
    <xf numFmtId="0" fontId="141" fillId="0" borderId="6" xfId="13" applyFont="1" applyFill="1" applyBorder="1" applyAlignment="1">
      <alignment horizontal="left" vertical="center"/>
    </xf>
    <xf numFmtId="0" fontId="141" fillId="0" borderId="41" xfId="13" applyFont="1" applyFill="1" applyBorder="1" applyAlignment="1">
      <alignment horizontal="left" vertical="center"/>
    </xf>
    <xf numFmtId="197" fontId="27" fillId="0" borderId="204" xfId="13" applyNumberFormat="1" applyFont="1" applyFill="1" applyBorder="1" applyAlignment="1">
      <alignment horizontal="left" vertical="center"/>
    </xf>
    <xf numFmtId="197" fontId="27" fillId="0" borderId="205" xfId="13" applyNumberFormat="1" applyFont="1" applyFill="1" applyBorder="1" applyAlignment="1">
      <alignment horizontal="left" vertical="center"/>
    </xf>
    <xf numFmtId="197" fontId="27" fillId="0" borderId="206" xfId="13" applyNumberFormat="1" applyFont="1" applyFill="1" applyBorder="1" applyAlignment="1">
      <alignment horizontal="left" vertical="center"/>
    </xf>
    <xf numFmtId="197" fontId="27" fillId="0" borderId="207" xfId="13" applyNumberFormat="1" applyFont="1" applyFill="1" applyBorder="1" applyAlignment="1">
      <alignment horizontal="left" vertical="center"/>
    </xf>
    <xf numFmtId="197" fontId="27" fillId="0" borderId="208" xfId="13" applyNumberFormat="1" applyFont="1" applyFill="1" applyBorder="1" applyAlignment="1">
      <alignment horizontal="left" vertical="center"/>
    </xf>
    <xf numFmtId="0" fontId="141" fillId="0" borderId="6" xfId="13" applyFont="1" applyFill="1" applyBorder="1" applyAlignment="1">
      <alignment horizontal="left"/>
    </xf>
    <xf numFmtId="0" fontId="16" fillId="0" borderId="41" xfId="13" applyFont="1" applyFill="1" applyBorder="1" applyAlignment="1">
      <alignment wrapText="1"/>
    </xf>
    <xf numFmtId="197" fontId="16" fillId="0" borderId="209" xfId="13" applyNumberFormat="1" applyFont="1" applyFill="1" applyBorder="1" applyAlignment="1">
      <alignment horizontal="right"/>
    </xf>
    <xf numFmtId="197" fontId="16" fillId="0" borderId="210" xfId="13" applyNumberFormat="1" applyFont="1" applyFill="1" applyBorder="1" applyAlignment="1">
      <alignment horizontal="right"/>
    </xf>
    <xf numFmtId="197" fontId="16" fillId="0" borderId="211" xfId="13" applyNumberFormat="1" applyFont="1" applyFill="1" applyBorder="1" applyAlignment="1">
      <alignment horizontal="right"/>
    </xf>
    <xf numFmtId="197" fontId="16" fillId="0" borderId="212" xfId="13" applyNumberFormat="1" applyFont="1" applyFill="1" applyBorder="1" applyAlignment="1">
      <alignment horizontal="right"/>
    </xf>
    <xf numFmtId="197" fontId="16" fillId="0" borderId="213" xfId="13" applyNumberFormat="1" applyFont="1" applyFill="1" applyBorder="1" applyAlignment="1">
      <alignment horizontal="right"/>
    </xf>
    <xf numFmtId="197" fontId="27" fillId="0" borderId="214" xfId="13" applyNumberFormat="1" applyFont="1" applyFill="1" applyBorder="1" applyAlignment="1">
      <alignment horizontal="right"/>
    </xf>
    <xf numFmtId="197" fontId="27" fillId="0" borderId="215" xfId="13" applyNumberFormat="1" applyFont="1" applyFill="1" applyBorder="1" applyAlignment="1">
      <alignment horizontal="right"/>
    </xf>
    <xf numFmtId="197" fontId="27" fillId="0" borderId="216" xfId="13" applyNumberFormat="1" applyFont="1" applyFill="1" applyBorder="1" applyAlignment="1">
      <alignment horizontal="right"/>
    </xf>
    <xf numFmtId="197" fontId="27" fillId="0" borderId="217" xfId="13" applyNumberFormat="1" applyFont="1" applyFill="1" applyBorder="1" applyAlignment="1">
      <alignment horizontal="right"/>
    </xf>
    <xf numFmtId="197" fontId="27" fillId="0" borderId="218" xfId="13" applyNumberFormat="1" applyFont="1" applyFill="1" applyBorder="1" applyAlignment="1">
      <alignment horizontal="right"/>
    </xf>
    <xf numFmtId="0" fontId="140" fillId="0" borderId="0" xfId="55" applyFont="1" applyFill="1" applyBorder="1" applyAlignment="1">
      <alignment vertical="center"/>
    </xf>
    <xf numFmtId="0" fontId="140" fillId="0" borderId="0" xfId="55" applyFont="1" applyFill="1" applyAlignment="1">
      <alignment vertical="center"/>
    </xf>
    <xf numFmtId="0" fontId="84" fillId="0" borderId="0" xfId="55" applyFont="1" applyFill="1" applyBorder="1" applyAlignment="1">
      <alignment vertical="center"/>
    </xf>
    <xf numFmtId="0" fontId="84" fillId="0" borderId="0" xfId="55" applyFont="1" applyFill="1" applyAlignment="1">
      <alignment vertical="center"/>
    </xf>
    <xf numFmtId="0" fontId="12" fillId="0" borderId="7" xfId="13" applyFont="1" applyFill="1" applyBorder="1" applyAlignment="1">
      <alignment horizontal="center" vertical="center"/>
    </xf>
    <xf numFmtId="0" fontId="12" fillId="0" borderId="4" xfId="13" applyFont="1" applyFill="1" applyBorder="1" applyAlignment="1">
      <alignment horizontal="center" vertical="center"/>
    </xf>
    <xf numFmtId="0" fontId="12" fillId="0" borderId="57" xfId="13" applyFont="1" applyFill="1" applyBorder="1" applyAlignment="1">
      <alignment horizontal="center" vertical="center"/>
    </xf>
    <xf numFmtId="0" fontId="13" fillId="0" borderId="9" xfId="13" applyFont="1" applyFill="1" applyBorder="1" applyAlignment="1">
      <alignment horizontal="center" vertical="center"/>
    </xf>
    <xf numFmtId="0" fontId="13" fillId="0" borderId="162" xfId="13" applyFont="1" applyFill="1" applyBorder="1" applyAlignment="1">
      <alignment horizontal="center" vertical="center"/>
    </xf>
    <xf numFmtId="0" fontId="13" fillId="0" borderId="163" xfId="13" applyFont="1" applyFill="1" applyBorder="1" applyAlignment="1">
      <alignment horizontal="center" vertical="center"/>
    </xf>
    <xf numFmtId="0" fontId="76" fillId="0" borderId="0" xfId="55" applyFont="1" applyFill="1" applyBorder="1" applyAlignment="1">
      <alignment vertical="center"/>
    </xf>
    <xf numFmtId="0" fontId="76" fillId="0" borderId="0" xfId="55" applyFont="1" applyFill="1" applyAlignment="1">
      <alignment vertical="center"/>
    </xf>
    <xf numFmtId="0" fontId="12" fillId="0" borderId="6" xfId="13" applyFont="1" applyFill="1" applyBorder="1" applyAlignment="1">
      <alignment horizontal="left" vertical="center"/>
    </xf>
    <xf numFmtId="0" fontId="12" fillId="0" borderId="2" xfId="13" applyFont="1" applyFill="1" applyBorder="1" applyAlignment="1">
      <alignment horizontal="left" vertical="center"/>
    </xf>
    <xf numFmtId="259" fontId="12" fillId="0" borderId="8" xfId="13" applyNumberFormat="1" applyFont="1" applyFill="1" applyBorder="1" applyAlignment="1">
      <alignment vertical="center"/>
    </xf>
    <xf numFmtId="259" fontId="12" fillId="0" borderId="1" xfId="13" applyNumberFormat="1" applyFont="1" applyFill="1" applyBorder="1" applyAlignment="1">
      <alignment vertical="center"/>
    </xf>
    <xf numFmtId="0" fontId="12" fillId="0" borderId="0" xfId="13" applyFont="1" applyFill="1" applyBorder="1" applyAlignment="1">
      <alignment horizontal="left" vertical="center"/>
    </xf>
    <xf numFmtId="259" fontId="13" fillId="0" borderId="6" xfId="13" applyNumberFormat="1" applyFont="1" applyFill="1" applyBorder="1" applyAlignment="1">
      <alignment vertical="center"/>
    </xf>
    <xf numFmtId="259" fontId="13" fillId="0" borderId="167" xfId="13" applyNumberFormat="1" applyFont="1" applyFill="1" applyBorder="1" applyAlignment="1">
      <alignment vertical="center"/>
    </xf>
    <xf numFmtId="259" fontId="13" fillId="0" borderId="174" xfId="13" applyNumberFormat="1" applyFont="1" applyFill="1" applyBorder="1" applyAlignment="1">
      <alignment vertical="center"/>
    </xf>
    <xf numFmtId="0" fontId="85" fillId="0" borderId="0" xfId="55" applyFont="1" applyFill="1" applyBorder="1" applyAlignment="1">
      <alignment vertical="center"/>
    </xf>
    <xf numFmtId="0" fontId="85" fillId="0" borderId="0" xfId="55" applyFont="1" applyFill="1" applyAlignment="1">
      <alignment vertical="center"/>
    </xf>
    <xf numFmtId="0" fontId="85" fillId="0" borderId="0" xfId="55" applyFont="1" applyFill="1" applyBorder="1"/>
    <xf numFmtId="0" fontId="85" fillId="0" borderId="0" xfId="55" applyFont="1" applyFill="1"/>
    <xf numFmtId="0" fontId="76" fillId="0" borderId="0" xfId="55" applyFont="1" applyFill="1" applyBorder="1" applyAlignment="1">
      <alignment wrapText="1"/>
    </xf>
    <xf numFmtId="0" fontId="76" fillId="0" borderId="0" xfId="55" applyFont="1" applyFill="1" applyAlignment="1">
      <alignment wrapText="1"/>
    </xf>
    <xf numFmtId="0" fontId="12" fillId="0" borderId="0" xfId="13" applyFont="1" applyFill="1" applyBorder="1" applyAlignment="1">
      <alignment horizontal="left"/>
    </xf>
    <xf numFmtId="0" fontId="13" fillId="0" borderId="0" xfId="13" applyFont="1" applyFill="1" applyBorder="1" applyAlignment="1">
      <alignment horizontal="center"/>
    </xf>
    <xf numFmtId="259" fontId="12" fillId="0" borderId="6" xfId="13" applyNumberFormat="1" applyFont="1" applyFill="1" applyBorder="1" applyAlignment="1">
      <alignment vertical="center"/>
    </xf>
    <xf numFmtId="259" fontId="12" fillId="0" borderId="167" xfId="13" applyNumberFormat="1" applyFont="1" applyFill="1" applyBorder="1" applyAlignment="1">
      <alignment vertical="center"/>
    </xf>
    <xf numFmtId="259" fontId="12" fillId="0" borderId="41" xfId="13" applyNumberFormat="1" applyFont="1" applyFill="1" applyBorder="1" applyAlignment="1">
      <alignment vertical="center"/>
    </xf>
    <xf numFmtId="0" fontId="13" fillId="0" borderId="0" xfId="13" applyFont="1" applyFill="1" applyBorder="1" applyAlignment="1">
      <alignment horizontal="left"/>
    </xf>
    <xf numFmtId="0" fontId="13" fillId="0" borderId="6" xfId="13" applyFont="1" applyFill="1" applyBorder="1" applyAlignment="1">
      <alignment horizontal="centerContinuous"/>
    </xf>
    <xf numFmtId="0" fontId="13" fillId="0" borderId="0" xfId="13" applyFont="1" applyFill="1" applyBorder="1" applyAlignment="1">
      <alignment horizontal="centerContinuous"/>
    </xf>
    <xf numFmtId="259" fontId="12" fillId="0" borderId="174" xfId="13" applyNumberFormat="1" applyFont="1" applyFill="1" applyBorder="1" applyAlignment="1">
      <alignment vertical="center"/>
    </xf>
    <xf numFmtId="0" fontId="12" fillId="0" borderId="6" xfId="13" applyFont="1" applyFill="1" applyBorder="1" applyAlignment="1">
      <alignment horizontal="centerContinuous"/>
    </xf>
    <xf numFmtId="0" fontId="12" fillId="0" borderId="0" xfId="13" applyFont="1" applyFill="1" applyBorder="1" applyAlignment="1">
      <alignment horizontal="centerContinuous"/>
    </xf>
    <xf numFmtId="259" fontId="13" fillId="0" borderId="167" xfId="13" applyNumberFormat="1" applyFont="1" applyFill="1" applyBorder="1" applyAlignment="1"/>
    <xf numFmtId="0" fontId="12" fillId="0" borderId="6" xfId="13" applyFont="1" applyFill="1" applyBorder="1" applyAlignment="1"/>
    <xf numFmtId="0" fontId="12" fillId="0" borderId="0" xfId="13" applyFont="1" applyFill="1" applyBorder="1" applyAlignment="1"/>
    <xf numFmtId="0" fontId="13" fillId="0" borderId="0" xfId="13" applyFont="1" applyFill="1" applyBorder="1" applyAlignment="1"/>
    <xf numFmtId="0" fontId="13" fillId="0" borderId="6" xfId="13" applyFont="1" applyFill="1" applyBorder="1" applyAlignment="1"/>
    <xf numFmtId="0" fontId="12" fillId="0" borderId="0" xfId="13" applyFont="1" applyFill="1" applyBorder="1" applyAlignment="1">
      <alignment horizontal="center"/>
    </xf>
    <xf numFmtId="0" fontId="13" fillId="0" borderId="7" xfId="13" applyFont="1" applyFill="1" applyBorder="1" applyAlignment="1"/>
    <xf numFmtId="259" fontId="13" fillId="0" borderId="7" xfId="13" applyNumberFormat="1" applyFont="1" applyFill="1" applyBorder="1" applyAlignment="1"/>
    <xf numFmtId="259" fontId="13" fillId="0" borderId="168" xfId="13" applyNumberFormat="1" applyFont="1" applyFill="1" applyBorder="1" applyAlignment="1"/>
    <xf numFmtId="259" fontId="13" fillId="0" borderId="171" xfId="13" applyNumberFormat="1" applyFont="1" applyFill="1" applyBorder="1" applyAlignment="1"/>
    <xf numFmtId="0" fontId="85" fillId="0" borderId="9" xfId="13" applyFont="1" applyFill="1" applyBorder="1" applyAlignment="1">
      <alignment vertical="center"/>
    </xf>
    <xf numFmtId="0" fontId="12" fillId="0" borderId="10" xfId="13" applyFont="1" applyFill="1" applyBorder="1" applyAlignment="1">
      <alignment vertical="center"/>
    </xf>
    <xf numFmtId="0" fontId="13" fillId="0" borderId="10" xfId="13" applyFont="1" applyFill="1" applyBorder="1" applyAlignment="1"/>
    <xf numFmtId="259" fontId="12" fillId="0" borderId="9" xfId="13" applyNumberFormat="1" applyFont="1" applyFill="1" applyBorder="1" applyAlignment="1">
      <alignment vertical="center"/>
    </xf>
    <xf numFmtId="259" fontId="12" fillId="0" borderId="11" xfId="13" applyNumberFormat="1" applyFont="1" applyFill="1" applyBorder="1" applyAlignment="1">
      <alignment vertical="center"/>
    </xf>
    <xf numFmtId="0" fontId="15" fillId="0" borderId="0" xfId="13" applyFont="1" applyFill="1" applyBorder="1" applyAlignment="1">
      <alignment horizontal="center"/>
    </xf>
    <xf numFmtId="164" fontId="15" fillId="0" borderId="0" xfId="13" applyNumberFormat="1" applyFont="1" applyFill="1" applyBorder="1" applyAlignment="1">
      <alignment horizontal="center"/>
    </xf>
    <xf numFmtId="0" fontId="15" fillId="0" borderId="0" xfId="13" applyFont="1" applyFill="1" applyAlignment="1">
      <alignment horizontal="center"/>
    </xf>
    <xf numFmtId="0" fontId="41" fillId="0" borderId="0" xfId="55" applyFont="1" applyFill="1"/>
    <xf numFmtId="0" fontId="41" fillId="0" borderId="0" xfId="55" applyFont="1" applyFill="1" applyBorder="1"/>
    <xf numFmtId="0" fontId="9" fillId="0" borderId="0" xfId="7" applyFont="1" applyFill="1"/>
    <xf numFmtId="0" fontId="9" fillId="0" borderId="0" xfId="7" applyFont="1" applyFill="1" applyAlignment="1">
      <alignment horizontal="center"/>
    </xf>
    <xf numFmtId="0" fontId="9" fillId="0" borderId="0" xfId="7" applyFont="1" applyFill="1" applyBorder="1"/>
    <xf numFmtId="0" fontId="12" fillId="0" borderId="0" xfId="7" applyFont="1" applyFill="1"/>
    <xf numFmtId="0" fontId="12" fillId="0" borderId="0" xfId="7" applyFont="1" applyFill="1" applyAlignment="1">
      <alignment horizontal="center"/>
    </xf>
    <xf numFmtId="0" fontId="12" fillId="0" borderId="0" xfId="7" applyFont="1" applyFill="1" applyBorder="1"/>
    <xf numFmtId="41" fontId="9" fillId="0" borderId="8" xfId="64" applyNumberFormat="1" applyFont="1" applyFill="1" applyBorder="1" applyAlignment="1">
      <alignment horizontal="right"/>
    </xf>
    <xf numFmtId="41" fontId="9" fillId="0" borderId="165" xfId="64" applyNumberFormat="1" applyFont="1" applyFill="1" applyBorder="1" applyAlignment="1">
      <alignment horizontal="right"/>
    </xf>
    <xf numFmtId="41" fontId="9" fillId="0" borderId="56" xfId="64" applyNumberFormat="1" applyFont="1" applyFill="1" applyBorder="1" applyAlignment="1">
      <alignment horizontal="right"/>
    </xf>
    <xf numFmtId="41" fontId="9" fillId="0" borderId="172" xfId="64" applyNumberFormat="1" applyFont="1" applyFill="1" applyBorder="1" applyAlignment="1">
      <alignment horizontal="right"/>
    </xf>
    <xf numFmtId="41" fontId="9" fillId="0" borderId="178" xfId="64" applyNumberFormat="1" applyFont="1" applyFill="1" applyBorder="1" applyAlignment="1">
      <alignment horizontal="right"/>
    </xf>
    <xf numFmtId="0" fontId="7" fillId="0" borderId="5" xfId="64" applyFont="1" applyFill="1" applyBorder="1" applyAlignment="1">
      <alignment horizontal="left" wrapText="1"/>
    </xf>
    <xf numFmtId="0" fontId="7" fillId="0" borderId="5" xfId="64" applyFont="1" applyFill="1" applyBorder="1" applyAlignment="1">
      <alignment horizontal="center" wrapText="1"/>
    </xf>
    <xf numFmtId="41" fontId="7" fillId="0" borderId="6" xfId="64" applyNumberFormat="1" applyFont="1" applyFill="1" applyBorder="1" applyAlignment="1"/>
    <xf numFmtId="41" fontId="7" fillId="0" borderId="167" xfId="64" applyNumberFormat="1" applyFont="1" applyFill="1" applyBorder="1" applyAlignment="1"/>
    <xf numFmtId="41" fontId="7" fillId="0" borderId="41" xfId="64" applyNumberFormat="1" applyFont="1" applyFill="1" applyBorder="1" applyAlignment="1"/>
    <xf numFmtId="41" fontId="7" fillId="0" borderId="6" xfId="64" applyNumberFormat="1" applyFont="1" applyFill="1" applyBorder="1" applyAlignment="1">
      <alignment horizontal="right"/>
    </xf>
    <xf numFmtId="41" fontId="7" fillId="0" borderId="167" xfId="64" applyNumberFormat="1" applyFont="1" applyFill="1" applyBorder="1" applyAlignment="1">
      <alignment horizontal="right"/>
    </xf>
    <xf numFmtId="41" fontId="7" fillId="0" borderId="41" xfId="64" applyNumberFormat="1" applyFont="1" applyFill="1" applyBorder="1" applyAlignment="1">
      <alignment horizontal="right"/>
    </xf>
    <xf numFmtId="41" fontId="7" fillId="0" borderId="174" xfId="64" applyNumberFormat="1" applyFont="1" applyFill="1" applyBorder="1" applyAlignment="1">
      <alignment horizontal="right"/>
    </xf>
    <xf numFmtId="0" fontId="7" fillId="0" borderId="3" xfId="64" applyFont="1" applyFill="1" applyBorder="1" applyAlignment="1">
      <alignment horizontal="left" wrapText="1"/>
    </xf>
    <xf numFmtId="0" fontId="7" fillId="0" borderId="3" xfId="64" applyFont="1" applyFill="1" applyBorder="1" applyAlignment="1">
      <alignment horizontal="center" wrapText="1"/>
    </xf>
    <xf numFmtId="41" fontId="7" fillId="0" borderId="7" xfId="64" applyNumberFormat="1" applyFont="1" applyFill="1" applyBorder="1" applyAlignment="1"/>
    <xf numFmtId="41" fontId="7" fillId="0" borderId="168" xfId="64" applyNumberFormat="1" applyFont="1" applyFill="1" applyBorder="1" applyAlignment="1"/>
    <xf numFmtId="41" fontId="7" fillId="0" borderId="57" xfId="64" applyNumberFormat="1" applyFont="1" applyFill="1" applyBorder="1" applyAlignment="1"/>
    <xf numFmtId="41" fontId="7" fillId="0" borderId="7" xfId="64" applyNumberFormat="1" applyFont="1" applyFill="1" applyBorder="1" applyAlignment="1">
      <alignment horizontal="right"/>
    </xf>
    <xf numFmtId="41" fontId="7" fillId="0" borderId="168" xfId="64" applyNumberFormat="1" applyFont="1" applyFill="1" applyBorder="1" applyAlignment="1">
      <alignment horizontal="right"/>
    </xf>
    <xf numFmtId="41" fontId="7" fillId="0" borderId="57" xfId="64" applyNumberFormat="1" applyFont="1" applyFill="1" applyBorder="1" applyAlignment="1">
      <alignment horizontal="right"/>
    </xf>
    <xf numFmtId="41" fontId="7" fillId="0" borderId="171" xfId="64" applyNumberFormat="1" applyFont="1" applyFill="1" applyBorder="1" applyAlignment="1">
      <alignment horizontal="right"/>
    </xf>
    <xf numFmtId="0" fontId="7" fillId="0" borderId="5" xfId="13" applyFont="1" applyFill="1" applyBorder="1"/>
    <xf numFmtId="41" fontId="7" fillId="0" borderId="0" xfId="64" applyNumberFormat="1" applyFont="1" applyFill="1" applyBorder="1" applyAlignment="1">
      <alignment horizontal="right"/>
    </xf>
    <xf numFmtId="41" fontId="7" fillId="0" borderId="173" xfId="64" applyNumberFormat="1" applyFont="1" applyFill="1" applyBorder="1" applyAlignment="1">
      <alignment horizontal="right"/>
    </xf>
    <xf numFmtId="41" fontId="7" fillId="0" borderId="175" xfId="64" applyNumberFormat="1" applyFont="1" applyFill="1" applyBorder="1" applyAlignment="1">
      <alignment horizontal="right"/>
    </xf>
    <xf numFmtId="0" fontId="7" fillId="0" borderId="6" xfId="64" applyFont="1" applyFill="1" applyBorder="1" applyAlignment="1">
      <alignment horizontal="center" wrapText="1"/>
    </xf>
    <xf numFmtId="41" fontId="7" fillId="0" borderId="0" xfId="64" applyNumberFormat="1" applyFont="1" applyFill="1" applyBorder="1" applyAlignment="1"/>
    <xf numFmtId="0" fontId="7" fillId="0" borderId="3" xfId="13" applyFont="1" applyFill="1" applyBorder="1"/>
    <xf numFmtId="0" fontId="9" fillId="0" borderId="8" xfId="64" applyFont="1" applyFill="1" applyBorder="1" applyAlignment="1">
      <alignment horizontal="center" wrapText="1"/>
    </xf>
    <xf numFmtId="41" fontId="9" fillId="0" borderId="8" xfId="64" applyNumberFormat="1" applyFont="1" applyFill="1" applyBorder="1" applyAlignment="1"/>
    <xf numFmtId="41" fontId="9" fillId="0" borderId="165" xfId="64" applyNumberFormat="1" applyFont="1" applyFill="1" applyBorder="1" applyAlignment="1"/>
    <xf numFmtId="41" fontId="9" fillId="0" borderId="178" xfId="64" applyNumberFormat="1" applyFont="1" applyFill="1" applyBorder="1" applyAlignment="1"/>
    <xf numFmtId="41" fontId="9" fillId="0" borderId="56" xfId="64" applyNumberFormat="1" applyFont="1" applyFill="1" applyBorder="1" applyAlignment="1"/>
    <xf numFmtId="0" fontId="7" fillId="0" borderId="5" xfId="64" applyFont="1" applyFill="1" applyBorder="1" applyAlignment="1">
      <alignment wrapText="1"/>
    </xf>
    <xf numFmtId="0" fontId="7" fillId="0" borderId="6" xfId="64" applyFont="1" applyFill="1" applyBorder="1" applyAlignment="1">
      <alignment horizontal="center"/>
    </xf>
    <xf numFmtId="41" fontId="7" fillId="0" borderId="171" xfId="64" applyNumberFormat="1" applyFont="1" applyFill="1" applyBorder="1" applyAlignment="1"/>
    <xf numFmtId="41" fontId="7" fillId="0" borderId="4" xfId="64" applyNumberFormat="1" applyFont="1" applyFill="1" applyBorder="1" applyAlignment="1"/>
    <xf numFmtId="0" fontId="9" fillId="0" borderId="1" xfId="64" applyFont="1" applyFill="1" applyBorder="1" applyAlignment="1">
      <alignment horizontal="left" wrapText="1"/>
    </xf>
    <xf numFmtId="41" fontId="9" fillId="0" borderId="2" xfId="64" applyNumberFormat="1" applyFont="1" applyFill="1" applyBorder="1" applyAlignment="1"/>
    <xf numFmtId="0" fontId="9" fillId="0" borderId="1" xfId="64" applyFont="1" applyFill="1" applyBorder="1" applyAlignment="1">
      <alignment horizontal="center"/>
    </xf>
    <xf numFmtId="41" fontId="9" fillId="0" borderId="172" xfId="64" applyNumberFormat="1" applyFont="1" applyFill="1" applyBorder="1" applyAlignment="1"/>
    <xf numFmtId="0" fontId="7" fillId="0" borderId="5" xfId="64" applyFont="1" applyFill="1" applyBorder="1" applyAlignment="1">
      <alignment horizontal="center"/>
    </xf>
    <xf numFmtId="41" fontId="7" fillId="0" borderId="175" xfId="64" applyNumberFormat="1" applyFont="1" applyFill="1" applyBorder="1" applyAlignment="1"/>
    <xf numFmtId="0" fontId="7" fillId="0" borderId="3" xfId="64" applyFont="1" applyFill="1" applyBorder="1" applyAlignment="1">
      <alignment horizontal="center"/>
    </xf>
    <xf numFmtId="41" fontId="7" fillId="0" borderId="179" xfId="64" applyNumberFormat="1" applyFont="1" applyFill="1" applyBorder="1" applyAlignment="1"/>
    <xf numFmtId="41" fontId="7" fillId="0" borderId="179" xfId="64" applyNumberFormat="1" applyFont="1" applyFill="1" applyBorder="1" applyAlignment="1">
      <alignment horizontal="right"/>
    </xf>
    <xf numFmtId="41" fontId="9" fillId="0" borderId="9" xfId="64" applyNumberFormat="1" applyFont="1" applyFill="1" applyBorder="1" applyAlignment="1">
      <alignment horizontal="right"/>
    </xf>
    <xf numFmtId="41" fontId="9" fillId="0" borderId="11" xfId="64" applyNumberFormat="1" applyFont="1" applyFill="1" applyBorder="1" applyAlignment="1">
      <alignment horizontal="right"/>
    </xf>
    <xf numFmtId="0" fontId="102" fillId="0" borderId="0" xfId="7" applyFont="1" applyFill="1" applyBorder="1"/>
    <xf numFmtId="0" fontId="13" fillId="0" borderId="0" xfId="270" applyFont="1" applyFill="1"/>
    <xf numFmtId="0" fontId="41" fillId="0" borderId="190" xfId="13" applyFont="1" applyFill="1" applyBorder="1" applyAlignment="1">
      <alignment horizontal="center"/>
    </xf>
    <xf numFmtId="0" fontId="41" fillId="0" borderId="191" xfId="13" applyFont="1" applyFill="1" applyBorder="1" applyAlignment="1">
      <alignment horizontal="center"/>
    </xf>
    <xf numFmtId="0" fontId="41" fillId="0" borderId="192" xfId="13" applyFont="1" applyFill="1" applyBorder="1" applyAlignment="1">
      <alignment horizontal="center"/>
    </xf>
    <xf numFmtId="0" fontId="51" fillId="0" borderId="0" xfId="270" applyFont="1" applyFill="1"/>
    <xf numFmtId="0" fontId="86" fillId="0" borderId="181" xfId="13" applyFont="1" applyFill="1" applyBorder="1"/>
    <xf numFmtId="41" fontId="86" fillId="0" borderId="105" xfId="13" applyNumberFormat="1" applyFont="1" applyFill="1" applyBorder="1"/>
    <xf numFmtId="41" fontId="86" fillId="0" borderId="193" xfId="13" applyNumberFormat="1" applyFont="1" applyFill="1" applyBorder="1"/>
    <xf numFmtId="41" fontId="86" fillId="0" borderId="106" xfId="13" applyNumberFormat="1" applyFont="1" applyFill="1" applyBorder="1"/>
    <xf numFmtId="41" fontId="86" fillId="0" borderId="107" xfId="13" applyNumberFormat="1" applyFont="1" applyFill="1" applyBorder="1"/>
    <xf numFmtId="0" fontId="41" fillId="0" borderId="185" xfId="13" applyFont="1" applyFill="1" applyBorder="1"/>
    <xf numFmtId="41" fontId="41" fillId="0" borderId="95" xfId="13" applyNumberFormat="1" applyFont="1" applyFill="1" applyBorder="1"/>
    <xf numFmtId="41" fontId="41" fillId="0" borderId="194" xfId="13" applyNumberFormat="1" applyFont="1" applyFill="1" applyBorder="1"/>
    <xf numFmtId="41" fontId="41" fillId="0" borderId="108" xfId="13" applyNumberFormat="1" applyFont="1" applyFill="1" applyBorder="1"/>
    <xf numFmtId="41" fontId="41" fillId="0" borderId="0" xfId="13" applyNumberFormat="1" applyFont="1" applyFill="1" applyBorder="1"/>
    <xf numFmtId="0" fontId="86" fillId="0" borderId="185" xfId="13" applyFont="1" applyFill="1" applyBorder="1"/>
    <xf numFmtId="41" fontId="86" fillId="0" borderId="95" xfId="13" applyNumberFormat="1" applyFont="1" applyFill="1" applyBorder="1"/>
    <xf numFmtId="41" fontId="86" fillId="0" borderId="194" xfId="13" applyNumberFormat="1" applyFont="1" applyFill="1" applyBorder="1"/>
    <xf numFmtId="41" fontId="86" fillId="0" borderId="108" xfId="13" applyNumberFormat="1" applyFont="1" applyFill="1" applyBorder="1"/>
    <xf numFmtId="41" fontId="86" fillId="0" borderId="0" xfId="13" applyNumberFormat="1" applyFont="1" applyFill="1" applyBorder="1"/>
    <xf numFmtId="0" fontId="41" fillId="0" borderId="195" xfId="13" applyFont="1" applyFill="1" applyBorder="1"/>
    <xf numFmtId="41" fontId="41" fillId="0" borderId="114" xfId="13" applyNumberFormat="1" applyFont="1" applyFill="1" applyBorder="1"/>
    <xf numFmtId="41" fontId="41" fillId="0" borderId="196" xfId="13" applyNumberFormat="1" applyFont="1" applyFill="1" applyBorder="1"/>
    <xf numFmtId="41" fontId="41" fillId="0" borderId="110" xfId="13" applyNumberFormat="1" applyFont="1" applyFill="1" applyBorder="1"/>
    <xf numFmtId="41" fontId="41" fillId="0" borderId="109" xfId="13" applyNumberFormat="1" applyFont="1" applyFill="1" applyBorder="1"/>
    <xf numFmtId="0" fontId="86" fillId="0" borderId="197" xfId="13" applyFont="1" applyFill="1" applyBorder="1" applyAlignment="1">
      <alignment horizontal="center"/>
    </xf>
    <xf numFmtId="41" fontId="86" fillId="0" borderId="182" xfId="13" applyNumberFormat="1" applyFont="1" applyFill="1" applyBorder="1"/>
    <xf numFmtId="41" fontId="86" fillId="0" borderId="198" xfId="13" applyNumberFormat="1" applyFont="1" applyFill="1" applyBorder="1"/>
    <xf numFmtId="41" fontId="86" fillId="0" borderId="184" xfId="13" applyNumberFormat="1" applyFont="1" applyFill="1" applyBorder="1"/>
    <xf numFmtId="41" fontId="86" fillId="0" borderId="183" xfId="13" applyNumberFormat="1" applyFont="1" applyFill="1" applyBorder="1"/>
    <xf numFmtId="218" fontId="12" fillId="0" borderId="0" xfId="270" applyNumberFormat="1" applyFont="1" applyFill="1" applyBorder="1" applyAlignment="1">
      <alignment horizontal="right"/>
    </xf>
    <xf numFmtId="0" fontId="12" fillId="0" borderId="0" xfId="270" applyFont="1" applyFill="1"/>
    <xf numFmtId="0" fontId="27" fillId="0" borderId="0" xfId="270" applyFont="1" applyFill="1"/>
    <xf numFmtId="0" fontId="27" fillId="0" borderId="0" xfId="270" applyFont="1" applyFill="1" applyBorder="1"/>
    <xf numFmtId="0" fontId="12" fillId="0" borderId="0" xfId="270" applyFont="1" applyFill="1" applyBorder="1" applyAlignment="1">
      <alignment horizontal="center"/>
    </xf>
    <xf numFmtId="172" fontId="27" fillId="0" borderId="0" xfId="270" applyNumberFormat="1" applyFont="1" applyFill="1" applyBorder="1" applyAlignment="1">
      <alignment horizontal="right"/>
    </xf>
    <xf numFmtId="0" fontId="16" fillId="0" borderId="0" xfId="270" applyFont="1" applyFill="1"/>
    <xf numFmtId="0" fontId="16" fillId="0" borderId="0" xfId="270" applyFont="1" applyFill="1" applyAlignment="1">
      <alignment horizontal="center"/>
    </xf>
    <xf numFmtId="172" fontId="16" fillId="0" borderId="0" xfId="270" applyNumberFormat="1" applyFont="1" applyFill="1" applyAlignment="1">
      <alignment horizontal="center"/>
    </xf>
    <xf numFmtId="0" fontId="9" fillId="0" borderId="0" xfId="266" applyFont="1" applyFill="1" applyAlignment="1">
      <alignment vertical="center"/>
    </xf>
    <xf numFmtId="0" fontId="9" fillId="0" borderId="0" xfId="266" applyFont="1" applyFill="1"/>
    <xf numFmtId="0" fontId="7" fillId="0" borderId="0" xfId="266" applyFont="1" applyFill="1"/>
    <xf numFmtId="0" fontId="16" fillId="0" borderId="7" xfId="266" applyFont="1" applyFill="1" applyBorder="1" applyAlignment="1">
      <alignment horizontal="center"/>
    </xf>
    <xf numFmtId="258" fontId="16" fillId="0" borderId="162" xfId="266" applyNumberFormat="1" applyFont="1" applyFill="1" applyBorder="1" applyAlignment="1">
      <alignment horizontal="center"/>
    </xf>
    <xf numFmtId="0" fontId="16" fillId="0" borderId="171" xfId="266" applyFont="1" applyFill="1" applyBorder="1" applyAlignment="1">
      <alignment horizontal="center"/>
    </xf>
    <xf numFmtId="41" fontId="16" fillId="0" borderId="6" xfId="266" applyNumberFormat="1" applyFont="1" applyFill="1" applyBorder="1" applyAlignment="1"/>
    <xf numFmtId="41" fontId="15" fillId="0" borderId="172" xfId="266" applyNumberFormat="1" applyFont="1" applyFill="1" applyBorder="1" applyAlignment="1">
      <alignment horizontal="right"/>
    </xf>
    <xf numFmtId="41" fontId="15" fillId="0" borderId="173" xfId="266" applyNumberFormat="1" applyFont="1" applyFill="1" applyBorder="1" applyAlignment="1">
      <alignment horizontal="right"/>
    </xf>
    <xf numFmtId="41" fontId="15" fillId="0" borderId="174" xfId="266" applyNumberFormat="1" applyFont="1" applyFill="1" applyBorder="1" applyAlignment="1"/>
    <xf numFmtId="41" fontId="15" fillId="0" borderId="0" xfId="267" applyNumberFormat="1" applyFont="1" applyFill="1" applyBorder="1" applyAlignment="1"/>
    <xf numFmtId="41" fontId="15" fillId="0" borderId="167" xfId="266" applyNumberFormat="1" applyFont="1" applyFill="1" applyBorder="1" applyAlignment="1"/>
    <xf numFmtId="41" fontId="15" fillId="0" borderId="167" xfId="267" applyNumberFormat="1" applyFont="1" applyFill="1" applyBorder="1" applyAlignment="1"/>
    <xf numFmtId="41" fontId="15" fillId="0" borderId="173" xfId="266" applyNumberFormat="1" applyFont="1" applyFill="1" applyBorder="1" applyAlignment="1"/>
    <xf numFmtId="41" fontId="15" fillId="0" borderId="175" xfId="266" applyNumberFormat="1" applyFont="1" applyFill="1" applyBorder="1" applyAlignment="1">
      <alignment horizontal="right"/>
    </xf>
    <xf numFmtId="41" fontId="15" fillId="0" borderId="0" xfId="266" applyNumberFormat="1" applyFont="1" applyFill="1" applyBorder="1" applyAlignment="1">
      <alignment horizontal="right"/>
    </xf>
    <xf numFmtId="41" fontId="15" fillId="0" borderId="175" xfId="266" applyNumberFormat="1" applyFont="1" applyFill="1" applyBorder="1" applyAlignment="1"/>
    <xf numFmtId="41" fontId="15" fillId="0" borderId="0" xfId="266" applyNumberFormat="1" applyFont="1" applyFill="1" applyBorder="1" applyAlignment="1"/>
    <xf numFmtId="41" fontId="15" fillId="0" borderId="175" xfId="267" applyNumberFormat="1" applyFont="1" applyFill="1" applyBorder="1" applyAlignment="1"/>
    <xf numFmtId="41" fontId="15" fillId="0" borderId="41" xfId="267" applyNumberFormat="1" applyFont="1" applyFill="1" applyBorder="1" applyAlignment="1"/>
    <xf numFmtId="41" fontId="16" fillId="0" borderId="9" xfId="266" applyNumberFormat="1" applyFont="1" applyFill="1" applyBorder="1" applyAlignment="1"/>
    <xf numFmtId="41" fontId="15" fillId="0" borderId="176" xfId="266" applyNumberFormat="1" applyFont="1" applyFill="1" applyBorder="1" applyAlignment="1"/>
    <xf numFmtId="41" fontId="15" fillId="0" borderId="162" xfId="266" applyNumberFormat="1" applyFont="1" applyFill="1" applyBorder="1" applyAlignment="1"/>
    <xf numFmtId="41" fontId="15" fillId="0" borderId="163" xfId="266" applyNumberFormat="1" applyFont="1" applyFill="1" applyBorder="1" applyAlignment="1"/>
    <xf numFmtId="41" fontId="15" fillId="0" borderId="6" xfId="266" applyNumberFormat="1" applyFont="1" applyFill="1" applyBorder="1" applyAlignment="1"/>
    <xf numFmtId="41" fontId="15" fillId="0" borderId="41" xfId="266" applyNumberFormat="1" applyFont="1" applyFill="1" applyBorder="1" applyAlignment="1"/>
    <xf numFmtId="41" fontId="15" fillId="0" borderId="165" xfId="266" applyNumberFormat="1" applyFont="1" applyFill="1" applyBorder="1" applyAlignment="1"/>
    <xf numFmtId="41" fontId="15" fillId="0" borderId="56" xfId="266" applyNumberFormat="1" applyFont="1" applyFill="1" applyBorder="1" applyAlignment="1"/>
    <xf numFmtId="41" fontId="15" fillId="0" borderId="166" xfId="266" applyNumberFormat="1" applyFont="1" applyFill="1" applyBorder="1" applyAlignment="1"/>
    <xf numFmtId="41" fontId="16" fillId="0" borderId="11" xfId="266" applyNumberFormat="1" applyFont="1" applyFill="1" applyBorder="1" applyAlignment="1"/>
    <xf numFmtId="41" fontId="15" fillId="0" borderId="10" xfId="267" applyNumberFormat="1" applyFont="1" applyFill="1" applyBorder="1" applyAlignment="1"/>
    <xf numFmtId="41" fontId="15" fillId="0" borderId="162" xfId="267" applyNumberFormat="1" applyFont="1" applyFill="1" applyBorder="1" applyAlignment="1"/>
    <xf numFmtId="41" fontId="15" fillId="0" borderId="55" xfId="267" applyNumberFormat="1" applyFont="1" applyFill="1" applyBorder="1" applyAlignment="1"/>
    <xf numFmtId="41" fontId="15" fillId="0" borderId="176" xfId="267" applyNumberFormat="1" applyFont="1" applyFill="1" applyBorder="1" applyAlignment="1"/>
    <xf numFmtId="41" fontId="15" fillId="0" borderId="55" xfId="266" applyNumberFormat="1" applyFont="1" applyFill="1" applyBorder="1" applyAlignment="1"/>
    <xf numFmtId="41" fontId="15" fillId="0" borderId="10" xfId="266" applyNumberFormat="1" applyFont="1" applyFill="1" applyBorder="1" applyAlignment="1"/>
    <xf numFmtId="41" fontId="12" fillId="0" borderId="9" xfId="266" applyNumberFormat="1" applyFont="1" applyFill="1" applyBorder="1" applyAlignment="1">
      <alignment horizontal="left"/>
    </xf>
    <xf numFmtId="41" fontId="15" fillId="0" borderId="177" xfId="266" applyNumberFormat="1" applyFont="1" applyFill="1" applyBorder="1" applyAlignment="1"/>
    <xf numFmtId="41" fontId="15" fillId="0" borderId="9" xfId="266" applyNumberFormat="1" applyFont="1" applyFill="1" applyBorder="1" applyAlignment="1"/>
    <xf numFmtId="41" fontId="16" fillId="0" borderId="5" xfId="266" applyNumberFormat="1" applyFont="1" applyFill="1" applyBorder="1"/>
    <xf numFmtId="41" fontId="15" fillId="0" borderId="177" xfId="268" applyNumberFormat="1" applyFont="1" applyFill="1" applyBorder="1" applyAlignment="1"/>
    <xf numFmtId="41" fontId="15" fillId="0" borderId="162" xfId="268" applyNumberFormat="1" applyFont="1" applyFill="1" applyBorder="1" applyAlignment="1"/>
    <xf numFmtId="41" fontId="15" fillId="0" borderId="163" xfId="268" applyNumberFormat="1" applyFont="1" applyFill="1" applyBorder="1" applyAlignment="1"/>
    <xf numFmtId="41" fontId="15" fillId="0" borderId="176" xfId="268" applyNumberFormat="1" applyFont="1" applyFill="1" applyBorder="1" applyAlignment="1"/>
    <xf numFmtId="0" fontId="16" fillId="0" borderId="0" xfId="267" applyFont="1" applyFill="1" applyAlignment="1">
      <alignment horizontal="left"/>
    </xf>
    <xf numFmtId="0" fontId="16" fillId="0" borderId="0" xfId="267" applyFont="1" applyFill="1" applyAlignment="1"/>
    <xf numFmtId="0" fontId="9" fillId="0" borderId="0" xfId="209" applyFont="1" applyFill="1" applyAlignment="1">
      <alignment horizontal="left"/>
    </xf>
    <xf numFmtId="0" fontId="9" fillId="0" borderId="0" xfId="209" applyFont="1" applyFill="1"/>
    <xf numFmtId="0" fontId="7" fillId="0" borderId="0" xfId="209" applyFont="1" applyFill="1"/>
    <xf numFmtId="0" fontId="13" fillId="0" borderId="1" xfId="209" applyFont="1" applyFill="1" applyBorder="1" applyAlignment="1">
      <alignment horizontal="center"/>
    </xf>
    <xf numFmtId="0" fontId="13" fillId="0" borderId="5" xfId="209" applyFont="1" applyFill="1" applyBorder="1" applyAlignment="1">
      <alignment horizontal="center"/>
    </xf>
    <xf numFmtId="0" fontId="16" fillId="0" borderId="3" xfId="209" applyFont="1" applyFill="1" applyBorder="1" applyAlignment="1">
      <alignment horizontal="center"/>
    </xf>
    <xf numFmtId="0" fontId="16" fillId="0" borderId="162" xfId="209" applyFont="1" applyFill="1" applyBorder="1" applyAlignment="1">
      <alignment horizontal="center"/>
    </xf>
    <xf numFmtId="0" fontId="16" fillId="0" borderId="163" xfId="209" applyFont="1" applyFill="1" applyBorder="1" applyAlignment="1">
      <alignment horizontal="center"/>
    </xf>
    <xf numFmtId="0" fontId="16" fillId="0" borderId="5" xfId="209" applyFont="1" applyFill="1" applyBorder="1" applyAlignment="1">
      <alignment horizontal="center"/>
    </xf>
    <xf numFmtId="257" fontId="16" fillId="0" borderId="0" xfId="209" applyNumberFormat="1" applyFont="1" applyFill="1" applyBorder="1" applyAlignment="1">
      <alignment horizontal="right"/>
    </xf>
    <xf numFmtId="257" fontId="16" fillId="0" borderId="6" xfId="209" applyNumberFormat="1" applyFont="1" applyFill="1" applyBorder="1" applyAlignment="1">
      <alignment horizontal="right"/>
    </xf>
    <xf numFmtId="257" fontId="16" fillId="0" borderId="7" xfId="209" applyNumberFormat="1" applyFont="1" applyFill="1" applyBorder="1" applyAlignment="1">
      <alignment horizontal="right"/>
    </xf>
    <xf numFmtId="257" fontId="16" fillId="0" borderId="4" xfId="209" applyNumberFormat="1" applyFont="1" applyFill="1" applyBorder="1" applyAlignment="1">
      <alignment horizontal="right"/>
    </xf>
    <xf numFmtId="0" fontId="27" fillId="0" borderId="8" xfId="209" quotePrefix="1" applyFont="1" applyFill="1" applyBorder="1" applyAlignment="1">
      <alignment horizontal="left"/>
    </xf>
    <xf numFmtId="0" fontId="16" fillId="0" borderId="8" xfId="209" applyFont="1" applyFill="1" applyBorder="1" applyAlignment="1">
      <alignment horizontal="center"/>
    </xf>
    <xf numFmtId="257" fontId="16" fillId="0" borderId="8" xfId="209" applyNumberFormat="1" applyFont="1" applyFill="1" applyBorder="1" applyAlignment="1">
      <alignment horizontal="right"/>
    </xf>
    <xf numFmtId="0" fontId="16" fillId="0" borderId="6" xfId="209" applyFont="1" applyFill="1" applyBorder="1" applyAlignment="1">
      <alignment horizontal="center"/>
    </xf>
    <xf numFmtId="3" fontId="16" fillId="0" borderId="6" xfId="209" applyNumberFormat="1" applyFont="1" applyFill="1" applyBorder="1" applyAlignment="1">
      <alignment horizontal="center"/>
    </xf>
    <xf numFmtId="3" fontId="16" fillId="0" borderId="11" xfId="209" applyNumberFormat="1" applyFont="1" applyFill="1" applyBorder="1" applyAlignment="1">
      <alignment horizontal="center"/>
    </xf>
    <xf numFmtId="0" fontId="27" fillId="0" borderId="9" xfId="209" quotePrefix="1" applyFont="1" applyFill="1" applyBorder="1" applyAlignment="1">
      <alignment horizontal="left"/>
    </xf>
    <xf numFmtId="3" fontId="16" fillId="0" borderId="5" xfId="209" applyNumberFormat="1" applyFont="1" applyFill="1" applyBorder="1" applyAlignment="1">
      <alignment horizontal="center"/>
    </xf>
    <xf numFmtId="3" fontId="16" fillId="0" borderId="3" xfId="209" applyNumberFormat="1" applyFont="1" applyFill="1" applyBorder="1" applyAlignment="1">
      <alignment horizontal="center"/>
    </xf>
    <xf numFmtId="0" fontId="16" fillId="0" borderId="0" xfId="209" applyFont="1" applyFill="1"/>
    <xf numFmtId="0" fontId="16" fillId="0" borderId="0" xfId="209" applyFont="1" applyFill="1" applyBorder="1" applyAlignment="1">
      <alignment horizontal="left"/>
    </xf>
    <xf numFmtId="0" fontId="27" fillId="0" borderId="162" xfId="209" applyFont="1" applyFill="1" applyBorder="1" applyAlignment="1">
      <alignment horizontal="center"/>
    </xf>
    <xf numFmtId="168" fontId="7" fillId="0" borderId="57" xfId="52" applyNumberFormat="1" applyFont="1" applyFill="1" applyBorder="1" applyAlignment="1">
      <alignment horizontal="right"/>
    </xf>
    <xf numFmtId="168" fontId="9" fillId="0" borderId="0" xfId="52" applyNumberFormat="1" applyFont="1" applyFill="1" applyBorder="1" applyAlignment="1">
      <alignment horizontal="right"/>
    </xf>
    <xf numFmtId="168" fontId="9" fillId="0" borderId="4" xfId="52" applyNumberFormat="1" applyFont="1" applyFill="1" applyBorder="1" applyAlignment="1">
      <alignment horizontal="right"/>
    </xf>
    <xf numFmtId="168" fontId="7" fillId="0" borderId="56" xfId="52" applyNumberFormat="1" applyFont="1" applyFill="1" applyBorder="1" applyAlignment="1">
      <alignment horizontal="right"/>
    </xf>
    <xf numFmtId="0" fontId="12" fillId="0" borderId="57" xfId="52" applyFont="1" applyFill="1" applyBorder="1" applyAlignment="1">
      <alignment horizontal="center"/>
    </xf>
    <xf numFmtId="3" fontId="13" fillId="0" borderId="6" xfId="37" applyNumberFormat="1" applyFont="1" applyFill="1" applyBorder="1" applyAlignment="1">
      <alignment horizontal="center"/>
    </xf>
    <xf numFmtId="3" fontId="13" fillId="0" borderId="5" xfId="37" applyNumberFormat="1" applyFont="1" applyFill="1" applyBorder="1" applyAlignment="1">
      <alignment horizontal="center"/>
    </xf>
    <xf numFmtId="3" fontId="13" fillId="0" borderId="41" xfId="37" applyNumberFormat="1" applyFont="1" applyFill="1" applyBorder="1" applyAlignment="1">
      <alignment horizontal="center"/>
    </xf>
    <xf numFmtId="254" fontId="13" fillId="0" borderId="41" xfId="52" applyNumberFormat="1" applyFont="1" applyFill="1" applyBorder="1" applyAlignment="1">
      <alignment horizontal="center"/>
    </xf>
    <xf numFmtId="255" fontId="13" fillId="0" borderId="6" xfId="37" applyNumberFormat="1" applyFont="1" applyFill="1" applyBorder="1" applyAlignment="1">
      <alignment horizontal="center"/>
    </xf>
    <xf numFmtId="255" fontId="13" fillId="0" borderId="41" xfId="37" applyNumberFormat="1" applyFont="1" applyFill="1" applyBorder="1" applyAlignment="1">
      <alignment horizontal="center"/>
    </xf>
    <xf numFmtId="256" fontId="13" fillId="0" borderId="41" xfId="52" applyNumberFormat="1" applyFont="1" applyFill="1" applyBorder="1" applyAlignment="1">
      <alignment horizontal="center"/>
    </xf>
    <xf numFmtId="256" fontId="13" fillId="0" borderId="5" xfId="52" applyNumberFormat="1" applyFont="1" applyFill="1" applyBorder="1" applyAlignment="1">
      <alignment horizontal="center"/>
    </xf>
    <xf numFmtId="0" fontId="13" fillId="0" borderId="0" xfId="52" quotePrefix="1" applyFont="1" applyFill="1" applyAlignment="1">
      <alignment horizontal="center" vertical="center" textRotation="180"/>
    </xf>
    <xf numFmtId="0" fontId="13" fillId="0" borderId="10" xfId="52" applyFont="1" applyFill="1" applyBorder="1" applyAlignment="1">
      <alignment horizontal="centerContinuous" vertical="center"/>
    </xf>
    <xf numFmtId="0" fontId="13" fillId="0" borderId="4" xfId="52" applyFont="1" applyFill="1" applyBorder="1" applyAlignment="1">
      <alignment horizontal="centerContinuous" vertical="center"/>
    </xf>
    <xf numFmtId="0" fontId="13" fillId="0" borderId="11" xfId="52" applyFont="1" applyFill="1" applyBorder="1" applyAlignment="1">
      <alignment horizontal="centerContinuous" vertical="center"/>
    </xf>
    <xf numFmtId="0" fontId="13" fillId="0" borderId="57" xfId="52" applyFont="1" applyFill="1" applyBorder="1" applyAlignment="1">
      <alignment horizontal="centerContinuous" vertical="center"/>
    </xf>
    <xf numFmtId="0" fontId="13" fillId="0" borderId="7" xfId="52" applyFont="1" applyFill="1" applyBorder="1" applyAlignment="1">
      <alignment horizontal="centerContinuous" vertical="center"/>
    </xf>
    <xf numFmtId="0" fontId="13" fillId="0" borderId="3" xfId="52" applyFont="1" applyFill="1" applyBorder="1" applyAlignment="1">
      <alignment horizontal="centerContinuous" vertical="center"/>
    </xf>
    <xf numFmtId="0" fontId="12" fillId="0" borderId="7" xfId="52" applyFont="1" applyFill="1" applyBorder="1" applyAlignment="1">
      <alignment horizontal="centerContinuous" vertical="center"/>
    </xf>
    <xf numFmtId="0" fontId="12" fillId="0" borderId="4" xfId="52" applyFont="1" applyFill="1" applyBorder="1" applyAlignment="1">
      <alignment horizontal="centerContinuous" vertical="center"/>
    </xf>
    <xf numFmtId="0" fontId="12" fillId="0" borderId="57" xfId="52" applyFont="1" applyFill="1" applyBorder="1" applyAlignment="1">
      <alignment horizontal="centerContinuous" vertical="center"/>
    </xf>
    <xf numFmtId="168" fontId="13" fillId="0" borderId="4" xfId="52" applyNumberFormat="1" applyFont="1" applyFill="1" applyBorder="1" applyAlignment="1">
      <alignment horizontal="right"/>
    </xf>
    <xf numFmtId="168" fontId="13" fillId="0" borderId="0" xfId="52" applyNumberFormat="1" applyFont="1" applyFill="1" applyBorder="1" applyAlignment="1">
      <alignment horizontal="right"/>
    </xf>
    <xf numFmtId="168" fontId="13" fillId="0" borderId="10" xfId="52" applyNumberFormat="1" applyFont="1" applyFill="1" applyBorder="1" applyAlignment="1">
      <alignment horizontal="right"/>
    </xf>
    <xf numFmtId="168" fontId="13" fillId="0" borderId="41" xfId="52" applyNumberFormat="1" applyFont="1" applyFill="1" applyBorder="1" applyAlignment="1">
      <alignment horizontal="right"/>
    </xf>
    <xf numFmtId="0" fontId="13" fillId="0" borderId="2" xfId="52" applyFont="1" applyFill="1" applyBorder="1"/>
    <xf numFmtId="168" fontId="13" fillId="0" borderId="8" xfId="52" applyNumberFormat="1" applyFont="1" applyFill="1" applyBorder="1" applyAlignment="1">
      <alignment horizontal="right" vertical="center"/>
    </xf>
    <xf numFmtId="168" fontId="13" fillId="0" borderId="1" xfId="52" applyNumberFormat="1" applyFont="1" applyFill="1" applyBorder="1" applyAlignment="1">
      <alignment horizontal="right" vertical="center"/>
    </xf>
    <xf numFmtId="168" fontId="13" fillId="0" borderId="56" xfId="52" applyNumberFormat="1" applyFont="1" applyFill="1" applyBorder="1" applyAlignment="1">
      <alignment horizontal="right" vertical="center"/>
    </xf>
    <xf numFmtId="168" fontId="13" fillId="0" borderId="6" xfId="52" applyNumberFormat="1" applyFont="1" applyFill="1" applyBorder="1" applyAlignment="1">
      <alignment horizontal="right" vertical="center"/>
    </xf>
    <xf numFmtId="168" fontId="13" fillId="0" borderId="5" xfId="52" applyNumberFormat="1" applyFont="1" applyFill="1" applyBorder="1" applyAlignment="1">
      <alignment horizontal="right" vertical="center"/>
    </xf>
    <xf numFmtId="168" fontId="13" fillId="0" borderId="41" xfId="52" applyNumberFormat="1" applyFont="1" applyFill="1" applyBorder="1" applyAlignment="1">
      <alignment horizontal="right" vertical="center"/>
    </xf>
    <xf numFmtId="168" fontId="13" fillId="0" borderId="0" xfId="52" applyNumberFormat="1" applyFont="1" applyFill="1" applyBorder="1" applyAlignment="1">
      <alignment horizontal="right" vertical="center"/>
    </xf>
    <xf numFmtId="168" fontId="13" fillId="0" borderId="3" xfId="52" applyNumberFormat="1" applyFont="1" applyFill="1" applyBorder="1" applyAlignment="1">
      <alignment horizontal="right" vertical="center"/>
    </xf>
    <xf numFmtId="168" fontId="13" fillId="0" borderId="57" xfId="52" applyNumberFormat="1" applyFont="1" applyFill="1" applyBorder="1" applyAlignment="1">
      <alignment horizontal="right" vertical="center"/>
    </xf>
    <xf numFmtId="168" fontId="13" fillId="0" borderId="9" xfId="52" applyNumberFormat="1" applyFont="1" applyFill="1" applyBorder="1" applyAlignment="1">
      <alignment horizontal="right" vertical="center"/>
    </xf>
    <xf numFmtId="168" fontId="13" fillId="0" borderId="11" xfId="52" applyNumberFormat="1" applyFont="1" applyFill="1" applyBorder="1" applyAlignment="1">
      <alignment horizontal="right" vertical="center"/>
    </xf>
    <xf numFmtId="168" fontId="13" fillId="0" borderId="55" xfId="52" applyNumberFormat="1" applyFont="1" applyFill="1" applyBorder="1" applyAlignment="1">
      <alignment horizontal="right" vertical="center"/>
    </xf>
    <xf numFmtId="168" fontId="12" fillId="0" borderId="11" xfId="52" applyNumberFormat="1" applyFont="1" applyFill="1" applyBorder="1" applyAlignment="1">
      <alignment horizontal="right" vertical="center"/>
    </xf>
    <xf numFmtId="168" fontId="12" fillId="0" borderId="55" xfId="52" applyNumberFormat="1" applyFont="1" applyFill="1" applyBorder="1" applyAlignment="1">
      <alignment horizontal="right" vertical="center"/>
    </xf>
    <xf numFmtId="168" fontId="12" fillId="0" borderId="3" xfId="52" applyNumberFormat="1" applyFont="1" applyFill="1" applyBorder="1" applyAlignment="1">
      <alignment horizontal="right" vertical="center"/>
    </xf>
    <xf numFmtId="0" fontId="13" fillId="0" borderId="0" xfId="52" applyFont="1" applyFill="1" applyBorder="1" applyAlignment="1">
      <alignment horizontal="centerContinuous" vertical="center"/>
    </xf>
    <xf numFmtId="0" fontId="13" fillId="0" borderId="6" xfId="52" applyFont="1" applyFill="1" applyBorder="1"/>
    <xf numFmtId="168" fontId="13" fillId="0" borderId="2" xfId="52" applyNumberFormat="1" applyFont="1" applyFill="1" applyBorder="1" applyAlignment="1">
      <alignment horizontal="right" vertical="center"/>
    </xf>
    <xf numFmtId="168" fontId="13" fillId="0" borderId="5" xfId="52" applyNumberFormat="1" applyFont="1" applyFill="1" applyBorder="1" applyAlignment="1">
      <alignment horizontal="left" vertical="center"/>
    </xf>
    <xf numFmtId="168" fontId="13" fillId="0" borderId="10" xfId="52" applyNumberFormat="1" applyFont="1" applyFill="1" applyBorder="1" applyAlignment="1">
      <alignment horizontal="right" vertical="center"/>
    </xf>
    <xf numFmtId="168" fontId="12" fillId="0" borderId="10" xfId="52" applyNumberFormat="1" applyFont="1" applyFill="1" applyBorder="1" applyAlignment="1">
      <alignment horizontal="right" vertical="center"/>
    </xf>
    <xf numFmtId="0" fontId="12" fillId="0" borderId="7" xfId="52" applyFont="1" applyFill="1" applyBorder="1" applyAlignment="1"/>
    <xf numFmtId="168" fontId="12" fillId="0" borderId="9" xfId="52" applyNumberFormat="1" applyFont="1" applyFill="1" applyBorder="1" applyAlignment="1">
      <alignment horizontal="right" vertical="center"/>
    </xf>
    <xf numFmtId="252" fontId="13" fillId="0" borderId="41" xfId="52" applyNumberFormat="1" applyFont="1" applyFill="1" applyBorder="1" applyAlignment="1">
      <alignment horizontal="right"/>
    </xf>
    <xf numFmtId="200" fontId="138" fillId="0" borderId="0" xfId="51" applyNumberFormat="1" applyFont="1" applyFill="1" applyAlignment="1">
      <alignment shrinkToFit="1"/>
    </xf>
    <xf numFmtId="0" fontId="16" fillId="0" borderId="0" xfId="51" applyFont="1" applyFill="1"/>
    <xf numFmtId="251" fontId="16" fillId="0" borderId="0" xfId="51" applyNumberFormat="1" applyFont="1" applyFill="1"/>
    <xf numFmtId="200" fontId="16" fillId="0" borderId="21" xfId="51" quotePrefix="1" applyNumberFormat="1" applyFont="1" applyFill="1" applyBorder="1"/>
    <xf numFmtId="0" fontId="27" fillId="0" borderId="37" xfId="51" applyFont="1" applyFill="1" applyBorder="1" applyAlignment="1">
      <alignment horizontal="center"/>
    </xf>
    <xf numFmtId="0" fontId="16" fillId="0" borderId="27" xfId="51" applyFont="1" applyFill="1" applyBorder="1" applyAlignment="1">
      <alignment horizontal="left"/>
    </xf>
    <xf numFmtId="3" fontId="16" fillId="0" borderId="0" xfId="51" applyNumberFormat="1" applyFont="1" applyFill="1"/>
    <xf numFmtId="165" fontId="16" fillId="0" borderId="26" xfId="51" applyNumberFormat="1" applyFont="1" applyFill="1" applyBorder="1" applyAlignment="1">
      <alignment horizontal="right"/>
    </xf>
    <xf numFmtId="168" fontId="16" fillId="0" borderId="0" xfId="51" applyNumberFormat="1" applyFont="1" applyFill="1" applyBorder="1" applyAlignment="1">
      <alignment horizontal="right"/>
    </xf>
    <xf numFmtId="0" fontId="16" fillId="0" borderId="27" xfId="51" applyFont="1" applyFill="1" applyBorder="1"/>
    <xf numFmtId="0" fontId="27" fillId="0" borderId="0" xfId="258" applyFont="1" applyFill="1" applyAlignment="1"/>
    <xf numFmtId="0" fontId="47" fillId="0" borderId="0" xfId="258" applyFont="1" applyFill="1" applyAlignment="1">
      <alignment vertical="center"/>
    </xf>
    <xf numFmtId="0" fontId="16" fillId="0" borderId="21" xfId="51" applyFont="1" applyFill="1" applyBorder="1"/>
    <xf numFmtId="0" fontId="27" fillId="0" borderId="37" xfId="51" applyFont="1" applyFill="1" applyBorder="1" applyAlignment="1">
      <alignment horizontal="center" vertical="center" shrinkToFit="1"/>
    </xf>
    <xf numFmtId="168" fontId="16" fillId="0" borderId="0" xfId="51" applyNumberFormat="1" applyFont="1" applyFill="1" applyBorder="1"/>
    <xf numFmtId="0" fontId="16" fillId="0" borderId="27" xfId="51" applyFont="1" applyFill="1" applyBorder="1" applyAlignment="1">
      <alignment shrinkToFit="1"/>
    </xf>
    <xf numFmtId="251" fontId="27" fillId="0" borderId="27" xfId="51" applyNumberFormat="1" applyFont="1" applyFill="1" applyBorder="1"/>
    <xf numFmtId="0" fontId="27" fillId="0" borderId="0" xfId="51" applyFont="1" applyFill="1" applyBorder="1"/>
    <xf numFmtId="0" fontId="16" fillId="0" borderId="26" xfId="51" applyFont="1" applyFill="1" applyBorder="1"/>
    <xf numFmtId="251" fontId="16" fillId="0" borderId="27" xfId="51" applyNumberFormat="1" applyFont="1" applyFill="1" applyBorder="1"/>
    <xf numFmtId="0" fontId="16" fillId="0" borderId="28" xfId="51" applyFont="1" applyFill="1" applyBorder="1" applyAlignment="1">
      <alignment horizontal="left" indent="2"/>
    </xf>
    <xf numFmtId="0" fontId="16" fillId="0" borderId="41" xfId="51" applyFont="1" applyFill="1" applyBorder="1"/>
    <xf numFmtId="251" fontId="27" fillId="0" borderId="0" xfId="51" applyNumberFormat="1" applyFont="1" applyFill="1" applyBorder="1"/>
    <xf numFmtId="0" fontId="27" fillId="0" borderId="27" xfId="51" applyFont="1" applyFill="1" applyBorder="1"/>
    <xf numFmtId="251" fontId="16" fillId="0" borderId="17" xfId="51" applyNumberFormat="1" applyFont="1" applyFill="1" applyBorder="1"/>
    <xf numFmtId="0" fontId="16" fillId="0" borderId="20" xfId="51" applyFont="1" applyFill="1" applyBorder="1"/>
    <xf numFmtId="0" fontId="16" fillId="0" borderId="20" xfId="51" applyFont="1" applyFill="1" applyBorder="1" applyAlignment="1">
      <alignment vertical="center"/>
    </xf>
    <xf numFmtId="0" fontId="18" fillId="0" borderId="0" xfId="51" applyFont="1" applyFill="1" applyAlignment="1">
      <alignment vertical="top"/>
    </xf>
    <xf numFmtId="0" fontId="16" fillId="0" borderId="0" xfId="51" applyFont="1" applyFill="1" applyBorder="1" applyAlignment="1">
      <alignment horizontal="justify"/>
    </xf>
    <xf numFmtId="0" fontId="18" fillId="0" borderId="0" xfId="51" applyFont="1" applyFill="1" applyAlignment="1">
      <alignment horizontal="right" vertical="top"/>
    </xf>
    <xf numFmtId="0" fontId="16" fillId="0" borderId="0" xfId="51" applyFont="1" applyFill="1" applyBorder="1" applyAlignment="1"/>
    <xf numFmtId="0" fontId="16" fillId="0" borderId="0" xfId="51" applyFont="1" applyFill="1" applyBorder="1" applyAlignment="1">
      <alignment vertical="center" wrapText="1"/>
    </xf>
    <xf numFmtId="0" fontId="127" fillId="0" borderId="0" xfId="51" applyFont="1" applyFill="1" applyAlignment="1">
      <alignment vertical="center"/>
    </xf>
    <xf numFmtId="0" fontId="13" fillId="0" borderId="21" xfId="51" applyFont="1" applyFill="1" applyBorder="1"/>
    <xf numFmtId="0" fontId="13" fillId="0" borderId="24" xfId="51" applyFont="1" applyFill="1" applyBorder="1"/>
    <xf numFmtId="0" fontId="27" fillId="0" borderId="37" xfId="51" applyFont="1" applyFill="1" applyBorder="1" applyAlignment="1">
      <alignment horizontal="center" vertical="center"/>
    </xf>
    <xf numFmtId="0" fontId="27" fillId="0" borderId="0" xfId="51" quotePrefix="1" applyFont="1" applyFill="1" applyBorder="1" applyAlignment="1">
      <alignment horizontal="left"/>
    </xf>
    <xf numFmtId="0" fontId="16" fillId="0" borderId="0" xfId="51" quotePrefix="1" applyFont="1" applyFill="1" applyBorder="1" applyAlignment="1">
      <alignment horizontal="left"/>
    </xf>
    <xf numFmtId="251" fontId="13" fillId="0" borderId="17" xfId="51" applyNumberFormat="1" applyFont="1" applyFill="1" applyBorder="1"/>
    <xf numFmtId="0" fontId="13" fillId="0" borderId="20" xfId="51" applyFont="1" applyFill="1" applyBorder="1"/>
    <xf numFmtId="0" fontId="16" fillId="0" borderId="35" xfId="51" applyFont="1" applyFill="1" applyBorder="1"/>
    <xf numFmtId="0" fontId="28" fillId="0" borderId="0" xfId="51" applyFont="1" applyFill="1" applyAlignment="1">
      <alignment horizontal="left"/>
    </xf>
    <xf numFmtId="197" fontId="16" fillId="0" borderId="0" xfId="32" applyNumberFormat="1" applyFont="1" applyFill="1"/>
    <xf numFmtId="0" fontId="26" fillId="0" borderId="0" xfId="51" applyFont="1" applyFill="1"/>
    <xf numFmtId="251" fontId="13" fillId="0" borderId="0" xfId="51" applyNumberFormat="1" applyFont="1" applyFill="1"/>
    <xf numFmtId="0" fontId="28" fillId="0" borderId="0" xfId="51" applyFont="1" applyFill="1" applyAlignment="1">
      <alignment horizontal="right" vertical="top"/>
    </xf>
    <xf numFmtId="43" fontId="16" fillId="0" borderId="0" xfId="32" applyFont="1" applyFill="1"/>
    <xf numFmtId="0" fontId="28" fillId="0" borderId="0" xfId="51" applyFont="1" applyFill="1" applyAlignment="1">
      <alignment horizontal="right"/>
    </xf>
    <xf numFmtId="0" fontId="12" fillId="0" borderId="0" xfId="51" quotePrefix="1" applyFont="1" applyFill="1" applyAlignment="1">
      <alignment horizontal="left"/>
    </xf>
    <xf numFmtId="0" fontId="127" fillId="0" borderId="0" xfId="51" applyFont="1" applyFill="1"/>
    <xf numFmtId="0" fontId="34" fillId="0" borderId="0" xfId="51" applyFont="1" applyFill="1"/>
    <xf numFmtId="0" fontId="27" fillId="0" borderId="0" xfId="51" quotePrefix="1" applyFont="1" applyFill="1" applyAlignment="1">
      <alignment horizontal="left"/>
    </xf>
    <xf numFmtId="0" fontId="16" fillId="0" borderId="40" xfId="51" applyFont="1" applyFill="1" applyBorder="1"/>
    <xf numFmtId="0" fontId="16" fillId="0" borderId="12" xfId="51" applyFont="1" applyFill="1" applyBorder="1"/>
    <xf numFmtId="251" fontId="13" fillId="0" borderId="27" xfId="51" applyNumberFormat="1" applyFont="1" applyFill="1" applyBorder="1"/>
    <xf numFmtId="0" fontId="13" fillId="0" borderId="0" xfId="51" applyFont="1" applyFill="1" applyBorder="1"/>
    <xf numFmtId="197" fontId="13" fillId="0" borderId="0" xfId="32" applyNumberFormat="1" applyFont="1" applyFill="1"/>
    <xf numFmtId="251" fontId="12" fillId="0" borderId="27" xfId="51" applyNumberFormat="1" applyFont="1" applyFill="1" applyBorder="1"/>
    <xf numFmtId="0" fontId="16" fillId="0" borderId="41" xfId="51" applyFont="1" applyFill="1" applyBorder="1" applyAlignment="1">
      <alignment horizontal="left" indent="2"/>
    </xf>
    <xf numFmtId="0" fontId="12" fillId="0" borderId="0" xfId="51" quotePrefix="1" applyFont="1" applyFill="1" applyBorder="1" applyAlignment="1">
      <alignment horizontal="left"/>
    </xf>
    <xf numFmtId="0" fontId="16" fillId="0" borderId="41" xfId="51" quotePrefix="1" applyFont="1" applyFill="1" applyBorder="1" applyAlignment="1">
      <alignment horizontal="left"/>
    </xf>
    <xf numFmtId="0" fontId="12" fillId="0" borderId="27" xfId="51" applyFont="1" applyFill="1" applyBorder="1"/>
    <xf numFmtId="0" fontId="13" fillId="0" borderId="0" xfId="51" applyFont="1" applyFill="1" applyAlignment="1">
      <alignment wrapText="1"/>
    </xf>
    <xf numFmtId="200" fontId="13" fillId="0" borderId="0" xfId="51" applyNumberFormat="1" applyFont="1" applyFill="1"/>
    <xf numFmtId="0" fontId="31" fillId="0" borderId="0" xfId="51" applyFont="1" applyFill="1"/>
    <xf numFmtId="0" fontId="16" fillId="0" borderId="5" xfId="44" applyFont="1" applyFill="1" applyBorder="1" applyAlignment="1">
      <alignment horizontal="right" vertical="center"/>
    </xf>
    <xf numFmtId="0" fontId="27" fillId="0" borderId="5" xfId="44" applyFont="1" applyFill="1" applyBorder="1" applyAlignment="1">
      <alignment horizontal="right" vertical="center"/>
    </xf>
    <xf numFmtId="49" fontId="13" fillId="0" borderId="5" xfId="44" applyNumberFormat="1" applyFont="1" applyFill="1" applyBorder="1" applyAlignment="1">
      <alignment horizontal="center"/>
    </xf>
    <xf numFmtId="177" fontId="16" fillId="0" borderId="5" xfId="44" applyNumberFormat="1" applyFont="1" applyFill="1" applyBorder="1" applyAlignment="1">
      <alignment horizontal="center" vertical="center"/>
    </xf>
    <xf numFmtId="0" fontId="16" fillId="0" borderId="5" xfId="44" applyFont="1" applyFill="1" applyBorder="1" applyAlignment="1">
      <alignment horizontal="center" vertical="center"/>
    </xf>
    <xf numFmtId="0" fontId="16" fillId="0" borderId="5" xfId="44" applyFont="1" applyFill="1" applyBorder="1" applyAlignment="1">
      <alignment horizontal="center"/>
    </xf>
    <xf numFmtId="49" fontId="13" fillId="0" borderId="3" xfId="44" applyNumberFormat="1" applyFont="1" applyFill="1" applyBorder="1" applyAlignment="1">
      <alignment horizontal="center"/>
    </xf>
    <xf numFmtId="0" fontId="16" fillId="0" borderId="0" xfId="242" applyFont="1" applyFill="1" applyBorder="1" applyAlignment="1">
      <alignment horizontal="left"/>
    </xf>
    <xf numFmtId="0" fontId="16" fillId="0" borderId="0" xfId="242" applyFont="1" applyFill="1"/>
    <xf numFmtId="0" fontId="15" fillId="0" borderId="0" xfId="241" applyFont="1" applyFill="1" applyBorder="1" applyAlignment="1">
      <alignment horizontal="left"/>
    </xf>
    <xf numFmtId="0" fontId="12" fillId="0" borderId="0" xfId="242" quotePrefix="1" applyFont="1" applyFill="1" applyAlignment="1">
      <alignment horizontal="left"/>
    </xf>
    <xf numFmtId="0" fontId="9" fillId="0" borderId="0" xfId="242" applyFont="1" applyFill="1"/>
    <xf numFmtId="0" fontId="7" fillId="0" borderId="21" xfId="242" applyFont="1" applyFill="1" applyBorder="1"/>
    <xf numFmtId="0" fontId="27" fillId="0" borderId="17" xfId="242" applyFont="1" applyFill="1" applyBorder="1" applyAlignment="1">
      <alignment vertical="center"/>
    </xf>
    <xf numFmtId="0" fontId="13" fillId="0" borderId="66" xfId="235" applyFont="1" applyFill="1" applyBorder="1" applyAlignment="1">
      <alignment horizontal="center" vertical="center"/>
    </xf>
    <xf numFmtId="0" fontId="13" fillId="0" borderId="67" xfId="235" applyFont="1" applyFill="1" applyBorder="1" applyAlignment="1">
      <alignment horizontal="center" vertical="center"/>
    </xf>
    <xf numFmtId="0" fontId="13" fillId="0" borderId="68" xfId="235" applyFont="1" applyFill="1" applyBorder="1" applyAlignment="1">
      <alignment horizontal="center" vertical="center"/>
    </xf>
    <xf numFmtId="0" fontId="16" fillId="0" borderId="21" xfId="242" applyFont="1" applyFill="1" applyBorder="1" applyAlignment="1"/>
    <xf numFmtId="0" fontId="16" fillId="0" borderId="24" xfId="242" applyFont="1" applyFill="1" applyBorder="1" applyAlignment="1"/>
    <xf numFmtId="0" fontId="7" fillId="0" borderId="0" xfId="242" applyFont="1" applyFill="1" applyAlignment="1">
      <alignment wrapText="1"/>
    </xf>
    <xf numFmtId="0" fontId="16" fillId="0" borderId="0" xfId="242" applyFont="1" applyFill="1" applyBorder="1" applyAlignment="1">
      <alignment wrapText="1"/>
    </xf>
    <xf numFmtId="0" fontId="7" fillId="0" borderId="17" xfId="242" applyFont="1" applyFill="1" applyBorder="1" applyAlignment="1"/>
    <xf numFmtId="0" fontId="7" fillId="0" borderId="0" xfId="242" applyFont="1" applyFill="1" applyBorder="1" applyAlignment="1"/>
    <xf numFmtId="0" fontId="11" fillId="0" borderId="0" xfId="242" applyFont="1" applyFill="1" applyAlignment="1"/>
    <xf numFmtId="0" fontId="16" fillId="0" borderId="0" xfId="242" applyFont="1" applyFill="1" applyAlignment="1"/>
    <xf numFmtId="0" fontId="16" fillId="0" borderId="17" xfId="242" applyFont="1" applyFill="1" applyBorder="1" applyAlignment="1">
      <alignment vertical="top" wrapText="1"/>
    </xf>
    <xf numFmtId="0" fontId="16" fillId="0" borderId="0" xfId="242" applyFont="1" applyFill="1" applyAlignment="1">
      <alignment vertical="top" wrapText="1"/>
    </xf>
    <xf numFmtId="0" fontId="27" fillId="0" borderId="21" xfId="242" applyFont="1" applyFill="1" applyBorder="1"/>
    <xf numFmtId="0" fontId="27" fillId="0" borderId="24" xfId="242" applyFont="1" applyFill="1" applyBorder="1"/>
    <xf numFmtId="0" fontId="27" fillId="0" borderId="23" xfId="242" applyFont="1" applyFill="1" applyBorder="1"/>
    <xf numFmtId="0" fontId="52" fillId="0" borderId="24" xfId="242" applyFont="1" applyFill="1" applyBorder="1"/>
    <xf numFmtId="0" fontId="27" fillId="0" borderId="0" xfId="242" applyFont="1" applyFill="1"/>
    <xf numFmtId="0" fontId="16" fillId="0" borderId="27" xfId="242" applyFont="1" applyFill="1" applyBorder="1"/>
    <xf numFmtId="0" fontId="16" fillId="0" borderId="0" xfId="242" applyFont="1" applyFill="1" applyBorder="1" applyAlignment="1">
      <alignment horizontal="center"/>
    </xf>
    <xf numFmtId="0" fontId="16" fillId="0" borderId="28" xfId="242" applyFont="1" applyFill="1" applyBorder="1"/>
    <xf numFmtId="0" fontId="16" fillId="0" borderId="28" xfId="242" applyFont="1" applyFill="1" applyBorder="1" applyAlignment="1"/>
    <xf numFmtId="0" fontId="15" fillId="0" borderId="27" xfId="242" applyFont="1" applyFill="1" applyBorder="1" applyAlignment="1">
      <alignment wrapText="1"/>
    </xf>
    <xf numFmtId="0" fontId="15" fillId="0" borderId="0" xfId="242" applyFont="1" applyFill="1" applyBorder="1" applyAlignment="1">
      <alignment wrapText="1"/>
    </xf>
    <xf numFmtId="0" fontId="15" fillId="0" borderId="0" xfId="242" applyFont="1" applyFill="1" applyBorder="1" applyAlignment="1"/>
    <xf numFmtId="0" fontId="16" fillId="0" borderId="17" xfId="242" applyFont="1" applyFill="1" applyBorder="1"/>
    <xf numFmtId="0" fontId="16" fillId="0" borderId="20" xfId="242" applyFont="1" applyFill="1" applyBorder="1" applyAlignment="1">
      <alignment horizontal="center"/>
    </xf>
    <xf numFmtId="0" fontId="16" fillId="0" borderId="19" xfId="242" applyFont="1" applyFill="1" applyBorder="1"/>
    <xf numFmtId="0" fontId="15" fillId="0" borderId="20" xfId="242" applyFont="1" applyFill="1" applyBorder="1"/>
    <xf numFmtId="0" fontId="26" fillId="0" borderId="0" xfId="242" applyFont="1" applyFill="1"/>
    <xf numFmtId="200" fontId="30" fillId="0" borderId="0" xfId="242" quotePrefix="1" applyNumberFormat="1" applyFont="1" applyFill="1" applyBorder="1" applyAlignment="1">
      <alignment horizontal="right"/>
    </xf>
    <xf numFmtId="0" fontId="12" fillId="0" borderId="0" xfId="241" quotePrefix="1" applyFont="1" applyFill="1" applyAlignment="1">
      <alignment horizontal="left"/>
    </xf>
    <xf numFmtId="0" fontId="9" fillId="0" borderId="0" xfId="241" applyFont="1" applyFill="1"/>
    <xf numFmtId="0" fontId="15" fillId="0" borderId="0" xfId="241" applyFont="1" applyFill="1" applyBorder="1" applyAlignment="1">
      <alignment horizontal="right"/>
    </xf>
    <xf numFmtId="0" fontId="7" fillId="0" borderId="0" xfId="241" applyFont="1" applyFill="1" applyAlignment="1">
      <alignment horizontal="center"/>
    </xf>
    <xf numFmtId="0" fontId="16" fillId="0" borderId="0" xfId="241" applyFont="1" applyFill="1" applyAlignment="1">
      <alignment horizontal="center"/>
    </xf>
    <xf numFmtId="0" fontId="13" fillId="0" borderId="0" xfId="241" applyFont="1" applyFill="1"/>
    <xf numFmtId="0" fontId="12" fillId="0" borderId="12" xfId="241" applyFont="1" applyFill="1" applyBorder="1" applyAlignment="1">
      <alignment horizontal="center"/>
    </xf>
    <xf numFmtId="0" fontId="13" fillId="0" borderId="24" xfId="241" applyFont="1" applyFill="1" applyBorder="1"/>
    <xf numFmtId="0" fontId="12" fillId="0" borderId="0" xfId="241" quotePrefix="1" applyFont="1" applyFill="1" applyBorder="1" applyAlignment="1">
      <alignment horizontal="center"/>
    </xf>
    <xf numFmtId="0" fontId="12" fillId="0" borderId="16" xfId="241" applyFont="1" applyFill="1" applyBorder="1" applyAlignment="1">
      <alignment horizontal="center"/>
    </xf>
    <xf numFmtId="0" fontId="13" fillId="0" borderId="20" xfId="241" applyFont="1" applyFill="1" applyBorder="1" applyAlignment="1">
      <alignment horizontal="left"/>
    </xf>
    <xf numFmtId="0" fontId="13" fillId="0" borderId="0" xfId="241" applyFont="1" applyFill="1" applyBorder="1" applyAlignment="1">
      <alignment horizontal="center"/>
    </xf>
    <xf numFmtId="0" fontId="9" fillId="0" borderId="26" xfId="241" applyFont="1" applyFill="1" applyBorder="1" applyAlignment="1">
      <alignment horizontal="center"/>
    </xf>
    <xf numFmtId="0" fontId="52" fillId="0" borderId="0" xfId="241" applyFont="1" applyFill="1" applyBorder="1"/>
    <xf numFmtId="0" fontId="119" fillId="0" borderId="0" xfId="241" applyFont="1" applyFill="1" applyBorder="1"/>
    <xf numFmtId="0" fontId="119" fillId="0" borderId="28" xfId="241" applyFont="1" applyFill="1" applyBorder="1"/>
    <xf numFmtId="3" fontId="119" fillId="0" borderId="0" xfId="241" applyNumberFormat="1" applyFont="1" applyFill="1" applyBorder="1" applyAlignment="1">
      <alignment horizontal="right" indent="1"/>
    </xf>
    <xf numFmtId="0" fontId="27" fillId="0" borderId="0" xfId="241" applyFont="1" applyFill="1"/>
    <xf numFmtId="0" fontId="27" fillId="0" borderId="26" xfId="241" applyFont="1" applyFill="1" applyBorder="1" applyAlignment="1">
      <alignment horizontal="center"/>
    </xf>
    <xf numFmtId="0" fontId="52" fillId="0" borderId="0" xfId="241" applyFont="1" applyFill="1" applyBorder="1" applyAlignment="1"/>
    <xf numFmtId="0" fontId="52" fillId="0" borderId="28" xfId="241" applyFont="1" applyFill="1" applyBorder="1" applyAlignment="1"/>
    <xf numFmtId="3" fontId="52" fillId="0" borderId="0" xfId="241" applyNumberFormat="1" applyFont="1" applyFill="1" applyBorder="1" applyAlignment="1">
      <alignment horizontal="right" indent="1"/>
    </xf>
    <xf numFmtId="0" fontId="27" fillId="0" borderId="0" xfId="241" applyFont="1" applyFill="1" applyAlignment="1"/>
    <xf numFmtId="0" fontId="15" fillId="0" borderId="0" xfId="241" applyFont="1" applyFill="1" applyBorder="1"/>
    <xf numFmtId="0" fontId="16" fillId="0" borderId="0" xfId="241" applyFont="1" applyFill="1" applyAlignment="1">
      <alignment vertical="top" wrapText="1"/>
    </xf>
    <xf numFmtId="0" fontId="15" fillId="0" borderId="28" xfId="241" applyFont="1" applyFill="1" applyBorder="1" applyAlignment="1">
      <alignment vertical="top" wrapText="1"/>
    </xf>
    <xf numFmtId="0" fontId="52" fillId="0" borderId="0" xfId="241" applyFont="1" applyFill="1"/>
    <xf numFmtId="0" fontId="15" fillId="0" borderId="28" xfId="241" applyFont="1" applyFill="1" applyBorder="1"/>
    <xf numFmtId="0" fontId="52" fillId="0" borderId="28" xfId="241" applyFont="1" applyFill="1" applyBorder="1"/>
    <xf numFmtId="0" fontId="27" fillId="0" borderId="0" xfId="241" applyFont="1" applyFill="1" applyBorder="1"/>
    <xf numFmtId="200" fontId="16" fillId="0" borderId="26" xfId="241" applyNumberFormat="1" applyFont="1" applyFill="1" applyBorder="1" applyAlignment="1">
      <alignment horizontal="center"/>
    </xf>
    <xf numFmtId="0" fontId="16" fillId="0" borderId="16" xfId="241" applyFont="1" applyFill="1" applyBorder="1" applyAlignment="1">
      <alignment horizontal="center"/>
    </xf>
    <xf numFmtId="0" fontId="15" fillId="0" borderId="20" xfId="241" applyFont="1" applyFill="1" applyBorder="1"/>
    <xf numFmtId="0" fontId="15" fillId="0" borderId="19" xfId="241" applyFont="1" applyFill="1" applyBorder="1"/>
    <xf numFmtId="241" fontId="16" fillId="0" borderId="0" xfId="241" applyNumberFormat="1" applyFont="1" applyFill="1" applyBorder="1" applyAlignment="1">
      <alignment horizontal="center"/>
    </xf>
    <xf numFmtId="0" fontId="131" fillId="0" borderId="0" xfId="241" applyFont="1" applyFill="1" applyBorder="1"/>
    <xf numFmtId="0" fontId="35" fillId="0" borderId="0" xfId="241" applyFont="1" applyFill="1"/>
    <xf numFmtId="200" fontId="14" fillId="0" borderId="0" xfId="241" quotePrefix="1" applyNumberFormat="1" applyFont="1" applyFill="1" applyBorder="1" applyAlignment="1">
      <alignment horizontal="right"/>
    </xf>
    <xf numFmtId="0" fontId="15" fillId="0" borderId="0" xfId="70" applyFont="1" applyFill="1"/>
    <xf numFmtId="0" fontId="12" fillId="0" borderId="0" xfId="241" applyFont="1" applyFill="1"/>
    <xf numFmtId="0" fontId="12" fillId="0" borderId="26" xfId="241" applyFont="1" applyFill="1" applyBorder="1" applyAlignment="1">
      <alignment horizontal="center"/>
    </xf>
    <xf numFmtId="0" fontId="13" fillId="0" borderId="26" xfId="241" applyFont="1" applyFill="1" applyBorder="1" applyAlignment="1">
      <alignment horizontal="center"/>
    </xf>
    <xf numFmtId="0" fontId="45" fillId="0" borderId="28" xfId="70" applyFont="1" applyFill="1" applyBorder="1" applyAlignment="1"/>
    <xf numFmtId="0" fontId="15" fillId="0" borderId="0" xfId="241" applyFont="1" applyFill="1"/>
    <xf numFmtId="0" fontId="15" fillId="0" borderId="0" xfId="241" applyFont="1" applyFill="1" applyAlignment="1"/>
    <xf numFmtId="0" fontId="52" fillId="0" borderId="17" xfId="241" applyFont="1" applyFill="1" applyBorder="1"/>
    <xf numFmtId="0" fontId="52" fillId="0" borderId="20" xfId="241" applyFont="1" applyFill="1" applyBorder="1"/>
    <xf numFmtId="0" fontId="52" fillId="0" borderId="19" xfId="241" applyFont="1" applyFill="1" applyBorder="1"/>
    <xf numFmtId="200" fontId="14" fillId="0" borderId="0" xfId="241" quotePrefix="1" applyNumberFormat="1" applyFont="1" applyFill="1" applyAlignment="1">
      <alignment horizontal="right"/>
    </xf>
    <xf numFmtId="0" fontId="15" fillId="0" borderId="0" xfId="241" applyFont="1" applyFill="1" applyAlignment="1">
      <alignment horizontal="center"/>
    </xf>
    <xf numFmtId="0" fontId="13" fillId="0" borderId="34" xfId="235" applyFont="1" applyFill="1" applyBorder="1" applyAlignment="1">
      <alignment horizontal="center" vertical="center"/>
    </xf>
    <xf numFmtId="248" fontId="39" fillId="0" borderId="26" xfId="70" applyNumberFormat="1" applyFont="1" applyFill="1" applyBorder="1"/>
    <xf numFmtId="248" fontId="39" fillId="0" borderId="16" xfId="70" applyNumberFormat="1" applyFont="1" applyFill="1" applyBorder="1"/>
    <xf numFmtId="0" fontId="9" fillId="0" borderId="0" xfId="235" quotePrefix="1" applyFont="1" applyFill="1" applyAlignment="1">
      <alignment horizontal="left"/>
    </xf>
    <xf numFmtId="0" fontId="9" fillId="0" borderId="0" xfId="63" applyFont="1" applyFill="1"/>
    <xf numFmtId="0" fontId="13" fillId="0" borderId="0" xfId="63" applyFont="1" applyFill="1"/>
    <xf numFmtId="0" fontId="106" fillId="0" borderId="0" xfId="63" applyFont="1" applyFill="1"/>
    <xf numFmtId="0" fontId="13" fillId="0" borderId="0" xfId="170" applyFont="1" applyFill="1" applyBorder="1" applyAlignment="1">
      <alignment horizontal="right"/>
    </xf>
    <xf numFmtId="0" fontId="118" fillId="0" borderId="0" xfId="63" applyFont="1" applyFill="1" applyAlignment="1">
      <alignment horizontal="left"/>
    </xf>
    <xf numFmtId="164" fontId="13" fillId="0" borderId="0" xfId="63" applyNumberFormat="1" applyFont="1" applyFill="1"/>
    <xf numFmtId="0" fontId="13" fillId="0" borderId="74" xfId="63" applyFont="1" applyFill="1" applyBorder="1" applyAlignment="1">
      <alignment horizontal="center" vertical="center"/>
    </xf>
    <xf numFmtId="0" fontId="13" fillId="0" borderId="11" xfId="63" applyFont="1" applyFill="1" applyBorder="1" applyAlignment="1">
      <alignment horizontal="center" vertical="center"/>
    </xf>
    <xf numFmtId="0" fontId="13" fillId="0" borderId="82" xfId="63" applyFont="1" applyFill="1" applyBorder="1" applyAlignment="1">
      <alignment horizontal="center" vertical="center"/>
    </xf>
    <xf numFmtId="0" fontId="106" fillId="0" borderId="72" xfId="63" applyFont="1" applyFill="1" applyBorder="1"/>
    <xf numFmtId="0" fontId="106" fillId="0" borderId="2" xfId="63" applyFont="1" applyFill="1" applyBorder="1" applyAlignment="1">
      <alignment horizontal="center" vertical="center"/>
    </xf>
    <xf numFmtId="172" fontId="127" fillId="0" borderId="161" xfId="170" applyNumberFormat="1" applyFont="1" applyFill="1" applyBorder="1" applyAlignment="1">
      <alignment vertical="center"/>
    </xf>
    <xf numFmtId="0" fontId="27" fillId="0" borderId="0" xfId="63" applyFont="1" applyFill="1"/>
    <xf numFmtId="0" fontId="106" fillId="0" borderId="27" xfId="63" applyFont="1" applyFill="1" applyBorder="1" applyAlignment="1"/>
    <xf numFmtId="0" fontId="126" fillId="0" borderId="0" xfId="63" applyFont="1" applyFill="1" applyBorder="1" applyAlignment="1"/>
    <xf numFmtId="172" fontId="12" fillId="0" borderId="26" xfId="170" applyNumberFormat="1" applyFont="1" applyFill="1" applyBorder="1" applyAlignment="1">
      <alignment vertical="center"/>
    </xf>
    <xf numFmtId="172" fontId="12" fillId="0" borderId="5" xfId="63" applyNumberFormat="1" applyFont="1" applyFill="1" applyBorder="1" applyAlignment="1"/>
    <xf numFmtId="172" fontId="12" fillId="0" borderId="41" xfId="63" applyNumberFormat="1" applyFont="1" applyFill="1" applyBorder="1" applyAlignment="1"/>
    <xf numFmtId="0" fontId="16" fillId="0" borderId="0" xfId="63" applyFont="1" applyFill="1" applyAlignment="1"/>
    <xf numFmtId="0" fontId="126" fillId="0" borderId="27" xfId="63" applyFont="1" applyFill="1" applyBorder="1" applyAlignment="1"/>
    <xf numFmtId="172" fontId="12" fillId="0" borderId="26" xfId="170" applyNumberFormat="1" applyFont="1" applyFill="1" applyBorder="1"/>
    <xf numFmtId="172" fontId="12" fillId="0" borderId="5" xfId="170" applyNumberFormat="1" applyFont="1" applyFill="1" applyBorder="1"/>
    <xf numFmtId="172" fontId="12" fillId="0" borderId="41" xfId="170" applyNumberFormat="1" applyFont="1" applyFill="1" applyBorder="1"/>
    <xf numFmtId="172" fontId="13" fillId="0" borderId="5" xfId="63" applyNumberFormat="1" applyFont="1" applyFill="1" applyBorder="1" applyAlignment="1"/>
    <xf numFmtId="172" fontId="13" fillId="0" borderId="41" xfId="63" applyNumberFormat="1" applyFont="1" applyFill="1" applyBorder="1" applyAlignment="1"/>
    <xf numFmtId="0" fontId="126" fillId="0" borderId="0" xfId="63" applyFont="1" applyFill="1" applyBorder="1" applyAlignment="1">
      <alignment horizontal="left" indent="1"/>
    </xf>
    <xf numFmtId="172" fontId="13" fillId="0" borderId="26" xfId="170" applyNumberFormat="1" applyFont="1" applyFill="1" applyBorder="1"/>
    <xf numFmtId="172" fontId="13" fillId="0" borderId="5" xfId="63" applyNumberFormat="1" applyFont="1" applyFill="1" applyBorder="1"/>
    <xf numFmtId="172" fontId="13" fillId="0" borderId="41" xfId="63" applyNumberFormat="1" applyFont="1" applyFill="1" applyBorder="1"/>
    <xf numFmtId="0" fontId="126" fillId="0" borderId="27" xfId="63" applyFont="1" applyFill="1" applyBorder="1"/>
    <xf numFmtId="0" fontId="106" fillId="0" borderId="27" xfId="63" applyFont="1" applyFill="1" applyBorder="1" applyAlignment="1">
      <alignment horizontal="left"/>
    </xf>
    <xf numFmtId="0" fontId="16" fillId="0" borderId="0" xfId="63" applyFont="1" applyFill="1" applyAlignment="1">
      <alignment vertical="top" wrapText="1"/>
    </xf>
    <xf numFmtId="0" fontId="126" fillId="0" borderId="0" xfId="170" applyFont="1" applyFill="1" applyBorder="1"/>
    <xf numFmtId="0" fontId="126" fillId="0" borderId="27" xfId="63" applyFont="1" applyFill="1" applyBorder="1" applyAlignment="1">
      <alignment vertical="top" wrapText="1"/>
    </xf>
    <xf numFmtId="0" fontId="126" fillId="0" borderId="0" xfId="170" applyFont="1" applyFill="1" applyBorder="1" applyAlignment="1">
      <alignment horizontal="left" indent="1"/>
    </xf>
    <xf numFmtId="0" fontId="128" fillId="0" borderId="27" xfId="63" applyFont="1" applyFill="1" applyBorder="1" applyAlignment="1"/>
    <xf numFmtId="0" fontId="106" fillId="0" borderId="0" xfId="63" applyFont="1" applyFill="1" applyBorder="1" applyAlignment="1"/>
    <xf numFmtId="0" fontId="106" fillId="0" borderId="17" xfId="63" applyFont="1" applyFill="1" applyBorder="1"/>
    <xf numFmtId="0" fontId="106" fillId="0" borderId="20" xfId="63" applyFont="1" applyFill="1" applyBorder="1"/>
    <xf numFmtId="172" fontId="12" fillId="0" borderId="16" xfId="170" applyNumberFormat="1" applyFont="1" applyFill="1" applyBorder="1"/>
    <xf numFmtId="172" fontId="12" fillId="0" borderId="3" xfId="170" applyNumberFormat="1" applyFont="1" applyFill="1" applyBorder="1" applyAlignment="1">
      <alignment vertical="center"/>
    </xf>
    <xf numFmtId="172" fontId="12" fillId="0" borderId="57" xfId="63" applyNumberFormat="1" applyFont="1" applyFill="1" applyBorder="1" applyAlignment="1">
      <alignment vertical="center"/>
    </xf>
    <xf numFmtId="172" fontId="12" fillId="0" borderId="3" xfId="63" applyNumberFormat="1" applyFont="1" applyFill="1" applyBorder="1" applyAlignment="1">
      <alignment vertical="center"/>
    </xf>
    <xf numFmtId="0" fontId="27" fillId="0" borderId="0" xfId="63" applyFont="1" applyFill="1" applyAlignment="1"/>
    <xf numFmtId="168" fontId="126" fillId="0" borderId="0" xfId="63" applyNumberFormat="1" applyFont="1" applyFill="1" applyBorder="1" applyAlignment="1"/>
    <xf numFmtId="0" fontId="13" fillId="0" borderId="0" xfId="170" applyFont="1" applyFill="1" applyAlignment="1"/>
    <xf numFmtId="168" fontId="13" fillId="0" borderId="0" xfId="63" applyNumberFormat="1" applyFont="1" applyFill="1" applyAlignment="1"/>
    <xf numFmtId="168" fontId="13" fillId="0" borderId="0" xfId="63" applyNumberFormat="1" applyFont="1" applyFill="1"/>
    <xf numFmtId="0" fontId="9" fillId="0" borderId="0" xfId="237" quotePrefix="1" applyFont="1" applyFill="1" applyAlignment="1">
      <alignment horizontal="left"/>
    </xf>
    <xf numFmtId="0" fontId="34" fillId="0" borderId="1" xfId="70" applyFont="1" applyFill="1" applyBorder="1" applyAlignment="1">
      <alignment horizontal="center" vertical="center"/>
    </xf>
    <xf numFmtId="0" fontId="16" fillId="0" borderId="5" xfId="70" applyFont="1" applyFill="1" applyBorder="1" applyAlignment="1">
      <alignment vertical="center"/>
    </xf>
    <xf numFmtId="0" fontId="47" fillId="0" borderId="5" xfId="70" applyFont="1" applyFill="1" applyBorder="1" applyAlignment="1">
      <alignment vertical="center"/>
    </xf>
    <xf numFmtId="0" fontId="16" fillId="0" borderId="5" xfId="70" applyFont="1" applyFill="1" applyBorder="1" applyAlignment="1">
      <alignment vertical="center" wrapText="1"/>
    </xf>
    <xf numFmtId="0" fontId="16" fillId="0" borderId="0" xfId="70" applyFont="1" applyFill="1" applyAlignment="1">
      <alignment vertical="center"/>
    </xf>
    <xf numFmtId="0" fontId="16" fillId="0" borderId="6" xfId="70" applyFont="1" applyFill="1" applyBorder="1" applyAlignment="1">
      <alignment vertical="center"/>
    </xf>
    <xf numFmtId="0" fontId="47" fillId="0" borderId="6" xfId="70" applyFont="1" applyFill="1" applyBorder="1" applyAlignment="1">
      <alignment vertical="center"/>
    </xf>
    <xf numFmtId="0" fontId="16" fillId="0" borderId="7" xfId="70" applyFont="1" applyFill="1" applyBorder="1" applyAlignment="1">
      <alignment horizontal="left" vertical="center" wrapText="1"/>
    </xf>
    <xf numFmtId="0" fontId="9" fillId="0" borderId="0" xfId="237" applyFont="1" applyFill="1" applyAlignment="1">
      <alignment horizontal="left"/>
    </xf>
    <xf numFmtId="0" fontId="7" fillId="0" borderId="0" xfId="237" applyFont="1" applyFill="1"/>
    <xf numFmtId="0" fontId="7" fillId="0" borderId="0" xfId="237" applyFont="1" applyFill="1" applyAlignment="1">
      <alignment horizontal="center"/>
    </xf>
    <xf numFmtId="0" fontId="7" fillId="0" borderId="0" xfId="237" quotePrefix="1" applyFont="1" applyFill="1" applyAlignment="1">
      <alignment horizontal="left"/>
    </xf>
    <xf numFmtId="0" fontId="16" fillId="0" borderId="0" xfId="237" quotePrefix="1" applyFont="1" applyFill="1" applyAlignment="1">
      <alignment horizontal="right"/>
    </xf>
    <xf numFmtId="0" fontId="13" fillId="0" borderId="25" xfId="237" applyFont="1" applyFill="1" applyBorder="1" applyAlignment="1">
      <alignment horizontal="center"/>
    </xf>
    <xf numFmtId="0" fontId="12" fillId="0" borderId="29" xfId="237" applyFont="1" applyFill="1" applyBorder="1" applyAlignment="1">
      <alignment horizontal="center"/>
    </xf>
    <xf numFmtId="0" fontId="12" fillId="0" borderId="33" xfId="237" applyFont="1" applyFill="1" applyBorder="1" applyAlignment="1">
      <alignment horizontal="center" vertical="center"/>
    </xf>
    <xf numFmtId="0" fontId="12" fillId="0" borderId="0" xfId="237" applyFont="1" applyFill="1" applyBorder="1" applyAlignment="1">
      <alignment horizontal="center"/>
    </xf>
    <xf numFmtId="0" fontId="12" fillId="0" borderId="28" xfId="237" applyFont="1" applyFill="1" applyBorder="1" applyAlignment="1"/>
    <xf numFmtId="0" fontId="9" fillId="0" borderId="0" xfId="237" applyFont="1" applyFill="1"/>
    <xf numFmtId="0" fontId="13" fillId="0" borderId="29" xfId="237" applyFont="1" applyFill="1" applyBorder="1" applyAlignment="1">
      <alignment horizontal="center"/>
    </xf>
    <xf numFmtId="0" fontId="13" fillId="0" borderId="0" xfId="237" applyFont="1" applyFill="1" applyBorder="1" applyAlignment="1">
      <alignment horizontal="center"/>
    </xf>
    <xf numFmtId="0" fontId="13" fillId="0" borderId="28" xfId="237" applyFont="1" applyFill="1" applyBorder="1" applyAlignment="1"/>
    <xf numFmtId="0" fontId="7" fillId="0" borderId="0" xfId="237" applyFont="1" applyFill="1" applyAlignment="1"/>
    <xf numFmtId="0" fontId="13" fillId="0" borderId="28" xfId="237" applyFont="1" applyFill="1" applyBorder="1" applyAlignment="1">
      <alignment horizontal="left"/>
    </xf>
    <xf numFmtId="0" fontId="13" fillId="0" borderId="33" xfId="237" applyFont="1" applyFill="1" applyBorder="1" applyAlignment="1">
      <alignment horizontal="center"/>
    </xf>
    <xf numFmtId="0" fontId="13" fillId="0" borderId="20" xfId="237" applyFont="1" applyFill="1" applyBorder="1" applyAlignment="1">
      <alignment horizontal="center"/>
    </xf>
    <xf numFmtId="0" fontId="13" fillId="0" borderId="19" xfId="237" applyFont="1" applyFill="1" applyBorder="1"/>
    <xf numFmtId="0" fontId="13" fillId="0" borderId="35" xfId="237" applyFont="1" applyFill="1" applyBorder="1" applyAlignment="1">
      <alignment horizontal="center"/>
    </xf>
    <xf numFmtId="0" fontId="13" fillId="0" borderId="18" xfId="237" applyFont="1" applyFill="1" applyBorder="1" applyAlignment="1">
      <alignment horizontal="center"/>
    </xf>
    <xf numFmtId="0" fontId="13" fillId="0" borderId="19" xfId="237" applyFont="1" applyFill="1" applyBorder="1" applyAlignment="1">
      <alignment horizontal="center"/>
    </xf>
    <xf numFmtId="0" fontId="14" fillId="0" borderId="0" xfId="237" quotePrefix="1" applyFont="1" applyFill="1" applyAlignment="1">
      <alignment horizontal="left"/>
    </xf>
    <xf numFmtId="0" fontId="14" fillId="0" borderId="0" xfId="237" applyFont="1" applyFill="1"/>
    <xf numFmtId="0" fontId="28" fillId="0" borderId="0" xfId="237" quotePrefix="1" applyFont="1" applyFill="1" applyAlignment="1">
      <alignment horizontal="right"/>
    </xf>
    <xf numFmtId="164" fontId="28" fillId="0" borderId="0" xfId="237" quotePrefix="1" applyNumberFormat="1" applyFont="1" applyFill="1" applyAlignment="1">
      <alignment horizontal="right"/>
    </xf>
    <xf numFmtId="0" fontId="13" fillId="0" borderId="0" xfId="237" applyFont="1" applyFill="1"/>
    <xf numFmtId="0" fontId="15" fillId="0" borderId="0" xfId="237" applyFont="1" applyFill="1" applyAlignment="1">
      <alignment horizontal="left"/>
    </xf>
    <xf numFmtId="0" fontId="15" fillId="0" borderId="0" xfId="237" applyFont="1" applyFill="1" applyAlignment="1">
      <alignment horizontal="center"/>
    </xf>
    <xf numFmtId="0" fontId="15" fillId="0" borderId="0" xfId="237" applyFont="1" applyFill="1"/>
    <xf numFmtId="0" fontId="6" fillId="0" borderId="0" xfId="157" quotePrefix="1" applyFont="1" applyFill="1" applyAlignment="1">
      <alignment horizontal="left"/>
    </xf>
    <xf numFmtId="0" fontId="11" fillId="0" borderId="0" xfId="157" applyFont="1" applyFill="1"/>
    <xf numFmtId="0" fontId="39" fillId="0" borderId="0" xfId="70" applyFont="1" applyFill="1"/>
    <xf numFmtId="0" fontId="39" fillId="0" borderId="0" xfId="157" applyFont="1" applyFill="1"/>
    <xf numFmtId="0" fontId="12" fillId="0" borderId="1" xfId="157" applyFont="1" applyFill="1" applyBorder="1" applyAlignment="1">
      <alignment horizontal="center"/>
    </xf>
    <xf numFmtId="0" fontId="13" fillId="0" borderId="56" xfId="157" applyFont="1" applyFill="1" applyBorder="1"/>
    <xf numFmtId="0" fontId="12" fillId="0" borderId="5" xfId="157" applyFont="1" applyFill="1" applyBorder="1" applyAlignment="1">
      <alignment horizontal="center"/>
    </xf>
    <xf numFmtId="0" fontId="12" fillId="0" borderId="41" xfId="157" applyFont="1" applyFill="1" applyBorder="1" applyAlignment="1">
      <alignment horizontal="center"/>
    </xf>
    <xf numFmtId="0" fontId="13" fillId="0" borderId="3" xfId="157" applyFont="1" applyFill="1" applyBorder="1" applyAlignment="1">
      <alignment horizontal="center"/>
    </xf>
    <xf numFmtId="0" fontId="13" fillId="0" borderId="57" xfId="157" applyFont="1" applyFill="1" applyBorder="1"/>
    <xf numFmtId="243" fontId="12" fillId="0" borderId="57" xfId="157" applyNumberFormat="1" applyFont="1" applyFill="1" applyBorder="1" applyAlignment="1">
      <alignment vertical="center"/>
    </xf>
    <xf numFmtId="0" fontId="7" fillId="0" borderId="9" xfId="157" quotePrefix="1" applyFont="1" applyFill="1" applyBorder="1" applyAlignment="1">
      <alignment horizontal="center" vertical="center"/>
    </xf>
    <xf numFmtId="0" fontId="9" fillId="0" borderId="57" xfId="157" applyFont="1" applyFill="1" applyBorder="1" applyAlignment="1">
      <alignment horizontal="center" vertical="center"/>
    </xf>
    <xf numFmtId="177" fontId="39" fillId="0" borderId="0" xfId="70" applyNumberFormat="1" applyFont="1" applyFill="1"/>
    <xf numFmtId="0" fontId="13" fillId="0" borderId="5" xfId="157" applyFont="1" applyFill="1" applyBorder="1" applyAlignment="1">
      <alignment horizontal="center"/>
    </xf>
    <xf numFmtId="0" fontId="13" fillId="0" borderId="41" xfId="157" applyFont="1" applyFill="1" applyBorder="1"/>
    <xf numFmtId="177" fontId="7" fillId="0" borderId="41" xfId="157" applyNumberFormat="1" applyFont="1" applyFill="1" applyBorder="1" applyAlignment="1">
      <alignment horizontal="center"/>
    </xf>
    <xf numFmtId="0" fontId="9" fillId="0" borderId="6" xfId="157" applyFont="1" applyFill="1" applyBorder="1" applyAlignment="1">
      <alignment horizontal="center"/>
    </xf>
    <xf numFmtId="0" fontId="13" fillId="0" borderId="3" xfId="157" applyFont="1" applyFill="1" applyBorder="1"/>
    <xf numFmtId="0" fontId="9" fillId="0" borderId="7" xfId="157" applyFont="1" applyFill="1" applyBorder="1" applyAlignment="1">
      <alignment horizontal="center"/>
    </xf>
    <xf numFmtId="177" fontId="7" fillId="0" borderId="57" xfId="157" applyNumberFormat="1" applyFont="1" applyFill="1" applyBorder="1" applyAlignment="1">
      <alignment horizontal="center"/>
    </xf>
    <xf numFmtId="0" fontId="6" fillId="0" borderId="0" xfId="54" applyFont="1" applyFill="1"/>
    <xf numFmtId="0" fontId="11" fillId="0" borderId="0" xfId="54" applyFont="1" applyFill="1"/>
    <xf numFmtId="0" fontId="11" fillId="0" borderId="0" xfId="54" applyFont="1" applyFill="1" applyAlignment="1">
      <alignment horizontal="center"/>
    </xf>
    <xf numFmtId="0" fontId="6" fillId="0" borderId="0" xfId="54" quotePrefix="1" applyFont="1" applyFill="1" applyAlignment="1">
      <alignment horizontal="left"/>
    </xf>
    <xf numFmtId="0" fontId="9" fillId="0" borderId="0" xfId="54" applyFont="1" applyFill="1"/>
    <xf numFmtId="0" fontId="39" fillId="0" borderId="0" xfId="54" applyFont="1" applyFill="1"/>
    <xf numFmtId="0" fontId="39" fillId="0" borderId="0" xfId="54" applyFont="1" applyFill="1" applyAlignment="1">
      <alignment horizontal="center"/>
    </xf>
    <xf numFmtId="0" fontId="9" fillId="0" borderId="50" xfId="54" applyFont="1" applyFill="1" applyBorder="1" applyAlignment="1">
      <alignment horizontal="center" vertical="center"/>
    </xf>
    <xf numFmtId="0" fontId="9" fillId="0" borderId="11" xfId="54" applyFont="1" applyFill="1" applyBorder="1" applyAlignment="1">
      <alignment horizontal="center" vertical="center"/>
    </xf>
    <xf numFmtId="0" fontId="7" fillId="0" borderId="27" xfId="54" applyFont="1" applyFill="1" applyBorder="1"/>
    <xf numFmtId="0" fontId="7" fillId="0" borderId="0" xfId="54" quotePrefix="1" applyFont="1" applyFill="1" applyBorder="1" applyAlignment="1">
      <alignment horizontal="center"/>
    </xf>
    <xf numFmtId="0" fontId="7" fillId="0" borderId="0" xfId="54" applyFont="1" applyFill="1" applyBorder="1" applyAlignment="1">
      <alignment horizontal="center"/>
    </xf>
    <xf numFmtId="0" fontId="7" fillId="0" borderId="27" xfId="54" applyFont="1" applyFill="1" applyBorder="1" applyAlignment="1">
      <alignment vertical="center"/>
    </xf>
    <xf numFmtId="0" fontId="7" fillId="0" borderId="0" xfId="54" applyFont="1" applyFill="1" applyBorder="1" applyAlignment="1">
      <alignment horizontal="center" vertical="center"/>
    </xf>
    <xf numFmtId="0" fontId="39" fillId="0" borderId="0" xfId="70" applyFont="1" applyFill="1" applyAlignment="1">
      <alignment horizontal="center"/>
    </xf>
    <xf numFmtId="0" fontId="7" fillId="0" borderId="17" xfId="54" applyFont="1" applyFill="1" applyBorder="1" applyAlignment="1">
      <alignment vertical="center"/>
    </xf>
    <xf numFmtId="0" fontId="7" fillId="0" borderId="20" xfId="54" applyFont="1" applyFill="1" applyBorder="1" applyAlignment="1">
      <alignment horizontal="center" vertical="center"/>
    </xf>
    <xf numFmtId="0" fontId="7" fillId="0" borderId="33" xfId="54" applyFont="1" applyFill="1" applyBorder="1" applyAlignment="1">
      <alignment horizontal="center" vertical="center"/>
    </xf>
    <xf numFmtId="0" fontId="7" fillId="0" borderId="35" xfId="54" applyFont="1" applyFill="1" applyBorder="1" applyAlignment="1">
      <alignment horizontal="center" vertical="center"/>
    </xf>
    <xf numFmtId="242" fontId="7" fillId="0" borderId="30" xfId="54" applyNumberFormat="1" applyFont="1" applyFill="1" applyBorder="1" applyAlignment="1">
      <alignment vertical="center"/>
    </xf>
    <xf numFmtId="0" fontId="32" fillId="0" borderId="0" xfId="54" quotePrefix="1" applyFont="1" applyFill="1" applyBorder="1" applyAlignment="1">
      <alignment horizontal="left"/>
    </xf>
    <xf numFmtId="0" fontId="16" fillId="0" borderId="0" xfId="54" applyFont="1" applyFill="1" applyBorder="1" applyAlignment="1">
      <alignment horizontal="left"/>
    </xf>
    <xf numFmtId="0" fontId="7" fillId="0" borderId="0" xfId="54" applyFont="1" applyFill="1" applyBorder="1"/>
    <xf numFmtId="0" fontId="10" fillId="0" borderId="0" xfId="54" quotePrefix="1" applyFont="1" applyFill="1" applyBorder="1" applyAlignment="1">
      <alignment horizontal="right"/>
    </xf>
    <xf numFmtId="0" fontId="18" fillId="0" borderId="0" xfId="54" applyFont="1" applyFill="1" applyBorder="1" applyAlignment="1">
      <alignment horizontal="left"/>
    </xf>
    <xf numFmtId="0" fontId="16" fillId="0" borderId="0" xfId="54" applyFont="1" applyFill="1" applyAlignment="1">
      <alignment horizontal="left"/>
    </xf>
    <xf numFmtId="0" fontId="16" fillId="0" borderId="0" xfId="54" applyFont="1" applyFill="1" applyAlignment="1">
      <alignment horizontal="center"/>
    </xf>
    <xf numFmtId="0" fontId="16" fillId="0" borderId="0" xfId="54" applyFont="1" applyFill="1"/>
    <xf numFmtId="0" fontId="18" fillId="0" borderId="0" xfId="54" applyFont="1" applyFill="1" applyBorder="1"/>
    <xf numFmtId="0" fontId="16" fillId="0" borderId="0" xfId="54" applyFont="1" applyFill="1" applyBorder="1" applyAlignment="1">
      <alignment horizontal="center"/>
    </xf>
    <xf numFmtId="0" fontId="7" fillId="0" borderId="0" xfId="54" applyFont="1" applyFill="1" applyAlignment="1">
      <alignment horizontal="center"/>
    </xf>
    <xf numFmtId="0" fontId="9" fillId="0" borderId="0" xfId="70" applyFont="1" applyFill="1" applyAlignment="1">
      <alignment horizontal="centerContinuous"/>
    </xf>
    <xf numFmtId="0" fontId="7" fillId="0" borderId="0" xfId="70" applyFont="1" applyFill="1" applyAlignment="1">
      <alignment horizontal="centerContinuous"/>
    </xf>
    <xf numFmtId="0" fontId="8" fillId="0" borderId="0" xfId="70" applyFont="1" applyFill="1" applyAlignment="1">
      <alignment horizontal="centerContinuous"/>
    </xf>
    <xf numFmtId="0" fontId="8" fillId="0" borderId="0" xfId="70" applyFont="1" applyFill="1"/>
    <xf numFmtId="0" fontId="118" fillId="0" borderId="0" xfId="70" applyFont="1" applyFill="1" applyAlignment="1">
      <alignment horizontal="centerContinuous"/>
    </xf>
    <xf numFmtId="0" fontId="9" fillId="0" borderId="0" xfId="70" quotePrefix="1" applyFont="1" applyFill="1" applyAlignment="1">
      <alignment horizontal="left"/>
    </xf>
    <xf numFmtId="0" fontId="11" fillId="0" borderId="0" xfId="70" applyFont="1" applyFill="1"/>
    <xf numFmtId="0" fontId="9" fillId="0" borderId="0" xfId="70" applyFont="1" applyFill="1"/>
    <xf numFmtId="0" fontId="7" fillId="0" borderId="0" xfId="70" applyFont="1" applyFill="1"/>
    <xf numFmtId="0" fontId="7" fillId="0" borderId="0" xfId="70" applyFont="1" applyFill="1" applyBorder="1"/>
    <xf numFmtId="0" fontId="7" fillId="0" borderId="0" xfId="70" quotePrefix="1" applyFont="1" applyFill="1" applyAlignment="1">
      <alignment horizontal="left"/>
    </xf>
    <xf numFmtId="0" fontId="13" fillId="0" borderId="0" xfId="70" applyFont="1" applyFill="1" applyAlignment="1">
      <alignment horizontal="right"/>
    </xf>
    <xf numFmtId="0" fontId="13" fillId="0" borderId="8" xfId="70" applyFont="1" applyFill="1" applyBorder="1"/>
    <xf numFmtId="0" fontId="13" fillId="0" borderId="2" xfId="70" applyFont="1" applyFill="1" applyBorder="1"/>
    <xf numFmtId="0" fontId="13" fillId="0" borderId="6" xfId="70" applyFont="1" applyFill="1" applyBorder="1"/>
    <xf numFmtId="0" fontId="13" fillId="0" borderId="0" xfId="70" applyFont="1" applyFill="1" applyBorder="1"/>
    <xf numFmtId="0" fontId="13" fillId="0" borderId="56" xfId="235" applyFont="1" applyFill="1" applyBorder="1" applyAlignment="1">
      <alignment horizontal="center" vertical="center"/>
    </xf>
    <xf numFmtId="0" fontId="13" fillId="0" borderId="1" xfId="235" applyFont="1" applyFill="1" applyBorder="1" applyAlignment="1">
      <alignment horizontal="center" vertical="center"/>
    </xf>
    <xf numFmtId="241" fontId="13" fillId="0" borderId="6" xfId="70" applyNumberFormat="1" applyFont="1" applyFill="1" applyBorder="1" applyAlignment="1">
      <alignment vertical="center"/>
    </xf>
    <xf numFmtId="0" fontId="13" fillId="0" borderId="0" xfId="70" applyFont="1" applyFill="1" applyBorder="1" applyAlignment="1">
      <alignment vertical="center"/>
    </xf>
    <xf numFmtId="0" fontId="13" fillId="0" borderId="6" xfId="70" applyFont="1" applyFill="1" applyBorder="1" applyAlignment="1">
      <alignment vertical="center"/>
    </xf>
    <xf numFmtId="0" fontId="12" fillId="0" borderId="8" xfId="70" applyFont="1" applyFill="1" applyBorder="1" applyAlignment="1">
      <alignment vertical="center"/>
    </xf>
    <xf numFmtId="0" fontId="12" fillId="0" borderId="2" xfId="70" applyFont="1" applyFill="1" applyBorder="1" applyAlignment="1">
      <alignment vertical="center"/>
    </xf>
    <xf numFmtId="0" fontId="12" fillId="0" borderId="6" xfId="70" applyFont="1" applyFill="1" applyBorder="1" applyAlignment="1">
      <alignment vertical="center"/>
    </xf>
    <xf numFmtId="0" fontId="12" fillId="0" borderId="0" xfId="70" applyFont="1" applyFill="1" applyBorder="1" applyAlignment="1">
      <alignment vertical="center"/>
    </xf>
    <xf numFmtId="0" fontId="12" fillId="0" borderId="0" xfId="70" quotePrefix="1" applyFont="1" applyFill="1" applyBorder="1" applyAlignment="1">
      <alignment horizontal="left" vertical="center"/>
    </xf>
    <xf numFmtId="0" fontId="12" fillId="0" borderId="9" xfId="70" applyFont="1" applyFill="1" applyBorder="1" applyAlignment="1">
      <alignment vertical="center"/>
    </xf>
    <xf numFmtId="0" fontId="12" fillId="0" borderId="10" xfId="70" applyFont="1" applyFill="1" applyBorder="1" applyAlignment="1">
      <alignment vertical="center"/>
    </xf>
    <xf numFmtId="0" fontId="12" fillId="0" borderId="7" xfId="70" applyFont="1" applyFill="1" applyBorder="1" applyAlignment="1">
      <alignment vertical="center"/>
    </xf>
    <xf numFmtId="0" fontId="14" fillId="0" borderId="0" xfId="70" applyFont="1" applyFill="1"/>
    <xf numFmtId="0" fontId="96" fillId="0" borderId="0" xfId="70" quotePrefix="1" applyFont="1" applyFill="1" applyAlignment="1">
      <alignment horizontal="right"/>
    </xf>
    <xf numFmtId="0" fontId="43" fillId="0" borderId="0" xfId="70" quotePrefix="1" applyFont="1" applyFill="1" applyAlignment="1">
      <alignment horizontal="right"/>
    </xf>
    <xf numFmtId="0" fontId="9" fillId="0" borderId="0" xfId="8" applyFont="1" applyFill="1"/>
    <xf numFmtId="0" fontId="7" fillId="0" borderId="0" xfId="8" quotePrefix="1" applyFont="1" applyFill="1" applyAlignment="1">
      <alignment vertical="center" textRotation="180"/>
    </xf>
    <xf numFmtId="0" fontId="37" fillId="0" borderId="0" xfId="8" applyFont="1" applyFill="1"/>
    <xf numFmtId="0" fontId="7" fillId="0" borderId="0" xfId="8" applyFont="1" applyFill="1" applyAlignment="1">
      <alignment vertical="center" textRotation="180"/>
    </xf>
    <xf numFmtId="0" fontId="16" fillId="0" borderId="24" xfId="8" applyFont="1" applyFill="1" applyBorder="1"/>
    <xf numFmtId="0" fontId="61" fillId="0" borderId="14" xfId="8" applyFont="1" applyFill="1" applyBorder="1" applyAlignment="1">
      <alignment horizontal="center"/>
    </xf>
    <xf numFmtId="0" fontId="61" fillId="0" borderId="13" xfId="8" applyFont="1" applyFill="1" applyBorder="1" applyAlignment="1">
      <alignment horizontal="center"/>
    </xf>
    <xf numFmtId="0" fontId="61" fillId="0" borderId="15" xfId="8" applyFont="1" applyFill="1" applyBorder="1" applyAlignment="1">
      <alignment horizontal="center"/>
    </xf>
    <xf numFmtId="0" fontId="7" fillId="0" borderId="0" xfId="8" applyFont="1" applyFill="1" applyAlignment="1">
      <alignment horizontal="right"/>
    </xf>
    <xf numFmtId="0" fontId="16" fillId="0" borderId="0" xfId="234" applyFont="1" applyFill="1"/>
    <xf numFmtId="1" fontId="61" fillId="0" borderId="28" xfId="8" applyNumberFormat="1" applyFont="1" applyFill="1" applyBorder="1" applyAlignment="1">
      <alignment horizontal="center" vertical="center"/>
    </xf>
    <xf numFmtId="233" fontId="29" fillId="0" borderId="0" xfId="8" applyNumberFormat="1" applyFont="1" applyFill="1" applyBorder="1" applyAlignment="1">
      <alignment vertical="center"/>
    </xf>
    <xf numFmtId="1" fontId="61" fillId="0" borderId="0" xfId="8" applyNumberFormat="1" applyFont="1" applyFill="1" applyBorder="1" applyAlignment="1">
      <alignment horizontal="center" vertical="center"/>
    </xf>
    <xf numFmtId="1" fontId="61" fillId="0" borderId="12" xfId="8" applyNumberFormat="1" applyFont="1" applyFill="1" applyBorder="1" applyAlignment="1">
      <alignment horizontal="center" vertical="center"/>
    </xf>
    <xf numFmtId="233" fontId="61" fillId="0" borderId="37" xfId="8" applyNumberFormat="1" applyFont="1" applyFill="1" applyBorder="1" applyAlignment="1">
      <alignment vertical="center"/>
    </xf>
    <xf numFmtId="1" fontId="61" fillId="0" borderId="26" xfId="8" applyNumberFormat="1" applyFont="1" applyFill="1" applyBorder="1" applyAlignment="1">
      <alignment horizontal="center" vertical="center"/>
    </xf>
    <xf numFmtId="233" fontId="29" fillId="0" borderId="6" xfId="8" applyNumberFormat="1" applyFont="1" applyFill="1" applyBorder="1" applyAlignment="1">
      <alignment vertical="center"/>
    </xf>
    <xf numFmtId="0" fontId="61" fillId="0" borderId="26" xfId="8" applyFont="1" applyFill="1" applyBorder="1" applyAlignment="1">
      <alignment horizontal="center" vertical="center"/>
    </xf>
    <xf numFmtId="233" fontId="29" fillId="0" borderId="28" xfId="8" applyNumberFormat="1" applyFont="1" applyFill="1" applyBorder="1" applyAlignment="1">
      <alignment vertical="center"/>
    </xf>
    <xf numFmtId="183" fontId="29" fillId="0" borderId="0" xfId="8" applyNumberFormat="1" applyFont="1" applyFill="1" applyBorder="1" applyAlignment="1">
      <alignment vertical="center"/>
    </xf>
    <xf numFmtId="233" fontId="29" fillId="0" borderId="23" xfId="8" applyNumberFormat="1" applyFont="1" applyFill="1" applyBorder="1" applyAlignment="1">
      <alignment horizontal="center" vertical="center"/>
    </xf>
    <xf numFmtId="233" fontId="29" fillId="0" borderId="4" xfId="8" applyNumberFormat="1" applyFont="1" applyFill="1" applyBorder="1" applyAlignment="1">
      <alignment horizontal="center" vertical="center"/>
    </xf>
    <xf numFmtId="183" fontId="29" fillId="0" borderId="28" xfId="8" applyNumberFormat="1" applyFont="1" applyFill="1" applyBorder="1" applyAlignment="1">
      <alignment vertical="center"/>
    </xf>
    <xf numFmtId="177" fontId="29" fillId="0" borderId="20" xfId="8" applyNumberFormat="1" applyFont="1" applyFill="1" applyBorder="1" applyAlignment="1">
      <alignment horizontal="center" vertical="center"/>
    </xf>
    <xf numFmtId="183" fontId="29" fillId="0" borderId="23" xfId="8" applyNumberFormat="1" applyFont="1" applyFill="1" applyBorder="1" applyAlignment="1">
      <alignment vertical="center"/>
    </xf>
    <xf numFmtId="183" fontId="61" fillId="0" borderId="23" xfId="8" applyNumberFormat="1" applyFont="1" applyFill="1" applyBorder="1" applyAlignment="1">
      <alignment vertical="center"/>
    </xf>
    <xf numFmtId="183" fontId="61" fillId="0" borderId="37" xfId="8" applyNumberFormat="1" applyFont="1" applyFill="1" applyBorder="1" applyAlignment="1">
      <alignment vertical="center"/>
    </xf>
    <xf numFmtId="0" fontId="61" fillId="0" borderId="16" xfId="8" applyFont="1" applyFill="1" applyBorder="1" applyAlignment="1">
      <alignment horizontal="center" vertical="center"/>
    </xf>
    <xf numFmtId="183" fontId="29" fillId="0" borderId="20" xfId="8" applyNumberFormat="1" applyFont="1" applyFill="1" applyBorder="1" applyAlignment="1">
      <alignment vertical="center"/>
    </xf>
    <xf numFmtId="2" fontId="16" fillId="0" borderId="0" xfId="8" applyNumberFormat="1" applyFont="1" applyFill="1"/>
    <xf numFmtId="2" fontId="7" fillId="0" borderId="0" xfId="8" applyNumberFormat="1" applyFont="1" applyFill="1"/>
    <xf numFmtId="2" fontId="7" fillId="0" borderId="0" xfId="8" applyNumberFormat="1" applyFont="1" applyFill="1" applyAlignment="1">
      <alignment horizontal="right"/>
    </xf>
    <xf numFmtId="177" fontId="29" fillId="0" borderId="0" xfId="8" applyNumberFormat="1" applyFont="1" applyFill="1"/>
    <xf numFmtId="214" fontId="29" fillId="0" borderId="0" xfId="8" applyNumberFormat="1" applyFont="1" applyFill="1"/>
    <xf numFmtId="0" fontId="9" fillId="0" borderId="0" xfId="234" applyFont="1" applyFill="1" applyAlignment="1">
      <alignment horizontal="left" vertical="center"/>
    </xf>
    <xf numFmtId="0" fontId="7" fillId="0" borderId="0" xfId="234" applyFont="1" applyFill="1" applyAlignment="1">
      <alignment horizontal="centerContinuous" vertical="center"/>
    </xf>
    <xf numFmtId="0" fontId="7" fillId="0" borderId="0" xfId="234" applyFont="1" applyFill="1"/>
    <xf numFmtId="0" fontId="16" fillId="0" borderId="0" xfId="234" applyFont="1" applyFill="1" applyAlignment="1"/>
    <xf numFmtId="0" fontId="27" fillId="0" borderId="13" xfId="8" applyFont="1" applyFill="1" applyBorder="1" applyAlignment="1">
      <alignment horizontal="center" vertical="center"/>
    </xf>
    <xf numFmtId="0" fontId="27" fillId="0" borderId="38" xfId="8" applyFont="1" applyFill="1" applyBorder="1" applyAlignment="1">
      <alignment horizontal="center" vertical="center"/>
    </xf>
    <xf numFmtId="0" fontId="27" fillId="0" borderId="37" xfId="8" quotePrefix="1" applyFont="1" applyFill="1" applyBorder="1" applyAlignment="1">
      <alignment horizontal="center" vertical="center" wrapText="1"/>
    </xf>
    <xf numFmtId="17" fontId="27" fillId="0" borderId="13" xfId="8" quotePrefix="1" applyNumberFormat="1" applyFont="1" applyFill="1" applyBorder="1" applyAlignment="1">
      <alignment horizontal="center" vertical="center" wrapText="1"/>
    </xf>
    <xf numFmtId="17" fontId="27" fillId="0" borderId="37" xfId="8" quotePrefix="1" applyNumberFormat="1" applyFont="1" applyFill="1" applyBorder="1" applyAlignment="1">
      <alignment horizontal="center" vertical="center" wrapText="1"/>
    </xf>
    <xf numFmtId="0" fontId="27" fillId="0" borderId="48" xfId="8" quotePrefix="1" applyFont="1" applyFill="1" applyBorder="1" applyAlignment="1">
      <alignment horizontal="center" vertical="center" wrapText="1"/>
    </xf>
    <xf numFmtId="0" fontId="13" fillId="0" borderId="7" xfId="8" applyFont="1" applyFill="1" applyBorder="1" applyAlignment="1">
      <alignment vertical="center" wrapText="1"/>
    </xf>
    <xf numFmtId="166" fontId="27" fillId="0" borderId="158" xfId="33" applyNumberFormat="1" applyFont="1" applyFill="1" applyBorder="1" applyAlignment="1">
      <alignment horizontal="center" vertical="center"/>
    </xf>
    <xf numFmtId="177" fontId="15" fillId="0" borderId="57" xfId="8" applyNumberFormat="1" applyFont="1" applyFill="1" applyBorder="1" applyAlignment="1">
      <alignment horizontal="center" vertical="center" wrapText="1"/>
    </xf>
    <xf numFmtId="177" fontId="15" fillId="0" borderId="3" xfId="8" applyNumberFormat="1" applyFont="1" applyFill="1" applyBorder="1" applyAlignment="1">
      <alignment horizontal="center" vertical="center" wrapText="1"/>
    </xf>
    <xf numFmtId="177" fontId="15" fillId="0" borderId="78" xfId="8" applyNumberFormat="1" applyFont="1" applyFill="1" applyBorder="1" applyAlignment="1">
      <alignment horizontal="center" vertical="center" wrapText="1"/>
    </xf>
    <xf numFmtId="4" fontId="16" fillId="0" borderId="0" xfId="33" applyFont="1" applyFill="1"/>
    <xf numFmtId="0" fontId="27" fillId="0" borderId="81" xfId="8" quotePrefix="1" applyFont="1" applyFill="1" applyBorder="1" applyAlignment="1">
      <alignment horizontal="center" vertical="center" wrapText="1"/>
    </xf>
    <xf numFmtId="0" fontId="13" fillId="0" borderId="9" xfId="8" applyFont="1" applyFill="1" applyBorder="1" applyAlignment="1">
      <alignment vertical="center" wrapText="1"/>
    </xf>
    <xf numFmtId="166" fontId="27" fillId="0" borderId="159" xfId="33" applyNumberFormat="1" applyFont="1" applyFill="1" applyBorder="1" applyAlignment="1">
      <alignment horizontal="center" vertical="center"/>
    </xf>
    <xf numFmtId="177" fontId="15" fillId="0" borderId="55" xfId="8" applyNumberFormat="1" applyFont="1" applyFill="1" applyBorder="1" applyAlignment="1">
      <alignment horizontal="center" vertical="center" wrapText="1"/>
    </xf>
    <xf numFmtId="177" fontId="15" fillId="0" borderId="11" xfId="8" applyNumberFormat="1" applyFont="1" applyFill="1" applyBorder="1" applyAlignment="1">
      <alignment horizontal="center" vertical="center" wrapText="1"/>
    </xf>
    <xf numFmtId="177" fontId="15" fillId="0" borderId="82" xfId="8" applyNumberFormat="1" applyFont="1" applyFill="1" applyBorder="1" applyAlignment="1">
      <alignment horizontal="center" vertical="center" wrapText="1"/>
    </xf>
    <xf numFmtId="240" fontId="16" fillId="0" borderId="0" xfId="33" applyNumberFormat="1" applyFont="1" applyFill="1"/>
    <xf numFmtId="0" fontId="27" fillId="0" borderId="72" xfId="8" quotePrefix="1" applyFont="1" applyFill="1" applyBorder="1" applyAlignment="1">
      <alignment horizontal="center" vertical="center" wrapText="1"/>
    </xf>
    <xf numFmtId="0" fontId="13" fillId="0" borderId="79" xfId="8" applyFont="1" applyFill="1" applyBorder="1" applyAlignment="1">
      <alignment vertical="center" wrapText="1"/>
    </xf>
    <xf numFmtId="166" fontId="27" fillId="0" borderId="71" xfId="33" applyNumberFormat="1" applyFont="1" applyFill="1" applyBorder="1" applyAlignment="1">
      <alignment horizontal="center" vertical="center"/>
    </xf>
    <xf numFmtId="177" fontId="15" fillId="0" borderId="41" xfId="8" applyNumberFormat="1" applyFont="1" applyFill="1" applyBorder="1" applyAlignment="1">
      <alignment horizontal="center" vertical="center" wrapText="1"/>
    </xf>
    <xf numFmtId="177" fontId="15" fillId="0" borderId="56" xfId="8" applyNumberFormat="1" applyFont="1" applyFill="1" applyBorder="1" applyAlignment="1">
      <alignment horizontal="center" vertical="center" wrapText="1"/>
    </xf>
    <xf numFmtId="177" fontId="15" fillId="0" borderId="1" xfId="8" applyNumberFormat="1" applyFont="1" applyFill="1" applyBorder="1" applyAlignment="1">
      <alignment horizontal="center" vertical="center" wrapText="1"/>
    </xf>
    <xf numFmtId="177" fontId="15" fillId="0" borderId="80" xfId="8" applyNumberFormat="1" applyFont="1" applyFill="1" applyBorder="1" applyAlignment="1">
      <alignment horizontal="center" vertical="center" wrapText="1"/>
    </xf>
    <xf numFmtId="166" fontId="27" fillId="0" borderId="37" xfId="33" applyNumberFormat="1" applyFont="1" applyFill="1" applyBorder="1" applyAlignment="1">
      <alignment horizontal="center" vertical="center"/>
    </xf>
    <xf numFmtId="177" fontId="52" fillId="0" borderId="36" xfId="8" applyNumberFormat="1" applyFont="1" applyFill="1" applyBorder="1" applyAlignment="1">
      <alignment horizontal="center" vertical="center" wrapText="1"/>
    </xf>
    <xf numFmtId="177" fontId="52" fillId="0" borderId="62" xfId="8" applyNumberFormat="1" applyFont="1" applyFill="1" applyBorder="1" applyAlignment="1">
      <alignment horizontal="center" vertical="center" wrapText="1"/>
    </xf>
    <xf numFmtId="177" fontId="52" fillId="0" borderId="15" xfId="8" applyNumberFormat="1" applyFont="1" applyFill="1" applyBorder="1" applyAlignment="1">
      <alignment horizontal="center" vertical="center" wrapText="1"/>
    </xf>
    <xf numFmtId="177" fontId="52" fillId="0" borderId="34" xfId="8" applyNumberFormat="1" applyFont="1" applyFill="1" applyBorder="1" applyAlignment="1">
      <alignment horizontal="center" vertical="center" wrapText="1"/>
    </xf>
    <xf numFmtId="177" fontId="52" fillId="0" borderId="39" xfId="8" applyNumberFormat="1" applyFont="1" applyFill="1" applyBorder="1" applyAlignment="1">
      <alignment horizontal="center" vertical="center" wrapText="1"/>
    </xf>
    <xf numFmtId="0" fontId="16" fillId="0" borderId="0" xfId="234" applyFont="1" applyFill="1" applyAlignment="1">
      <alignment horizontal="center"/>
    </xf>
    <xf numFmtId="0" fontId="6" fillId="0" borderId="0" xfId="231" applyFont="1" applyFill="1"/>
    <xf numFmtId="0" fontId="16" fillId="0" borderId="13" xfId="8" applyFont="1" applyFill="1" applyBorder="1"/>
    <xf numFmtId="0" fontId="16" fillId="0" borderId="38" xfId="8" applyFont="1" applyFill="1" applyBorder="1"/>
    <xf numFmtId="0" fontId="9" fillId="0" borderId="14" xfId="8" applyFont="1" applyFill="1" applyBorder="1" applyAlignment="1">
      <alignment horizontal="center" vertical="center"/>
    </xf>
    <xf numFmtId="0" fontId="16" fillId="0" borderId="15" xfId="8" applyFont="1" applyFill="1" applyBorder="1"/>
    <xf numFmtId="0" fontId="16" fillId="0" borderId="27" xfId="8" applyFont="1" applyFill="1" applyBorder="1"/>
    <xf numFmtId="185" fontId="16" fillId="0" borderId="0" xfId="8" applyNumberFormat="1" applyFont="1" applyFill="1" applyBorder="1" applyAlignment="1">
      <alignment horizontal="right" vertical="center"/>
    </xf>
    <xf numFmtId="0" fontId="16" fillId="0" borderId="41" xfId="8" applyFont="1" applyFill="1" applyBorder="1" applyAlignment="1">
      <alignment vertical="center"/>
    </xf>
    <xf numFmtId="0" fontId="16" fillId="0" borderId="6" xfId="8" applyFont="1" applyFill="1" applyBorder="1" applyAlignment="1">
      <alignment vertical="center"/>
    </xf>
    <xf numFmtId="177" fontId="16" fillId="0" borderId="0" xfId="8" applyNumberFormat="1" applyFont="1" applyFill="1" applyBorder="1" applyAlignment="1">
      <alignment vertical="center"/>
    </xf>
    <xf numFmtId="0" fontId="16" fillId="0" borderId="156" xfId="8" applyFont="1" applyFill="1" applyBorder="1" applyAlignment="1">
      <alignment vertical="center"/>
    </xf>
    <xf numFmtId="0" fontId="16" fillId="0" borderId="0" xfId="8" applyFont="1" applyFill="1" applyBorder="1" applyAlignment="1">
      <alignment vertical="center"/>
    </xf>
    <xf numFmtId="0" fontId="16" fillId="0" borderId="24" xfId="8" applyFont="1" applyFill="1" applyBorder="1" applyAlignment="1">
      <alignment horizontal="center" vertical="center"/>
    </xf>
    <xf numFmtId="0" fontId="16" fillId="0" borderId="28" xfId="8" applyFont="1" applyFill="1" applyBorder="1" applyAlignment="1">
      <alignment vertical="center"/>
    </xf>
    <xf numFmtId="0" fontId="27" fillId="0" borderId="17" xfId="8" applyFont="1" applyFill="1" applyBorder="1"/>
    <xf numFmtId="185" fontId="16" fillId="0" borderId="20" xfId="8" applyNumberFormat="1" applyFont="1" applyFill="1" applyBorder="1" applyAlignment="1">
      <alignment horizontal="right" vertical="center"/>
    </xf>
    <xf numFmtId="0" fontId="16" fillId="0" borderId="35" xfId="8" applyFont="1" applyFill="1" applyBorder="1" applyAlignment="1">
      <alignment vertical="center"/>
    </xf>
    <xf numFmtId="0" fontId="16" fillId="0" borderId="20" xfId="8" applyFont="1" applyFill="1" applyBorder="1" applyAlignment="1">
      <alignment vertical="center"/>
    </xf>
    <xf numFmtId="177" fontId="16" fillId="0" borderId="20" xfId="8" applyNumberFormat="1" applyFont="1" applyFill="1" applyBorder="1" applyAlignment="1">
      <alignment vertical="center"/>
    </xf>
    <xf numFmtId="0" fontId="16" fillId="0" borderId="157" xfId="8" applyFont="1" applyFill="1" applyBorder="1" applyAlignment="1">
      <alignment vertical="center"/>
    </xf>
    <xf numFmtId="0" fontId="16" fillId="0" borderId="63" xfId="8" applyFont="1" applyFill="1" applyBorder="1" applyAlignment="1">
      <alignment vertical="center"/>
    </xf>
    <xf numFmtId="0" fontId="16" fillId="0" borderId="19" xfId="8" applyFont="1" applyFill="1" applyBorder="1" applyAlignment="1">
      <alignment vertical="center"/>
    </xf>
    <xf numFmtId="0" fontId="6" fillId="0" borderId="0" xfId="231" quotePrefix="1" applyFont="1" applyFill="1" applyAlignment="1">
      <alignment horizontal="left"/>
    </xf>
    <xf numFmtId="0" fontId="7" fillId="0" borderId="0" xfId="231" quotePrefix="1" applyFont="1" applyFill="1" applyAlignment="1">
      <alignment horizontal="centerContinuous"/>
    </xf>
    <xf numFmtId="0" fontId="12" fillId="0" borderId="12" xfId="231" applyFont="1" applyFill="1" applyBorder="1" applyAlignment="1">
      <alignment horizontal="center"/>
    </xf>
    <xf numFmtId="0" fontId="12" fillId="0" borderId="13" xfId="231" quotePrefix="1" applyFont="1" applyFill="1" applyBorder="1" applyAlignment="1">
      <alignment horizontal="center" vertical="center"/>
    </xf>
    <xf numFmtId="0" fontId="12" fillId="0" borderId="14" xfId="231" quotePrefix="1" applyFont="1" applyFill="1" applyBorder="1" applyAlignment="1">
      <alignment horizontal="center" vertical="center"/>
    </xf>
    <xf numFmtId="0" fontId="12" fillId="0" borderId="14" xfId="8" applyFont="1" applyFill="1" applyBorder="1" applyAlignment="1">
      <alignment horizontal="center" vertical="center"/>
    </xf>
    <xf numFmtId="0" fontId="12" fillId="0" borderId="15" xfId="8" applyFont="1" applyFill="1" applyBorder="1" applyAlignment="1">
      <alignment horizontal="center" vertical="center"/>
    </xf>
    <xf numFmtId="0" fontId="12" fillId="0" borderId="59" xfId="8" applyFont="1" applyFill="1" applyBorder="1" applyAlignment="1">
      <alignment horizontal="center" vertical="center"/>
    </xf>
    <xf numFmtId="0" fontId="12" fillId="0" borderId="16" xfId="231" applyFont="1" applyFill="1" applyBorder="1" applyAlignment="1">
      <alignment horizontal="center" vertical="center"/>
    </xf>
    <xf numFmtId="0" fontId="37" fillId="0" borderId="0" xfId="8" applyFont="1" applyFill="1" applyBorder="1" applyAlignment="1">
      <alignment vertical="center" wrapText="1"/>
    </xf>
    <xf numFmtId="0" fontId="16" fillId="0" borderId="27" xfId="231" applyFont="1" applyFill="1" applyBorder="1" applyAlignment="1">
      <alignment horizontal="center"/>
    </xf>
    <xf numFmtId="233" fontId="16" fillId="0" borderId="6" xfId="8" applyNumberFormat="1" applyFont="1" applyFill="1" applyBorder="1" applyAlignment="1">
      <alignment horizontal="center"/>
    </xf>
    <xf numFmtId="233" fontId="16" fillId="0" borderId="0" xfId="8" applyNumberFormat="1" applyFont="1" applyFill="1" applyBorder="1" applyAlignment="1">
      <alignment horizontal="center"/>
    </xf>
    <xf numFmtId="0" fontId="16" fillId="0" borderId="24" xfId="8" applyFont="1" applyFill="1" applyBorder="1" applyAlignment="1">
      <alignment horizontal="center"/>
    </xf>
    <xf numFmtId="239" fontId="16" fillId="0" borderId="23" xfId="233" applyNumberFormat="1" applyFont="1" applyFill="1" applyBorder="1" applyAlignment="1">
      <alignment horizontal="center"/>
    </xf>
    <xf numFmtId="239" fontId="16" fillId="0" borderId="28" xfId="233" applyNumberFormat="1" applyFont="1" applyFill="1" applyBorder="1" applyAlignment="1">
      <alignment horizontal="center"/>
    </xf>
    <xf numFmtId="177" fontId="16" fillId="0" borderId="0" xfId="8" applyNumberFormat="1" applyFont="1" applyFill="1" applyBorder="1" applyAlignment="1">
      <alignment horizontal="center"/>
    </xf>
    <xf numFmtId="0" fontId="27" fillId="0" borderId="17" xfId="231" applyFont="1" applyFill="1" applyBorder="1" applyAlignment="1">
      <alignment horizontal="center" vertical="center" wrapText="1"/>
    </xf>
    <xf numFmtId="233" fontId="27" fillId="0" borderId="63" xfId="8" applyNumberFormat="1" applyFont="1" applyFill="1" applyBorder="1" applyAlignment="1">
      <alignment horizontal="center" vertical="center"/>
    </xf>
    <xf numFmtId="233" fontId="27" fillId="0" borderId="20" xfId="8" applyNumberFormat="1" applyFont="1" applyFill="1" applyBorder="1" applyAlignment="1">
      <alignment horizontal="center" vertical="center"/>
    </xf>
    <xf numFmtId="233" fontId="27" fillId="0" borderId="35" xfId="8" applyNumberFormat="1" applyFont="1" applyFill="1" applyBorder="1" applyAlignment="1">
      <alignment horizontal="center" vertical="center"/>
    </xf>
    <xf numFmtId="233" fontId="27" fillId="0" borderId="19" xfId="8" applyNumberFormat="1" applyFont="1" applyFill="1" applyBorder="1" applyAlignment="1">
      <alignment horizontal="center" vertical="center"/>
    </xf>
    <xf numFmtId="0" fontId="16" fillId="0" borderId="0" xfId="8" applyFont="1" applyFill="1" applyAlignment="1">
      <alignment vertical="center"/>
    </xf>
    <xf numFmtId="0" fontId="43" fillId="0" borderId="0" xfId="231" quotePrefix="1" applyFont="1" applyFill="1" applyBorder="1"/>
    <xf numFmtId="0" fontId="7" fillId="0" borderId="0" xfId="231" applyFont="1" applyFill="1"/>
    <xf numFmtId="0" fontId="12" fillId="0" borderId="15" xfId="231" quotePrefix="1" applyFont="1" applyFill="1" applyBorder="1" applyAlignment="1">
      <alignment horizontal="center" vertical="center"/>
    </xf>
    <xf numFmtId="233" fontId="16" fillId="0" borderId="64" xfId="231" applyNumberFormat="1" applyFont="1" applyFill="1" applyBorder="1" applyAlignment="1"/>
    <xf numFmtId="233" fontId="16" fillId="0" borderId="0" xfId="231" applyNumberFormat="1" applyFont="1" applyFill="1" applyBorder="1" applyAlignment="1"/>
    <xf numFmtId="233" fontId="16" fillId="0" borderId="40" xfId="231" applyNumberFormat="1" applyFont="1" applyFill="1" applyBorder="1" applyAlignment="1"/>
    <xf numFmtId="233" fontId="16" fillId="0" borderId="6" xfId="8" applyNumberFormat="1" applyFont="1" applyFill="1" applyBorder="1" applyAlignment="1"/>
    <xf numFmtId="233" fontId="16" fillId="0" borderId="0" xfId="8" applyNumberFormat="1" applyFont="1" applyFill="1" applyBorder="1" applyAlignment="1"/>
    <xf numFmtId="233" fontId="16" fillId="0" borderId="24" xfId="8" applyNumberFormat="1" applyFont="1" applyFill="1" applyBorder="1" applyAlignment="1"/>
    <xf numFmtId="233" fontId="16" fillId="0" borderId="23" xfId="8" applyNumberFormat="1" applyFont="1" applyFill="1" applyBorder="1" applyAlignment="1"/>
    <xf numFmtId="233" fontId="16" fillId="0" borderId="6" xfId="231" applyNumberFormat="1" applyFont="1" applyFill="1" applyBorder="1" applyAlignment="1"/>
    <xf numFmtId="233" fontId="16" fillId="0" borderId="41" xfId="231" applyNumberFormat="1" applyFont="1" applyFill="1" applyBorder="1" applyAlignment="1"/>
    <xf numFmtId="233" fontId="16" fillId="0" borderId="28" xfId="8" applyNumberFormat="1" applyFont="1" applyFill="1" applyBorder="1" applyAlignment="1"/>
    <xf numFmtId="233" fontId="15" fillId="0" borderId="28" xfId="8" applyNumberFormat="1" applyFont="1" applyFill="1" applyBorder="1" applyAlignment="1"/>
    <xf numFmtId="233" fontId="27" fillId="0" borderId="63" xfId="231" applyNumberFormat="1" applyFont="1" applyFill="1" applyBorder="1" applyAlignment="1">
      <alignment vertical="center"/>
    </xf>
    <xf numFmtId="233" fontId="27" fillId="0" borderId="20" xfId="231" applyNumberFormat="1" applyFont="1" applyFill="1" applyBorder="1" applyAlignment="1">
      <alignment vertical="center"/>
    </xf>
    <xf numFmtId="233" fontId="27" fillId="0" borderId="35" xfId="231" applyNumberFormat="1" applyFont="1" applyFill="1" applyBorder="1" applyAlignment="1">
      <alignment vertical="center"/>
    </xf>
    <xf numFmtId="233" fontId="27" fillId="0" borderId="20" xfId="8" applyNumberFormat="1" applyFont="1" applyFill="1" applyBorder="1" applyAlignment="1">
      <alignment vertical="center"/>
    </xf>
    <xf numFmtId="233" fontId="52" fillId="0" borderId="19" xfId="8" applyNumberFormat="1" applyFont="1" applyFill="1" applyBorder="1" applyAlignment="1">
      <alignment vertical="center"/>
    </xf>
    <xf numFmtId="0" fontId="7" fillId="0" borderId="0" xfId="231" applyFont="1" applyFill="1" applyBorder="1"/>
    <xf numFmtId="0" fontId="8" fillId="0" borderId="0" xfId="8" applyFont="1" applyFill="1"/>
    <xf numFmtId="0" fontId="6" fillId="0" borderId="0" xfId="8" applyFont="1" applyFill="1" applyAlignment="1">
      <alignment horizontal="center"/>
    </xf>
    <xf numFmtId="237" fontId="13" fillId="0" borderId="27" xfId="8" applyNumberFormat="1" applyFont="1" applyFill="1" applyBorder="1" applyAlignment="1"/>
    <xf numFmtId="237" fontId="13" fillId="0" borderId="0" xfId="8" applyNumberFormat="1" applyFont="1" applyFill="1" applyBorder="1" applyAlignment="1"/>
    <xf numFmtId="237" fontId="13" fillId="0" borderId="41" xfId="8" applyNumberFormat="1" applyFont="1" applyFill="1" applyBorder="1" applyAlignment="1"/>
    <xf numFmtId="237" fontId="13" fillId="0" borderId="27" xfId="8" applyNumberFormat="1" applyFont="1" applyFill="1" applyBorder="1" applyAlignment="1">
      <alignment horizontal="left"/>
    </xf>
    <xf numFmtId="237" fontId="13" fillId="0" borderId="0" xfId="8" applyNumberFormat="1" applyFont="1" applyFill="1" applyBorder="1" applyAlignment="1">
      <alignment horizontal="left"/>
    </xf>
    <xf numFmtId="237" fontId="13" fillId="0" borderId="41" xfId="8" applyNumberFormat="1" applyFont="1" applyFill="1" applyBorder="1" applyAlignment="1">
      <alignment horizontal="left"/>
    </xf>
    <xf numFmtId="237" fontId="13" fillId="0" borderId="27" xfId="8" applyNumberFormat="1" applyFont="1" applyFill="1" applyBorder="1" applyAlignment="1">
      <alignment horizontal="left" indent="1"/>
    </xf>
    <xf numFmtId="237" fontId="13" fillId="0" borderId="0" xfId="8" applyNumberFormat="1" applyFont="1" applyFill="1" applyBorder="1" applyAlignment="1">
      <alignment horizontal="left" vertical="top" wrapText="1"/>
    </xf>
    <xf numFmtId="237" fontId="13" fillId="0" borderId="41" xfId="8" applyNumberFormat="1" applyFont="1" applyFill="1" applyBorder="1" applyAlignment="1">
      <alignment horizontal="left" vertical="top" wrapText="1"/>
    </xf>
    <xf numFmtId="237" fontId="13" fillId="0" borderId="17" xfId="8" applyNumberFormat="1" applyFont="1" applyFill="1" applyBorder="1" applyAlignment="1">
      <alignment horizontal="left" vertical="top" wrapText="1"/>
    </xf>
    <xf numFmtId="237" fontId="13" fillId="0" borderId="20" xfId="8" applyNumberFormat="1" applyFont="1" applyFill="1" applyBorder="1" applyAlignment="1">
      <alignment horizontal="left" vertical="top" wrapText="1"/>
    </xf>
    <xf numFmtId="237" fontId="13" fillId="0" borderId="35" xfId="8" applyNumberFormat="1" applyFont="1" applyFill="1" applyBorder="1" applyAlignment="1">
      <alignment horizontal="left" vertical="top" wrapText="1"/>
    </xf>
    <xf numFmtId="238" fontId="13" fillId="0" borderId="63" xfId="8" applyNumberFormat="1" applyFont="1" applyFill="1" applyBorder="1"/>
    <xf numFmtId="0" fontId="13" fillId="0" borderId="35" xfId="8" applyFont="1" applyFill="1" applyBorder="1"/>
    <xf numFmtId="0" fontId="13" fillId="0" borderId="19" xfId="8" applyFont="1" applyFill="1" applyBorder="1"/>
    <xf numFmtId="0" fontId="9" fillId="0" borderId="0" xfId="8" quotePrefix="1" applyFont="1" applyFill="1" applyAlignment="1">
      <alignment horizontal="left"/>
    </xf>
    <xf numFmtId="0" fontId="7" fillId="0" borderId="37" xfId="8" applyFont="1" applyFill="1" applyBorder="1" applyAlignment="1">
      <alignment vertical="center"/>
    </xf>
    <xf numFmtId="0" fontId="7" fillId="0" borderId="15" xfId="8" applyFont="1" applyFill="1" applyBorder="1" applyAlignment="1">
      <alignment vertical="center" wrapText="1"/>
    </xf>
    <xf numFmtId="0" fontId="7" fillId="0" borderId="12" xfId="8" applyFont="1" applyFill="1" applyBorder="1"/>
    <xf numFmtId="0" fontId="7" fillId="0" borderId="28" xfId="8" applyFont="1" applyFill="1" applyBorder="1"/>
    <xf numFmtId="0" fontId="7" fillId="0" borderId="23" xfId="8" applyFont="1" applyFill="1" applyBorder="1"/>
    <xf numFmtId="0" fontId="13" fillId="0" borderId="26" xfId="8" applyFont="1" applyFill="1" applyBorder="1" applyAlignment="1">
      <alignment horizontal="center" vertical="center"/>
    </xf>
    <xf numFmtId="0" fontId="7" fillId="0" borderId="28" xfId="8" applyFont="1" applyFill="1" applyBorder="1" applyAlignment="1">
      <alignment horizontal="center" vertical="center"/>
    </xf>
    <xf numFmtId="0" fontId="7" fillId="0" borderId="26" xfId="8" applyFont="1" applyFill="1" applyBorder="1" applyAlignment="1">
      <alignment horizontal="center" vertical="center"/>
    </xf>
    <xf numFmtId="0" fontId="13" fillId="0" borderId="16" xfId="8" applyFont="1" applyFill="1" applyBorder="1" applyAlignment="1">
      <alignment horizontal="center" vertical="center"/>
    </xf>
    <xf numFmtId="0" fontId="7" fillId="0" borderId="19" xfId="8" applyFont="1" applyFill="1" applyBorder="1" applyAlignment="1">
      <alignment horizontal="center" vertical="center"/>
    </xf>
    <xf numFmtId="0" fontId="7" fillId="0" borderId="16" xfId="8" applyFont="1" applyFill="1" applyBorder="1"/>
    <xf numFmtId="230" fontId="108" fillId="0" borderId="9" xfId="67" applyNumberFormat="1" applyFont="1" applyFill="1" applyBorder="1" applyAlignment="1">
      <alignment horizontal="right" vertical="center"/>
    </xf>
    <xf numFmtId="230" fontId="108" fillId="0" borderId="11" xfId="67" applyNumberFormat="1" applyFont="1" applyFill="1" applyBorder="1" applyAlignment="1">
      <alignment horizontal="center" vertical="center" wrapText="1"/>
    </xf>
    <xf numFmtId="230" fontId="108" fillId="0" borderId="11" xfId="67" applyNumberFormat="1" applyFont="1" applyFill="1" applyBorder="1" applyAlignment="1">
      <alignment horizontal="left" vertical="center" wrapText="1"/>
    </xf>
    <xf numFmtId="236" fontId="108" fillId="0" borderId="55" xfId="67" applyNumberFormat="1" applyFont="1" applyFill="1" applyBorder="1" applyAlignment="1">
      <alignment horizontal="center" vertical="center" wrapText="1"/>
    </xf>
    <xf numFmtId="230" fontId="108" fillId="0" borderId="11" xfId="67" applyNumberFormat="1" applyFont="1" applyFill="1" applyBorder="1" applyAlignment="1">
      <alignment horizontal="right" vertical="center"/>
    </xf>
    <xf numFmtId="0" fontId="108" fillId="0" borderId="9" xfId="67" applyFont="1" applyFill="1" applyBorder="1" applyAlignment="1">
      <alignment vertical="center" wrapText="1"/>
    </xf>
    <xf numFmtId="0" fontId="85" fillId="0" borderId="0" xfId="222" applyFont="1" applyFill="1" applyAlignment="1"/>
    <xf numFmtId="0" fontId="103" fillId="0" borderId="0" xfId="225" applyFont="1" applyFill="1"/>
    <xf numFmtId="0" fontId="103" fillId="0" borderId="0" xfId="223" applyFont="1" applyFill="1"/>
    <xf numFmtId="0" fontId="164" fillId="0" borderId="145" xfId="13" applyFont="1" applyFill="1" applyBorder="1" applyAlignment="1">
      <alignment vertical="top" wrapText="1"/>
    </xf>
    <xf numFmtId="0" fontId="93" fillId="0" borderId="148" xfId="13" applyFont="1" applyFill="1" applyBorder="1" applyAlignment="1">
      <alignment horizontal="left" vertical="top" wrapText="1" indent="1"/>
    </xf>
    <xf numFmtId="0" fontId="86" fillId="0" borderId="148" xfId="13" applyFont="1" applyFill="1" applyBorder="1" applyAlignment="1">
      <alignment wrapText="1"/>
    </xf>
    <xf numFmtId="0" fontId="103" fillId="0" borderId="0" xfId="220" applyFont="1" applyFill="1" applyAlignment="1">
      <alignment horizontal="left"/>
    </xf>
    <xf numFmtId="0" fontId="89" fillId="0" borderId="0" xfId="220" applyFont="1" applyFill="1" applyAlignment="1">
      <alignment horizontal="left"/>
    </xf>
    <xf numFmtId="0" fontId="27" fillId="0" borderId="0" xfId="220" quotePrefix="1" applyFont="1" applyFill="1" applyAlignment="1">
      <alignment horizontal="left"/>
    </xf>
    <xf numFmtId="0" fontId="27" fillId="0" borderId="1" xfId="220" applyFont="1" applyFill="1" applyBorder="1" applyAlignment="1">
      <alignment horizontal="left"/>
    </xf>
    <xf numFmtId="0" fontId="52" fillId="0" borderId="10" xfId="220" applyNumberFormat="1" applyFont="1" applyFill="1" applyBorder="1" applyAlignment="1">
      <alignment horizontal="center"/>
    </xf>
    <xf numFmtId="0" fontId="52" fillId="0" borderId="55" xfId="220" applyNumberFormat="1" applyFont="1" applyFill="1" applyBorder="1" applyAlignment="1">
      <alignment horizontal="center"/>
    </xf>
    <xf numFmtId="0" fontId="39" fillId="0" borderId="41" xfId="220" applyFont="1" applyFill="1" applyBorder="1">
      <alignment horizontal="left" vertical="top" wrapText="1"/>
    </xf>
    <xf numFmtId="4" fontId="48" fillId="0" borderId="0" xfId="27" applyFont="1" applyFill="1" applyAlignment="1">
      <alignment horizontal="left" vertical="top" wrapText="1"/>
    </xf>
    <xf numFmtId="0" fontId="52" fillId="0" borderId="11" xfId="220" applyFont="1" applyFill="1" applyBorder="1" applyAlignment="1">
      <alignment horizontal="center" vertical="center"/>
    </xf>
    <xf numFmtId="0" fontId="86" fillId="0" borderId="0" xfId="220" applyFont="1" applyFill="1" applyAlignment="1">
      <alignment horizontal="left"/>
    </xf>
    <xf numFmtId="0" fontId="100" fillId="0" borderId="0" xfId="220" applyFont="1" applyFill="1" applyBorder="1">
      <alignment horizontal="left" vertical="top" wrapText="1"/>
    </xf>
    <xf numFmtId="0" fontId="100" fillId="0" borderId="0" xfId="220" applyFont="1" applyFill="1">
      <alignment horizontal="left" vertical="top" wrapText="1"/>
    </xf>
    <xf numFmtId="0" fontId="61" fillId="0" borderId="0" xfId="220" quotePrefix="1" applyFont="1" applyFill="1" applyAlignment="1">
      <alignment horizontal="left"/>
    </xf>
    <xf numFmtId="0" fontId="92" fillId="0" borderId="0" xfId="220" applyFont="1" applyFill="1" applyBorder="1">
      <alignment horizontal="left" vertical="top" wrapText="1"/>
    </xf>
    <xf numFmtId="0" fontId="92" fillId="0" borderId="4" xfId="220" applyFont="1" applyFill="1" applyBorder="1">
      <alignment horizontal="left" vertical="top" wrapText="1"/>
    </xf>
    <xf numFmtId="0" fontId="92" fillId="0" borderId="0" xfId="220" applyFont="1" applyFill="1">
      <alignment horizontal="left" vertical="top" wrapText="1"/>
    </xf>
    <xf numFmtId="0" fontId="61" fillId="0" borderId="11" xfId="220" applyFont="1" applyFill="1" applyBorder="1" applyAlignment="1" applyProtection="1">
      <alignment horizontal="centerContinuous" vertical="center"/>
    </xf>
    <xf numFmtId="0" fontId="61" fillId="0" borderId="10" xfId="220" applyNumberFormat="1" applyFont="1" applyFill="1" applyBorder="1" applyAlignment="1">
      <alignment horizontal="center"/>
    </xf>
    <xf numFmtId="0" fontId="61" fillId="0" borderId="55" xfId="220" applyNumberFormat="1" applyFont="1" applyFill="1" applyBorder="1" applyAlignment="1">
      <alignment horizontal="center"/>
    </xf>
    <xf numFmtId="0" fontId="61" fillId="0" borderId="5" xfId="220" quotePrefix="1" applyFont="1" applyFill="1" applyBorder="1" applyAlignment="1">
      <alignment horizontal="left"/>
    </xf>
    <xf numFmtId="0" fontId="92" fillId="0" borderId="41" xfId="220" applyFont="1" applyFill="1" applyBorder="1">
      <alignment horizontal="left" vertical="top" wrapText="1"/>
    </xf>
    <xf numFmtId="0" fontId="61" fillId="0" borderId="5" xfId="220" applyFont="1" applyFill="1" applyBorder="1" applyAlignment="1">
      <alignment horizontal="left"/>
    </xf>
    <xf numFmtId="0" fontId="29" fillId="0" borderId="5" xfId="220" quotePrefix="1" applyFont="1" applyFill="1" applyBorder="1" applyAlignment="1">
      <alignment horizontal="left"/>
    </xf>
    <xf numFmtId="0" fontId="64" fillId="0" borderId="5" xfId="220" quotePrefix="1" applyFont="1" applyFill="1" applyBorder="1" applyAlignment="1">
      <alignment horizontal="left"/>
    </xf>
    <xf numFmtId="0" fontId="29" fillId="0" borderId="5" xfId="220" applyFont="1" applyFill="1" applyBorder="1" applyAlignment="1">
      <alignment horizontal="left"/>
    </xf>
    <xf numFmtId="0" fontId="61" fillId="0" borderId="11" xfId="220" applyFont="1" applyFill="1" applyBorder="1" applyAlignment="1">
      <alignment horizontal="left"/>
    </xf>
    <xf numFmtId="0" fontId="29" fillId="0" borderId="5" xfId="220" applyFont="1" applyFill="1" applyBorder="1" applyAlignment="1">
      <alignment horizontal="left" vertical="center"/>
    </xf>
    <xf numFmtId="0" fontId="29" fillId="0" borderId="5" xfId="220" quotePrefix="1" applyFont="1" applyFill="1" applyBorder="1" applyAlignment="1">
      <alignment horizontal="left" vertical="center"/>
    </xf>
    <xf numFmtId="0" fontId="61" fillId="0" borderId="11" xfId="220" applyFont="1" applyFill="1" applyBorder="1" applyAlignment="1">
      <alignment horizontal="left" vertical="center"/>
    </xf>
    <xf numFmtId="172" fontId="92" fillId="0" borderId="0" xfId="220" applyNumberFormat="1" applyFont="1" applyFill="1">
      <alignment horizontal="left" vertical="top" wrapText="1"/>
    </xf>
    <xf numFmtId="0" fontId="61" fillId="0" borderId="0" xfId="220" applyFont="1" applyFill="1" applyBorder="1" applyAlignment="1">
      <alignment horizontal="right"/>
    </xf>
    <xf numFmtId="0" fontId="29" fillId="0" borderId="1" xfId="220" applyFont="1" applyFill="1" applyBorder="1" applyAlignment="1">
      <alignment horizontal="left" vertical="center" wrapText="1"/>
    </xf>
    <xf numFmtId="0" fontId="52" fillId="0" borderId="5" xfId="220" quotePrefix="1" applyFont="1" applyFill="1" applyBorder="1" applyAlignment="1">
      <alignment horizontal="left" vertical="center"/>
    </xf>
    <xf numFmtId="0" fontId="92" fillId="0" borderId="2" xfId="220" applyFont="1" applyFill="1" applyBorder="1" applyAlignment="1">
      <alignment horizontal="left" vertical="center" wrapText="1"/>
    </xf>
    <xf numFmtId="0" fontId="92" fillId="0" borderId="41" xfId="220" applyFont="1" applyFill="1" applyBorder="1" applyAlignment="1">
      <alignment horizontal="left" vertical="center" wrapText="1"/>
    </xf>
    <xf numFmtId="0" fontId="52" fillId="0" borderId="5" xfId="220" applyFont="1" applyFill="1" applyBorder="1" applyAlignment="1">
      <alignment horizontal="left" vertical="center"/>
    </xf>
    <xf numFmtId="172" fontId="61" fillId="0" borderId="0" xfId="220" applyNumberFormat="1" applyFont="1" applyFill="1" applyBorder="1" applyAlignment="1">
      <alignment vertical="center"/>
    </xf>
    <xf numFmtId="172" fontId="61" fillId="0" borderId="41" xfId="220" applyNumberFormat="1" applyFont="1" applyFill="1" applyBorder="1" applyAlignment="1">
      <alignment vertical="center"/>
    </xf>
    <xf numFmtId="0" fontId="15" fillId="0" borderId="5" xfId="220" quotePrefix="1" applyFont="1" applyFill="1" applyBorder="1" applyAlignment="1">
      <alignment horizontal="left" vertical="center"/>
    </xf>
    <xf numFmtId="172" fontId="29" fillId="0" borderId="0" xfId="220" applyNumberFormat="1" applyFont="1" applyFill="1" applyBorder="1" applyAlignment="1">
      <alignment vertical="center"/>
    </xf>
    <xf numFmtId="172" fontId="92" fillId="0" borderId="0" xfId="220" applyNumberFormat="1" applyFont="1" applyFill="1" applyAlignment="1">
      <alignment horizontal="left" vertical="center" wrapText="1"/>
    </xf>
    <xf numFmtId="0" fontId="15" fillId="0" borderId="5" xfId="220" applyFont="1" applyFill="1" applyBorder="1" applyAlignment="1">
      <alignment horizontal="left" vertical="center"/>
    </xf>
    <xf numFmtId="172" fontId="29" fillId="0" borderId="4" xfId="220" applyNumberFormat="1" applyFont="1" applyFill="1" applyBorder="1" applyAlignment="1">
      <alignment vertical="center"/>
    </xf>
    <xf numFmtId="0" fontId="52" fillId="0" borderId="11" xfId="220" applyFont="1" applyFill="1" applyBorder="1" applyAlignment="1">
      <alignment horizontal="left" vertical="center"/>
    </xf>
    <xf numFmtId="172" fontId="61" fillId="0" borderId="10" xfId="220" applyNumberFormat="1" applyFont="1" applyFill="1" applyBorder="1" applyAlignment="1">
      <alignment vertical="center"/>
    </xf>
    <xf numFmtId="172" fontId="61" fillId="0" borderId="55" xfId="220" applyNumberFormat="1" applyFont="1" applyFill="1" applyBorder="1" applyAlignment="1">
      <alignment vertical="center"/>
    </xf>
    <xf numFmtId="0" fontId="52" fillId="0" borderId="11" xfId="220" quotePrefix="1" applyFont="1" applyFill="1" applyBorder="1" applyAlignment="1">
      <alignment horizontal="left" vertical="center"/>
    </xf>
    <xf numFmtId="172" fontId="61" fillId="0" borderId="4" xfId="220" applyNumberFormat="1" applyFont="1" applyFill="1" applyBorder="1" applyAlignment="1">
      <alignment vertical="center"/>
    </xf>
    <xf numFmtId="172" fontId="61" fillId="0" borderId="57" xfId="220" applyNumberFormat="1" applyFont="1" applyFill="1" applyBorder="1" applyAlignment="1">
      <alignment vertical="center"/>
    </xf>
    <xf numFmtId="172" fontId="29" fillId="0" borderId="2" xfId="220" applyNumberFormat="1" applyFont="1" applyFill="1" applyBorder="1" applyAlignment="1">
      <alignment vertical="center"/>
    </xf>
    <xf numFmtId="172" fontId="29" fillId="0" borderId="56" xfId="220" applyNumberFormat="1" applyFont="1" applyFill="1" applyBorder="1" applyAlignment="1">
      <alignment vertical="center"/>
    </xf>
    <xf numFmtId="0" fontId="98" fillId="0" borderId="5" xfId="220" quotePrefix="1" applyFont="1" applyFill="1" applyBorder="1" applyAlignment="1">
      <alignment horizontal="left" vertical="center"/>
    </xf>
    <xf numFmtId="172" fontId="64" fillId="0" borderId="0" xfId="220" applyNumberFormat="1" applyFont="1" applyFill="1" applyBorder="1" applyAlignment="1">
      <alignment vertical="center"/>
    </xf>
    <xf numFmtId="172" fontId="64" fillId="0" borderId="41" xfId="220" applyNumberFormat="1" applyFont="1" applyFill="1" applyBorder="1" applyAlignment="1">
      <alignment vertical="center"/>
    </xf>
    <xf numFmtId="0" fontId="15" fillId="0" borderId="5" xfId="220" quotePrefix="1" applyFont="1" applyFill="1" applyBorder="1" applyAlignment="1">
      <alignment horizontal="left"/>
    </xf>
    <xf numFmtId="0" fontId="98" fillId="0" borderId="5" xfId="220" applyFont="1" applyFill="1" applyBorder="1" applyAlignment="1">
      <alignment horizontal="left" vertical="center"/>
    </xf>
    <xf numFmtId="0" fontId="15" fillId="0" borderId="5" xfId="220" applyFont="1" applyFill="1" applyBorder="1" applyAlignment="1">
      <alignment horizontal="left" vertical="center" wrapText="1"/>
    </xf>
    <xf numFmtId="0" fontId="52" fillId="0" borderId="11" xfId="220" applyFont="1" applyFill="1" applyBorder="1" applyAlignment="1">
      <alignment vertical="center"/>
    </xf>
    <xf numFmtId="0" fontId="52" fillId="0" borderId="11" xfId="220" quotePrefix="1" applyFont="1" applyFill="1" applyBorder="1" applyAlignment="1">
      <alignment vertical="center"/>
    </xf>
    <xf numFmtId="178" fontId="61" fillId="0" borderId="10" xfId="220" applyNumberFormat="1" applyFont="1" applyFill="1" applyBorder="1" applyAlignment="1">
      <alignment vertical="center"/>
    </xf>
    <xf numFmtId="178" fontId="61" fillId="0" borderId="55" xfId="220" applyNumberFormat="1" applyFont="1" applyFill="1" applyBorder="1" applyAlignment="1">
      <alignment vertical="center"/>
    </xf>
    <xf numFmtId="0" fontId="16" fillId="0" borderId="0" xfId="220" quotePrefix="1" applyFont="1" applyFill="1" applyAlignment="1">
      <alignment horizontal="left"/>
    </xf>
    <xf numFmtId="0" fontId="92" fillId="0" borderId="0" xfId="220" applyFont="1" applyFill="1" applyBorder="1" applyAlignment="1">
      <alignment horizontal="left" vertical="center" wrapText="1"/>
    </xf>
    <xf numFmtId="0" fontId="61" fillId="0" borderId="0" xfId="220" applyFont="1" applyFill="1" applyBorder="1">
      <alignment horizontal="left" vertical="top" wrapText="1"/>
    </xf>
    <xf numFmtId="0" fontId="61" fillId="0" borderId="0" xfId="220" applyFont="1" applyFill="1">
      <alignment horizontal="left" vertical="top" wrapText="1"/>
    </xf>
    <xf numFmtId="0" fontId="61" fillId="0" borderId="4" xfId="220" applyFont="1" applyFill="1" applyBorder="1" applyAlignment="1">
      <alignment horizontal="right" vertical="top"/>
    </xf>
    <xf numFmtId="0" fontId="61" fillId="0" borderId="1" xfId="220" applyFont="1" applyFill="1" applyBorder="1" applyAlignment="1">
      <alignment horizontal="center" vertical="center"/>
    </xf>
    <xf numFmtId="0" fontId="61" fillId="0" borderId="0" xfId="220" applyFont="1" applyFill="1" applyAlignment="1">
      <alignment horizontal="center" vertical="center"/>
    </xf>
    <xf numFmtId="0" fontId="27" fillId="0" borderId="5" xfId="220" applyFont="1" applyFill="1" applyBorder="1" applyAlignment="1">
      <alignment horizontal="left" wrapText="1"/>
    </xf>
    <xf numFmtId="164" fontId="61" fillId="0" borderId="2" xfId="220" applyNumberFormat="1" applyFont="1" applyFill="1" applyBorder="1" applyAlignment="1">
      <alignment horizontal="center"/>
    </xf>
    <xf numFmtId="164" fontId="61" fillId="0" borderId="0" xfId="220" applyNumberFormat="1" applyFont="1" applyFill="1" applyBorder="1" applyAlignment="1">
      <alignment horizontal="center"/>
    </xf>
    <xf numFmtId="164" fontId="61" fillId="0" borderId="41" xfId="220" applyNumberFormat="1" applyFont="1" applyFill="1" applyBorder="1" applyAlignment="1">
      <alignment horizontal="center"/>
    </xf>
    <xf numFmtId="164" fontId="29" fillId="0" borderId="0" xfId="220" applyNumberFormat="1" applyFont="1" applyFill="1" applyBorder="1" applyAlignment="1">
      <alignment horizontal="center"/>
    </xf>
    <xf numFmtId="164" fontId="29" fillId="0" borderId="41" xfId="220" applyNumberFormat="1" applyFont="1" applyFill="1" applyBorder="1" applyAlignment="1">
      <alignment horizontal="center"/>
    </xf>
    <xf numFmtId="0" fontId="27" fillId="0" borderId="5" xfId="220" quotePrefix="1" applyFont="1" applyFill="1" applyBorder="1" applyAlignment="1">
      <alignment horizontal="left"/>
    </xf>
    <xf numFmtId="0" fontId="27" fillId="0" borderId="5" xfId="220" applyFont="1" applyFill="1" applyBorder="1" applyAlignment="1">
      <alignment horizontal="left"/>
    </xf>
    <xf numFmtId="164" fontId="61" fillId="0" borderId="4" xfId="220" applyNumberFormat="1" applyFont="1" applyFill="1" applyBorder="1" applyAlignment="1">
      <alignment horizontal="center"/>
    </xf>
    <xf numFmtId="164" fontId="61" fillId="0" borderId="57" xfId="220" applyNumberFormat="1" applyFont="1" applyFill="1" applyBorder="1" applyAlignment="1">
      <alignment horizontal="center"/>
    </xf>
    <xf numFmtId="0" fontId="27" fillId="0" borderId="11" xfId="220" applyFont="1" applyFill="1" applyBorder="1" applyAlignment="1"/>
    <xf numFmtId="164" fontId="61" fillId="0" borderId="10" xfId="220" applyNumberFormat="1" applyFont="1" applyFill="1" applyBorder="1" applyAlignment="1">
      <alignment horizontal="center"/>
    </xf>
    <xf numFmtId="164" fontId="61" fillId="0" borderId="55" xfId="220" applyNumberFormat="1" applyFont="1" applyFill="1" applyBorder="1" applyAlignment="1">
      <alignment horizontal="center"/>
    </xf>
    <xf numFmtId="0" fontId="61" fillId="0" borderId="0" xfId="220" applyFont="1" applyFill="1" applyAlignment="1">
      <alignment vertical="center"/>
    </xf>
    <xf numFmtId="228" fontId="61" fillId="0" borderId="2" xfId="220" applyNumberFormat="1" applyFont="1" applyFill="1" applyBorder="1" applyAlignment="1">
      <alignment horizontal="center"/>
    </xf>
    <xf numFmtId="228" fontId="61" fillId="0" borderId="0" xfId="220" applyNumberFormat="1" applyFont="1" applyFill="1" applyBorder="1" applyAlignment="1">
      <alignment horizontal="center"/>
    </xf>
    <xf numFmtId="228" fontId="61" fillId="0" borderId="41" xfId="220" applyNumberFormat="1" applyFont="1" applyFill="1" applyBorder="1" applyAlignment="1">
      <alignment horizontal="center"/>
    </xf>
    <xf numFmtId="0" fontId="67" fillId="0" borderId="5" xfId="220" applyFont="1" applyFill="1" applyBorder="1" applyAlignment="1">
      <alignment horizontal="left" indent="4"/>
    </xf>
    <xf numFmtId="229" fontId="29" fillId="0" borderId="0" xfId="220" applyNumberFormat="1" applyFont="1" applyFill="1" applyBorder="1" applyAlignment="1">
      <alignment horizontal="center"/>
    </xf>
    <xf numFmtId="229" fontId="29" fillId="0" borderId="41" xfId="220" applyNumberFormat="1" applyFont="1" applyFill="1" applyBorder="1" applyAlignment="1">
      <alignment horizontal="center"/>
    </xf>
    <xf numFmtId="229" fontId="29" fillId="0" borderId="0" xfId="220" applyNumberFormat="1" applyFont="1" applyFill="1" applyBorder="1" applyAlignment="1"/>
    <xf numFmtId="0" fontId="29" fillId="0" borderId="0" xfId="220" applyNumberFormat="1" applyFont="1" applyFill="1" applyBorder="1" applyAlignment="1"/>
    <xf numFmtId="229" fontId="29" fillId="0" borderId="41" xfId="220" applyNumberFormat="1" applyFont="1" applyFill="1" applyBorder="1" applyAlignment="1"/>
    <xf numFmtId="164" fontId="29" fillId="0" borderId="4" xfId="220" applyNumberFormat="1" applyFont="1" applyFill="1" applyBorder="1" applyAlignment="1">
      <alignment horizontal="center"/>
    </xf>
    <xf numFmtId="164" fontId="29" fillId="0" borderId="57" xfId="220" applyNumberFormat="1" applyFont="1" applyFill="1" applyBorder="1" applyAlignment="1">
      <alignment horizontal="center"/>
    </xf>
    <xf numFmtId="164" fontId="29" fillId="0" borderId="2" xfId="220" applyNumberFormat="1" applyFont="1" applyFill="1" applyBorder="1" applyAlignment="1">
      <alignment horizontal="center"/>
    </xf>
    <xf numFmtId="0" fontId="67" fillId="0" borderId="5" xfId="220" applyFont="1" applyFill="1" applyBorder="1" applyAlignment="1">
      <alignment horizontal="center"/>
    </xf>
    <xf numFmtId="195" fontId="61" fillId="0" borderId="0" xfId="220" applyNumberFormat="1" applyFont="1" applyFill="1" applyBorder="1" applyAlignment="1">
      <alignment horizontal="center"/>
    </xf>
    <xf numFmtId="195" fontId="61" fillId="0" borderId="41" xfId="220" applyNumberFormat="1" applyFont="1" applyFill="1" applyBorder="1" applyAlignment="1">
      <alignment horizontal="center"/>
    </xf>
    <xf numFmtId="3" fontId="27" fillId="0" borderId="11" xfId="220" quotePrefix="1" applyNumberFormat="1" applyFont="1" applyFill="1" applyBorder="1" applyAlignment="1">
      <alignment horizontal="left"/>
    </xf>
    <xf numFmtId="164" fontId="61" fillId="0" borderId="56" xfId="220" applyNumberFormat="1" applyFont="1" applyFill="1" applyBorder="1" applyAlignment="1">
      <alignment horizontal="center"/>
    </xf>
    <xf numFmtId="180" fontId="61" fillId="0" borderId="2" xfId="220" applyNumberFormat="1" applyFont="1" applyFill="1" applyBorder="1" applyAlignment="1"/>
    <xf numFmtId="180" fontId="61" fillId="0" borderId="56" xfId="220" applyNumberFormat="1" applyFont="1" applyFill="1" applyBorder="1" applyAlignment="1"/>
    <xf numFmtId="195" fontId="61" fillId="0" borderId="0" xfId="220" applyNumberFormat="1" applyFont="1" applyFill="1" applyBorder="1" applyAlignment="1"/>
    <xf numFmtId="195" fontId="61" fillId="0" borderId="41" xfId="220" applyNumberFormat="1" applyFont="1" applyFill="1" applyBorder="1" applyAlignment="1"/>
    <xf numFmtId="180" fontId="29" fillId="0" borderId="0" xfId="220" applyNumberFormat="1" applyFont="1" applyFill="1" applyBorder="1" applyAlignment="1"/>
    <xf numFmtId="180" fontId="29" fillId="0" borderId="41" xfId="220" applyNumberFormat="1" applyFont="1" applyFill="1" applyBorder="1" applyAlignment="1"/>
    <xf numFmtId="0" fontId="67" fillId="0" borderId="3" xfId="220" applyFont="1" applyFill="1" applyBorder="1" applyAlignment="1">
      <alignment horizontal="center"/>
    </xf>
    <xf numFmtId="180" fontId="29" fillId="0" borderId="4" xfId="220" applyNumberFormat="1" applyFont="1" applyFill="1" applyBorder="1" applyAlignment="1"/>
    <xf numFmtId="180" fontId="29" fillId="0" borderId="57" xfId="220" applyNumberFormat="1" applyFont="1" applyFill="1" applyBorder="1" applyAlignment="1"/>
    <xf numFmtId="3" fontId="61" fillId="0" borderId="0" xfId="220" applyNumberFormat="1" applyFont="1" applyFill="1">
      <alignment horizontal="left" vertical="top" wrapText="1"/>
    </xf>
    <xf numFmtId="0" fontId="52" fillId="0" borderId="0" xfId="220" applyFont="1" applyFill="1">
      <alignment horizontal="left" vertical="top" wrapText="1"/>
    </xf>
    <xf numFmtId="0" fontId="52" fillId="0" borderId="0" xfId="220" applyFont="1" applyFill="1" applyBorder="1">
      <alignment horizontal="left" vertical="top" wrapText="1"/>
    </xf>
    <xf numFmtId="0" fontId="61" fillId="0" borderId="0" xfId="220" applyFont="1" applyFill="1" applyBorder="1" applyAlignment="1">
      <alignment horizontal="right" vertical="top"/>
    </xf>
    <xf numFmtId="0" fontId="52" fillId="0" borderId="1" xfId="220" applyFont="1" applyFill="1" applyBorder="1">
      <alignment horizontal="left" vertical="top" wrapText="1"/>
    </xf>
    <xf numFmtId="0" fontId="52" fillId="0" borderId="5" xfId="220" applyFont="1" applyFill="1" applyBorder="1" applyAlignment="1">
      <alignment horizontal="left" wrapText="1"/>
    </xf>
    <xf numFmtId="166" fontId="52" fillId="0" borderId="0" xfId="220" applyNumberFormat="1" applyFont="1" applyFill="1" applyBorder="1" applyAlignment="1">
      <alignment horizontal="center" wrapText="1"/>
    </xf>
    <xf numFmtId="166" fontId="52" fillId="0" borderId="2" xfId="220" applyNumberFormat="1" applyFont="1" applyFill="1" applyBorder="1" applyAlignment="1">
      <alignment horizontal="center" wrapText="1"/>
    </xf>
    <xf numFmtId="166" fontId="52" fillId="0" borderId="56" xfId="220" applyNumberFormat="1" applyFont="1" applyFill="1" applyBorder="1" applyAlignment="1">
      <alignment horizontal="center" wrapText="1"/>
    </xf>
    <xf numFmtId="166" fontId="15" fillId="0" borderId="0" xfId="220" applyNumberFormat="1" applyFont="1" applyFill="1" applyBorder="1" applyAlignment="1">
      <alignment horizontal="center" wrapText="1"/>
    </xf>
    <xf numFmtId="166" fontId="15" fillId="0" borderId="41" xfId="220" applyNumberFormat="1" applyFont="1" applyFill="1" applyBorder="1" applyAlignment="1">
      <alignment horizontal="center" wrapText="1"/>
    </xf>
    <xf numFmtId="0" fontId="15" fillId="0" borderId="0" xfId="220" applyFont="1" applyFill="1">
      <alignment horizontal="left" vertical="top" wrapText="1"/>
    </xf>
    <xf numFmtId="224" fontId="98" fillId="0" borderId="0" xfId="220" applyNumberFormat="1" applyFont="1" applyFill="1" applyBorder="1" applyAlignment="1"/>
    <xf numFmtId="224" fontId="98" fillId="0" borderId="41" xfId="220" applyNumberFormat="1" applyFont="1" applyFill="1" applyBorder="1" applyAlignment="1"/>
    <xf numFmtId="0" fontId="98" fillId="0" borderId="0" xfId="220" applyFont="1" applyFill="1">
      <alignment horizontal="left" vertical="top" wrapText="1"/>
    </xf>
    <xf numFmtId="166" fontId="52" fillId="0" borderId="41" xfId="220" applyNumberFormat="1" applyFont="1" applyFill="1" applyBorder="1" applyAlignment="1">
      <alignment horizontal="center" wrapText="1"/>
    </xf>
    <xf numFmtId="0" fontId="98" fillId="0" borderId="5" xfId="220" applyFont="1" applyFill="1" applyBorder="1" applyAlignment="1">
      <alignment horizontal="left" indent="4"/>
    </xf>
    <xf numFmtId="166" fontId="98" fillId="0" borderId="0" xfId="220" applyNumberFormat="1" applyFont="1" applyFill="1" applyBorder="1" applyAlignment="1">
      <alignment horizontal="center" wrapText="1"/>
    </xf>
    <xf numFmtId="166" fontId="98" fillId="0" borderId="41" xfId="220" applyNumberFormat="1" applyFont="1" applyFill="1" applyBorder="1" applyAlignment="1">
      <alignment horizontal="center" wrapText="1"/>
    </xf>
    <xf numFmtId="225" fontId="98" fillId="0" borderId="4" xfId="220" applyNumberFormat="1" applyFont="1" applyFill="1" applyBorder="1" applyAlignment="1">
      <alignment horizontal="center" wrapText="1"/>
    </xf>
    <xf numFmtId="225" fontId="98" fillId="0" borderId="0" xfId="220" applyNumberFormat="1" applyFont="1" applyFill="1" applyBorder="1" applyAlignment="1">
      <alignment horizontal="center" wrapText="1"/>
    </xf>
    <xf numFmtId="225" fontId="98" fillId="0" borderId="41" xfId="220" applyNumberFormat="1" applyFont="1" applyFill="1" applyBorder="1" applyAlignment="1">
      <alignment horizontal="center" wrapText="1"/>
    </xf>
    <xf numFmtId="0" fontId="52" fillId="0" borderId="11" xfId="220" applyFont="1" applyFill="1" applyBorder="1" applyAlignment="1">
      <alignment horizontal="left" wrapText="1"/>
    </xf>
    <xf numFmtId="166" fontId="52" fillId="0" borderId="10" xfId="220" applyNumberFormat="1" applyFont="1" applyFill="1" applyBorder="1" applyAlignment="1">
      <alignment horizontal="center" wrapText="1"/>
    </xf>
    <xf numFmtId="166" fontId="52" fillId="0" borderId="55" xfId="220" applyNumberFormat="1" applyFont="1" applyFill="1" applyBorder="1" applyAlignment="1">
      <alignment horizontal="center" wrapText="1"/>
    </xf>
    <xf numFmtId="177" fontId="52" fillId="0" borderId="0" xfId="220" applyNumberFormat="1" applyFont="1" applyFill="1" applyBorder="1">
      <alignment horizontal="left" vertical="top" wrapText="1"/>
    </xf>
    <xf numFmtId="0" fontId="16" fillId="0" borderId="0" xfId="220" applyFont="1" applyFill="1" applyAlignment="1">
      <alignment horizontal="left"/>
    </xf>
    <xf numFmtId="0" fontId="52" fillId="0" borderId="5" xfId="220" applyFont="1" applyFill="1" applyBorder="1">
      <alignment horizontal="left" vertical="top" wrapText="1"/>
    </xf>
    <xf numFmtId="0" fontId="52" fillId="0" borderId="41" xfId="220" applyFont="1" applyFill="1" applyBorder="1">
      <alignment horizontal="left" vertical="top" wrapText="1"/>
    </xf>
    <xf numFmtId="0" fontId="52" fillId="0" borderId="3" xfId="220" applyFont="1" applyFill="1" applyBorder="1" applyAlignment="1">
      <alignment horizontal="left" wrapText="1"/>
    </xf>
    <xf numFmtId="222" fontId="61" fillId="0" borderId="4" xfId="220" applyNumberFormat="1" applyFont="1" applyFill="1" applyBorder="1" applyAlignment="1">
      <alignment horizontal="center" wrapText="1"/>
    </xf>
    <xf numFmtId="0" fontId="52" fillId="0" borderId="57" xfId="220" applyFont="1" applyFill="1" applyBorder="1">
      <alignment horizontal="left" vertical="top" wrapText="1"/>
    </xf>
    <xf numFmtId="0" fontId="15" fillId="0" borderId="0" xfId="220" applyFont="1" applyFill="1" applyBorder="1">
      <alignment horizontal="left" vertical="top" wrapText="1"/>
    </xf>
    <xf numFmtId="0" fontId="7" fillId="0" borderId="0" xfId="220" applyFont="1" applyFill="1">
      <alignment horizontal="left" vertical="top" wrapText="1"/>
    </xf>
    <xf numFmtId="0" fontId="27" fillId="0" borderId="1" xfId="220" applyFont="1" applyFill="1" applyBorder="1" applyAlignment="1">
      <alignment horizontal="center"/>
    </xf>
    <xf numFmtId="222" fontId="61" fillId="0" borderId="0" xfId="220" applyNumberFormat="1" applyFont="1" applyFill="1" applyBorder="1" applyAlignment="1">
      <alignment horizontal="center"/>
    </xf>
    <xf numFmtId="222" fontId="61" fillId="0" borderId="2" xfId="220" applyNumberFormat="1" applyFont="1" applyFill="1" applyBorder="1" applyAlignment="1">
      <alignment horizontal="center"/>
    </xf>
    <xf numFmtId="222" fontId="61" fillId="0" borderId="56" xfId="220" applyNumberFormat="1" applyFont="1" applyFill="1" applyBorder="1" applyAlignment="1">
      <alignment horizontal="center"/>
    </xf>
    <xf numFmtId="222" fontId="29" fillId="0" borderId="0" xfId="220" applyNumberFormat="1" applyFont="1" applyFill="1" applyBorder="1" applyAlignment="1">
      <alignment horizontal="center"/>
    </xf>
    <xf numFmtId="222" fontId="29" fillId="0" borderId="41" xfId="220" applyNumberFormat="1" applyFont="1" applyFill="1" applyBorder="1" applyAlignment="1">
      <alignment horizontal="center"/>
    </xf>
    <xf numFmtId="222" fontId="61" fillId="0" borderId="41" xfId="220" applyNumberFormat="1" applyFont="1" applyFill="1" applyBorder="1" applyAlignment="1">
      <alignment horizontal="center"/>
    </xf>
    <xf numFmtId="223" fontId="61" fillId="0" borderId="0" xfId="220" applyNumberFormat="1" applyFont="1" applyFill="1" applyBorder="1" applyAlignment="1">
      <alignment horizontal="center"/>
    </xf>
    <xf numFmtId="223" fontId="29" fillId="0" borderId="0" xfId="220" applyNumberFormat="1" applyFont="1" applyFill="1" applyBorder="1" applyAlignment="1">
      <alignment horizontal="center"/>
    </xf>
    <xf numFmtId="223" fontId="29" fillId="0" borderId="41" xfId="220" applyNumberFormat="1" applyFont="1" applyFill="1" applyBorder="1" applyAlignment="1">
      <alignment horizontal="center"/>
    </xf>
    <xf numFmtId="0" fontId="52" fillId="0" borderId="5" xfId="220" quotePrefix="1" applyFont="1" applyFill="1" applyBorder="1" applyAlignment="1">
      <alignment wrapText="1"/>
    </xf>
    <xf numFmtId="222" fontId="61" fillId="0" borderId="4" xfId="220" applyNumberFormat="1" applyFont="1" applyFill="1" applyBorder="1" applyAlignment="1">
      <alignment horizontal="center"/>
    </xf>
    <xf numFmtId="0" fontId="52" fillId="0" borderId="11" xfId="220" quotePrefix="1" applyFont="1" applyFill="1" applyBorder="1" applyAlignment="1">
      <alignment horizontal="left"/>
    </xf>
    <xf numFmtId="222" fontId="61" fillId="0" borderId="10" xfId="220" applyNumberFormat="1" applyFont="1" applyFill="1" applyBorder="1" applyAlignment="1">
      <alignment horizontal="center"/>
    </xf>
    <xf numFmtId="222" fontId="61" fillId="0" borderId="55" xfId="220" applyNumberFormat="1" applyFont="1" applyFill="1" applyBorder="1" applyAlignment="1">
      <alignment horizontal="center"/>
    </xf>
    <xf numFmtId="223" fontId="61" fillId="0" borderId="10" xfId="220" applyNumberFormat="1" applyFont="1" applyFill="1" applyBorder="1" applyAlignment="1">
      <alignment horizontal="center"/>
    </xf>
    <xf numFmtId="0" fontId="52" fillId="0" borderId="3" xfId="220" applyFont="1" applyFill="1" applyBorder="1" applyAlignment="1">
      <alignment horizontal="left"/>
    </xf>
    <xf numFmtId="0" fontId="15" fillId="0" borderId="0" xfId="220" applyFont="1" applyFill="1" applyAlignment="1">
      <alignment horizontal="left"/>
    </xf>
    <xf numFmtId="221" fontId="61" fillId="0" borderId="10" xfId="220" applyNumberFormat="1" applyFont="1" applyFill="1" applyBorder="1" applyAlignment="1">
      <alignment horizontal="center"/>
    </xf>
    <xf numFmtId="221" fontId="61" fillId="0" borderId="55" xfId="220" applyNumberFormat="1" applyFont="1" applyFill="1" applyBorder="1" applyAlignment="1">
      <alignment horizontal="center"/>
    </xf>
    <xf numFmtId="0" fontId="61" fillId="0" borderId="0" xfId="220" applyFont="1" applyFill="1" applyBorder="1" applyAlignment="1">
      <alignment horizontal="center" vertical="top" wrapText="1"/>
    </xf>
    <xf numFmtId="0" fontId="61" fillId="0" borderId="0" xfId="220" applyFont="1" applyFill="1" applyAlignment="1">
      <alignment horizontal="left" wrapText="1"/>
    </xf>
    <xf numFmtId="184" fontId="29" fillId="0" borderId="41" xfId="220" applyNumberFormat="1" applyFont="1" applyFill="1" applyBorder="1" applyAlignment="1">
      <alignment horizontal="right"/>
    </xf>
    <xf numFmtId="0" fontId="97" fillId="0" borderId="0" xfId="220" applyFont="1" applyFill="1">
      <alignment horizontal="left" vertical="top" wrapText="1"/>
    </xf>
    <xf numFmtId="0" fontId="52" fillId="0" borderId="0" xfId="220" quotePrefix="1" applyFont="1" applyFill="1" applyBorder="1" applyAlignment="1">
      <alignment wrapText="1"/>
    </xf>
    <xf numFmtId="0" fontId="29" fillId="0" borderId="0" xfId="220" applyFont="1" applyFill="1" applyBorder="1">
      <alignment horizontal="left" vertical="top" wrapText="1"/>
    </xf>
    <xf numFmtId="0" fontId="29" fillId="0" borderId="0" xfId="220" applyFont="1" applyFill="1" applyBorder="1" applyAlignment="1">
      <alignment horizontal="center" vertical="top" wrapText="1"/>
    </xf>
    <xf numFmtId="0" fontId="16" fillId="0" borderId="0" xfId="220" applyFont="1" applyFill="1" applyAlignment="1"/>
    <xf numFmtId="0" fontId="77" fillId="0" borderId="0" xfId="220" applyFont="1" applyFill="1" applyBorder="1">
      <alignment horizontal="left" vertical="top" wrapText="1"/>
    </xf>
    <xf numFmtId="0" fontId="77" fillId="0" borderId="0" xfId="220" applyFont="1" applyFill="1" applyBorder="1" applyAlignment="1">
      <alignment horizontal="right" vertical="top" wrapText="1"/>
    </xf>
    <xf numFmtId="0" fontId="77" fillId="0" borderId="1" xfId="220" applyFont="1" applyFill="1" applyBorder="1" applyAlignment="1">
      <alignment horizontal="center"/>
    </xf>
    <xf numFmtId="0" fontId="77" fillId="0" borderId="10" xfId="220" applyNumberFormat="1" applyFont="1" applyFill="1" applyBorder="1" applyAlignment="1">
      <alignment horizontal="right" indent="1"/>
    </xf>
    <xf numFmtId="0" fontId="77" fillId="0" borderId="55" xfId="220" applyNumberFormat="1" applyFont="1" applyFill="1" applyBorder="1" applyAlignment="1">
      <alignment horizontal="right" indent="1"/>
    </xf>
    <xf numFmtId="0" fontId="77" fillId="0" borderId="5" xfId="220" applyFont="1" applyFill="1" applyBorder="1" applyAlignment="1">
      <alignment horizontal="left"/>
    </xf>
    <xf numFmtId="164" fontId="77" fillId="0" borderId="0" xfId="220" applyNumberFormat="1" applyFont="1" applyFill="1" applyBorder="1" applyAlignment="1"/>
    <xf numFmtId="164" fontId="77" fillId="0" borderId="2" xfId="220" applyNumberFormat="1" applyFont="1" applyFill="1" applyBorder="1" applyAlignment="1"/>
    <xf numFmtId="164" fontId="77" fillId="0" borderId="56" xfId="220" applyNumberFormat="1" applyFont="1" applyFill="1" applyBorder="1" applyAlignment="1"/>
    <xf numFmtId="0" fontId="67" fillId="0" borderId="5" xfId="220" applyFont="1" applyFill="1" applyBorder="1" applyAlignment="1">
      <alignment horizontal="left"/>
    </xf>
    <xf numFmtId="164" fontId="67" fillId="0" borderId="0" xfId="220" applyNumberFormat="1" applyFont="1" applyFill="1" applyBorder="1" applyAlignment="1"/>
    <xf numFmtId="164" fontId="67" fillId="0" borderId="41" xfId="220" applyNumberFormat="1" applyFont="1" applyFill="1" applyBorder="1" applyAlignment="1"/>
    <xf numFmtId="164" fontId="77" fillId="0" borderId="41" xfId="220" applyNumberFormat="1" applyFont="1" applyFill="1" applyBorder="1" applyAlignment="1"/>
    <xf numFmtId="0" fontId="77" fillId="0" borderId="5" xfId="220" quotePrefix="1" applyFont="1" applyFill="1" applyBorder="1" applyAlignment="1">
      <alignment horizontal="left" wrapText="1"/>
    </xf>
    <xf numFmtId="0" fontId="77" fillId="0" borderId="5" xfId="220" quotePrefix="1" applyFont="1" applyFill="1" applyBorder="1" applyAlignment="1">
      <alignment horizontal="left"/>
    </xf>
    <xf numFmtId="0" fontId="95" fillId="0" borderId="0" xfId="220" applyFont="1" applyFill="1">
      <alignment horizontal="left" vertical="top" wrapText="1"/>
    </xf>
    <xf numFmtId="0" fontId="67" fillId="0" borderId="5" xfId="220" quotePrefix="1" applyFont="1" applyFill="1" applyBorder="1" applyAlignment="1">
      <alignment horizontal="left"/>
    </xf>
    <xf numFmtId="0" fontId="77" fillId="0" borderId="5" xfId="220" quotePrefix="1" applyFont="1" applyFill="1" applyBorder="1" applyAlignment="1">
      <alignment wrapText="1"/>
    </xf>
    <xf numFmtId="0" fontId="77" fillId="0" borderId="5" xfId="220" applyFont="1" applyFill="1" applyBorder="1" applyAlignment="1">
      <alignment wrapText="1"/>
    </xf>
    <xf numFmtId="0" fontId="77" fillId="0" borderId="5" xfId="220" applyFont="1" applyFill="1" applyBorder="1" applyAlignment="1">
      <alignment horizontal="left" wrapText="1"/>
    </xf>
    <xf numFmtId="0" fontId="77" fillId="0" borderId="11" xfId="220" quotePrefix="1" applyFont="1" applyFill="1" applyBorder="1" applyAlignment="1">
      <alignment horizontal="left"/>
    </xf>
    <xf numFmtId="164" fontId="77" fillId="0" borderId="10" xfId="220" applyNumberFormat="1" applyFont="1" applyFill="1" applyBorder="1" applyAlignment="1"/>
    <xf numFmtId="164" fontId="77" fillId="0" borderId="55" xfId="220" applyNumberFormat="1" applyFont="1" applyFill="1" applyBorder="1" applyAlignment="1"/>
    <xf numFmtId="177" fontId="45" fillId="0" borderId="0" xfId="220" applyNumberFormat="1" applyFont="1" applyFill="1">
      <alignment horizontal="left" vertical="top" wrapText="1"/>
    </xf>
    <xf numFmtId="0" fontId="77" fillId="0" borderId="11" xfId="220" applyFont="1" applyFill="1" applyBorder="1" applyAlignment="1">
      <alignment horizontal="left"/>
    </xf>
    <xf numFmtId="0" fontId="67" fillId="0" borderId="0" xfId="220" quotePrefix="1" applyFont="1" applyFill="1" applyAlignment="1">
      <alignment horizontal="left"/>
    </xf>
    <xf numFmtId="0" fontId="77" fillId="0" borderId="1" xfId="220" applyFont="1" applyFill="1" applyBorder="1" applyAlignment="1">
      <alignment horizontal="left" wrapText="1"/>
    </xf>
    <xf numFmtId="164" fontId="77" fillId="0" borderId="2" xfId="220" applyNumberFormat="1" applyFont="1" applyFill="1" applyBorder="1" applyAlignment="1" applyProtection="1">
      <protection locked="0"/>
    </xf>
    <xf numFmtId="164" fontId="77" fillId="0" borderId="56" xfId="220" applyNumberFormat="1" applyFont="1" applyFill="1" applyBorder="1" applyAlignment="1" applyProtection="1">
      <protection locked="0"/>
    </xf>
    <xf numFmtId="164" fontId="77" fillId="0" borderId="0" xfId="220" applyNumberFormat="1" applyFont="1" applyFill="1" applyBorder="1" applyAlignment="1" applyProtection="1">
      <protection locked="0"/>
    </xf>
    <xf numFmtId="164" fontId="77" fillId="0" borderId="41" xfId="220" applyNumberFormat="1" applyFont="1" applyFill="1" applyBorder="1" applyAlignment="1" applyProtection="1">
      <protection locked="0"/>
    </xf>
    <xf numFmtId="0" fontId="77" fillId="0" borderId="3" xfId="220" applyFont="1" applyFill="1" applyBorder="1" applyAlignment="1">
      <alignment horizontal="left" wrapText="1"/>
    </xf>
    <xf numFmtId="164" fontId="77" fillId="0" borderId="4" xfId="220" applyNumberFormat="1" applyFont="1" applyFill="1" applyBorder="1" applyAlignment="1" applyProtection="1">
      <protection locked="0"/>
    </xf>
    <xf numFmtId="164" fontId="77" fillId="0" borderId="57" xfId="220" applyNumberFormat="1" applyFont="1" applyFill="1" applyBorder="1" applyAlignment="1" applyProtection="1">
      <protection locked="0"/>
    </xf>
    <xf numFmtId="0" fontId="77" fillId="0" borderId="0" xfId="220" applyFont="1" applyFill="1" applyBorder="1" applyAlignment="1">
      <alignment horizontal="left"/>
    </xf>
    <xf numFmtId="0" fontId="91" fillId="0" borderId="0" xfId="220" applyFont="1" applyFill="1">
      <alignment horizontal="left" vertical="top" wrapText="1"/>
    </xf>
    <xf numFmtId="164" fontId="92" fillId="0" borderId="0" xfId="220" applyNumberFormat="1" applyFont="1" applyFill="1">
      <alignment horizontal="left" vertical="top" wrapText="1"/>
    </xf>
    <xf numFmtId="0" fontId="89" fillId="0" borderId="0" xfId="220" applyFont="1" applyFill="1" applyAlignment="1">
      <alignment wrapText="1"/>
    </xf>
    <xf numFmtId="0" fontId="67" fillId="0" borderId="0" xfId="220" applyFont="1" applyFill="1">
      <alignment horizontal="left" vertical="top" wrapText="1"/>
    </xf>
    <xf numFmtId="0" fontId="85" fillId="0" borderId="0" xfId="220" quotePrefix="1" applyFont="1" applyFill="1" applyAlignment="1">
      <alignment horizontal="left" vertical="center"/>
    </xf>
    <xf numFmtId="0" fontId="86" fillId="0" borderId="1" xfId="220" applyFont="1" applyFill="1" applyBorder="1">
      <alignment horizontal="left" vertical="top" wrapText="1"/>
    </xf>
    <xf numFmtId="0" fontId="86" fillId="0" borderId="10" xfId="220" applyNumberFormat="1" applyFont="1" applyFill="1" applyBorder="1" applyAlignment="1">
      <alignment horizontal="right" indent="1"/>
    </xf>
    <xf numFmtId="0" fontId="86" fillId="0" borderId="5" xfId="220" applyFont="1" applyFill="1" applyBorder="1">
      <alignment horizontal="left" vertical="top" wrapText="1"/>
    </xf>
    <xf numFmtId="1" fontId="41" fillId="0" borderId="0" xfId="220" applyNumberFormat="1" applyFont="1" applyFill="1" applyBorder="1" applyAlignment="1">
      <alignment horizontal="center" vertical="center"/>
    </xf>
    <xf numFmtId="1" fontId="41" fillId="0" borderId="56" xfId="220" applyNumberFormat="1" applyFont="1" applyFill="1" applyBorder="1" applyAlignment="1">
      <alignment horizontal="center" vertical="center"/>
    </xf>
    <xf numFmtId="0" fontId="86" fillId="0" borderId="5" xfId="220" applyFont="1" applyFill="1" applyBorder="1" applyAlignment="1">
      <alignment horizontal="left"/>
    </xf>
    <xf numFmtId="221" fontId="41" fillId="0" borderId="0" xfId="220" applyNumberFormat="1" applyFont="1" applyFill="1" applyBorder="1" applyAlignment="1">
      <alignment horizontal="center"/>
    </xf>
    <xf numFmtId="221" fontId="41" fillId="0" borderId="41" xfId="220" applyNumberFormat="1" applyFont="1" applyFill="1" applyBorder="1" applyAlignment="1">
      <alignment horizontal="center"/>
    </xf>
    <xf numFmtId="221" fontId="93" fillId="0" borderId="0" xfId="220" applyNumberFormat="1" applyFont="1" applyFill="1" applyBorder="1" applyAlignment="1">
      <alignment horizontal="center"/>
    </xf>
    <xf numFmtId="221" fontId="93" fillId="0" borderId="41" xfId="220" applyNumberFormat="1" applyFont="1" applyFill="1" applyBorder="1" applyAlignment="1">
      <alignment horizontal="center"/>
    </xf>
    <xf numFmtId="0" fontId="94" fillId="0" borderId="0" xfId="220" applyFont="1" applyFill="1">
      <alignment horizontal="left" vertical="top" wrapText="1"/>
    </xf>
    <xf numFmtId="177" fontId="41" fillId="0" borderId="0" xfId="220" applyNumberFormat="1" applyFont="1" applyFill="1" applyBorder="1" applyAlignment="1">
      <alignment horizontal="center"/>
    </xf>
    <xf numFmtId="177" fontId="93" fillId="0" borderId="0" xfId="220" applyNumberFormat="1" applyFont="1" applyFill="1" applyBorder="1" applyAlignment="1">
      <alignment horizontal="center"/>
    </xf>
    <xf numFmtId="0" fontId="41" fillId="0" borderId="5" xfId="220" quotePrefix="1" applyFont="1" applyFill="1" applyBorder="1" applyAlignment="1">
      <alignment horizontal="left"/>
    </xf>
    <xf numFmtId="177" fontId="41" fillId="0" borderId="41" xfId="220" applyNumberFormat="1" applyFont="1" applyFill="1" applyBorder="1" applyAlignment="1">
      <alignment horizontal="center"/>
    </xf>
    <xf numFmtId="177" fontId="93" fillId="0" borderId="41" xfId="220" applyNumberFormat="1" applyFont="1" applyFill="1" applyBorder="1" applyAlignment="1">
      <alignment horizontal="center"/>
    </xf>
    <xf numFmtId="0" fontId="41" fillId="0" borderId="3" xfId="220" applyFont="1" applyFill="1" applyBorder="1" applyAlignment="1">
      <alignment horizontal="left"/>
    </xf>
    <xf numFmtId="177" fontId="41" fillId="0" borderId="4" xfId="220" applyNumberFormat="1" applyFont="1" applyFill="1" applyBorder="1" applyAlignment="1">
      <alignment horizontal="center"/>
    </xf>
    <xf numFmtId="177" fontId="41" fillId="0" borderId="57" xfId="220" applyNumberFormat="1" applyFont="1" applyFill="1" applyBorder="1" applyAlignment="1">
      <alignment horizontal="center"/>
    </xf>
    <xf numFmtId="0" fontId="86" fillId="0" borderId="0" xfId="220" applyFont="1" applyFill="1">
      <alignment horizontal="left" vertical="top" wrapText="1"/>
    </xf>
    <xf numFmtId="0" fontId="85" fillId="0" borderId="41" xfId="220" quotePrefix="1" applyFont="1" applyFill="1" applyBorder="1" applyAlignment="1">
      <alignment horizontal="left" vertical="center"/>
    </xf>
    <xf numFmtId="0" fontId="86" fillId="0" borderId="8" xfId="220" applyFont="1" applyFill="1" applyBorder="1" applyAlignment="1">
      <alignment horizontal="center"/>
    </xf>
    <xf numFmtId="1" fontId="86" fillId="0" borderId="1" xfId="220" applyNumberFormat="1" applyFont="1" applyFill="1" applyBorder="1" applyAlignment="1">
      <alignment horizontal="center"/>
    </xf>
    <xf numFmtId="0" fontId="86" fillId="0" borderId="6" xfId="220" quotePrefix="1" applyFont="1" applyFill="1" applyBorder="1" applyAlignment="1">
      <alignment horizontal="left"/>
    </xf>
    <xf numFmtId="3" fontId="86" fillId="0" borderId="5" xfId="220" applyNumberFormat="1" applyFont="1" applyFill="1" applyBorder="1" applyAlignment="1">
      <alignment horizontal="center"/>
    </xf>
    <xf numFmtId="164" fontId="86" fillId="0" borderId="0" xfId="220" applyNumberFormat="1" applyFont="1" applyFill="1" applyBorder="1" applyAlignment="1"/>
    <xf numFmtId="164" fontId="86" fillId="0" borderId="56" xfId="220" applyNumberFormat="1" applyFont="1" applyFill="1" applyBorder="1" applyAlignment="1"/>
    <xf numFmtId="3" fontId="86" fillId="0" borderId="6" xfId="220" quotePrefix="1" applyNumberFormat="1" applyFont="1" applyFill="1" applyBorder="1" applyAlignment="1">
      <alignment horizontal="left"/>
    </xf>
    <xf numFmtId="164" fontId="86" fillId="0" borderId="41" xfId="220" applyNumberFormat="1" applyFont="1" applyFill="1" applyBorder="1" applyAlignment="1"/>
    <xf numFmtId="0" fontId="86" fillId="0" borderId="6" xfId="220" quotePrefix="1" applyFont="1" applyFill="1" applyBorder="1" applyAlignment="1">
      <alignment horizontal="left" wrapText="1"/>
    </xf>
    <xf numFmtId="177" fontId="39" fillId="0" borderId="0" xfId="220" applyNumberFormat="1" applyFont="1" applyFill="1">
      <alignment horizontal="left" vertical="top" wrapText="1"/>
    </xf>
    <xf numFmtId="0" fontId="41" fillId="0" borderId="6" xfId="220" applyFont="1" applyFill="1" applyBorder="1" applyAlignment="1"/>
    <xf numFmtId="164" fontId="41" fillId="0" borderId="0" xfId="220" applyNumberFormat="1" applyFont="1" applyFill="1" applyBorder="1" applyAlignment="1"/>
    <xf numFmtId="164" fontId="41" fillId="0" borderId="41" xfId="220" applyNumberFormat="1" applyFont="1" applyFill="1" applyBorder="1" applyAlignment="1"/>
    <xf numFmtId="0" fontId="41" fillId="0" borderId="6" xfId="220" applyFont="1" applyFill="1" applyBorder="1" applyAlignment="1">
      <alignment horizontal="left"/>
    </xf>
    <xf numFmtId="3" fontId="41" fillId="0" borderId="6" xfId="220" applyNumberFormat="1" applyFont="1" applyFill="1" applyBorder="1" applyAlignment="1">
      <alignment horizontal="left"/>
    </xf>
    <xf numFmtId="164" fontId="39" fillId="0" borderId="0" xfId="220" applyNumberFormat="1" applyFont="1" applyFill="1">
      <alignment horizontal="left" vertical="top" wrapText="1"/>
    </xf>
    <xf numFmtId="3" fontId="86" fillId="0" borderId="3" xfId="220" applyNumberFormat="1" applyFont="1" applyFill="1" applyBorder="1" applyAlignment="1">
      <alignment horizontal="center"/>
    </xf>
    <xf numFmtId="164" fontId="41" fillId="0" borderId="4" xfId="220" applyNumberFormat="1" applyFont="1" applyFill="1" applyBorder="1" applyAlignment="1"/>
    <xf numFmtId="164" fontId="41" fillId="0" borderId="57" xfId="220" applyNumberFormat="1" applyFont="1" applyFill="1" applyBorder="1" applyAlignment="1"/>
    <xf numFmtId="0" fontId="88" fillId="0" borderId="0" xfId="220" applyFont="1" applyFill="1">
      <alignment horizontal="left" vertical="top" wrapText="1"/>
    </xf>
    <xf numFmtId="0" fontId="7" fillId="0" borderId="0" xfId="13" applyFont="1" applyFill="1" applyAlignment="1">
      <alignment horizontal="center"/>
    </xf>
    <xf numFmtId="0" fontId="7" fillId="0" borderId="8" xfId="13" applyFont="1" applyFill="1" applyBorder="1" applyAlignment="1">
      <alignment horizontal="left"/>
    </xf>
    <xf numFmtId="0" fontId="12" fillId="0" borderId="37" xfId="13" applyFont="1" applyFill="1" applyBorder="1" applyAlignment="1">
      <alignment horizontal="center" vertical="center"/>
    </xf>
    <xf numFmtId="0" fontId="12" fillId="0" borderId="6" xfId="13" applyFont="1" applyFill="1" applyBorder="1" applyAlignment="1">
      <alignment horizontal="left"/>
    </xf>
    <xf numFmtId="0" fontId="7" fillId="0" borderId="26" xfId="13" applyFont="1" applyFill="1" applyBorder="1" applyAlignment="1">
      <alignment horizontal="center"/>
    </xf>
    <xf numFmtId="0" fontId="7" fillId="0" borderId="26" xfId="13" applyFont="1" applyFill="1" applyBorder="1"/>
    <xf numFmtId="0" fontId="13" fillId="0" borderId="6" xfId="13" applyFont="1" applyFill="1" applyBorder="1"/>
    <xf numFmtId="1" fontId="7" fillId="0" borderId="26" xfId="13" applyNumberFormat="1" applyFont="1" applyFill="1" applyBorder="1" applyAlignment="1">
      <alignment horizontal="right"/>
    </xf>
    <xf numFmtId="197" fontId="12" fillId="0" borderId="26" xfId="32" applyNumberFormat="1" applyFont="1" applyFill="1" applyBorder="1" applyAlignment="1">
      <alignment horizontal="right"/>
    </xf>
    <xf numFmtId="0" fontId="12" fillId="0" borderId="7" xfId="13" applyFont="1" applyFill="1" applyBorder="1" applyAlignment="1">
      <alignment horizontal="left"/>
    </xf>
    <xf numFmtId="197" fontId="9" fillId="0" borderId="37" xfId="32" applyNumberFormat="1" applyFont="1" applyFill="1" applyBorder="1" applyAlignment="1">
      <alignment horizontal="right"/>
    </xf>
    <xf numFmtId="1" fontId="9" fillId="0" borderId="0" xfId="13" applyNumberFormat="1" applyFont="1" applyFill="1" applyBorder="1" applyAlignment="1">
      <alignment horizontal="right"/>
    </xf>
    <xf numFmtId="187" fontId="7" fillId="0" borderId="0" xfId="13" applyNumberFormat="1" applyFont="1" applyFill="1" applyAlignment="1">
      <alignment horizontal="center"/>
    </xf>
    <xf numFmtId="0" fontId="84" fillId="0" borderId="0" xfId="13" applyFont="1" applyFill="1"/>
    <xf numFmtId="0" fontId="84" fillId="0" borderId="0" xfId="13" applyFont="1" applyFill="1" applyAlignment="1">
      <alignment horizontal="center"/>
    </xf>
    <xf numFmtId="0" fontId="6" fillId="0" borderId="0" xfId="13" applyFont="1" applyFill="1" applyAlignment="1">
      <alignment horizontal="center"/>
    </xf>
    <xf numFmtId="0" fontId="13" fillId="0" borderId="0" xfId="13" applyFont="1" applyFill="1" applyAlignment="1">
      <alignment horizontal="right" vertical="top"/>
    </xf>
    <xf numFmtId="0" fontId="7" fillId="0" borderId="13" xfId="13" applyFont="1" applyFill="1" applyBorder="1"/>
    <xf numFmtId="0" fontId="13" fillId="0" borderId="140" xfId="13" applyFont="1" applyFill="1" applyBorder="1"/>
    <xf numFmtId="41" fontId="7" fillId="0" borderId="141" xfId="32" applyNumberFormat="1" applyFont="1" applyFill="1" applyBorder="1"/>
    <xf numFmtId="197" fontId="7" fillId="0" borderId="141" xfId="32" applyNumberFormat="1" applyFont="1" applyFill="1" applyBorder="1"/>
    <xf numFmtId="0" fontId="13" fillId="0" borderId="142" xfId="13" applyFont="1" applyFill="1" applyBorder="1"/>
    <xf numFmtId="41" fontId="7" fillId="0" borderId="143" xfId="32" applyNumberFormat="1" applyFont="1" applyFill="1" applyBorder="1"/>
    <xf numFmtId="197" fontId="7" fillId="0" borderId="143" xfId="32" applyNumberFormat="1" applyFont="1" applyFill="1" applyBorder="1"/>
    <xf numFmtId="41" fontId="7" fillId="0" borderId="26" xfId="13" applyNumberFormat="1" applyFont="1" applyFill="1" applyBorder="1"/>
    <xf numFmtId="0" fontId="12" fillId="0" borderId="142" xfId="13" applyFont="1" applyFill="1" applyBorder="1" applyAlignment="1">
      <alignment horizontal="center"/>
    </xf>
    <xf numFmtId="197" fontId="9" fillId="0" borderId="144" xfId="32" applyNumberFormat="1" applyFont="1" applyFill="1" applyBorder="1"/>
    <xf numFmtId="41" fontId="7" fillId="0" borderId="0" xfId="13" applyNumberFormat="1" applyFont="1" applyFill="1" applyAlignment="1">
      <alignment horizontal="center"/>
    </xf>
    <xf numFmtId="0" fontId="11" fillId="0" borderId="0" xfId="13" applyFont="1" applyFill="1" applyAlignment="1">
      <alignment horizontal="center"/>
    </xf>
    <xf numFmtId="0" fontId="9" fillId="0" borderId="0" xfId="13" applyFont="1" applyFill="1" applyAlignment="1">
      <alignment horizontal="left"/>
    </xf>
    <xf numFmtId="0" fontId="16" fillId="0" borderId="0" xfId="13" applyFont="1" applyFill="1" applyAlignment="1">
      <alignment horizontal="center"/>
    </xf>
    <xf numFmtId="0" fontId="13" fillId="0" borderId="105" xfId="13" applyFont="1" applyFill="1" applyBorder="1"/>
    <xf numFmtId="0" fontId="13" fillId="0" borderId="107" xfId="13" applyFont="1" applyFill="1" applyBorder="1"/>
    <xf numFmtId="0" fontId="27" fillId="0" borderId="129" xfId="13" applyFont="1" applyFill="1" applyBorder="1" applyAlignment="1">
      <alignment horizontal="center" vertical="center"/>
    </xf>
    <xf numFmtId="0" fontId="13" fillId="0" borderId="95" xfId="13" applyFont="1" applyFill="1" applyBorder="1"/>
    <xf numFmtId="0" fontId="13" fillId="0" borderId="130" xfId="13" applyFont="1" applyFill="1" applyBorder="1"/>
    <xf numFmtId="0" fontId="16" fillId="0" borderId="131" xfId="13" applyFont="1" applyFill="1" applyBorder="1"/>
    <xf numFmtId="178" fontId="16" fillId="0" borderId="131" xfId="13" applyNumberFormat="1" applyFont="1" applyFill="1" applyBorder="1"/>
    <xf numFmtId="178" fontId="16" fillId="0" borderId="131" xfId="13" applyNumberFormat="1" applyFont="1" applyFill="1" applyBorder="1" applyAlignment="1">
      <alignment horizontal="right"/>
    </xf>
    <xf numFmtId="0" fontId="12" fillId="0" borderId="95" xfId="13" applyFont="1" applyFill="1" applyBorder="1"/>
    <xf numFmtId="178" fontId="27" fillId="0" borderId="131" xfId="13" applyNumberFormat="1" applyFont="1" applyFill="1" applyBorder="1"/>
    <xf numFmtId="43" fontId="16" fillId="0" borderId="131" xfId="32" applyFont="1" applyFill="1" applyBorder="1" applyAlignment="1">
      <alignment horizontal="center"/>
    </xf>
    <xf numFmtId="43" fontId="16" fillId="0" borderId="131" xfId="32" applyFont="1" applyFill="1" applyBorder="1" applyAlignment="1">
      <alignment horizontal="right"/>
    </xf>
    <xf numFmtId="0" fontId="12" fillId="0" borderId="132" xfId="13" applyFont="1" applyFill="1" applyBorder="1"/>
    <xf numFmtId="0" fontId="27" fillId="0" borderId="20" xfId="13" applyFont="1" applyFill="1" applyBorder="1"/>
    <xf numFmtId="178" fontId="27" fillId="0" borderId="133" xfId="13" applyNumberFormat="1" applyFont="1" applyFill="1" applyBorder="1"/>
    <xf numFmtId="178" fontId="27" fillId="0" borderId="134" xfId="13" applyNumberFormat="1" applyFont="1" applyFill="1" applyBorder="1"/>
    <xf numFmtId="0" fontId="7" fillId="0" borderId="1" xfId="13" applyFont="1" applyFill="1" applyBorder="1"/>
    <xf numFmtId="0" fontId="16" fillId="0" borderId="1" xfId="13" applyFont="1" applyFill="1" applyBorder="1"/>
    <xf numFmtId="0" fontId="16" fillId="0" borderId="119" xfId="13" applyFont="1" applyFill="1" applyBorder="1" applyAlignment="1">
      <alignment horizontal="center"/>
    </xf>
    <xf numFmtId="0" fontId="16" fillId="0" borderId="120" xfId="13" applyFont="1" applyFill="1" applyBorder="1" applyAlignment="1">
      <alignment horizontal="center"/>
    </xf>
    <xf numFmtId="0" fontId="41" fillId="0" borderId="121" xfId="13" applyFont="1" applyFill="1" applyBorder="1"/>
    <xf numFmtId="0" fontId="16" fillId="0" borderId="5" xfId="13" applyFont="1" applyFill="1" applyBorder="1" applyAlignment="1">
      <alignment horizontal="center"/>
    </xf>
    <xf numFmtId="0" fontId="16" fillId="0" borderId="122" xfId="13" applyFont="1" applyFill="1" applyBorder="1" applyAlignment="1">
      <alignment horizontal="center"/>
    </xf>
    <xf numFmtId="0" fontId="16" fillId="0" borderId="123" xfId="13" applyFont="1" applyFill="1" applyBorder="1" applyAlignment="1">
      <alignment horizontal="center"/>
    </xf>
    <xf numFmtId="0" fontId="16" fillId="0" borderId="117" xfId="13" applyFont="1" applyFill="1" applyBorder="1" applyAlignment="1">
      <alignment horizontal="center"/>
    </xf>
    <xf numFmtId="0" fontId="7" fillId="0" borderId="124" xfId="13" applyFont="1" applyFill="1" applyBorder="1"/>
    <xf numFmtId="0" fontId="16" fillId="0" borderId="124" xfId="13" applyFont="1" applyFill="1" applyBorder="1" applyAlignment="1">
      <alignment horizontal="center"/>
    </xf>
    <xf numFmtId="0" fontId="16" fillId="0" borderId="125" xfId="13" applyFont="1" applyFill="1" applyBorder="1" applyAlignment="1">
      <alignment horizontal="center"/>
    </xf>
    <xf numFmtId="0" fontId="16" fillId="0" borderId="126" xfId="13" applyFont="1" applyFill="1" applyBorder="1" applyAlignment="1">
      <alignment horizontal="center"/>
    </xf>
    <xf numFmtId="0" fontId="16" fillId="0" borderId="127" xfId="13" applyFont="1" applyFill="1" applyBorder="1" applyAlignment="1">
      <alignment horizontal="center"/>
    </xf>
    <xf numFmtId="4" fontId="16" fillId="0" borderId="5" xfId="13" applyNumberFormat="1" applyFont="1" applyFill="1" applyBorder="1" applyAlignment="1">
      <alignment horizontal="right"/>
    </xf>
    <xf numFmtId="4" fontId="16" fillId="0" borderId="1" xfId="13" applyNumberFormat="1" applyFont="1" applyFill="1" applyBorder="1" applyAlignment="1">
      <alignment horizontal="right"/>
    </xf>
    <xf numFmtId="219" fontId="16" fillId="0" borderId="1" xfId="13" applyNumberFormat="1" applyFont="1" applyFill="1" applyBorder="1" applyAlignment="1">
      <alignment horizontal="right" wrapText="1"/>
    </xf>
    <xf numFmtId="186" fontId="16" fillId="0" borderId="1" xfId="13" applyNumberFormat="1" applyFont="1" applyFill="1" applyBorder="1" applyAlignment="1">
      <alignment horizontal="right"/>
    </xf>
    <xf numFmtId="219" fontId="16" fillId="0" borderId="5" xfId="13" applyNumberFormat="1" applyFont="1" applyFill="1" applyBorder="1" applyAlignment="1">
      <alignment horizontal="right" wrapText="1"/>
    </xf>
    <xf numFmtId="186" fontId="16" fillId="0" borderId="5" xfId="13" applyNumberFormat="1" applyFont="1" applyFill="1" applyBorder="1" applyAlignment="1">
      <alignment horizontal="right"/>
    </xf>
    <xf numFmtId="0" fontId="16" fillId="0" borderId="3" xfId="13" applyFont="1" applyFill="1" applyBorder="1" applyAlignment="1">
      <alignment horizontal="center"/>
    </xf>
    <xf numFmtId="4" fontId="16" fillId="0" borderId="3" xfId="13" applyNumberFormat="1" applyFont="1" applyFill="1" applyBorder="1" applyAlignment="1">
      <alignment horizontal="right"/>
    </xf>
    <xf numFmtId="219" fontId="16" fillId="0" borderId="3" xfId="13" applyNumberFormat="1" applyFont="1" applyFill="1" applyBorder="1" applyAlignment="1">
      <alignment horizontal="right" wrapText="1"/>
    </xf>
    <xf numFmtId="186" fontId="16" fillId="0" borderId="3" xfId="13" applyNumberFormat="1" applyFont="1" applyFill="1" applyBorder="1" applyAlignment="1">
      <alignment horizontal="right"/>
    </xf>
    <xf numFmtId="0" fontId="15" fillId="0" borderId="0" xfId="13" applyFont="1" applyFill="1" applyBorder="1" applyAlignment="1">
      <alignment horizontal="left"/>
    </xf>
    <xf numFmtId="220" fontId="41" fillId="0" borderId="0" xfId="13" applyNumberFormat="1" applyFont="1" applyFill="1" applyBorder="1"/>
    <xf numFmtId="0" fontId="12" fillId="0" borderId="0" xfId="13" applyFont="1" applyFill="1" applyAlignment="1"/>
    <xf numFmtId="0" fontId="27" fillId="0" borderId="11" xfId="13" applyFont="1" applyFill="1" applyBorder="1"/>
    <xf numFmtId="0" fontId="27" fillId="0" borderId="11" xfId="13" applyFont="1" applyFill="1" applyBorder="1" applyAlignment="1">
      <alignment horizontal="center" vertical="center" wrapText="1"/>
    </xf>
    <xf numFmtId="15" fontId="27" fillId="0" borderId="11" xfId="13" applyNumberFormat="1" applyFont="1" applyFill="1" applyBorder="1" applyAlignment="1">
      <alignment horizontal="center" vertical="center"/>
    </xf>
    <xf numFmtId="0" fontId="41" fillId="0" borderId="11" xfId="45" applyFont="1" applyFill="1" applyBorder="1" applyAlignment="1">
      <alignment horizontal="justify" vertical="center" wrapText="1"/>
    </xf>
    <xf numFmtId="197" fontId="41" fillId="0" borderId="11" xfId="32" applyNumberFormat="1" applyFont="1" applyFill="1" applyBorder="1"/>
    <xf numFmtId="197" fontId="13" fillId="0" borderId="11" xfId="32" applyNumberFormat="1" applyFont="1" applyFill="1" applyBorder="1"/>
    <xf numFmtId="0" fontId="86" fillId="0" borderId="11" xfId="45" applyFont="1" applyFill="1" applyBorder="1" applyAlignment="1">
      <alignment horizontal="justify" vertical="center" wrapText="1"/>
    </xf>
    <xf numFmtId="197" fontId="86" fillId="0" borderId="128" xfId="32" applyNumberFormat="1" applyFont="1" applyFill="1" applyBorder="1"/>
    <xf numFmtId="197" fontId="12" fillId="0" borderId="128" xfId="32" applyNumberFormat="1" applyFont="1" applyFill="1" applyBorder="1"/>
    <xf numFmtId="197" fontId="41" fillId="0" borderId="3" xfId="32" applyNumberFormat="1" applyFont="1" applyFill="1" applyBorder="1"/>
    <xf numFmtId="197" fontId="13" fillId="0" borderId="3" xfId="32" applyNumberFormat="1" applyFont="1" applyFill="1" applyBorder="1"/>
    <xf numFmtId="197" fontId="86" fillId="0" borderId="11" xfId="32" applyNumberFormat="1" applyFont="1" applyFill="1" applyBorder="1"/>
    <xf numFmtId="197" fontId="12" fillId="0" borderId="11" xfId="32" applyNumberFormat="1" applyFont="1" applyFill="1" applyBorder="1"/>
    <xf numFmtId="195" fontId="15" fillId="0" borderId="0" xfId="13" applyNumberFormat="1" applyFont="1" applyFill="1"/>
    <xf numFmtId="195" fontId="16" fillId="0" borderId="0" xfId="13" applyNumberFormat="1" applyFont="1" applyFill="1"/>
    <xf numFmtId="0" fontId="9" fillId="0" borderId="0" xfId="84" applyFont="1" applyFill="1" applyAlignment="1">
      <alignment horizontal="left"/>
    </xf>
    <xf numFmtId="0" fontId="7" fillId="0" borderId="0" xfId="84" applyFont="1" applyFill="1"/>
    <xf numFmtId="0" fontId="41" fillId="0" borderId="0" xfId="84" applyFont="1" applyFill="1"/>
    <xf numFmtId="0" fontId="16" fillId="0" borderId="0" xfId="84" applyFont="1" applyFill="1" applyAlignment="1">
      <alignment horizontal="right"/>
    </xf>
    <xf numFmtId="0" fontId="47" fillId="0" borderId="0" xfId="84" applyFont="1" applyFill="1" applyAlignment="1">
      <alignment horizontal="right"/>
    </xf>
    <xf numFmtId="0" fontId="7" fillId="0" borderId="105" xfId="84" applyFont="1" applyFill="1" applyBorder="1"/>
    <xf numFmtId="0" fontId="7" fillId="0" borderId="106" xfId="84" applyFont="1" applyFill="1" applyBorder="1"/>
    <xf numFmtId="0" fontId="7" fillId="0" borderId="107" xfId="84" applyFont="1" applyFill="1" applyBorder="1"/>
    <xf numFmtId="0" fontId="7" fillId="0" borderId="21" xfId="84" applyFont="1" applyFill="1" applyBorder="1"/>
    <xf numFmtId="0" fontId="7" fillId="0" borderId="23" xfId="84" applyFont="1" applyFill="1" applyBorder="1"/>
    <xf numFmtId="0" fontId="8" fillId="0" borderId="95" xfId="84" applyFont="1" applyFill="1" applyBorder="1"/>
    <xf numFmtId="0" fontId="13" fillId="0" borderId="0" xfId="84" applyFont="1" applyFill="1"/>
    <xf numFmtId="0" fontId="13" fillId="0" borderId="0" xfId="84" applyFont="1" applyFill="1" applyBorder="1"/>
    <xf numFmtId="0" fontId="7" fillId="0" borderId="17" xfId="84" applyFont="1" applyFill="1" applyBorder="1"/>
    <xf numFmtId="0" fontId="7" fillId="0" borderId="19" xfId="84" applyFont="1" applyFill="1" applyBorder="1"/>
    <xf numFmtId="0" fontId="13" fillId="0" borderId="109" xfId="84" applyFont="1" applyFill="1" applyBorder="1"/>
    <xf numFmtId="0" fontId="13" fillId="0" borderId="110" xfId="84" applyFont="1" applyFill="1" applyBorder="1"/>
    <xf numFmtId="0" fontId="7" fillId="0" borderId="29" xfId="84" applyFont="1" applyFill="1" applyBorder="1"/>
    <xf numFmtId="0" fontId="7" fillId="0" borderId="28" xfId="84" applyFont="1" applyFill="1" applyBorder="1"/>
    <xf numFmtId="0" fontId="13" fillId="0" borderId="111" xfId="84" applyFont="1" applyFill="1" applyBorder="1"/>
    <xf numFmtId="0" fontId="13" fillId="0" borderId="112" xfId="84" applyFont="1" applyFill="1" applyBorder="1"/>
    <xf numFmtId="0" fontId="12" fillId="0" borderId="108" xfId="84" applyFont="1" applyFill="1" applyBorder="1" applyAlignment="1">
      <alignment horizontal="center"/>
    </xf>
    <xf numFmtId="0" fontId="12" fillId="0" borderId="0" xfId="84" applyFont="1" applyFill="1" applyBorder="1" applyAlignment="1">
      <alignment horizontal="left"/>
    </xf>
    <xf numFmtId="0" fontId="7" fillId="0" borderId="29" xfId="84" applyFont="1" applyFill="1" applyBorder="1" applyAlignment="1">
      <alignment horizontal="center"/>
    </xf>
    <xf numFmtId="0" fontId="7" fillId="0" borderId="28" xfId="84" applyFont="1" applyFill="1" applyBorder="1" applyAlignment="1">
      <alignment horizontal="center"/>
    </xf>
    <xf numFmtId="0" fontId="13" fillId="0" borderId="41" xfId="84" applyFont="1" applyFill="1" applyBorder="1" applyAlignment="1">
      <alignment horizontal="center"/>
    </xf>
    <xf numFmtId="0" fontId="13" fillId="0" borderId="108" xfId="84" applyFont="1" applyFill="1" applyBorder="1" applyAlignment="1">
      <alignment horizontal="center"/>
    </xf>
    <xf numFmtId="0" fontId="13" fillId="0" borderId="113" xfId="84" applyFont="1" applyFill="1" applyBorder="1" applyAlignment="1">
      <alignment horizontal="center"/>
    </xf>
    <xf numFmtId="0" fontId="8" fillId="0" borderId="114" xfId="84" applyFont="1" applyFill="1" applyBorder="1"/>
    <xf numFmtId="0" fontId="13" fillId="0" borderId="33" xfId="84" applyFont="1" applyFill="1" applyBorder="1"/>
    <xf numFmtId="0" fontId="13" fillId="0" borderId="19" xfId="84" applyFont="1" applyFill="1" applyBorder="1"/>
    <xf numFmtId="0" fontId="13" fillId="0" borderId="115" xfId="84" applyFont="1" applyFill="1" applyBorder="1"/>
    <xf numFmtId="0" fontId="13" fillId="0" borderId="116" xfId="84" applyFont="1" applyFill="1" applyBorder="1"/>
    <xf numFmtId="0" fontId="13" fillId="0" borderId="27" xfId="84" applyFont="1" applyFill="1" applyBorder="1"/>
    <xf numFmtId="0" fontId="13" fillId="0" borderId="28" xfId="84" applyFont="1" applyFill="1" applyBorder="1"/>
    <xf numFmtId="0" fontId="13" fillId="0" borderId="41" xfId="84" applyFont="1" applyFill="1" applyBorder="1"/>
    <xf numFmtId="0" fontId="13" fillId="0" borderId="113" xfId="84" applyFont="1" applyFill="1" applyBorder="1"/>
    <xf numFmtId="2" fontId="13" fillId="0" borderId="27" xfId="84" applyNumberFormat="1" applyFont="1" applyFill="1" applyBorder="1"/>
    <xf numFmtId="2" fontId="13" fillId="0" borderId="28" xfId="84" applyNumberFormat="1" applyFont="1" applyFill="1" applyBorder="1"/>
    <xf numFmtId="218" fontId="7" fillId="0" borderId="0" xfId="84" applyNumberFormat="1" applyFont="1" applyFill="1" applyBorder="1" applyAlignment="1"/>
    <xf numFmtId="0" fontId="41" fillId="0" borderId="0" xfId="84" applyFont="1" applyFill="1" applyBorder="1"/>
    <xf numFmtId="0" fontId="13" fillId="0" borderId="0" xfId="84" applyFont="1" applyFill="1" applyBorder="1" applyAlignment="1">
      <alignment horizontal="left"/>
    </xf>
    <xf numFmtId="2" fontId="13" fillId="0" borderId="17" xfId="84" applyNumberFormat="1" applyFont="1" applyFill="1" applyBorder="1"/>
    <xf numFmtId="2" fontId="13" fillId="0" borderId="19" xfId="84" applyNumberFormat="1" applyFont="1" applyFill="1" applyBorder="1"/>
    <xf numFmtId="0" fontId="8" fillId="0" borderId="0" xfId="84" applyFont="1" applyFill="1"/>
    <xf numFmtId="0" fontId="7" fillId="0" borderId="0" xfId="84" applyFont="1" applyFill="1" applyBorder="1"/>
    <xf numFmtId="0" fontId="13" fillId="0" borderId="0" xfId="84" applyFont="1" applyFill="1" applyAlignment="1">
      <alignment horizontal="left"/>
    </xf>
    <xf numFmtId="0" fontId="31" fillId="0" borderId="0" xfId="84" applyFont="1" applyFill="1"/>
    <xf numFmtId="0" fontId="76" fillId="0" borderId="0" xfId="84" applyFont="1" applyFill="1"/>
    <xf numFmtId="0" fontId="70" fillId="0" borderId="0" xfId="84" applyFont="1" applyFill="1"/>
    <xf numFmtId="0" fontId="28" fillId="0" borderId="0" xfId="84" applyFont="1" applyFill="1"/>
    <xf numFmtId="0" fontId="16" fillId="0" borderId="0" xfId="84" applyFont="1" applyFill="1"/>
    <xf numFmtId="3" fontId="70" fillId="0" borderId="104" xfId="216" applyNumberFormat="1" applyFont="1" applyFill="1" applyBorder="1" applyProtection="1">
      <protection hidden="1"/>
    </xf>
    <xf numFmtId="3" fontId="70" fillId="0" borderId="0" xfId="216" applyNumberFormat="1" applyFont="1" applyFill="1" applyProtection="1">
      <protection hidden="1"/>
    </xf>
    <xf numFmtId="0" fontId="67" fillId="0" borderId="0" xfId="13" applyFont="1" applyFill="1" applyAlignment="1"/>
    <xf numFmtId="0" fontId="16" fillId="0" borderId="91" xfId="13" applyFont="1" applyFill="1" applyBorder="1" applyAlignment="1">
      <alignment horizontal="center" vertical="center"/>
    </xf>
    <xf numFmtId="0" fontId="67" fillId="0" borderId="92" xfId="13" applyFont="1" applyFill="1" applyBorder="1"/>
    <xf numFmtId="0" fontId="67" fillId="0" borderId="93" xfId="13" applyFont="1" applyFill="1" applyBorder="1"/>
    <xf numFmtId="17" fontId="29" fillId="0" borderId="94" xfId="13" applyNumberFormat="1" applyFont="1" applyFill="1" applyBorder="1" applyAlignment="1">
      <alignment horizontal="center" wrapText="1"/>
    </xf>
    <xf numFmtId="49" fontId="29" fillId="0" borderId="94" xfId="13" applyNumberFormat="1" applyFont="1" applyFill="1" applyBorder="1" applyAlignment="1">
      <alignment horizontal="center" wrapText="1"/>
    </xf>
    <xf numFmtId="0" fontId="16" fillId="0" borderId="95" xfId="13" applyFont="1" applyFill="1" applyBorder="1" applyAlignment="1">
      <alignment horizontal="center" vertical="center"/>
    </xf>
    <xf numFmtId="0" fontId="41" fillId="0" borderId="26" xfId="13" applyFont="1" applyFill="1" applyBorder="1"/>
    <xf numFmtId="0" fontId="16" fillId="0" borderId="96" xfId="13" applyFont="1" applyFill="1" applyBorder="1" applyAlignment="1">
      <alignment horizontal="center" vertical="center"/>
    </xf>
    <xf numFmtId="0" fontId="15" fillId="0" borderId="0" xfId="13" applyFont="1" applyFill="1" applyBorder="1" applyAlignment="1">
      <alignment horizontal="left" vertical="center"/>
    </xf>
    <xf numFmtId="0" fontId="67" fillId="0" borderId="0" xfId="13" applyFont="1" applyFill="1" applyBorder="1"/>
    <xf numFmtId="3" fontId="15" fillId="0" borderId="26" xfId="13" applyNumberFormat="1" applyFont="1" applyFill="1" applyBorder="1" applyAlignment="1">
      <alignment horizontal="center" vertical="center"/>
    </xf>
    <xf numFmtId="3" fontId="41" fillId="0" borderId="0" xfId="13" applyNumberFormat="1" applyFont="1" applyFill="1"/>
    <xf numFmtId="0" fontId="16" fillId="0" borderId="96" xfId="13" applyFont="1" applyFill="1" applyBorder="1" applyAlignment="1">
      <alignment horizontal="center"/>
    </xf>
    <xf numFmtId="3" fontId="41" fillId="0" borderId="26" xfId="13" applyNumberFormat="1" applyFont="1" applyFill="1" applyBorder="1"/>
    <xf numFmtId="0" fontId="98" fillId="0" borderId="0" xfId="13" applyFont="1" applyFill="1" applyBorder="1" applyAlignment="1"/>
    <xf numFmtId="0" fontId="40" fillId="0" borderId="0" xfId="13" applyFont="1" applyFill="1" applyBorder="1"/>
    <xf numFmtId="3" fontId="98" fillId="0" borderId="26" xfId="13" applyNumberFormat="1" applyFont="1" applyFill="1" applyBorder="1" applyAlignment="1">
      <alignment horizontal="center" vertical="center"/>
    </xf>
    <xf numFmtId="0" fontId="16" fillId="0" borderId="96" xfId="13" quotePrefix="1" applyNumberFormat="1" applyFont="1" applyFill="1" applyBorder="1" applyAlignment="1">
      <alignment horizontal="right"/>
    </xf>
    <xf numFmtId="0" fontId="41" fillId="0" borderId="97" xfId="13" applyFont="1" applyFill="1" applyBorder="1"/>
    <xf numFmtId="0" fontId="52" fillId="0" borderId="10" xfId="13" applyFont="1" applyFill="1" applyBorder="1" applyAlignment="1">
      <alignment horizontal="center" vertical="center"/>
    </xf>
    <xf numFmtId="3" fontId="52" fillId="0" borderId="37" xfId="13" applyNumberFormat="1" applyFont="1" applyFill="1" applyBorder="1" applyAlignment="1">
      <alignment horizontal="right" vertical="center"/>
    </xf>
    <xf numFmtId="0" fontId="16" fillId="0" borderId="96" xfId="13" applyFont="1" applyFill="1" applyBorder="1" applyAlignment="1"/>
    <xf numFmtId="3" fontId="15" fillId="0" borderId="86" xfId="13" applyNumberFormat="1" applyFont="1" applyFill="1" applyBorder="1" applyAlignment="1">
      <alignment horizontal="right" vertical="center"/>
    </xf>
    <xf numFmtId="0" fontId="41" fillId="0" borderId="12" xfId="13" applyFont="1" applyFill="1" applyBorder="1"/>
    <xf numFmtId="3" fontId="15" fillId="0" borderId="26" xfId="13" applyNumberFormat="1" applyFont="1" applyFill="1" applyBorder="1" applyAlignment="1">
      <alignment horizontal="right" vertical="center"/>
    </xf>
    <xf numFmtId="0" fontId="15" fillId="0" borderId="86" xfId="13" applyFont="1" applyFill="1" applyBorder="1" applyAlignment="1"/>
    <xf numFmtId="0" fontId="15" fillId="0" borderId="84" xfId="13" applyFont="1" applyFill="1" applyBorder="1" applyAlignment="1"/>
    <xf numFmtId="0" fontId="41" fillId="0" borderId="98" xfId="13" applyFont="1" applyFill="1" applyBorder="1"/>
    <xf numFmtId="0" fontId="52" fillId="0" borderId="99" xfId="13" applyFont="1" applyFill="1" applyBorder="1" applyAlignment="1">
      <alignment vertical="center"/>
    </xf>
    <xf numFmtId="0" fontId="52" fillId="0" borderId="100" xfId="13" applyFont="1" applyFill="1" applyBorder="1" applyAlignment="1">
      <alignment vertical="center"/>
    </xf>
    <xf numFmtId="3" fontId="52" fillId="0" borderId="101" xfId="13" applyNumberFormat="1" applyFont="1" applyFill="1" applyBorder="1" applyAlignment="1">
      <alignment horizontal="right" vertical="center"/>
    </xf>
    <xf numFmtId="0" fontId="29" fillId="0" borderId="0" xfId="13" applyFont="1" applyFill="1" applyAlignment="1">
      <alignment horizontal="left"/>
    </xf>
    <xf numFmtId="0" fontId="46" fillId="0" borderId="0" xfId="13" applyFont="1" applyFill="1" applyAlignment="1">
      <alignment vertical="center"/>
    </xf>
    <xf numFmtId="3" fontId="67" fillId="0" borderId="0" xfId="13" applyNumberFormat="1" applyFont="1" applyFill="1"/>
    <xf numFmtId="0" fontId="82" fillId="0" borderId="0" xfId="45" applyFont="1" applyFill="1" applyBorder="1" applyAlignment="1"/>
    <xf numFmtId="0" fontId="16" fillId="0" borderId="0" xfId="45" applyFont="1" applyFill="1" applyBorder="1" applyAlignment="1"/>
    <xf numFmtId="0" fontId="143" fillId="0" borderId="0" xfId="45" applyFont="1" applyFill="1" applyBorder="1" applyAlignment="1"/>
    <xf numFmtId="0" fontId="16" fillId="0" borderId="21" xfId="45" applyFont="1" applyFill="1" applyBorder="1"/>
    <xf numFmtId="0" fontId="16" fillId="0" borderId="24" xfId="45" applyFont="1" applyFill="1" applyBorder="1"/>
    <xf numFmtId="0" fontId="16" fillId="0" borderId="40" xfId="45" applyFont="1" applyFill="1" applyBorder="1"/>
    <xf numFmtId="0" fontId="16" fillId="0" borderId="27" xfId="45" applyFont="1" applyFill="1" applyBorder="1" applyAlignment="1">
      <alignment horizontal="center"/>
    </xf>
    <xf numFmtId="0" fontId="41" fillId="0" borderId="0" xfId="45" applyFont="1" applyFill="1" applyBorder="1" applyAlignment="1"/>
    <xf numFmtId="0" fontId="41" fillId="0" borderId="0" xfId="13" applyFont="1" applyFill="1" applyAlignment="1">
      <alignment textRotation="90"/>
    </xf>
    <xf numFmtId="0" fontId="16" fillId="0" borderId="27" xfId="45" applyNumberFormat="1" applyFont="1" applyFill="1" applyBorder="1" applyAlignment="1">
      <alignment horizontal="center"/>
    </xf>
    <xf numFmtId="0" fontId="7" fillId="0" borderId="17" xfId="45" applyFont="1" applyFill="1" applyBorder="1" applyAlignment="1">
      <alignment horizontal="center"/>
    </xf>
    <xf numFmtId="0" fontId="7" fillId="0" borderId="20" xfId="45" applyFont="1" applyFill="1" applyBorder="1" applyAlignment="1">
      <alignment horizontal="center"/>
    </xf>
    <xf numFmtId="165" fontId="7" fillId="0" borderId="63" xfId="45" applyNumberFormat="1" applyFont="1" applyFill="1" applyBorder="1"/>
    <xf numFmtId="165" fontId="7" fillId="0" borderId="87" xfId="45" applyNumberFormat="1" applyFont="1" applyFill="1" applyBorder="1"/>
    <xf numFmtId="165" fontId="7" fillId="0" borderId="90" xfId="45" applyNumberFormat="1" applyFont="1" applyFill="1" applyBorder="1"/>
    <xf numFmtId="165" fontId="7" fillId="0" borderId="20" xfId="45" applyNumberFormat="1" applyFont="1" applyFill="1" applyBorder="1"/>
    <xf numFmtId="165" fontId="7" fillId="0" borderId="27" xfId="45" applyNumberFormat="1" applyFont="1" applyFill="1" applyBorder="1" applyAlignment="1">
      <alignment horizontal="center"/>
    </xf>
    <xf numFmtId="0" fontId="61" fillId="0" borderId="0" xfId="13" quotePrefix="1" applyFont="1" applyFill="1" applyAlignment="1">
      <alignment horizontal="center"/>
    </xf>
    <xf numFmtId="0" fontId="62" fillId="0" borderId="0" xfId="13" applyFont="1" applyFill="1"/>
    <xf numFmtId="0" fontId="61" fillId="0" borderId="0" xfId="213" applyFont="1" applyFill="1" applyBorder="1" applyAlignment="1"/>
    <xf numFmtId="0" fontId="62" fillId="0" borderId="0" xfId="13" applyFont="1" applyFill="1" applyBorder="1"/>
    <xf numFmtId="0" fontId="64" fillId="0" borderId="0" xfId="13" applyFont="1" applyFill="1" applyAlignment="1">
      <alignment horizontal="right"/>
    </xf>
    <xf numFmtId="183" fontId="61" fillId="0" borderId="26" xfId="13" applyNumberFormat="1" applyFont="1" applyFill="1" applyBorder="1"/>
    <xf numFmtId="183" fontId="61" fillId="0" borderId="0" xfId="13" applyNumberFormat="1" applyFont="1" applyFill="1" applyBorder="1"/>
    <xf numFmtId="183" fontId="166" fillId="0" borderId="0" xfId="45" applyNumberFormat="1" applyFont="1" applyFill="1"/>
    <xf numFmtId="183" fontId="29" fillId="0" borderId="26" xfId="13" applyNumberFormat="1" applyFont="1" applyFill="1" applyBorder="1"/>
    <xf numFmtId="183" fontId="29" fillId="0" borderId="0" xfId="13" applyNumberFormat="1" applyFont="1" applyFill="1" applyBorder="1"/>
    <xf numFmtId="183" fontId="61" fillId="0" borderId="16" xfId="13" applyNumberFormat="1" applyFont="1" applyFill="1" applyBorder="1"/>
    <xf numFmtId="0" fontId="29" fillId="0" borderId="27" xfId="13" applyFont="1" applyFill="1" applyBorder="1"/>
    <xf numFmtId="0" fontId="29" fillId="0" borderId="12" xfId="13" applyFont="1" applyFill="1" applyBorder="1"/>
    <xf numFmtId="0" fontId="29" fillId="0" borderId="0" xfId="13" applyFont="1" applyFill="1" applyBorder="1"/>
    <xf numFmtId="183" fontId="61" fillId="0" borderId="27" xfId="13" applyNumberFormat="1" applyFont="1" applyFill="1" applyBorder="1"/>
    <xf numFmtId="183" fontId="29" fillId="0" borderId="27" xfId="13" applyNumberFormat="1" applyFont="1" applyFill="1" applyBorder="1"/>
    <xf numFmtId="183" fontId="65" fillId="0" borderId="16" xfId="13" applyNumberFormat="1" applyFont="1" applyFill="1" applyBorder="1"/>
    <xf numFmtId="183" fontId="65" fillId="0" borderId="0" xfId="13" applyNumberFormat="1" applyFont="1" applyFill="1" applyBorder="1"/>
    <xf numFmtId="0" fontId="64" fillId="0" borderId="0" xfId="13" applyFont="1" applyFill="1" applyAlignment="1">
      <alignment wrapText="1"/>
    </xf>
    <xf numFmtId="0" fontId="29" fillId="0" borderId="0" xfId="13" applyFont="1" applyFill="1" applyAlignment="1">
      <alignment wrapText="1"/>
    </xf>
    <xf numFmtId="0" fontId="66" fillId="0" borderId="0" xfId="13" applyFont="1" applyFill="1" applyAlignment="1">
      <alignment wrapText="1"/>
    </xf>
    <xf numFmtId="0" fontId="64" fillId="0" borderId="0" xfId="13" applyFont="1" applyFill="1" applyBorder="1"/>
    <xf numFmtId="0" fontId="27" fillId="0" borderId="5" xfId="8" applyFont="1" applyFill="1" applyBorder="1" applyAlignment="1">
      <alignment horizontal="center"/>
    </xf>
    <xf numFmtId="0" fontId="29" fillId="0" borderId="1" xfId="8" applyFont="1" applyFill="1" applyBorder="1" applyAlignment="1">
      <alignment horizontal="center" vertical="center"/>
    </xf>
    <xf numFmtId="0" fontId="29" fillId="0" borderId="56" xfId="8" applyFont="1" applyFill="1" applyBorder="1" applyAlignment="1">
      <alignment horizontal="center" vertical="center" wrapText="1"/>
    </xf>
    <xf numFmtId="0" fontId="29" fillId="0" borderId="1" xfId="8" applyFont="1" applyFill="1" applyBorder="1" applyAlignment="1">
      <alignment horizontal="center" vertical="center" wrapText="1"/>
    </xf>
    <xf numFmtId="0" fontId="55" fillId="0" borderId="0" xfId="8" applyFont="1" applyFill="1" applyBorder="1" applyAlignment="1">
      <alignment horizontal="center" vertical="center"/>
    </xf>
    <xf numFmtId="0" fontId="27" fillId="0" borderId="3" xfId="8" applyFont="1" applyFill="1" applyBorder="1" applyAlignment="1">
      <alignment horizontal="center"/>
    </xf>
    <xf numFmtId="0" fontId="29" fillId="0" borderId="3" xfId="8" quotePrefix="1" applyFont="1" applyFill="1" applyBorder="1" applyAlignment="1">
      <alignment horizontal="center" vertical="center"/>
    </xf>
    <xf numFmtId="0" fontId="29" fillId="0" borderId="57" xfId="8" applyFont="1" applyFill="1" applyBorder="1" applyAlignment="1">
      <alignment horizontal="center" vertical="center"/>
    </xf>
    <xf numFmtId="0" fontId="29" fillId="0" borderId="3" xfId="8" applyFont="1" applyFill="1" applyBorder="1" applyAlignment="1">
      <alignment horizontal="center" vertical="center"/>
    </xf>
    <xf numFmtId="0" fontId="15" fillId="0" borderId="5" xfId="8" applyFont="1" applyFill="1" applyBorder="1" applyAlignment="1">
      <alignment horizontal="center"/>
    </xf>
    <xf numFmtId="166" fontId="16" fillId="0" borderId="41" xfId="8" applyNumberFormat="1" applyFont="1" applyFill="1" applyBorder="1" applyAlignment="1">
      <alignment horizontal="right"/>
    </xf>
    <xf numFmtId="0" fontId="15" fillId="0" borderId="3" xfId="8" applyFont="1" applyFill="1" applyBorder="1" applyAlignment="1">
      <alignment horizontal="center"/>
    </xf>
    <xf numFmtId="166" fontId="16" fillId="0" borderId="41" xfId="8" applyNumberFormat="1" applyFont="1" applyFill="1" applyBorder="1" applyAlignment="1">
      <alignment horizontal="center"/>
    </xf>
    <xf numFmtId="0" fontId="27" fillId="0" borderId="11" xfId="8" applyFont="1" applyFill="1" applyBorder="1" applyAlignment="1">
      <alignment horizontal="center" vertical="center"/>
    </xf>
    <xf numFmtId="166" fontId="27" fillId="0" borderId="55" xfId="8" applyNumberFormat="1" applyFont="1" applyFill="1" applyBorder="1" applyAlignment="1">
      <alignment horizontal="right"/>
    </xf>
    <xf numFmtId="166" fontId="37" fillId="0" borderId="0" xfId="8" applyNumberFormat="1" applyFont="1" applyFill="1"/>
    <xf numFmtId="0" fontId="29" fillId="0" borderId="56" xfId="8" applyFont="1" applyFill="1" applyBorder="1" applyAlignment="1">
      <alignment horizontal="center" vertical="center"/>
    </xf>
    <xf numFmtId="166" fontId="27" fillId="0" borderId="11" xfId="8" applyNumberFormat="1" applyFont="1" applyFill="1" applyBorder="1" applyAlignment="1">
      <alignment horizontal="right" vertical="center"/>
    </xf>
    <xf numFmtId="166" fontId="27" fillId="0" borderId="55" xfId="8" applyNumberFormat="1" applyFont="1" applyFill="1" applyBorder="1" applyAlignment="1">
      <alignment horizontal="right" vertical="center"/>
    </xf>
    <xf numFmtId="182" fontId="16" fillId="0" borderId="0" xfId="8" applyNumberFormat="1" applyFont="1" applyFill="1"/>
    <xf numFmtId="182" fontId="16" fillId="0" borderId="0" xfId="8" applyNumberFormat="1" applyFont="1" applyFill="1" applyBorder="1"/>
    <xf numFmtId="0" fontId="12" fillId="0" borderId="0" xfId="8" quotePrefix="1" applyFont="1" applyFill="1" applyAlignment="1"/>
    <xf numFmtId="0" fontId="27" fillId="0" borderId="0" xfId="8" quotePrefix="1" applyFont="1" applyFill="1" applyAlignment="1"/>
    <xf numFmtId="0" fontId="37" fillId="0" borderId="0" xfId="8" quotePrefix="1" applyFont="1" applyFill="1"/>
    <xf numFmtId="0" fontId="27" fillId="0" borderId="0" xfId="8" applyFont="1" applyFill="1"/>
    <xf numFmtId="0" fontId="16" fillId="0" borderId="8" xfId="8" applyFont="1" applyFill="1" applyBorder="1" applyAlignment="1">
      <alignment vertical="center"/>
    </xf>
    <xf numFmtId="0" fontId="16" fillId="0" borderId="2" xfId="8" applyFont="1" applyFill="1" applyBorder="1" applyAlignment="1">
      <alignment horizontal="center" vertical="center"/>
    </xf>
    <xf numFmtId="0" fontId="16" fillId="0" borderId="2" xfId="8" applyFont="1" applyFill="1" applyBorder="1" applyAlignment="1">
      <alignment vertical="center"/>
    </xf>
    <xf numFmtId="182" fontId="16" fillId="0" borderId="0" xfId="8" applyNumberFormat="1" applyFont="1" applyFill="1" applyBorder="1" applyAlignment="1">
      <alignment horizontal="centerContinuous" vertical="center"/>
    </xf>
    <xf numFmtId="0" fontId="13" fillId="0" borderId="0" xfId="8" applyFont="1" applyFill="1" applyAlignment="1">
      <alignment vertical="center"/>
    </xf>
    <xf numFmtId="0" fontId="16" fillId="0" borderId="6" xfId="8" applyFont="1" applyFill="1" applyBorder="1" applyAlignment="1"/>
    <xf numFmtId="0" fontId="27" fillId="0" borderId="0" xfId="8" quotePrefix="1" applyFont="1" applyFill="1" applyBorder="1" applyAlignment="1">
      <alignment horizontal="center"/>
    </xf>
    <xf numFmtId="0" fontId="16" fillId="0" borderId="0" xfId="8" applyFont="1" applyFill="1" applyBorder="1" applyAlignment="1"/>
    <xf numFmtId="0" fontId="27" fillId="0" borderId="7" xfId="8" applyFont="1" applyFill="1" applyBorder="1" applyAlignment="1">
      <alignment horizontal="centerContinuous" vertical="top"/>
    </xf>
    <xf numFmtId="0" fontId="27" fillId="0" borderId="4" xfId="8" applyFont="1" applyFill="1" applyBorder="1" applyAlignment="1">
      <alignment horizontal="center" vertical="top"/>
    </xf>
    <xf numFmtId="0" fontId="27" fillId="0" borderId="4" xfId="8" applyFont="1" applyFill="1" applyBorder="1" applyAlignment="1">
      <alignment horizontal="centerContinuous" vertical="top"/>
    </xf>
    <xf numFmtId="3" fontId="16" fillId="0" borderId="6" xfId="21" applyNumberFormat="1" applyFont="1" applyFill="1" applyBorder="1" applyAlignment="1">
      <alignment horizontal="right"/>
    </xf>
    <xf numFmtId="0" fontId="16" fillId="0" borderId="0" xfId="21" applyFont="1" applyFill="1" applyBorder="1" applyAlignment="1">
      <alignment horizontal="center"/>
    </xf>
    <xf numFmtId="3" fontId="16" fillId="0" borderId="41" xfId="21" applyNumberFormat="1" applyFont="1" applyFill="1" applyBorder="1" applyAlignment="1">
      <alignment horizontal="left"/>
    </xf>
    <xf numFmtId="0" fontId="16" fillId="0" borderId="6" xfId="21" applyFont="1" applyFill="1" applyBorder="1"/>
    <xf numFmtId="0" fontId="16" fillId="0" borderId="41" xfId="21" applyFont="1" applyFill="1" applyBorder="1" applyAlignment="1">
      <alignment horizontal="left"/>
    </xf>
    <xf numFmtId="3" fontId="27" fillId="0" borderId="9" xfId="8" applyNumberFormat="1" applyFont="1" applyFill="1" applyBorder="1" applyAlignment="1">
      <alignment horizontal="center"/>
    </xf>
    <xf numFmtId="3" fontId="27" fillId="0" borderId="10" xfId="8" applyNumberFormat="1" applyFont="1" applyFill="1" applyBorder="1" applyAlignment="1">
      <alignment horizontal="center"/>
    </xf>
    <xf numFmtId="3" fontId="27" fillId="0" borderId="55" xfId="8" applyNumberFormat="1" applyFont="1" applyFill="1" applyBorder="1" applyAlignment="1">
      <alignment horizontal="center"/>
    </xf>
    <xf numFmtId="182" fontId="13" fillId="0" borderId="0" xfId="8" applyNumberFormat="1" applyFont="1" applyFill="1"/>
    <xf numFmtId="0" fontId="28" fillId="0" borderId="0" xfId="8" quotePrefix="1" applyFont="1" applyFill="1" applyAlignment="1">
      <alignment horizontal="center"/>
    </xf>
    <xf numFmtId="0" fontId="16" fillId="0" borderId="26" xfId="8" applyFont="1" applyFill="1" applyBorder="1"/>
    <xf numFmtId="0" fontId="9" fillId="0" borderId="0" xfId="8" applyFont="1" applyFill="1" applyAlignment="1">
      <alignment horizontal="center"/>
    </xf>
    <xf numFmtId="0" fontId="12" fillId="0" borderId="0" xfId="8" quotePrefix="1" applyFont="1" applyFill="1"/>
    <xf numFmtId="0" fontId="13" fillId="0" borderId="8" xfId="8" applyFont="1" applyFill="1" applyBorder="1" applyAlignment="1">
      <alignment vertical="center"/>
    </xf>
    <xf numFmtId="0" fontId="13" fillId="0" borderId="2" xfId="8" applyFont="1" applyFill="1" applyBorder="1" applyAlignment="1">
      <alignment horizontal="center" vertical="center"/>
    </xf>
    <xf numFmtId="0" fontId="13" fillId="0" borderId="2" xfId="8" applyFont="1" applyFill="1" applyBorder="1" applyAlignment="1">
      <alignment vertical="center"/>
    </xf>
    <xf numFmtId="3" fontId="16" fillId="0" borderId="0" xfId="8" quotePrefix="1" applyNumberFormat="1" applyFont="1" applyFill="1" applyBorder="1" applyAlignment="1">
      <alignment horizontal="center"/>
    </xf>
    <xf numFmtId="3" fontId="16" fillId="0" borderId="0" xfId="21" applyNumberFormat="1" applyFont="1" applyFill="1" applyBorder="1" applyAlignment="1">
      <alignment horizontal="center"/>
    </xf>
    <xf numFmtId="3" fontId="16" fillId="0" borderId="0" xfId="8" applyNumberFormat="1" applyFont="1" applyFill="1" applyBorder="1" applyAlignment="1">
      <alignment horizontal="center"/>
    </xf>
    <xf numFmtId="0" fontId="27" fillId="0" borderId="9" xfId="8" applyFont="1" applyFill="1" applyBorder="1" applyAlignment="1">
      <alignment horizontal="center"/>
    </xf>
    <xf numFmtId="0" fontId="27" fillId="0" borderId="10" xfId="8" applyFont="1" applyFill="1" applyBorder="1" applyAlignment="1">
      <alignment horizontal="center"/>
    </xf>
    <xf numFmtId="0" fontId="27" fillId="0" borderId="55" xfId="8" applyFont="1" applyFill="1" applyBorder="1" applyAlignment="1">
      <alignment horizontal="center"/>
    </xf>
    <xf numFmtId="0" fontId="18" fillId="0" borderId="0" xfId="8" quotePrefix="1" applyFont="1" applyFill="1" applyAlignment="1">
      <alignment horizontal="center"/>
    </xf>
    <xf numFmtId="0" fontId="27" fillId="0" borderId="0" xfId="8" quotePrefix="1" applyFont="1" applyFill="1" applyBorder="1" applyAlignment="1"/>
    <xf numFmtId="166" fontId="27" fillId="0" borderId="0" xfId="8" applyNumberFormat="1" applyFont="1" applyFill="1" applyBorder="1" applyAlignment="1">
      <alignment horizontal="centerContinuous" vertical="center"/>
    </xf>
    <xf numFmtId="0" fontId="27" fillId="0" borderId="0" xfId="8" applyFont="1" applyFill="1" applyBorder="1" applyAlignment="1">
      <alignment horizontal="centerContinuous" vertical="top"/>
    </xf>
    <xf numFmtId="0" fontId="27" fillId="0" borderId="0" xfId="8" applyFont="1" applyFill="1" applyBorder="1" applyAlignment="1">
      <alignment horizontal="center" vertical="top"/>
    </xf>
    <xf numFmtId="1" fontId="16" fillId="0" borderId="0" xfId="8" quotePrefix="1" applyNumberFormat="1" applyFont="1" applyFill="1" applyBorder="1" applyAlignment="1">
      <alignment horizontal="right"/>
    </xf>
    <xf numFmtId="1" fontId="16" fillId="0" borderId="0" xfId="8" applyNumberFormat="1" applyFont="1" applyFill="1" applyBorder="1" applyAlignment="1">
      <alignment horizontal="right"/>
    </xf>
    <xf numFmtId="166" fontId="16" fillId="0" borderId="0" xfId="8" quotePrefix="1" applyNumberFormat="1" applyFont="1" applyFill="1" applyBorder="1" applyAlignment="1">
      <alignment horizontal="right"/>
    </xf>
    <xf numFmtId="1" fontId="16" fillId="0" borderId="0" xfId="21" applyNumberFormat="1" applyFont="1" applyFill="1" applyBorder="1" applyAlignment="1">
      <alignment horizontal="right"/>
    </xf>
    <xf numFmtId="1" fontId="16" fillId="0" borderId="0" xfId="21" applyNumberFormat="1" applyFont="1" applyFill="1" applyBorder="1" applyAlignment="1">
      <alignment horizontal="center"/>
    </xf>
    <xf numFmtId="166" fontId="16" fillId="0" borderId="0" xfId="8" applyNumberFormat="1" applyFont="1" applyFill="1" applyBorder="1"/>
    <xf numFmtId="1" fontId="16" fillId="0" borderId="0" xfId="21" applyNumberFormat="1" applyFont="1" applyFill="1" applyBorder="1"/>
    <xf numFmtId="1" fontId="16" fillId="0" borderId="0" xfId="21" applyNumberFormat="1" applyFont="1" applyFill="1" applyBorder="1" applyAlignment="1">
      <alignment horizontal="left"/>
    </xf>
    <xf numFmtId="1" fontId="27" fillId="0" borderId="0" xfId="8" applyNumberFormat="1" applyFont="1" applyFill="1" applyBorder="1" applyAlignment="1">
      <alignment horizontal="centerContinuous" vertical="center"/>
    </xf>
    <xf numFmtId="166" fontId="27" fillId="0" borderId="0" xfId="8" applyNumberFormat="1" applyFont="1" applyFill="1" applyBorder="1" applyAlignment="1">
      <alignment vertical="center"/>
    </xf>
    <xf numFmtId="0" fontId="14" fillId="0" borderId="0" xfId="8" applyFont="1" applyFill="1" applyBorder="1"/>
    <xf numFmtId="0" fontId="13" fillId="0" borderId="0" xfId="8" applyFont="1" applyFill="1" applyBorder="1" applyAlignment="1">
      <alignment horizontal="center"/>
    </xf>
    <xf numFmtId="0" fontId="15" fillId="0" borderId="0" xfId="8" applyFont="1" applyFill="1" applyBorder="1"/>
    <xf numFmtId="182" fontId="13" fillId="0" borderId="0" xfId="8" applyNumberFormat="1" applyFont="1" applyFill="1" applyBorder="1"/>
    <xf numFmtId="0" fontId="28" fillId="0" borderId="0" xfId="8" quotePrefix="1" applyFont="1" applyFill="1" applyBorder="1" applyAlignment="1">
      <alignment horizontal="center"/>
    </xf>
    <xf numFmtId="211" fontId="12" fillId="0" borderId="0" xfId="18" applyNumberFormat="1" applyFont="1" applyFill="1" applyAlignment="1">
      <alignment horizontal="right"/>
    </xf>
    <xf numFmtId="0" fontId="12" fillId="0" borderId="11" xfId="13" applyFont="1" applyFill="1" applyBorder="1" applyAlignment="1">
      <alignment horizontal="center" vertical="center" wrapText="1"/>
    </xf>
    <xf numFmtId="0" fontId="27" fillId="0" borderId="11" xfId="19" applyFont="1" applyFill="1" applyBorder="1" applyAlignment="1">
      <alignment horizontal="center" vertical="center" wrapText="1"/>
    </xf>
    <xf numFmtId="0" fontId="12" fillId="0" borderId="11" xfId="18" applyNumberFormat="1" applyFont="1" applyFill="1" applyBorder="1" applyAlignment="1">
      <alignment horizontal="center" vertical="center" wrapText="1"/>
    </xf>
    <xf numFmtId="0" fontId="13" fillId="0" borderId="5" xfId="20" applyFont="1" applyFill="1" applyBorder="1"/>
    <xf numFmtId="183" fontId="13" fillId="0" borderId="5" xfId="13" applyNumberFormat="1" applyFont="1" applyFill="1" applyBorder="1" applyAlignment="1">
      <alignment horizontal="right"/>
    </xf>
    <xf numFmtId="0" fontId="20" fillId="0" borderId="5" xfId="20" applyFont="1" applyFill="1" applyBorder="1" applyAlignment="1">
      <alignment horizontal="left" indent="1"/>
    </xf>
    <xf numFmtId="183" fontId="13" fillId="0" borderId="0" xfId="13" applyNumberFormat="1" applyFont="1" applyFill="1" applyAlignment="1"/>
    <xf numFmtId="0" fontId="13" fillId="0" borderId="5" xfId="20" applyFont="1" applyFill="1" applyBorder="1" applyAlignment="1">
      <alignment horizontal="center"/>
    </xf>
    <xf numFmtId="0" fontId="20" fillId="0" borderId="5" xfId="20" applyFont="1" applyFill="1" applyBorder="1" applyAlignment="1">
      <alignment horizontal="left" indent="2"/>
    </xf>
    <xf numFmtId="0" fontId="13" fillId="0" borderId="5" xfId="20" applyFont="1" applyFill="1" applyBorder="1" applyAlignment="1">
      <alignment wrapText="1"/>
    </xf>
    <xf numFmtId="183" fontId="12" fillId="0" borderId="11" xfId="13" applyNumberFormat="1" applyFont="1" applyFill="1" applyBorder="1" applyAlignment="1">
      <alignment horizontal="right"/>
    </xf>
    <xf numFmtId="0" fontId="9" fillId="0" borderId="0" xfId="16" quotePrefix="1" applyFont="1" applyFill="1" applyAlignment="1">
      <alignment horizontal="right"/>
    </xf>
    <xf numFmtId="0" fontId="12" fillId="0" borderId="11" xfId="17" applyNumberFormat="1" applyFont="1" applyFill="1" applyBorder="1" applyAlignment="1">
      <alignment horizontal="center" vertical="center" wrapText="1"/>
    </xf>
    <xf numFmtId="0" fontId="12" fillId="0" borderId="0" xfId="16" applyFont="1" applyFill="1" applyAlignment="1" applyProtection="1">
      <alignment horizontal="left"/>
    </xf>
    <xf numFmtId="0" fontId="12" fillId="0" borderId="0" xfId="16" applyFont="1" applyFill="1" applyAlignment="1" applyProtection="1"/>
    <xf numFmtId="49" fontId="12" fillId="0" borderId="0" xfId="16" applyNumberFormat="1" applyFont="1" applyFill="1" applyAlignment="1" applyProtection="1">
      <alignment horizontal="left" vertical="center"/>
    </xf>
    <xf numFmtId="183" fontId="13" fillId="0" borderId="0" xfId="16" applyNumberFormat="1" applyFont="1" applyFill="1" applyAlignment="1" applyProtection="1"/>
    <xf numFmtId="49" fontId="12" fillId="0" borderId="0" xfId="16" applyNumberFormat="1" applyFont="1" applyFill="1" applyAlignment="1" applyProtection="1">
      <alignment horizontal="left"/>
    </xf>
    <xf numFmtId="0" fontId="12" fillId="0" borderId="11" xfId="16" applyFont="1" applyFill="1" applyBorder="1" applyAlignment="1" applyProtection="1">
      <alignment horizontal="center" vertical="center" wrapText="1"/>
    </xf>
    <xf numFmtId="0" fontId="12" fillId="0" borderId="11" xfId="16" applyFont="1" applyFill="1" applyBorder="1" applyAlignment="1">
      <alignment horizontal="center" vertical="center" wrapText="1"/>
    </xf>
    <xf numFmtId="183" fontId="12" fillId="0" borderId="1" xfId="16" applyNumberFormat="1" applyFont="1" applyFill="1" applyBorder="1"/>
    <xf numFmtId="183" fontId="12" fillId="0" borderId="0" xfId="16" applyNumberFormat="1" applyFont="1" applyFill="1"/>
    <xf numFmtId="183" fontId="13" fillId="0" borderId="0" xfId="16" applyNumberFormat="1" applyFont="1" applyFill="1"/>
    <xf numFmtId="49" fontId="20" fillId="0" borderId="5" xfId="16" applyNumberFormat="1" applyFont="1" applyFill="1" applyBorder="1" applyAlignment="1" applyProtection="1">
      <alignment horizontal="center"/>
    </xf>
    <xf numFmtId="0" fontId="20" fillId="0" borderId="0" xfId="16" applyFont="1" applyFill="1" applyBorder="1" applyAlignment="1" applyProtection="1">
      <alignment horizontal="left" indent="5"/>
    </xf>
    <xf numFmtId="183" fontId="20" fillId="0" borderId="5" xfId="16" applyNumberFormat="1" applyFont="1" applyFill="1" applyBorder="1"/>
    <xf numFmtId="0" fontId="12" fillId="0" borderId="0" xfId="16" applyFont="1" applyFill="1" applyBorder="1"/>
    <xf numFmtId="0" fontId="12" fillId="0" borderId="0" xfId="16" applyFont="1" applyFill="1" applyAlignment="1">
      <alignment vertical="center"/>
    </xf>
    <xf numFmtId="211" fontId="12" fillId="0" borderId="0" xfId="17" applyNumberFormat="1" applyFont="1" applyFill="1" applyAlignment="1">
      <alignment horizontal="right"/>
    </xf>
    <xf numFmtId="0" fontId="27" fillId="0" borderId="11" xfId="16" applyFont="1" applyFill="1" applyBorder="1" applyAlignment="1">
      <alignment horizontal="center" vertical="center" wrapText="1"/>
    </xf>
    <xf numFmtId="0" fontId="27" fillId="0" borderId="5" xfId="16" applyFont="1" applyFill="1" applyBorder="1" applyAlignment="1" applyProtection="1">
      <alignment horizontal="left"/>
    </xf>
    <xf numFmtId="0" fontId="13" fillId="0" borderId="5" xfId="16" applyFont="1" applyFill="1" applyBorder="1"/>
    <xf numFmtId="0" fontId="13" fillId="0" borderId="1" xfId="16" applyFont="1" applyFill="1" applyBorder="1"/>
    <xf numFmtId="49" fontId="12" fillId="0" borderId="5" xfId="16" quotePrefix="1" applyNumberFormat="1" applyFont="1" applyFill="1" applyBorder="1" applyAlignment="1" applyProtection="1">
      <alignment horizontal="center"/>
    </xf>
    <xf numFmtId="0" fontId="12" fillId="0" borderId="5" xfId="16" applyFont="1" applyFill="1" applyBorder="1" applyProtection="1"/>
    <xf numFmtId="0" fontId="13" fillId="0" borderId="5" xfId="16" applyFont="1" applyFill="1" applyBorder="1" applyAlignment="1" applyProtection="1">
      <alignment horizontal="left" indent="1"/>
    </xf>
    <xf numFmtId="212" fontId="13" fillId="0" borderId="0" xfId="16" applyNumberFormat="1" applyFont="1" applyFill="1"/>
    <xf numFmtId="211" fontId="13" fillId="0" borderId="5" xfId="17" applyNumberFormat="1" applyFont="1" applyFill="1" applyBorder="1" applyAlignment="1">
      <alignment horizontal="center"/>
    </xf>
    <xf numFmtId="211" fontId="13" fillId="0" borderId="0" xfId="16" applyNumberFormat="1" applyFont="1" applyFill="1"/>
    <xf numFmtId="43" fontId="12" fillId="0" borderId="0" xfId="16" applyNumberFormat="1" applyFont="1" applyFill="1"/>
    <xf numFmtId="49" fontId="51" fillId="0" borderId="11" xfId="16" applyNumberFormat="1" applyFont="1" applyFill="1" applyBorder="1" applyAlignment="1" applyProtection="1">
      <alignment horizontal="center"/>
    </xf>
    <xf numFmtId="0" fontId="51" fillId="0" borderId="11" xfId="16" applyFont="1" applyFill="1" applyBorder="1" applyProtection="1"/>
    <xf numFmtId="183" fontId="12" fillId="0" borderId="11" xfId="16" applyNumberFormat="1" applyFont="1" applyFill="1" applyBorder="1"/>
    <xf numFmtId="0" fontId="52" fillId="0" borderId="5" xfId="16" applyFont="1" applyFill="1" applyBorder="1" applyAlignment="1" applyProtection="1">
      <alignment horizontal="left"/>
    </xf>
    <xf numFmtId="183" fontId="51" fillId="0" borderId="11" xfId="16" applyNumberFormat="1" applyFont="1" applyFill="1" applyBorder="1" applyAlignment="1">
      <alignment horizontal="center"/>
    </xf>
    <xf numFmtId="212" fontId="12" fillId="0" borderId="0" xfId="16" applyNumberFormat="1" applyFont="1" applyFill="1"/>
    <xf numFmtId="49" fontId="13" fillId="0" borderId="3" xfId="16" applyNumberFormat="1" applyFont="1" applyFill="1" applyBorder="1" applyAlignment="1" applyProtection="1">
      <alignment horizontal="center"/>
    </xf>
    <xf numFmtId="0" fontId="13" fillId="0" borderId="3" xfId="16" applyFont="1" applyFill="1" applyBorder="1" applyAlignment="1" applyProtection="1">
      <alignment horizontal="left" indent="1"/>
    </xf>
    <xf numFmtId="0" fontId="28" fillId="0" borderId="0" xfId="16" applyFont="1" applyFill="1"/>
    <xf numFmtId="0" fontId="6" fillId="0" borderId="0" xfId="0" quotePrefix="1" applyFont="1" applyFill="1" applyAlignment="1">
      <alignment horizontal="left"/>
    </xf>
    <xf numFmtId="0" fontId="11" fillId="0" borderId="0" xfId="0" applyFont="1" applyFill="1" applyAlignment="1">
      <alignment horizontal="center"/>
    </xf>
    <xf numFmtId="0" fontId="11" fillId="0" borderId="0" xfId="0" applyFont="1" applyFill="1" applyBorder="1" applyAlignment="1"/>
    <xf numFmtId="0" fontId="16" fillId="0" borderId="0" xfId="0" applyFont="1" applyFill="1" applyAlignment="1">
      <alignment horizontal="center"/>
    </xf>
    <xf numFmtId="0" fontId="16" fillId="0" borderId="0" xfId="0" applyFont="1" applyFill="1" applyBorder="1" applyAlignment="1"/>
    <xf numFmtId="0" fontId="9" fillId="0" borderId="48" xfId="0" applyFont="1" applyFill="1" applyBorder="1" applyAlignment="1">
      <alignment horizontal="center" vertical="center"/>
    </xf>
    <xf numFmtId="0" fontId="9" fillId="0" borderId="49" xfId="0" applyFont="1" applyFill="1" applyBorder="1" applyAlignment="1">
      <alignment horizontal="center" vertical="center"/>
    </xf>
    <xf numFmtId="0" fontId="9" fillId="0" borderId="81" xfId="0" applyFont="1" applyFill="1" applyBorder="1" applyAlignment="1">
      <alignment horizontal="center" vertical="center" textRotation="90"/>
    </xf>
    <xf numFmtId="0" fontId="9" fillId="0" borderId="9" xfId="0" applyFont="1" applyFill="1" applyBorder="1" applyAlignment="1">
      <alignment horizontal="center" vertical="center" textRotation="90"/>
    </xf>
    <xf numFmtId="0" fontId="12" fillId="0" borderId="11" xfId="0" quotePrefix="1" applyFont="1" applyFill="1" applyBorder="1" applyAlignment="1">
      <alignment horizontal="center" vertical="center" textRotation="90"/>
    </xf>
    <xf numFmtId="0" fontId="9" fillId="0" borderId="11" xfId="0" applyFont="1" applyFill="1" applyBorder="1" applyAlignment="1">
      <alignment horizontal="center" vertical="center" textRotation="90"/>
    </xf>
    <xf numFmtId="0" fontId="9" fillId="0" borderId="9" xfId="0" quotePrefix="1" applyFont="1" applyFill="1" applyBorder="1" applyAlignment="1">
      <alignment vertical="center" textRotation="90"/>
    </xf>
    <xf numFmtId="0" fontId="9" fillId="0" borderId="55" xfId="0" quotePrefix="1" applyFont="1" applyFill="1" applyBorder="1" applyAlignment="1">
      <alignment horizontal="left" vertical="center" textRotation="90"/>
    </xf>
    <xf numFmtId="0" fontId="9" fillId="0" borderId="11" xfId="0" quotePrefix="1" applyFont="1" applyFill="1" applyBorder="1" applyAlignment="1">
      <alignment horizontal="center" vertical="center" textRotation="90"/>
    </xf>
    <xf numFmtId="0" fontId="9" fillId="0" borderId="82" xfId="0" applyFont="1" applyFill="1" applyBorder="1" applyAlignment="1">
      <alignment horizontal="center" vertical="center" textRotation="90"/>
    </xf>
    <xf numFmtId="0" fontId="9" fillId="0" borderId="0" xfId="0" applyFont="1" applyFill="1" applyBorder="1" applyAlignment="1">
      <alignment horizontal="right" vertical="center" textRotation="90"/>
    </xf>
    <xf numFmtId="0" fontId="9" fillId="0" borderId="0" xfId="0" applyFont="1" applyFill="1" applyBorder="1" applyAlignment="1">
      <alignment horizontal="left" vertical="center" textRotation="90"/>
    </xf>
    <xf numFmtId="0" fontId="9" fillId="0" borderId="27" xfId="0" applyFont="1" applyFill="1" applyBorder="1" applyAlignment="1">
      <alignment horizontal="center"/>
    </xf>
    <xf numFmtId="0" fontId="9" fillId="0" borderId="28" xfId="0" applyFont="1" applyFill="1" applyBorder="1" applyAlignment="1">
      <alignment horizontal="center"/>
    </xf>
    <xf numFmtId="164" fontId="7" fillId="0" borderId="31" xfId="0" applyNumberFormat="1" applyFont="1" applyFill="1" applyBorder="1" applyAlignment="1">
      <alignment horizontal="center"/>
    </xf>
    <xf numFmtId="0" fontId="9" fillId="0" borderId="48" xfId="0" applyFont="1" applyFill="1" applyBorder="1" applyAlignment="1">
      <alignment horizontal="center"/>
    </xf>
    <xf numFmtId="0" fontId="9" fillId="0" borderId="49" xfId="0" applyFont="1" applyFill="1" applyBorder="1" applyAlignment="1">
      <alignment horizontal="center"/>
    </xf>
    <xf numFmtId="164" fontId="7" fillId="0" borderId="51" xfId="0" applyNumberFormat="1" applyFont="1" applyFill="1" applyBorder="1" applyAlignment="1">
      <alignment horizontal="center"/>
    </xf>
    <xf numFmtId="0" fontId="27" fillId="0" borderId="73" xfId="0" quotePrefix="1" applyFont="1" applyFill="1" applyBorder="1" applyAlignment="1">
      <alignment horizontal="left"/>
    </xf>
    <xf numFmtId="164" fontId="7" fillId="0" borderId="1" xfId="0" quotePrefix="1" applyNumberFormat="1" applyFont="1" applyFill="1" applyBorder="1" applyAlignment="1">
      <alignment horizontal="center"/>
    </xf>
    <xf numFmtId="164" fontId="7" fillId="0" borderId="1" xfId="0" applyNumberFormat="1" applyFont="1" applyFill="1" applyBorder="1" applyAlignment="1">
      <alignment horizontal="center"/>
    </xf>
    <xf numFmtId="0" fontId="27" fillId="0" borderId="28" xfId="0" quotePrefix="1" applyFont="1" applyFill="1" applyBorder="1" applyAlignment="1">
      <alignment horizontal="left"/>
    </xf>
    <xf numFmtId="164" fontId="7" fillId="0" borderId="5" xfId="0" quotePrefix="1" applyNumberFormat="1" applyFont="1" applyFill="1" applyBorder="1" applyAlignment="1">
      <alignment horizontal="center"/>
    </xf>
    <xf numFmtId="0" fontId="27" fillId="0" borderId="19" xfId="0" quotePrefix="1" applyFont="1" applyFill="1" applyBorder="1" applyAlignment="1">
      <alignment horizontal="left"/>
    </xf>
    <xf numFmtId="164" fontId="7" fillId="0" borderId="33" xfId="0" quotePrefix="1" applyNumberFormat="1" applyFont="1" applyFill="1" applyBorder="1" applyAlignment="1">
      <alignment horizontal="center"/>
    </xf>
    <xf numFmtId="164" fontId="7" fillId="0" borderId="18" xfId="0" applyNumberFormat="1" applyFont="1" applyFill="1" applyBorder="1" applyAlignment="1">
      <alignment horizontal="center"/>
    </xf>
    <xf numFmtId="164" fontId="7" fillId="0" borderId="30" xfId="0" applyNumberFormat="1" applyFont="1" applyFill="1" applyBorder="1" applyAlignment="1">
      <alignment horizontal="center"/>
    </xf>
    <xf numFmtId="164" fontId="7" fillId="0" borderId="25" xfId="0" quotePrefix="1" applyNumberFormat="1" applyFont="1" applyFill="1" applyBorder="1" applyAlignment="1">
      <alignment horizontal="center"/>
    </xf>
    <xf numFmtId="164" fontId="7" fillId="0" borderId="32" xfId="0" applyNumberFormat="1" applyFont="1" applyFill="1" applyBorder="1" applyAlignment="1">
      <alignment horizontal="center"/>
    </xf>
    <xf numFmtId="164" fontId="7" fillId="0" borderId="29" xfId="0" quotePrefix="1" applyNumberFormat="1" applyFont="1" applyFill="1" applyBorder="1" applyAlignment="1">
      <alignment horizontal="center"/>
    </xf>
    <xf numFmtId="0" fontId="9" fillId="0" borderId="0" xfId="0" applyFont="1" applyFill="1" applyBorder="1" applyAlignment="1">
      <alignment horizontal="left"/>
    </xf>
    <xf numFmtId="0" fontId="27" fillId="0" borderId="0" xfId="0" quotePrefix="1" applyFont="1" applyFill="1" applyBorder="1" applyAlignment="1">
      <alignment horizontal="left"/>
    </xf>
    <xf numFmtId="164" fontId="7" fillId="0" borderId="0" xfId="0" quotePrefix="1" applyNumberFormat="1" applyFont="1" applyFill="1" applyBorder="1" applyAlignment="1">
      <alignment horizontal="right"/>
    </xf>
    <xf numFmtId="0" fontId="7" fillId="0" borderId="0" xfId="0" applyFont="1" applyFill="1" applyAlignment="1">
      <alignment horizontal="center"/>
    </xf>
    <xf numFmtId="0" fontId="7" fillId="0" borderId="0" xfId="0" applyFont="1" applyFill="1" applyBorder="1" applyAlignment="1"/>
    <xf numFmtId="0" fontId="9" fillId="0" borderId="40"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22" xfId="0" quotePrefix="1" applyFont="1" applyFill="1" applyBorder="1" applyAlignment="1">
      <alignment horizontal="center" vertical="center"/>
    </xf>
    <xf numFmtId="0" fontId="12" fillId="0" borderId="23" xfId="0" quotePrefix="1" applyFont="1" applyFill="1" applyBorder="1" applyAlignment="1">
      <alignment horizontal="center" vertical="center"/>
    </xf>
    <xf numFmtId="0" fontId="12" fillId="0" borderId="0" xfId="0" quotePrefix="1" applyFont="1" applyFill="1" applyBorder="1" applyAlignment="1">
      <alignment horizontal="center" vertical="center"/>
    </xf>
    <xf numFmtId="0" fontId="9" fillId="0" borderId="41" xfId="0" applyFont="1" applyFill="1" applyBorder="1" applyAlignment="1">
      <alignment horizontal="center" vertical="center"/>
    </xf>
    <xf numFmtId="0" fontId="9" fillId="0" borderId="5" xfId="0" quotePrefix="1" applyFont="1" applyFill="1" applyBorder="1" applyAlignment="1">
      <alignment horizontal="center" vertical="center"/>
    </xf>
    <xf numFmtId="0" fontId="12" fillId="0" borderId="28" xfId="0" applyFont="1" applyFill="1" applyBorder="1" applyAlignment="1">
      <alignment horizontal="center" vertical="center"/>
    </xf>
    <xf numFmtId="0" fontId="12" fillId="0" borderId="0" xfId="0" applyFont="1" applyFill="1" applyBorder="1" applyAlignment="1">
      <alignment horizontal="center" vertical="center"/>
    </xf>
    <xf numFmtId="0" fontId="9" fillId="0" borderId="57" xfId="0" applyFont="1" applyFill="1" applyBorder="1" applyAlignment="1">
      <alignment horizontal="center" vertical="center"/>
    </xf>
    <xf numFmtId="0" fontId="9" fillId="0" borderId="3" xfId="0" applyFont="1" applyFill="1" applyBorder="1" applyAlignment="1">
      <alignment horizontal="center" vertical="center"/>
    </xf>
    <xf numFmtId="0" fontId="12" fillId="0" borderId="51" xfId="0" applyFont="1" applyFill="1" applyBorder="1" applyAlignment="1">
      <alignment horizontal="center" vertical="center"/>
    </xf>
    <xf numFmtId="0" fontId="12" fillId="0" borderId="41" xfId="0" applyFont="1" applyFill="1" applyBorder="1" applyAlignment="1">
      <alignment horizontal="center"/>
    </xf>
    <xf numFmtId="179" fontId="13" fillId="0" borderId="5" xfId="0" applyNumberFormat="1" applyFont="1" applyFill="1" applyBorder="1"/>
    <xf numFmtId="179" fontId="13" fillId="0" borderId="5" xfId="0" applyNumberFormat="1" applyFont="1" applyFill="1" applyBorder="1" applyAlignment="1">
      <alignment horizontal="right"/>
    </xf>
    <xf numFmtId="179" fontId="13" fillId="0" borderId="28" xfId="0" applyNumberFormat="1" applyFont="1" applyFill="1" applyBorder="1" applyAlignment="1">
      <alignment horizontal="right"/>
    </xf>
    <xf numFmtId="179" fontId="13" fillId="0" borderId="0" xfId="0" applyNumberFormat="1" applyFont="1" applyFill="1" applyBorder="1" applyAlignment="1">
      <alignment horizontal="right"/>
    </xf>
    <xf numFmtId="0" fontId="12" fillId="0" borderId="48" xfId="0" applyFont="1" applyFill="1" applyBorder="1" applyAlignment="1">
      <alignment horizontal="center"/>
    </xf>
    <xf numFmtId="0" fontId="12" fillId="0" borderId="57" xfId="0" applyFont="1" applyFill="1" applyBorder="1" applyAlignment="1">
      <alignment horizontal="center"/>
    </xf>
    <xf numFmtId="0" fontId="12" fillId="0" borderId="72" xfId="0" quotePrefix="1" applyNumberFormat="1" applyFont="1" applyFill="1" applyBorder="1" applyAlignment="1">
      <alignment horizontal="center"/>
    </xf>
    <xf numFmtId="0" fontId="12" fillId="0" borderId="2" xfId="0" applyFont="1" applyFill="1" applyBorder="1" applyAlignment="1">
      <alignment horizontal="left"/>
    </xf>
    <xf numFmtId="179" fontId="13" fillId="0" borderId="1" xfId="0" applyNumberFormat="1" applyFont="1" applyFill="1" applyBorder="1"/>
    <xf numFmtId="179" fontId="13" fillId="0" borderId="1" xfId="0" applyNumberFormat="1" applyFont="1" applyFill="1" applyBorder="1" applyAlignment="1">
      <alignment horizontal="right"/>
    </xf>
    <xf numFmtId="179" fontId="13" fillId="0" borderId="73" xfId="0" applyNumberFormat="1" applyFont="1" applyFill="1" applyBorder="1" applyAlignment="1">
      <alignment horizontal="right"/>
    </xf>
    <xf numFmtId="0" fontId="12" fillId="0" borderId="27" xfId="0" quotePrefix="1" applyNumberFormat="1" applyFont="1" applyFill="1" applyBorder="1" applyAlignment="1">
      <alignment horizontal="center" vertical="center"/>
    </xf>
    <xf numFmtId="0" fontId="12" fillId="0" borderId="0" xfId="0" applyFont="1" applyFill="1" applyBorder="1" applyAlignment="1">
      <alignment horizontal="left"/>
    </xf>
    <xf numFmtId="0" fontId="12" fillId="0" borderId="17" xfId="0" applyFont="1" applyFill="1" applyBorder="1" applyAlignment="1">
      <alignment horizontal="left"/>
    </xf>
    <xf numFmtId="0" fontId="12" fillId="0" borderId="20" xfId="0" applyFont="1" applyFill="1" applyBorder="1" applyAlignment="1">
      <alignment horizontal="left"/>
    </xf>
    <xf numFmtId="179" fontId="13" fillId="0" borderId="18" xfId="0" applyNumberFormat="1" applyFont="1" applyFill="1" applyBorder="1"/>
    <xf numFmtId="179" fontId="7" fillId="0" borderId="0" xfId="0" applyNumberFormat="1" applyFont="1" applyFill="1"/>
    <xf numFmtId="0" fontId="16" fillId="0" borderId="8" xfId="0" applyFont="1" applyFill="1" applyBorder="1"/>
    <xf numFmtId="0" fontId="16" fillId="0" borderId="2" xfId="0" applyFont="1" applyFill="1" applyBorder="1"/>
    <xf numFmtId="0" fontId="7" fillId="0" borderId="56" xfId="0" applyFont="1" applyFill="1" applyBorder="1"/>
    <xf numFmtId="0" fontId="12" fillId="0" borderId="55" xfId="0" applyFont="1" applyFill="1" applyBorder="1" applyAlignment="1">
      <alignment horizontal="center"/>
    </xf>
    <xf numFmtId="0" fontId="27" fillId="0" borderId="6" xfId="0" applyFont="1" applyFill="1" applyBorder="1"/>
    <xf numFmtId="0" fontId="16" fillId="0" borderId="41" xfId="0" applyFont="1" applyFill="1" applyBorder="1"/>
    <xf numFmtId="0" fontId="16" fillId="0" borderId="1" xfId="0" applyFont="1" applyFill="1" applyBorder="1"/>
    <xf numFmtId="0" fontId="16" fillId="0" borderId="6" xfId="0" applyFont="1" applyFill="1" applyBorder="1"/>
    <xf numFmtId="166" fontId="16" fillId="0" borderId="41" xfId="0" applyNumberFormat="1" applyFont="1" applyFill="1" applyBorder="1"/>
    <xf numFmtId="0" fontId="7" fillId="0" borderId="41" xfId="0" applyFont="1" applyFill="1" applyBorder="1"/>
    <xf numFmtId="166" fontId="16" fillId="0" borderId="5" xfId="0" quotePrefix="1" applyNumberFormat="1" applyFont="1" applyFill="1" applyBorder="1"/>
    <xf numFmtId="166" fontId="16" fillId="0" borderId="41" xfId="0" quotePrefix="1" applyNumberFormat="1" applyFont="1" applyFill="1" applyBorder="1"/>
    <xf numFmtId="0" fontId="27" fillId="0" borderId="0" xfId="0" applyFont="1" applyFill="1" applyBorder="1"/>
    <xf numFmtId="0" fontId="47" fillId="0" borderId="0" xfId="0" applyFont="1" applyFill="1" applyBorder="1"/>
    <xf numFmtId="0" fontId="47" fillId="0" borderId="0" xfId="0" quotePrefix="1" applyFont="1" applyFill="1" applyBorder="1" applyAlignment="1">
      <alignment horizontal="left"/>
    </xf>
    <xf numFmtId="0" fontId="21" fillId="0" borderId="41" xfId="0" applyFont="1" applyFill="1" applyBorder="1"/>
    <xf numFmtId="209" fontId="47" fillId="0" borderId="41" xfId="0" applyNumberFormat="1" applyFont="1" applyFill="1" applyBorder="1"/>
    <xf numFmtId="166" fontId="16" fillId="0" borderId="41" xfId="0" quotePrefix="1" applyNumberFormat="1" applyFont="1" applyFill="1" applyBorder="1" applyAlignment="1"/>
    <xf numFmtId="166" fontId="16" fillId="0" borderId="0" xfId="0" applyNumberFormat="1" applyFont="1" applyFill="1"/>
    <xf numFmtId="0" fontId="27" fillId="0" borderId="41" xfId="0" applyFont="1" applyFill="1" applyBorder="1"/>
    <xf numFmtId="166" fontId="27" fillId="0" borderId="41" xfId="0" quotePrefix="1" applyNumberFormat="1" applyFont="1" applyFill="1" applyBorder="1" applyAlignment="1"/>
    <xf numFmtId="166" fontId="27" fillId="0" borderId="41" xfId="0" applyNumberFormat="1" applyFont="1" applyFill="1" applyBorder="1"/>
    <xf numFmtId="166" fontId="27" fillId="0" borderId="3" xfId="0" applyNumberFormat="1" applyFont="1" applyFill="1" applyBorder="1"/>
    <xf numFmtId="0" fontId="18" fillId="0" borderId="0" xfId="0" applyFont="1" applyFill="1"/>
    <xf numFmtId="0" fontId="16" fillId="0" borderId="0" xfId="14" applyFont="1" applyFill="1"/>
    <xf numFmtId="0" fontId="16" fillId="0" borderId="0" xfId="14" applyFont="1" applyFill="1" applyAlignment="1">
      <alignment horizontal="right"/>
    </xf>
    <xf numFmtId="0" fontId="9" fillId="0" borderId="0" xfId="14" quotePrefix="1" applyFont="1" applyFill="1" applyAlignment="1">
      <alignment horizontal="left"/>
    </xf>
    <xf numFmtId="0" fontId="38" fillId="0" borderId="0" xfId="14" applyFont="1" applyFill="1" applyAlignment="1">
      <alignment horizontal="right"/>
    </xf>
    <xf numFmtId="0" fontId="38" fillId="0" borderId="0" xfId="14" applyFont="1" applyFill="1"/>
    <xf numFmtId="0" fontId="9" fillId="0" borderId="0" xfId="14" applyFont="1" applyFill="1" applyBorder="1" applyAlignment="1">
      <alignment horizontal="centerContinuous"/>
    </xf>
    <xf numFmtId="0" fontId="16" fillId="0" borderId="27" xfId="14" applyFont="1" applyFill="1" applyBorder="1"/>
    <xf numFmtId="0" fontId="27" fillId="0" borderId="41" xfId="14" applyFont="1" applyFill="1" applyBorder="1" applyAlignment="1">
      <alignment horizontal="left"/>
    </xf>
    <xf numFmtId="208" fontId="16" fillId="0" borderId="5" xfId="14" applyNumberFormat="1" applyFont="1" applyFill="1" applyBorder="1"/>
    <xf numFmtId="208" fontId="16" fillId="0" borderId="31" xfId="14" applyNumberFormat="1" applyFont="1" applyFill="1" applyBorder="1" applyAlignment="1">
      <alignment horizontal="right"/>
    </xf>
    <xf numFmtId="0" fontId="27" fillId="0" borderId="41" xfId="14" quotePrefix="1" applyFont="1" applyFill="1" applyBorder="1" applyAlignment="1">
      <alignment horizontal="left"/>
    </xf>
    <xf numFmtId="208" fontId="16" fillId="0" borderId="5" xfId="14" quotePrefix="1" applyNumberFormat="1" applyFont="1" applyFill="1" applyBorder="1" applyAlignment="1">
      <alignment horizontal="center"/>
    </xf>
    <xf numFmtId="0" fontId="7" fillId="0" borderId="17" xfId="14" applyFont="1" applyFill="1" applyBorder="1"/>
    <xf numFmtId="0" fontId="7" fillId="0" borderId="35" xfId="14" applyFont="1" applyFill="1" applyBorder="1"/>
    <xf numFmtId="0" fontId="7" fillId="0" borderId="18" xfId="14" applyFont="1" applyFill="1" applyBorder="1"/>
    <xf numFmtId="0" fontId="7" fillId="0" borderId="30" xfId="14" applyFont="1" applyFill="1" applyBorder="1"/>
    <xf numFmtId="0" fontId="16" fillId="0" borderId="0" xfId="14" quotePrefix="1" applyFont="1" applyFill="1" applyAlignment="1">
      <alignment horizontal="right"/>
    </xf>
    <xf numFmtId="0" fontId="16" fillId="0" borderId="0" xfId="14" applyFont="1" applyFill="1" applyBorder="1"/>
    <xf numFmtId="0" fontId="7" fillId="0" borderId="0" xfId="14" applyFont="1" applyFill="1" applyBorder="1" applyAlignment="1">
      <alignment horizontal="right"/>
    </xf>
    <xf numFmtId="49" fontId="18" fillId="0" borderId="0" xfId="14" quotePrefix="1" applyNumberFormat="1" applyFont="1" applyFill="1" applyAlignment="1">
      <alignment horizontal="right"/>
    </xf>
    <xf numFmtId="0" fontId="42" fillId="0" borderId="0" xfId="12" applyFont="1" applyFill="1" applyAlignment="1">
      <alignment horizontal="right"/>
    </xf>
    <xf numFmtId="0" fontId="15" fillId="0" borderId="0" xfId="12" applyFont="1" applyFill="1"/>
    <xf numFmtId="0" fontId="12" fillId="0" borderId="0" xfId="14" applyFont="1" applyFill="1" applyAlignment="1">
      <alignment vertical="center"/>
    </xf>
    <xf numFmtId="0" fontId="7" fillId="0" borderId="0" xfId="14" applyFont="1" applyFill="1"/>
    <xf numFmtId="0" fontId="7" fillId="0" borderId="0" xfId="14" applyFont="1" applyFill="1" applyAlignment="1">
      <alignment horizontal="right"/>
    </xf>
    <xf numFmtId="0" fontId="27" fillId="0" borderId="21" xfId="14" applyFont="1" applyFill="1" applyBorder="1" applyAlignment="1">
      <alignment horizontal="center"/>
    </xf>
    <xf numFmtId="0" fontId="27" fillId="0" borderId="32" xfId="14" applyFont="1" applyFill="1" applyBorder="1" applyAlignment="1">
      <alignment horizontal="center"/>
    </xf>
    <xf numFmtId="0" fontId="27" fillId="0" borderId="0" xfId="14" applyFont="1" applyFill="1"/>
    <xf numFmtId="0" fontId="16" fillId="0" borderId="17" xfId="14" applyFont="1" applyFill="1" applyBorder="1" applyAlignment="1">
      <alignment horizontal="right"/>
    </xf>
    <xf numFmtId="0" fontId="16" fillId="0" borderId="30" xfId="14" applyFont="1" applyFill="1" applyBorder="1" applyAlignment="1">
      <alignment horizontal="right"/>
    </xf>
    <xf numFmtId="0" fontId="27" fillId="0" borderId="12" xfId="14" applyNumberFormat="1" applyFont="1" applyFill="1" applyBorder="1" applyAlignment="1">
      <alignment horizontal="left" indent="2"/>
    </xf>
    <xf numFmtId="0" fontId="27" fillId="0" borderId="23" xfId="14" applyNumberFormat="1" applyFont="1" applyFill="1" applyBorder="1" applyAlignment="1">
      <alignment horizontal="left"/>
    </xf>
    <xf numFmtId="0" fontId="39" fillId="0" borderId="0" xfId="14" applyFont="1" applyFill="1"/>
    <xf numFmtId="200" fontId="14" fillId="0" borderId="0" xfId="14" quotePrefix="1" applyNumberFormat="1" applyFont="1" applyFill="1" applyAlignment="1">
      <alignment horizontal="right"/>
    </xf>
    <xf numFmtId="0" fontId="15" fillId="0" borderId="0" xfId="14" applyFont="1" applyFill="1"/>
    <xf numFmtId="0" fontId="15" fillId="0" borderId="0" xfId="14" applyFont="1" applyFill="1" applyBorder="1"/>
    <xf numFmtId="0" fontId="44" fillId="0" borderId="0" xfId="14" applyFont="1" applyFill="1" applyBorder="1"/>
    <xf numFmtId="200" fontId="15" fillId="0" borderId="0" xfId="14" applyNumberFormat="1" applyFont="1" applyFill="1"/>
    <xf numFmtId="0" fontId="45" fillId="0" borderId="0" xfId="14" applyFont="1" applyFill="1"/>
    <xf numFmtId="0" fontId="46" fillId="0" borderId="0" xfId="8" applyFont="1" applyFill="1"/>
    <xf numFmtId="0" fontId="12" fillId="0" borderId="0" xfId="9" quotePrefix="1" applyFont="1" applyFill="1" applyAlignment="1">
      <alignment horizontal="left"/>
    </xf>
    <xf numFmtId="0" fontId="35" fillId="0" borderId="0" xfId="9" applyFont="1" applyFill="1"/>
    <xf numFmtId="0" fontId="7" fillId="0" borderId="0" xfId="9" applyFont="1" applyFill="1"/>
    <xf numFmtId="0" fontId="9" fillId="0" borderId="21" xfId="9" applyFont="1" applyFill="1" applyBorder="1"/>
    <xf numFmtId="0" fontId="27" fillId="0" borderId="24" xfId="9" applyFont="1" applyFill="1" applyBorder="1" applyAlignment="1">
      <alignment horizontal="center" vertical="center"/>
    </xf>
    <xf numFmtId="0" fontId="27" fillId="0" borderId="22" xfId="9" quotePrefix="1" applyFont="1" applyFill="1" applyBorder="1" applyAlignment="1">
      <alignment horizontal="center" vertical="center"/>
    </xf>
    <xf numFmtId="0" fontId="27" fillId="0" borderId="61" xfId="9" quotePrefix="1" applyFont="1" applyFill="1" applyBorder="1" applyAlignment="1">
      <alignment horizontal="center" vertical="center"/>
    </xf>
    <xf numFmtId="0" fontId="27" fillId="0" borderId="78" xfId="9" quotePrefix="1" applyFont="1" applyFill="1" applyBorder="1" applyAlignment="1">
      <alignment horizontal="center" vertical="center"/>
    </xf>
    <xf numFmtId="0" fontId="27" fillId="0" borderId="0" xfId="9" applyFont="1" applyFill="1"/>
    <xf numFmtId="0" fontId="7" fillId="0" borderId="72" xfId="9" applyFont="1" applyFill="1" applyBorder="1"/>
    <xf numFmtId="0" fontId="16" fillId="0" borderId="2" xfId="9" applyFont="1" applyFill="1" applyBorder="1"/>
    <xf numFmtId="206" fontId="16" fillId="0" borderId="8" xfId="9" applyNumberFormat="1" applyFont="1" applyFill="1" applyBorder="1" applyAlignment="1"/>
    <xf numFmtId="206" fontId="16" fillId="0" borderId="80" xfId="9" applyNumberFormat="1" applyFont="1" applyFill="1" applyBorder="1" applyAlignment="1"/>
    <xf numFmtId="0" fontId="7" fillId="0" borderId="27" xfId="9" applyFont="1" applyFill="1" applyBorder="1"/>
    <xf numFmtId="0" fontId="16" fillId="0" borderId="0" xfId="9" applyFont="1" applyFill="1" applyBorder="1"/>
    <xf numFmtId="206" fontId="16" fillId="0" borderId="6" xfId="9" applyNumberFormat="1" applyFont="1" applyFill="1" applyBorder="1" applyAlignment="1"/>
    <xf numFmtId="206" fontId="16" fillId="0" borderId="31" xfId="9" applyNumberFormat="1" applyFont="1" applyFill="1" applyBorder="1" applyAlignment="1"/>
    <xf numFmtId="0" fontId="7" fillId="0" borderId="48" xfId="9" applyFont="1" applyFill="1" applyBorder="1"/>
    <xf numFmtId="0" fontId="16" fillId="0" borderId="4" xfId="9" applyFont="1" applyFill="1" applyBorder="1"/>
    <xf numFmtId="206" fontId="16" fillId="0" borderId="7" xfId="9" applyNumberFormat="1" applyFont="1" applyFill="1" applyBorder="1" applyAlignment="1"/>
    <xf numFmtId="206" fontId="16" fillId="0" borderId="51" xfId="9" applyNumberFormat="1" applyFont="1" applyFill="1" applyBorder="1" applyAlignment="1"/>
    <xf numFmtId="0" fontId="9" fillId="0" borderId="72" xfId="9" applyFont="1" applyFill="1" applyBorder="1"/>
    <xf numFmtId="0" fontId="27" fillId="0" borderId="2" xfId="9" applyFont="1" applyFill="1" applyBorder="1" applyAlignment="1">
      <alignment vertical="center"/>
    </xf>
    <xf numFmtId="0" fontId="7" fillId="0" borderId="17" xfId="9" applyFont="1" applyFill="1" applyBorder="1"/>
    <xf numFmtId="0" fontId="7" fillId="0" borderId="20" xfId="9" applyFont="1" applyFill="1" applyBorder="1"/>
    <xf numFmtId="0" fontId="7" fillId="0" borderId="63" xfId="9" applyFont="1" applyFill="1" applyBorder="1"/>
    <xf numFmtId="0" fontId="7" fillId="0" borderId="30" xfId="9" applyFont="1" applyFill="1" applyBorder="1"/>
    <xf numFmtId="200" fontId="14" fillId="0" borderId="0" xfId="9" quotePrefix="1" applyNumberFormat="1" applyFont="1" applyFill="1" applyAlignment="1">
      <alignment horizontal="right"/>
    </xf>
    <xf numFmtId="200" fontId="15" fillId="0" borderId="0" xfId="8" applyNumberFormat="1" applyFont="1" applyFill="1"/>
    <xf numFmtId="206" fontId="15" fillId="0" borderId="0" xfId="9" applyNumberFormat="1" applyFont="1" applyFill="1"/>
    <xf numFmtId="0" fontId="15" fillId="0" borderId="0" xfId="9" applyFont="1" applyFill="1" applyAlignment="1">
      <alignment horizontal="right"/>
    </xf>
    <xf numFmtId="0" fontId="40" fillId="0" borderId="0" xfId="0" applyFont="1" applyFill="1"/>
    <xf numFmtId="0" fontId="9" fillId="0" borderId="0" xfId="12" applyFont="1" applyFill="1" applyAlignment="1">
      <alignment horizontal="left"/>
    </xf>
    <xf numFmtId="0" fontId="38" fillId="0" borderId="0" xfId="12" applyFont="1" applyFill="1" applyAlignment="1">
      <alignment horizontal="left"/>
    </xf>
    <xf numFmtId="0" fontId="35" fillId="0" borderId="0" xfId="12" applyFont="1" applyFill="1"/>
    <xf numFmtId="0" fontId="16" fillId="0" borderId="0" xfId="12" applyFont="1" applyFill="1"/>
    <xf numFmtId="0" fontId="7" fillId="0" borderId="0" xfId="12" applyFont="1" applyFill="1"/>
    <xf numFmtId="0" fontId="9" fillId="0" borderId="58" xfId="12" applyFont="1" applyFill="1" applyBorder="1"/>
    <xf numFmtId="0" fontId="27" fillId="0" borderId="70" xfId="12" applyFont="1" applyFill="1" applyBorder="1" applyAlignment="1">
      <alignment horizontal="center" vertical="center" wrapText="1"/>
    </xf>
    <xf numFmtId="0" fontId="27" fillId="0" borderId="77" xfId="12" applyFont="1" applyFill="1" applyBorder="1" applyAlignment="1">
      <alignment horizontal="center" vertical="center"/>
    </xf>
    <xf numFmtId="0" fontId="27" fillId="0" borderId="61" xfId="12" applyFont="1" applyFill="1" applyBorder="1" applyAlignment="1">
      <alignment horizontal="center" vertical="center"/>
    </xf>
    <xf numFmtId="0" fontId="27" fillId="0" borderId="78" xfId="12" applyFont="1" applyFill="1" applyBorder="1" applyAlignment="1">
      <alignment horizontal="center" vertical="center"/>
    </xf>
    <xf numFmtId="0" fontId="12" fillId="0" borderId="0" xfId="12" quotePrefix="1" applyFont="1" applyFill="1" applyBorder="1" applyAlignment="1">
      <alignment horizontal="center" vertical="center"/>
    </xf>
    <xf numFmtId="0" fontId="27" fillId="0" borderId="0" xfId="12" applyFont="1" applyFill="1"/>
    <xf numFmtId="0" fontId="7" fillId="0" borderId="27" xfId="12" applyFont="1" applyFill="1" applyBorder="1"/>
    <xf numFmtId="0" fontId="16" fillId="0" borderId="41" xfId="12" applyFont="1" applyFill="1" applyBorder="1" applyAlignment="1">
      <alignment vertical="center"/>
    </xf>
    <xf numFmtId="206" fontId="16" fillId="0" borderId="5" xfId="12" applyNumberFormat="1" applyFont="1" applyFill="1" applyBorder="1" applyAlignment="1">
      <alignment vertical="center"/>
    </xf>
    <xf numFmtId="206" fontId="16" fillId="0" borderId="6" xfId="12" applyNumberFormat="1" applyFont="1" applyFill="1" applyBorder="1" applyAlignment="1">
      <alignment vertical="center"/>
    </xf>
    <xf numFmtId="206" fontId="16" fillId="0" borderId="31" xfId="12" applyNumberFormat="1" applyFont="1" applyFill="1" applyBorder="1" applyAlignment="1">
      <alignment vertical="center"/>
    </xf>
    <xf numFmtId="206" fontId="13" fillId="0" borderId="0" xfId="12" applyNumberFormat="1" applyFont="1" applyFill="1" applyBorder="1" applyAlignment="1">
      <alignment vertical="center"/>
    </xf>
    <xf numFmtId="0" fontId="9" fillId="0" borderId="52" xfId="12" applyFont="1" applyFill="1" applyBorder="1"/>
    <xf numFmtId="0" fontId="27" fillId="0" borderId="69" xfId="12" applyFont="1" applyFill="1" applyBorder="1" applyAlignment="1">
      <alignment vertical="center"/>
    </xf>
    <xf numFmtId="206" fontId="27" fillId="0" borderId="67" xfId="12" applyNumberFormat="1" applyFont="1" applyFill="1" applyBorder="1" applyAlignment="1">
      <alignment vertical="center"/>
    </xf>
    <xf numFmtId="206" fontId="27" fillId="0" borderId="79" xfId="12" applyNumberFormat="1" applyFont="1" applyFill="1" applyBorder="1" applyAlignment="1">
      <alignment vertical="center"/>
    </xf>
    <xf numFmtId="206" fontId="27" fillId="0" borderId="68" xfId="12" applyNumberFormat="1" applyFont="1" applyFill="1" applyBorder="1" applyAlignment="1">
      <alignment vertical="center"/>
    </xf>
    <xf numFmtId="206" fontId="12" fillId="0" borderId="0" xfId="12" applyNumberFormat="1" applyFont="1" applyFill="1" applyBorder="1" applyAlignment="1">
      <alignment vertical="center"/>
    </xf>
    <xf numFmtId="200" fontId="16" fillId="0" borderId="0" xfId="12" applyNumberFormat="1" applyFont="1" applyFill="1" applyAlignment="1">
      <alignment horizontal="right"/>
    </xf>
    <xf numFmtId="0" fontId="7" fillId="0" borderId="0" xfId="12" applyFont="1" applyFill="1" applyBorder="1"/>
    <xf numFmtId="3" fontId="7" fillId="0" borderId="0" xfId="12" applyNumberFormat="1" applyFont="1" applyFill="1" applyBorder="1" applyAlignment="1">
      <alignment horizontal="right"/>
    </xf>
    <xf numFmtId="1" fontId="14" fillId="0" borderId="0" xfId="8" quotePrefix="1" applyNumberFormat="1" applyFont="1" applyFill="1" applyAlignment="1">
      <alignment horizontal="right"/>
    </xf>
    <xf numFmtId="164" fontId="7" fillId="0" borderId="0" xfId="12" applyNumberFormat="1" applyFont="1" applyFill="1"/>
    <xf numFmtId="206" fontId="16" fillId="0" borderId="0" xfId="12" applyNumberFormat="1" applyFont="1" applyFill="1"/>
    <xf numFmtId="207" fontId="16" fillId="0" borderId="0" xfId="12" applyNumberFormat="1" applyFont="1" applyFill="1"/>
    <xf numFmtId="0" fontId="32" fillId="0" borderId="0" xfId="12" applyFont="1" applyFill="1"/>
    <xf numFmtId="206" fontId="7" fillId="0" borderId="0" xfId="12" applyNumberFormat="1" applyFont="1" applyFill="1"/>
    <xf numFmtId="0" fontId="9" fillId="0" borderId="0" xfId="11" applyFont="1" applyFill="1"/>
    <xf numFmtId="0" fontId="16" fillId="0" borderId="0" xfId="11" applyFont="1" applyFill="1" applyAlignment="1">
      <alignment horizontal="right"/>
    </xf>
    <xf numFmtId="0" fontId="16" fillId="0" borderId="0" xfId="11" applyFont="1" applyFill="1"/>
    <xf numFmtId="0" fontId="38" fillId="0" borderId="0" xfId="11" applyFont="1" applyFill="1"/>
    <xf numFmtId="0" fontId="38" fillId="0" borderId="0" xfId="11" applyFont="1" applyFill="1" applyAlignment="1">
      <alignment horizontal="right"/>
    </xf>
    <xf numFmtId="0" fontId="12" fillId="0" borderId="76" xfId="11" applyFont="1" applyFill="1" applyBorder="1" applyAlignment="1">
      <alignment horizontal="center" vertical="center"/>
    </xf>
    <xf numFmtId="3" fontId="12" fillId="0" borderId="77" xfId="11" applyNumberFormat="1" applyFont="1" applyFill="1" applyBorder="1" applyAlignment="1">
      <alignment horizontal="center" vertical="center"/>
    </xf>
    <xf numFmtId="0" fontId="12" fillId="0" borderId="78" xfId="11" applyFont="1" applyFill="1" applyBorder="1" applyAlignment="1">
      <alignment horizontal="center" vertical="center"/>
    </xf>
    <xf numFmtId="0" fontId="16" fillId="0" borderId="27" xfId="11" applyFont="1" applyFill="1" applyBorder="1" applyAlignment="1">
      <alignment horizontal="center"/>
    </xf>
    <xf numFmtId="205" fontId="16" fillId="0" borderId="5" xfId="11" applyNumberFormat="1" applyFont="1" applyFill="1" applyBorder="1" applyAlignment="1"/>
    <xf numFmtId="205" fontId="16" fillId="0" borderId="31" xfId="11" applyNumberFormat="1" applyFont="1" applyFill="1" applyBorder="1" applyAlignment="1"/>
    <xf numFmtId="0" fontId="13" fillId="0" borderId="17" xfId="11" applyFont="1" applyFill="1" applyBorder="1"/>
    <xf numFmtId="1" fontId="13" fillId="0" borderId="18" xfId="11" applyNumberFormat="1" applyFont="1" applyFill="1" applyBorder="1" applyAlignment="1"/>
    <xf numFmtId="1" fontId="13" fillId="0" borderId="30" xfId="11" applyNumberFormat="1" applyFont="1" applyFill="1" applyBorder="1" applyAlignment="1"/>
    <xf numFmtId="0" fontId="16" fillId="0" borderId="0" xfId="11" applyFont="1" applyFill="1" applyBorder="1"/>
    <xf numFmtId="0" fontId="16" fillId="0" borderId="0" xfId="11" applyFont="1" applyFill="1" applyBorder="1" applyAlignment="1">
      <alignment horizontal="right"/>
    </xf>
    <xf numFmtId="0" fontId="14" fillId="0" borderId="0" xfId="11" applyFont="1" applyFill="1"/>
    <xf numFmtId="0" fontId="15" fillId="0" borderId="0" xfId="11" applyFont="1" applyFill="1" applyAlignment="1">
      <alignment horizontal="right"/>
    </xf>
    <xf numFmtId="0" fontId="15" fillId="0" borderId="0" xfId="11" applyFont="1" applyFill="1"/>
    <xf numFmtId="0" fontId="38" fillId="0" borderId="0" xfId="8" applyFont="1" applyFill="1"/>
    <xf numFmtId="0" fontId="27" fillId="0" borderId="21" xfId="8" applyFont="1" applyFill="1" applyBorder="1"/>
    <xf numFmtId="0" fontId="27" fillId="0" borderId="24" xfId="8" applyFont="1" applyFill="1" applyBorder="1"/>
    <xf numFmtId="0" fontId="27" fillId="0" borderId="23" xfId="8" applyFont="1" applyFill="1" applyBorder="1"/>
    <xf numFmtId="0" fontId="27" fillId="0" borderId="22" xfId="8" applyFont="1" applyFill="1" applyBorder="1" applyAlignment="1">
      <alignment horizontal="center"/>
    </xf>
    <xf numFmtId="0" fontId="31" fillId="0" borderId="27" xfId="8" applyFont="1" applyFill="1" applyBorder="1" applyAlignment="1">
      <alignment horizontal="center" vertical="center"/>
    </xf>
    <xf numFmtId="0" fontId="27" fillId="0" borderId="27" xfId="8" applyFont="1" applyFill="1" applyBorder="1"/>
    <xf numFmtId="0" fontId="27" fillId="0" borderId="28" xfId="8" applyFont="1" applyFill="1" applyBorder="1"/>
    <xf numFmtId="0" fontId="27" fillId="0" borderId="5" xfId="8" applyFont="1" applyFill="1" applyBorder="1" applyAlignment="1">
      <alignment horizontal="center" vertical="center"/>
    </xf>
    <xf numFmtId="0" fontId="31" fillId="0" borderId="0" xfId="8" applyFont="1" applyFill="1" applyBorder="1" applyAlignment="1">
      <alignment horizontal="center" vertical="center"/>
    </xf>
    <xf numFmtId="0" fontId="27" fillId="0" borderId="48" xfId="8" applyFont="1" applyFill="1" applyBorder="1" applyAlignment="1">
      <alignment vertical="center"/>
    </xf>
    <xf numFmtId="0" fontId="27" fillId="0" borderId="4" xfId="8" applyFont="1" applyFill="1" applyBorder="1" applyAlignment="1">
      <alignment vertical="center"/>
    </xf>
    <xf numFmtId="0" fontId="27" fillId="0" borderId="49" xfId="8" applyFont="1" applyFill="1" applyBorder="1" applyAlignment="1">
      <alignment vertical="center"/>
    </xf>
    <xf numFmtId="0" fontId="27" fillId="0" borderId="74" xfId="8" applyFont="1" applyFill="1" applyBorder="1" applyAlignment="1">
      <alignment horizontal="center" vertical="center"/>
    </xf>
    <xf numFmtId="0" fontId="27" fillId="0" borderId="3" xfId="8" applyFont="1" applyFill="1" applyBorder="1" applyAlignment="1">
      <alignment horizontal="center" vertical="top"/>
    </xf>
    <xf numFmtId="0" fontId="13" fillId="0" borderId="0" xfId="8" applyFont="1" applyFill="1" applyBorder="1" applyAlignment="1">
      <alignment vertical="center"/>
    </xf>
    <xf numFmtId="0" fontId="16" fillId="0" borderId="27" xfId="8" applyFont="1" applyFill="1" applyBorder="1" applyAlignment="1"/>
    <xf numFmtId="200" fontId="16" fillId="0" borderId="28" xfId="8" applyNumberFormat="1" applyFont="1" applyFill="1" applyBorder="1" applyAlignment="1">
      <alignment horizontal="left" vertical="center"/>
    </xf>
    <xf numFmtId="201" fontId="16" fillId="0" borderId="5" xfId="8" applyNumberFormat="1" applyFont="1" applyFill="1" applyBorder="1" applyAlignment="1">
      <alignment horizontal="right"/>
    </xf>
    <xf numFmtId="168" fontId="16" fillId="0" borderId="5" xfId="8" applyNumberFormat="1" applyFont="1" applyFill="1" applyBorder="1" applyAlignment="1">
      <alignment horizontal="center"/>
    </xf>
    <xf numFmtId="202" fontId="16" fillId="0" borderId="5" xfId="8" applyNumberFormat="1" applyFont="1" applyFill="1" applyBorder="1" applyAlignment="1">
      <alignment horizontal="right"/>
    </xf>
    <xf numFmtId="203" fontId="16" fillId="0" borderId="0" xfId="8" applyNumberFormat="1" applyFont="1" applyFill="1" applyBorder="1" applyAlignment="1">
      <alignment horizontal="right" indent="2"/>
    </xf>
    <xf numFmtId="203" fontId="16" fillId="0" borderId="41" xfId="8" applyNumberFormat="1" applyFont="1" applyFill="1" applyBorder="1" applyAlignment="1">
      <alignment horizontal="center" vertical="center"/>
    </xf>
    <xf numFmtId="0" fontId="16" fillId="0" borderId="28" xfId="8" applyFont="1" applyFill="1" applyBorder="1" applyAlignment="1"/>
    <xf numFmtId="0" fontId="13" fillId="0" borderId="0" xfId="8" applyFont="1" applyFill="1" applyBorder="1" applyAlignment="1"/>
    <xf numFmtId="0" fontId="16" fillId="0" borderId="0" xfId="8" applyFont="1" applyFill="1" applyAlignment="1"/>
    <xf numFmtId="0" fontId="16" fillId="0" borderId="21" xfId="8" applyFont="1" applyFill="1" applyBorder="1" applyAlignment="1">
      <alignment vertical="center"/>
    </xf>
    <xf numFmtId="200" fontId="16" fillId="0" borderId="23" xfId="8" applyNumberFormat="1" applyFont="1" applyFill="1" applyBorder="1" applyAlignment="1">
      <alignment horizontal="left" vertical="center"/>
    </xf>
    <xf numFmtId="201" fontId="16" fillId="0" borderId="22" xfId="8" applyNumberFormat="1" applyFont="1" applyFill="1" applyBorder="1" applyAlignment="1">
      <alignment horizontal="right"/>
    </xf>
    <xf numFmtId="168" fontId="16" fillId="0" borderId="22" xfId="8" applyNumberFormat="1" applyFont="1" applyFill="1" applyBorder="1" applyAlignment="1">
      <alignment horizontal="center"/>
    </xf>
    <xf numFmtId="202" fontId="16" fillId="0" borderId="22" xfId="8" applyNumberFormat="1" applyFont="1" applyFill="1" applyBorder="1" applyAlignment="1">
      <alignment horizontal="right"/>
    </xf>
    <xf numFmtId="203" fontId="16" fillId="0" borderId="24" xfId="8" applyNumberFormat="1" applyFont="1" applyFill="1" applyBorder="1" applyAlignment="1">
      <alignment horizontal="right" indent="2"/>
    </xf>
    <xf numFmtId="0" fontId="16" fillId="0" borderId="23" xfId="8" applyFont="1" applyFill="1" applyBorder="1" applyAlignment="1">
      <alignment vertical="center"/>
    </xf>
    <xf numFmtId="0" fontId="16" fillId="0" borderId="27" xfId="8" applyFont="1" applyFill="1" applyBorder="1" applyAlignment="1">
      <alignment vertical="center"/>
    </xf>
    <xf numFmtId="203" fontId="16" fillId="0" borderId="6" xfId="8" applyNumberFormat="1" applyFont="1" applyFill="1" applyBorder="1" applyAlignment="1">
      <alignment horizontal="right" indent="2"/>
    </xf>
    <xf numFmtId="201" fontId="16" fillId="0" borderId="29" xfId="8" applyNumberFormat="1" applyFont="1" applyFill="1" applyBorder="1" applyAlignment="1">
      <alignment horizontal="right"/>
    </xf>
    <xf numFmtId="202" fontId="16" fillId="0" borderId="5" xfId="8" quotePrefix="1" applyNumberFormat="1" applyFont="1" applyFill="1" applyBorder="1" applyAlignment="1">
      <alignment horizontal="right"/>
    </xf>
    <xf numFmtId="0" fontId="16" fillId="0" borderId="17" xfId="8" applyFont="1" applyFill="1" applyBorder="1" applyAlignment="1">
      <alignment vertical="center"/>
    </xf>
    <xf numFmtId="0" fontId="16" fillId="0" borderId="20" xfId="8" applyFont="1" applyFill="1" applyBorder="1" applyAlignment="1">
      <alignment horizontal="center"/>
    </xf>
    <xf numFmtId="200" fontId="16" fillId="0" borderId="19" xfId="8" applyNumberFormat="1" applyFont="1" applyFill="1" applyBorder="1" applyAlignment="1">
      <alignment horizontal="left" vertical="center"/>
    </xf>
    <xf numFmtId="201" fontId="16" fillId="0" borderId="33" xfId="8" applyNumberFormat="1" applyFont="1" applyFill="1" applyBorder="1" applyAlignment="1">
      <alignment horizontal="right"/>
    </xf>
    <xf numFmtId="168" fontId="16" fillId="0" borderId="18" xfId="8" applyNumberFormat="1" applyFont="1" applyFill="1" applyBorder="1" applyAlignment="1">
      <alignment horizontal="center"/>
    </xf>
    <xf numFmtId="202" fontId="16" fillId="0" borderId="18" xfId="8" quotePrefix="1" applyNumberFormat="1" applyFont="1" applyFill="1" applyBorder="1" applyAlignment="1">
      <alignment horizontal="right"/>
    </xf>
    <xf numFmtId="204" fontId="16" fillId="0" borderId="20" xfId="8" applyNumberFormat="1" applyFont="1" applyFill="1" applyBorder="1" applyAlignment="1">
      <alignment horizontal="right"/>
    </xf>
    <xf numFmtId="204" fontId="16" fillId="0" borderId="63" xfId="8" applyNumberFormat="1" applyFont="1" applyFill="1" applyBorder="1" applyAlignment="1">
      <alignment horizontal="right"/>
    </xf>
    <xf numFmtId="200" fontId="14" fillId="0" borderId="0" xfId="8" quotePrefix="1" applyNumberFormat="1" applyFont="1" applyFill="1" applyAlignment="1">
      <alignment horizontal="right"/>
    </xf>
    <xf numFmtId="0" fontId="15" fillId="0" borderId="0" xfId="10" applyFont="1" applyFill="1"/>
    <xf numFmtId="0" fontId="12" fillId="0" borderId="0" xfId="8" applyNumberFormat="1" applyFont="1" applyFill="1" applyAlignment="1">
      <alignment horizontal="left"/>
    </xf>
    <xf numFmtId="0" fontId="16" fillId="0" borderId="72" xfId="8" applyFont="1" applyFill="1" applyBorder="1"/>
    <xf numFmtId="0" fontId="16" fillId="0" borderId="2" xfId="8" applyFont="1" applyFill="1" applyBorder="1"/>
    <xf numFmtId="0" fontId="16" fillId="0" borderId="56" xfId="8" applyFont="1" applyFill="1" applyBorder="1"/>
    <xf numFmtId="199" fontId="16" fillId="0" borderId="2" xfId="8" applyNumberFormat="1" applyFont="1" applyFill="1" applyBorder="1" applyAlignment="1"/>
    <xf numFmtId="3" fontId="16" fillId="0" borderId="56" xfId="8" applyNumberFormat="1" applyFont="1" applyFill="1" applyBorder="1"/>
    <xf numFmtId="0" fontId="16" fillId="0" borderId="73" xfId="8" applyFont="1" applyFill="1" applyBorder="1"/>
    <xf numFmtId="0" fontId="16" fillId="0" borderId="41" xfId="8" applyFont="1" applyFill="1" applyBorder="1"/>
    <xf numFmtId="199" fontId="16" fillId="0" borderId="0" xfId="8" applyNumberFormat="1" applyFont="1" applyFill="1" applyBorder="1" applyAlignment="1"/>
    <xf numFmtId="3" fontId="16" fillId="0" borderId="41" xfId="8" applyNumberFormat="1" applyFont="1" applyFill="1" applyBorder="1"/>
    <xf numFmtId="0" fontId="16" fillId="0" borderId="28" xfId="8" applyFont="1" applyFill="1" applyBorder="1"/>
    <xf numFmtId="0" fontId="16" fillId="0" borderId="0" xfId="8" applyFont="1" applyFill="1" applyBorder="1" applyAlignment="1">
      <alignment horizontal="left"/>
    </xf>
    <xf numFmtId="0" fontId="16" fillId="0" borderId="48" xfId="8" applyFont="1" applyFill="1" applyBorder="1"/>
    <xf numFmtId="0" fontId="16" fillId="0" borderId="4" xfId="8" applyFont="1" applyFill="1" applyBorder="1"/>
    <xf numFmtId="0" fontId="16" fillId="0" borderId="57" xfId="8" applyFont="1" applyFill="1" applyBorder="1"/>
    <xf numFmtId="199" fontId="16" fillId="0" borderId="4" xfId="8" applyNumberFormat="1" applyFont="1" applyFill="1" applyBorder="1" applyAlignment="1"/>
    <xf numFmtId="3" fontId="16" fillId="0" borderId="57" xfId="8" applyNumberFormat="1" applyFont="1" applyFill="1" applyBorder="1"/>
    <xf numFmtId="0" fontId="16" fillId="0" borderId="49" xfId="8" applyFont="1" applyFill="1" applyBorder="1"/>
    <xf numFmtId="0" fontId="27" fillId="0" borderId="52" xfId="8" applyFont="1" applyFill="1" applyBorder="1"/>
    <xf numFmtId="0" fontId="27" fillId="0" borderId="53" xfId="8" applyFont="1" applyFill="1" applyBorder="1" applyAlignment="1">
      <alignment vertical="center"/>
    </xf>
    <xf numFmtId="0" fontId="27" fillId="0" borderId="53" xfId="8" applyFont="1" applyFill="1" applyBorder="1"/>
    <xf numFmtId="0" fontId="27" fillId="0" borderId="69" xfId="8" applyFont="1" applyFill="1" applyBorder="1"/>
    <xf numFmtId="199" fontId="27" fillId="0" borderId="53" xfId="8" applyNumberFormat="1" applyFont="1" applyFill="1" applyBorder="1" applyAlignment="1">
      <alignment vertical="center"/>
    </xf>
    <xf numFmtId="3" fontId="27" fillId="0" borderId="69" xfId="8" applyNumberFormat="1" applyFont="1" applyFill="1" applyBorder="1"/>
    <xf numFmtId="0" fontId="27" fillId="0" borderId="54" xfId="8" applyFont="1" applyFill="1" applyBorder="1"/>
    <xf numFmtId="0" fontId="13" fillId="0" borderId="17" xfId="8" applyFont="1" applyFill="1" applyBorder="1"/>
    <xf numFmtId="0" fontId="13" fillId="0" borderId="20" xfId="8" applyFont="1" applyFill="1" applyBorder="1"/>
    <xf numFmtId="3" fontId="16" fillId="0" borderId="0" xfId="8" applyNumberFormat="1" applyFont="1" applyFill="1"/>
    <xf numFmtId="0" fontId="14" fillId="0" borderId="0" xfId="8" quotePrefix="1" applyNumberFormat="1" applyFont="1" applyFill="1" applyAlignment="1">
      <alignment horizontal="right"/>
    </xf>
    <xf numFmtId="199" fontId="16" fillId="0" borderId="0" xfId="8" applyNumberFormat="1" applyFont="1" applyFill="1"/>
    <xf numFmtId="197" fontId="13" fillId="0" borderId="3" xfId="4" applyNumberFormat="1" applyFont="1" applyFill="1" applyBorder="1" applyAlignment="1">
      <alignment horizontal="left"/>
    </xf>
    <xf numFmtId="0" fontId="13" fillId="0" borderId="25" xfId="0" applyFont="1" applyFill="1" applyBorder="1"/>
    <xf numFmtId="0" fontId="13" fillId="0" borderId="40" xfId="0" applyFont="1" applyFill="1" applyBorder="1"/>
    <xf numFmtId="0" fontId="13" fillId="0" borderId="61" xfId="0" applyFont="1" applyFill="1" applyBorder="1"/>
    <xf numFmtId="0" fontId="13" fillId="0" borderId="59" xfId="0" applyFont="1" applyFill="1" applyBorder="1"/>
    <xf numFmtId="0" fontId="12" fillId="0" borderId="59" xfId="0" applyFont="1" applyFill="1" applyBorder="1"/>
    <xf numFmtId="0" fontId="13" fillId="0" borderId="29" xfId="0" applyFont="1" applyFill="1" applyBorder="1"/>
    <xf numFmtId="0" fontId="13" fillId="0" borderId="41" xfId="0" applyFont="1" applyFill="1" applyBorder="1"/>
    <xf numFmtId="0" fontId="12" fillId="0" borderId="0" xfId="0" applyFont="1" applyFill="1" applyBorder="1" applyAlignment="1"/>
    <xf numFmtId="0" fontId="13" fillId="0" borderId="1" xfId="0" applyFont="1" applyFill="1" applyBorder="1"/>
    <xf numFmtId="0" fontId="12" fillId="0" borderId="8" xfId="0" quotePrefix="1" applyFont="1" applyFill="1" applyBorder="1" applyAlignment="1">
      <alignment horizontal="left"/>
    </xf>
    <xf numFmtId="0" fontId="13" fillId="0" borderId="35" xfId="0" applyFont="1" applyFill="1" applyBorder="1"/>
    <xf numFmtId="0" fontId="12" fillId="0" borderId="68" xfId="0" quotePrefix="1" applyFont="1" applyFill="1" applyBorder="1" applyAlignment="1">
      <alignment horizontal="left"/>
    </xf>
    <xf numFmtId="0" fontId="12" fillId="0" borderId="69" xfId="0" quotePrefix="1" applyFont="1" applyFill="1" applyBorder="1" applyAlignment="1">
      <alignment horizontal="left"/>
    </xf>
    <xf numFmtId="0" fontId="12" fillId="0" borderId="18" xfId="0" applyFont="1" applyFill="1" applyBorder="1" applyAlignment="1">
      <alignment horizontal="center"/>
    </xf>
    <xf numFmtId="194" fontId="13" fillId="0" borderId="29" xfId="0" applyNumberFormat="1" applyFont="1" applyFill="1" applyBorder="1"/>
    <xf numFmtId="0" fontId="12" fillId="0" borderId="0" xfId="0" applyFont="1" applyFill="1" applyBorder="1"/>
    <xf numFmtId="172" fontId="12" fillId="0" borderId="5" xfId="0" applyNumberFormat="1" applyFont="1" applyFill="1" applyBorder="1" applyAlignment="1">
      <alignment horizontal="center"/>
    </xf>
    <xf numFmtId="172" fontId="12" fillId="0" borderId="5" xfId="0" applyNumberFormat="1" applyFont="1" applyFill="1" applyBorder="1"/>
    <xf numFmtId="194" fontId="13" fillId="0" borderId="29" xfId="0" applyNumberFormat="1" applyFont="1" applyFill="1" applyBorder="1" applyAlignment="1">
      <alignment horizontal="center"/>
    </xf>
    <xf numFmtId="0" fontId="7" fillId="0" borderId="66" xfId="0" applyFont="1" applyFill="1" applyBorder="1"/>
    <xf numFmtId="0" fontId="9" fillId="0" borderId="69" xfId="0" applyFont="1" applyFill="1" applyBorder="1" applyAlignment="1">
      <alignment horizontal="center"/>
    </xf>
    <xf numFmtId="172" fontId="9" fillId="0" borderId="67" xfId="0" applyNumberFormat="1" applyFont="1" applyFill="1" applyBorder="1" applyAlignment="1">
      <alignment horizontal="center"/>
    </xf>
    <xf numFmtId="172" fontId="9" fillId="0" borderId="67" xfId="0" applyNumberFormat="1" applyFont="1" applyFill="1" applyBorder="1" applyAlignment="1">
      <alignment horizontal="right"/>
    </xf>
    <xf numFmtId="178" fontId="9" fillId="0" borderId="68" xfId="0" applyNumberFormat="1" applyFont="1" applyFill="1" applyBorder="1"/>
    <xf numFmtId="0" fontId="18" fillId="0" borderId="0" xfId="0" quotePrefix="1" applyFont="1" applyFill="1" applyAlignment="1">
      <alignment horizontal="left"/>
    </xf>
    <xf numFmtId="0" fontId="13" fillId="0" borderId="58" xfId="0" applyFont="1" applyFill="1" applyBorder="1"/>
    <xf numFmtId="0" fontId="12" fillId="0" borderId="65" xfId="0" applyFont="1" applyFill="1" applyBorder="1" applyAlignment="1">
      <alignment horizontal="center"/>
    </xf>
    <xf numFmtId="0" fontId="12" fillId="0" borderId="50" xfId="0" applyFont="1" applyFill="1" applyBorder="1" applyAlignment="1">
      <alignment horizontal="center"/>
    </xf>
    <xf numFmtId="0" fontId="12" fillId="0" borderId="71" xfId="0" quotePrefix="1" applyFont="1" applyFill="1" applyBorder="1" applyAlignment="1">
      <alignment horizontal="left"/>
    </xf>
    <xf numFmtId="172" fontId="12" fillId="0" borderId="25" xfId="0" applyNumberFormat="1" applyFont="1" applyFill="1" applyBorder="1" applyAlignment="1">
      <alignment horizontal="center"/>
    </xf>
    <xf numFmtId="172" fontId="12" fillId="0" borderId="22" xfId="0" applyNumberFormat="1" applyFont="1" applyFill="1" applyBorder="1" applyAlignment="1">
      <alignment horizontal="center"/>
    </xf>
    <xf numFmtId="172" fontId="13" fillId="0" borderId="22" xfId="0" applyNumberFormat="1" applyFont="1" applyFill="1" applyBorder="1"/>
    <xf numFmtId="172" fontId="12" fillId="0" borderId="22" xfId="0" applyNumberFormat="1" applyFont="1" applyFill="1" applyBorder="1"/>
    <xf numFmtId="178" fontId="13" fillId="0" borderId="22" xfId="0" applyNumberFormat="1" applyFont="1" applyFill="1" applyBorder="1"/>
    <xf numFmtId="196" fontId="7" fillId="0" borderId="0" xfId="0" applyNumberFormat="1" applyFont="1" applyFill="1"/>
    <xf numFmtId="172" fontId="12" fillId="0" borderId="29" xfId="0" applyNumberFormat="1" applyFont="1" applyFill="1" applyBorder="1" applyAlignment="1">
      <alignment horizontal="center"/>
    </xf>
    <xf numFmtId="172" fontId="12" fillId="0" borderId="41" xfId="0" applyNumberFormat="1" applyFont="1" applyFill="1" applyBorder="1" applyAlignment="1">
      <alignment horizontal="center"/>
    </xf>
    <xf numFmtId="178" fontId="13" fillId="0" borderId="18" xfId="0" applyNumberFormat="1" applyFont="1" applyFill="1" applyBorder="1"/>
    <xf numFmtId="0" fontId="13" fillId="0" borderId="36" xfId="0" applyFont="1" applyFill="1" applyBorder="1"/>
    <xf numFmtId="0" fontId="12" fillId="0" borderId="14" xfId="0" applyFont="1" applyFill="1" applyBorder="1" applyAlignment="1">
      <alignment horizontal="center"/>
    </xf>
    <xf numFmtId="178" fontId="13" fillId="0" borderId="37" xfId="0" applyNumberFormat="1" applyFont="1" applyFill="1" applyBorder="1"/>
    <xf numFmtId="0" fontId="9" fillId="0" borderId="0" xfId="0" quotePrefix="1" applyFont="1" applyFill="1" applyBorder="1" applyAlignment="1">
      <alignment horizontal="left"/>
    </xf>
    <xf numFmtId="0" fontId="13" fillId="0" borderId="64" xfId="0" applyFont="1" applyFill="1" applyBorder="1"/>
    <xf numFmtId="0" fontId="27" fillId="0" borderId="8" xfId="0" applyFont="1" applyFill="1" applyBorder="1" applyAlignment="1">
      <alignment horizontal="center"/>
    </xf>
    <xf numFmtId="0" fontId="27" fillId="0" borderId="1" xfId="0" applyFont="1" applyFill="1" applyBorder="1" applyAlignment="1">
      <alignment horizontal="center"/>
    </xf>
    <xf numFmtId="0" fontId="13" fillId="0" borderId="2" xfId="0" applyFont="1" applyFill="1" applyBorder="1"/>
    <xf numFmtId="0" fontId="12" fillId="0" borderId="2" xfId="0" applyFont="1" applyFill="1" applyBorder="1" applyAlignment="1"/>
    <xf numFmtId="0" fontId="27" fillId="0" borderId="7" xfId="0" applyFont="1" applyFill="1" applyBorder="1" applyAlignment="1">
      <alignment horizontal="center"/>
    </xf>
    <xf numFmtId="193" fontId="27" fillId="0" borderId="3" xfId="0" applyNumberFormat="1" applyFont="1" applyFill="1" applyBorder="1" applyAlignment="1">
      <alignment horizontal="center"/>
    </xf>
    <xf numFmtId="0" fontId="27" fillId="0" borderId="10" xfId="0" quotePrefix="1" applyFont="1" applyFill="1" applyBorder="1" applyAlignment="1"/>
    <xf numFmtId="0" fontId="13" fillId="0" borderId="55" xfId="0" applyFont="1" applyFill="1" applyBorder="1"/>
    <xf numFmtId="0" fontId="27" fillId="0" borderId="63" xfId="0" quotePrefix="1" applyFont="1" applyFill="1" applyBorder="1" applyAlignment="1">
      <alignment horizontal="left"/>
    </xf>
    <xf numFmtId="0" fontId="27" fillId="0" borderId="18" xfId="0" quotePrefix="1" applyFont="1" applyFill="1" applyBorder="1" applyAlignment="1">
      <alignment horizontal="centerContinuous"/>
    </xf>
    <xf numFmtId="0" fontId="12" fillId="0" borderId="20" xfId="0" applyFont="1" applyFill="1" applyBorder="1" applyAlignment="1">
      <alignment horizontal="center"/>
    </xf>
    <xf numFmtId="0" fontId="12" fillId="0" borderId="35" xfId="0" applyFont="1" applyFill="1" applyBorder="1" applyAlignment="1">
      <alignment horizontal="center"/>
    </xf>
    <xf numFmtId="0" fontId="12" fillId="0" borderId="5" xfId="0" applyFont="1" applyFill="1" applyBorder="1"/>
    <xf numFmtId="0" fontId="13" fillId="0" borderId="66" xfId="0" applyFont="1" applyFill="1" applyBorder="1"/>
    <xf numFmtId="0" fontId="12" fillId="0" borderId="69" xfId="0" applyFont="1" applyFill="1" applyBorder="1" applyAlignment="1">
      <alignment horizontal="center"/>
    </xf>
    <xf numFmtId="172" fontId="7" fillId="0" borderId="0" xfId="0" applyNumberFormat="1" applyFont="1" applyFill="1" applyBorder="1"/>
    <xf numFmtId="0" fontId="29" fillId="0" borderId="0" xfId="0" applyFont="1" applyFill="1"/>
    <xf numFmtId="172" fontId="7" fillId="0" borderId="0" xfId="0" applyNumberFormat="1" applyFont="1" applyFill="1"/>
    <xf numFmtId="172" fontId="29" fillId="0" borderId="0" xfId="0" applyNumberFormat="1" applyFont="1" applyFill="1"/>
    <xf numFmtId="0" fontId="13" fillId="0" borderId="21" xfId="0" applyFont="1" applyFill="1" applyBorder="1" applyAlignment="1">
      <alignment horizontal="center"/>
    </xf>
    <xf numFmtId="0" fontId="12" fillId="0" borderId="13" xfId="0" quotePrefix="1" applyFont="1" applyFill="1" applyBorder="1" applyAlignment="1">
      <alignment horizontal="centerContinuous" vertical="center"/>
    </xf>
    <xf numFmtId="0" fontId="12" fillId="0" borderId="14" xfId="0" applyFont="1" applyFill="1" applyBorder="1" applyAlignment="1">
      <alignment horizontal="centerContinuous" vertical="center"/>
    </xf>
    <xf numFmtId="0" fontId="12" fillId="0" borderId="15" xfId="0" applyFont="1" applyFill="1" applyBorder="1" applyAlignment="1">
      <alignment horizontal="centerContinuous" vertical="center"/>
    </xf>
    <xf numFmtId="0" fontId="13" fillId="0" borderId="29" xfId="0" applyFont="1" applyFill="1" applyBorder="1" applyAlignment="1">
      <alignment horizontal="center"/>
    </xf>
    <xf numFmtId="178" fontId="13" fillId="0" borderId="31" xfId="0" applyNumberFormat="1" applyFont="1" applyFill="1" applyBorder="1"/>
    <xf numFmtId="0" fontId="13" fillId="0" borderId="33" xfId="0" applyFont="1" applyFill="1" applyBorder="1" applyAlignment="1">
      <alignment horizontal="center"/>
    </xf>
    <xf numFmtId="0" fontId="13" fillId="0" borderId="17" xfId="0" quotePrefix="1" applyFont="1" applyFill="1" applyBorder="1" applyAlignment="1">
      <alignment horizontal="left"/>
    </xf>
    <xf numFmtId="0" fontId="12" fillId="0" borderId="20" xfId="0" applyFont="1" applyFill="1" applyBorder="1"/>
    <xf numFmtId="0" fontId="12" fillId="0" borderId="19" xfId="0" applyFont="1" applyFill="1" applyBorder="1"/>
    <xf numFmtId="178" fontId="13" fillId="0" borderId="30" xfId="0" applyNumberFormat="1" applyFont="1" applyFill="1" applyBorder="1"/>
    <xf numFmtId="0" fontId="12" fillId="0" borderId="29" xfId="0" quotePrefix="1" applyFont="1" applyFill="1" applyBorder="1" applyAlignment="1">
      <alignment horizontal="center"/>
    </xf>
    <xf numFmtId="0" fontId="13" fillId="0" borderId="25" xfId="0" applyFont="1" applyFill="1" applyBorder="1" applyAlignment="1">
      <alignment horizontal="center"/>
    </xf>
    <xf numFmtId="0" fontId="13" fillId="0" borderId="21" xfId="0" quotePrefix="1" applyFont="1" applyFill="1" applyBorder="1" applyAlignment="1">
      <alignment horizontal="left"/>
    </xf>
    <xf numFmtId="0" fontId="12" fillId="0" borderId="23" xfId="0" applyFont="1" applyFill="1" applyBorder="1"/>
    <xf numFmtId="178" fontId="13" fillId="0" borderId="32" xfId="0" applyNumberFormat="1" applyFont="1" applyFill="1" applyBorder="1"/>
    <xf numFmtId="178" fontId="13" fillId="0" borderId="31" xfId="0" quotePrefix="1" applyNumberFormat="1" applyFont="1" applyFill="1" applyBorder="1" applyAlignment="1">
      <alignment horizontal="center"/>
    </xf>
    <xf numFmtId="178" fontId="13" fillId="0" borderId="31" xfId="0" quotePrefix="1" applyNumberFormat="1" applyFont="1" applyFill="1" applyBorder="1" applyAlignment="1"/>
    <xf numFmtId="0" fontId="15" fillId="0" borderId="0" xfId="0" quotePrefix="1" applyFont="1" applyFill="1" applyAlignment="1">
      <alignment horizontal="left"/>
    </xf>
    <xf numFmtId="0" fontId="12" fillId="0" borderId="12" xfId="0" applyFont="1" applyFill="1" applyBorder="1" applyAlignment="1">
      <alignment horizontal="center" vertical="center"/>
    </xf>
    <xf numFmtId="0" fontId="13" fillId="0" borderId="13" xfId="0" applyFont="1" applyFill="1" applyBorder="1" applyAlignment="1">
      <alignment vertical="center"/>
    </xf>
    <xf numFmtId="0" fontId="12" fillId="0" borderId="14" xfId="0" quotePrefix="1" applyFont="1" applyFill="1" applyBorder="1" applyAlignment="1">
      <alignment horizontal="center" vertical="center"/>
    </xf>
    <xf numFmtId="0" fontId="12" fillId="0" borderId="15" xfId="0" applyFont="1" applyFill="1" applyBorder="1" applyAlignment="1">
      <alignment vertical="center"/>
    </xf>
    <xf numFmtId="0" fontId="12" fillId="0" borderId="13" xfId="0" applyFont="1" applyFill="1" applyBorder="1" applyAlignment="1">
      <alignment vertical="center"/>
    </xf>
    <xf numFmtId="0" fontId="12" fillId="0" borderId="14" xfId="0" applyFont="1" applyFill="1" applyBorder="1" applyAlignment="1">
      <alignment horizontal="center" vertical="center"/>
    </xf>
    <xf numFmtId="0" fontId="13" fillId="0" borderId="15" xfId="0" applyFont="1" applyFill="1" applyBorder="1" applyAlignment="1">
      <alignment vertical="center"/>
    </xf>
    <xf numFmtId="0" fontId="12" fillId="0" borderId="26" xfId="0" applyFont="1" applyFill="1" applyBorder="1" applyAlignment="1">
      <alignment horizontal="center" vertical="top" wrapText="1"/>
    </xf>
    <xf numFmtId="0" fontId="12" fillId="0" borderId="17" xfId="0" quotePrefix="1" applyFont="1" applyFill="1" applyBorder="1" applyAlignment="1">
      <alignment horizontal="center" vertical="center"/>
    </xf>
    <xf numFmtId="0" fontId="12" fillId="0" borderId="18" xfId="0" applyFont="1" applyFill="1" applyBorder="1" applyAlignment="1">
      <alignment horizontal="center" vertical="center"/>
    </xf>
    <xf numFmtId="0" fontId="12" fillId="0" borderId="19" xfId="0" applyFont="1" applyFill="1" applyBorder="1" applyAlignment="1">
      <alignment horizontal="center" vertical="center"/>
    </xf>
    <xf numFmtId="0" fontId="12" fillId="0" borderId="13" xfId="0" quotePrefix="1" applyFont="1" applyFill="1" applyBorder="1" applyAlignment="1">
      <alignment horizontal="center" vertical="center"/>
    </xf>
    <xf numFmtId="0" fontId="12" fillId="0" borderId="34"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12" xfId="0" applyFont="1" applyFill="1" applyBorder="1" applyAlignment="1">
      <alignment horizontal="center"/>
    </xf>
    <xf numFmtId="179" fontId="12" fillId="0" borderId="25" xfId="0" applyNumberFormat="1" applyFont="1" applyFill="1" applyBorder="1"/>
    <xf numFmtId="179" fontId="13" fillId="0" borderId="22" xfId="0" applyNumberFormat="1" applyFont="1" applyFill="1" applyBorder="1"/>
    <xf numFmtId="179" fontId="12" fillId="0" borderId="29" xfId="0" applyNumberFormat="1" applyFont="1" applyFill="1" applyBorder="1"/>
    <xf numFmtId="16" fontId="12" fillId="0" borderId="26" xfId="0" quotePrefix="1" applyNumberFormat="1" applyFont="1" applyFill="1" applyBorder="1" applyAlignment="1">
      <alignment horizontal="center"/>
    </xf>
    <xf numFmtId="0" fontId="12" fillId="0" borderId="26" xfId="0" applyFont="1" applyFill="1" applyBorder="1" applyAlignment="1">
      <alignment horizontal="center"/>
    </xf>
    <xf numFmtId="0" fontId="7" fillId="0" borderId="0" xfId="0" quotePrefix="1" applyFont="1" applyFill="1"/>
    <xf numFmtId="179" fontId="12" fillId="0" borderId="33" xfId="0" applyNumberFormat="1" applyFont="1" applyFill="1" applyBorder="1"/>
    <xf numFmtId="0" fontId="12" fillId="0" borderId="13" xfId="0" applyFont="1" applyFill="1" applyBorder="1" applyAlignment="1">
      <alignment horizontal="center"/>
    </xf>
    <xf numFmtId="179" fontId="12" fillId="0" borderId="36" xfId="0" applyNumberFormat="1" applyFont="1" applyFill="1" applyBorder="1"/>
    <xf numFmtId="179" fontId="12" fillId="0" borderId="34" xfId="0" applyNumberFormat="1" applyFont="1" applyFill="1" applyBorder="1"/>
    <xf numFmtId="179" fontId="12" fillId="0" borderId="39" xfId="0" applyNumberFormat="1" applyFont="1" applyFill="1" applyBorder="1"/>
    <xf numFmtId="179" fontId="12" fillId="0" borderId="62" xfId="0" applyNumberFormat="1" applyFont="1" applyFill="1" applyBorder="1"/>
    <xf numFmtId="179" fontId="12" fillId="0" borderId="27" xfId="0" applyNumberFormat="1" applyFont="1" applyFill="1" applyBorder="1"/>
    <xf numFmtId="0" fontId="12" fillId="0" borderId="16" xfId="0" applyFont="1" applyFill="1" applyBorder="1" applyAlignment="1">
      <alignment horizontal="center"/>
    </xf>
    <xf numFmtId="179" fontId="12" fillId="0" borderId="17" xfId="0" applyNumberFormat="1" applyFont="1" applyFill="1" applyBorder="1"/>
    <xf numFmtId="0" fontId="12" fillId="0" borderId="14" xfId="0" applyFont="1" applyFill="1" applyBorder="1" applyAlignment="1">
      <alignment vertical="center"/>
    </xf>
    <xf numFmtId="0" fontId="12" fillId="0" borderId="16" xfId="0" applyFont="1" applyFill="1" applyBorder="1" applyAlignment="1">
      <alignment horizontal="center" vertical="top" wrapText="1"/>
    </xf>
    <xf numFmtId="0" fontId="12" fillId="0" borderId="20" xfId="0" applyFont="1" applyFill="1" applyBorder="1" applyAlignment="1">
      <alignment horizontal="center" vertical="center"/>
    </xf>
    <xf numFmtId="0" fontId="12" fillId="0" borderId="20" xfId="0" quotePrefix="1" applyFont="1" applyFill="1" applyBorder="1" applyAlignment="1">
      <alignment horizontal="center" vertical="center"/>
    </xf>
    <xf numFmtId="179" fontId="7" fillId="0" borderId="5" xfId="0" applyNumberFormat="1" applyFont="1" applyFill="1" applyBorder="1"/>
    <xf numFmtId="179" fontId="7" fillId="0" borderId="41" xfId="0" applyNumberFormat="1" applyFont="1" applyFill="1" applyBorder="1"/>
    <xf numFmtId="179" fontId="7" fillId="0" borderId="31" xfId="0" applyNumberFormat="1" applyFont="1" applyFill="1" applyBorder="1"/>
    <xf numFmtId="179" fontId="12" fillId="0" borderId="41" xfId="0" applyNumberFormat="1" applyFont="1" applyFill="1" applyBorder="1"/>
    <xf numFmtId="179" fontId="12" fillId="0" borderId="38" xfId="0" applyNumberFormat="1" applyFont="1" applyFill="1" applyBorder="1"/>
    <xf numFmtId="0" fontId="7" fillId="0" borderId="25" xfId="0" applyFont="1" applyFill="1" applyBorder="1" applyAlignment="1">
      <alignment vertical="center"/>
    </xf>
    <xf numFmtId="0" fontId="7" fillId="0" borderId="22" xfId="0" applyFont="1" applyFill="1" applyBorder="1" applyAlignment="1">
      <alignment horizontal="center" vertical="center"/>
    </xf>
    <xf numFmtId="0" fontId="7" fillId="0" borderId="22" xfId="0" applyFont="1" applyFill="1" applyBorder="1" applyAlignment="1">
      <alignment horizontal="right" vertical="center"/>
    </xf>
    <xf numFmtId="0" fontId="7" fillId="0" borderId="32" xfId="0" applyFont="1" applyFill="1" applyBorder="1" applyAlignment="1">
      <alignment horizontal="center" vertical="center"/>
    </xf>
    <xf numFmtId="0" fontId="9" fillId="0" borderId="29"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31" xfId="0" applyFont="1" applyFill="1" applyBorder="1" applyAlignment="1">
      <alignment horizontal="center" vertical="center"/>
    </xf>
    <xf numFmtId="0" fontId="7" fillId="0" borderId="50" xfId="0" applyFont="1" applyFill="1" applyBorder="1" applyAlignment="1">
      <alignment vertical="center"/>
    </xf>
    <xf numFmtId="0" fontId="7" fillId="0" borderId="3" xfId="0" applyFont="1" applyFill="1" applyBorder="1" applyAlignment="1">
      <alignment horizontal="center" vertical="center"/>
    </xf>
    <xf numFmtId="0" fontId="7" fillId="0" borderId="3" xfId="0" applyFont="1" applyFill="1" applyBorder="1" applyAlignment="1">
      <alignment vertical="center"/>
    </xf>
    <xf numFmtId="0" fontId="7" fillId="0" borderId="3" xfId="0" quotePrefix="1" applyFont="1" applyFill="1" applyBorder="1" applyAlignment="1">
      <alignment horizontal="right" vertical="center"/>
    </xf>
    <xf numFmtId="0" fontId="16" fillId="0" borderId="3" xfId="0" applyFont="1" applyFill="1" applyBorder="1" applyAlignment="1">
      <alignment horizontal="center" vertical="center"/>
    </xf>
    <xf numFmtId="0" fontId="16" fillId="0" borderId="3" xfId="0" quotePrefix="1" applyFont="1" applyFill="1" applyBorder="1" applyAlignment="1">
      <alignment horizontal="center" vertical="center"/>
    </xf>
    <xf numFmtId="0" fontId="16" fillId="0" borderId="51" xfId="0" applyFont="1" applyFill="1" applyBorder="1" applyAlignment="1">
      <alignment horizontal="center" vertical="center"/>
    </xf>
    <xf numFmtId="0" fontId="7" fillId="0" borderId="29" xfId="0" applyFont="1" applyFill="1" applyBorder="1"/>
    <xf numFmtId="172" fontId="9" fillId="0" borderId="5" xfId="0" applyNumberFormat="1" applyFont="1" applyFill="1" applyBorder="1"/>
    <xf numFmtId="172" fontId="9" fillId="0" borderId="31" xfId="0" applyNumberFormat="1" applyFont="1" applyFill="1" applyBorder="1"/>
    <xf numFmtId="0" fontId="7" fillId="0" borderId="29" xfId="0" quotePrefix="1" applyFont="1" applyFill="1" applyBorder="1" applyAlignment="1">
      <alignment horizontal="left"/>
    </xf>
    <xf numFmtId="0" fontId="9" fillId="0" borderId="66" xfId="0" applyFont="1" applyFill="1" applyBorder="1" applyAlignment="1">
      <alignment horizontal="center"/>
    </xf>
    <xf numFmtId="172" fontId="9" fillId="0" borderId="67" xfId="0" applyNumberFormat="1" applyFont="1" applyFill="1" applyBorder="1"/>
    <xf numFmtId="172" fontId="9" fillId="0" borderId="68" xfId="0" applyNumberFormat="1" applyFont="1" applyFill="1" applyBorder="1"/>
    <xf numFmtId="0" fontId="32" fillId="0" borderId="0" xfId="0" applyFont="1" applyFill="1" applyAlignment="1">
      <alignment horizontal="left"/>
    </xf>
    <xf numFmtId="0" fontId="32" fillId="0" borderId="0" xfId="0" quotePrefix="1" applyFont="1" applyFill="1" applyAlignment="1">
      <alignment horizontal="left"/>
    </xf>
    <xf numFmtId="0" fontId="12" fillId="0" borderId="0" xfId="0" quotePrefix="1" applyFont="1" applyFill="1" applyAlignment="1">
      <alignment horizontal="left"/>
    </xf>
    <xf numFmtId="164" fontId="13" fillId="0" borderId="0" xfId="0" applyNumberFormat="1" applyFont="1" applyFill="1"/>
    <xf numFmtId="0" fontId="13" fillId="0" borderId="0" xfId="0" quotePrefix="1" applyFont="1" applyFill="1" applyAlignment="1">
      <alignment horizontal="left"/>
    </xf>
    <xf numFmtId="0" fontId="12" fillId="0" borderId="37" xfId="0" applyFont="1" applyFill="1" applyBorder="1" applyAlignment="1">
      <alignment horizontal="center" vertical="center"/>
    </xf>
    <xf numFmtId="0" fontId="13" fillId="0" borderId="14" xfId="0" applyFont="1" applyFill="1" applyBorder="1" applyAlignment="1">
      <alignment horizontal="center" vertical="center"/>
    </xf>
    <xf numFmtId="0" fontId="13" fillId="0" borderId="34" xfId="0" applyFont="1" applyFill="1" applyBorder="1" applyAlignment="1">
      <alignment horizontal="center" vertical="center"/>
    </xf>
    <xf numFmtId="164" fontId="13" fillId="0" borderId="34" xfId="0" applyNumberFormat="1" applyFont="1" applyFill="1" applyBorder="1" applyAlignment="1">
      <alignment horizontal="center" vertical="center"/>
    </xf>
    <xf numFmtId="0" fontId="13" fillId="0" borderId="34" xfId="0" applyFont="1" applyFill="1" applyBorder="1" applyAlignment="1">
      <alignment horizontal="center" vertical="center" wrapText="1"/>
    </xf>
    <xf numFmtId="164" fontId="13" fillId="0" borderId="15" xfId="0" applyNumberFormat="1" applyFont="1" applyFill="1" applyBorder="1" applyAlignment="1">
      <alignment horizontal="center" vertical="center"/>
    </xf>
    <xf numFmtId="0" fontId="12" fillId="0" borderId="0" xfId="0" applyFont="1" applyFill="1"/>
    <xf numFmtId="0" fontId="31" fillId="0" borderId="0" xfId="0" applyFont="1" applyFill="1"/>
    <xf numFmtId="0" fontId="13" fillId="0" borderId="12" xfId="0" applyFont="1" applyFill="1" applyBorder="1"/>
    <xf numFmtId="0" fontId="12" fillId="0" borderId="13" xfId="0" applyFont="1" applyFill="1" applyBorder="1" applyAlignment="1">
      <alignment horizontal="center" vertical="center" wrapText="1"/>
    </xf>
    <xf numFmtId="0" fontId="12" fillId="0" borderId="39" xfId="0" applyFont="1" applyFill="1" applyBorder="1" applyAlignment="1">
      <alignment horizontal="center" vertical="center" wrapText="1"/>
    </xf>
    <xf numFmtId="0" fontId="12" fillId="0" borderId="26" xfId="0" quotePrefix="1" applyFont="1" applyFill="1" applyBorder="1" applyAlignment="1">
      <alignment horizontal="left"/>
    </xf>
    <xf numFmtId="190" fontId="13" fillId="0" borderId="5" xfId="0" applyNumberFormat="1" applyFont="1" applyFill="1" applyBorder="1"/>
    <xf numFmtId="190" fontId="13" fillId="0" borderId="31" xfId="0" applyNumberFormat="1" applyFont="1" applyFill="1" applyBorder="1"/>
    <xf numFmtId="190" fontId="13" fillId="0" borderId="41" xfId="0" applyNumberFormat="1" applyFont="1" applyFill="1" applyBorder="1"/>
    <xf numFmtId="190" fontId="13" fillId="0" borderId="35" xfId="0" applyNumberFormat="1" applyFont="1" applyFill="1" applyBorder="1"/>
    <xf numFmtId="190" fontId="13" fillId="0" borderId="30" xfId="0" applyNumberFormat="1" applyFont="1" applyFill="1" applyBorder="1"/>
    <xf numFmtId="0" fontId="12" fillId="0" borderId="13" xfId="0" applyFont="1" applyFill="1" applyBorder="1" applyAlignment="1">
      <alignment horizontal="centerContinuous" vertical="center"/>
    </xf>
    <xf numFmtId="0" fontId="13" fillId="0" borderId="14" xfId="0" applyFont="1" applyFill="1" applyBorder="1" applyAlignment="1">
      <alignment horizontal="centerContinuous"/>
    </xf>
    <xf numFmtId="0" fontId="12" fillId="0" borderId="14" xfId="0" applyFont="1" applyFill="1" applyBorder="1" applyAlignment="1">
      <alignment horizontal="centerContinuous"/>
    </xf>
    <xf numFmtId="0" fontId="12" fillId="0" borderId="33" xfId="0" applyFont="1" applyFill="1" applyBorder="1" applyAlignment="1">
      <alignment horizontal="center" vertical="center"/>
    </xf>
    <xf numFmtId="0" fontId="12" fillId="0" borderId="18" xfId="0" applyFont="1" applyFill="1" applyBorder="1" applyAlignment="1">
      <alignment horizontal="center" vertical="center" wrapText="1"/>
    </xf>
    <xf numFmtId="0" fontId="12" fillId="0" borderId="16" xfId="0" applyFont="1" applyFill="1" applyBorder="1" applyAlignment="1">
      <alignment horizontal="center" vertical="top"/>
    </xf>
    <xf numFmtId="0" fontId="12" fillId="0" borderId="26" xfId="0" quotePrefix="1" applyFont="1" applyFill="1" applyBorder="1" applyAlignment="1">
      <alignment horizontal="center" vertical="center"/>
    </xf>
    <xf numFmtId="0" fontId="12" fillId="0" borderId="26" xfId="0" applyFont="1" applyFill="1" applyBorder="1" applyAlignment="1">
      <alignment horizontal="center" vertical="center"/>
    </xf>
    <xf numFmtId="190" fontId="13" fillId="0" borderId="0" xfId="0" applyNumberFormat="1" applyFont="1" applyFill="1" applyBorder="1" applyAlignment="1">
      <alignment horizontal="right" vertical="center"/>
    </xf>
    <xf numFmtId="190" fontId="13" fillId="0" borderId="5" xfId="0" applyNumberFormat="1" applyFont="1" applyFill="1" applyBorder="1" applyAlignment="1">
      <alignment horizontal="right" vertical="center"/>
    </xf>
    <xf numFmtId="190" fontId="13" fillId="0" borderId="5" xfId="0" applyNumberFormat="1" applyFont="1" applyFill="1" applyBorder="1" applyAlignment="1">
      <alignment horizontal="right" vertical="center" indent="1"/>
    </xf>
    <xf numFmtId="180" fontId="12" fillId="0" borderId="26" xfId="0" applyNumberFormat="1" applyFont="1" applyFill="1" applyBorder="1" applyAlignment="1">
      <alignment horizontal="right" vertical="center"/>
    </xf>
    <xf numFmtId="0" fontId="13" fillId="0" borderId="26" xfId="0" applyFont="1" applyFill="1" applyBorder="1" applyAlignment="1">
      <alignment vertical="center"/>
    </xf>
    <xf numFmtId="190" fontId="12" fillId="0" borderId="16" xfId="0" applyNumberFormat="1" applyFont="1" applyFill="1" applyBorder="1" applyAlignment="1">
      <alignment horizontal="center" vertical="center"/>
    </xf>
    <xf numFmtId="0" fontId="12" fillId="0" borderId="16" xfId="0" quotePrefix="1" applyFont="1" applyFill="1" applyBorder="1" applyAlignment="1">
      <alignment horizontal="center" vertical="center"/>
    </xf>
    <xf numFmtId="182" fontId="12" fillId="0" borderId="14" xfId="0" applyNumberFormat="1" applyFont="1" applyFill="1" applyBorder="1" applyAlignment="1">
      <alignment vertical="center"/>
    </xf>
    <xf numFmtId="182" fontId="12" fillId="0" borderId="34" xfId="0" applyNumberFormat="1" applyFont="1" applyFill="1" applyBorder="1" applyAlignment="1">
      <alignment vertical="center"/>
    </xf>
    <xf numFmtId="180" fontId="12" fillId="0" borderId="37" xfId="0" applyNumberFormat="1" applyFont="1" applyFill="1" applyBorder="1" applyAlignment="1">
      <alignment horizontal="right" vertical="center"/>
    </xf>
    <xf numFmtId="0" fontId="15" fillId="0" borderId="0" xfId="0" quotePrefix="1" applyFont="1" applyFill="1" applyAlignment="1">
      <alignment horizontal="left" vertical="center"/>
    </xf>
    <xf numFmtId="0" fontId="15" fillId="0" borderId="0" xfId="0" applyFont="1" applyFill="1" applyAlignment="1">
      <alignment vertical="center"/>
    </xf>
    <xf numFmtId="0" fontId="13" fillId="0" borderId="13" xfId="0" applyFont="1" applyFill="1" applyBorder="1" applyAlignment="1"/>
    <xf numFmtId="0" fontId="13" fillId="0" borderId="14" xfId="0" applyFont="1" applyFill="1" applyBorder="1" applyAlignment="1"/>
    <xf numFmtId="0" fontId="12" fillId="0" borderId="5" xfId="0" applyFont="1" applyFill="1" applyBorder="1" applyAlignment="1">
      <alignment horizontal="center" vertical="center"/>
    </xf>
    <xf numFmtId="0" fontId="12" fillId="0" borderId="5" xfId="0" applyFont="1" applyFill="1" applyBorder="1" applyAlignment="1">
      <alignment horizontal="center" vertical="center" wrapText="1"/>
    </xf>
    <xf numFmtId="0" fontId="12" fillId="0" borderId="26" xfId="0" applyFont="1" applyFill="1" applyBorder="1" applyAlignment="1">
      <alignment horizontal="center" vertical="top"/>
    </xf>
    <xf numFmtId="0" fontId="12" fillId="0" borderId="12" xfId="0" quotePrefix="1" applyFont="1" applyFill="1" applyBorder="1" applyAlignment="1">
      <alignment horizontal="center"/>
    </xf>
    <xf numFmtId="190" fontId="13" fillId="0" borderId="6" xfId="0" applyNumberFormat="1" applyFont="1" applyFill="1" applyBorder="1" applyAlignment="1">
      <alignment horizontal="right" vertical="center"/>
    </xf>
    <xf numFmtId="190" fontId="13" fillId="0" borderId="6" xfId="0" applyNumberFormat="1" applyFont="1" applyFill="1" applyBorder="1" applyAlignment="1">
      <alignment horizontal="right" vertical="center" indent="1"/>
    </xf>
    <xf numFmtId="180" fontId="12" fillId="0" borderId="26" xfId="0" applyNumberFormat="1" applyFont="1" applyFill="1" applyBorder="1" applyAlignment="1">
      <alignment horizontal="center" vertical="center"/>
    </xf>
    <xf numFmtId="0" fontId="12" fillId="0" borderId="16" xfId="0" quotePrefix="1" applyFont="1" applyFill="1" applyBorder="1" applyAlignment="1">
      <alignment horizontal="center"/>
    </xf>
    <xf numFmtId="190" fontId="12" fillId="0" borderId="34" xfId="0" applyNumberFormat="1" applyFont="1" applyFill="1" applyBorder="1" applyAlignment="1">
      <alignment vertical="center"/>
    </xf>
    <xf numFmtId="190" fontId="48" fillId="0" borderId="0" xfId="0" applyNumberFormat="1" applyFont="1" applyFill="1"/>
    <xf numFmtId="0" fontId="14" fillId="0" borderId="0" xfId="0" quotePrefix="1" applyFont="1" applyFill="1" applyAlignment="1">
      <alignment horizontal="left" vertical="center"/>
    </xf>
    <xf numFmtId="0" fontId="15" fillId="0" borderId="0" xfId="0" applyFont="1" applyFill="1" applyAlignment="1">
      <alignment horizontal="left" vertical="center"/>
    </xf>
    <xf numFmtId="0" fontId="7" fillId="0" borderId="0" xfId="0" applyFont="1" applyFill="1" applyAlignment="1">
      <alignment horizontal="center" readingOrder="2"/>
    </xf>
    <xf numFmtId="0" fontId="12" fillId="0" borderId="29" xfId="0" applyFont="1" applyFill="1" applyBorder="1" applyAlignment="1">
      <alignment horizontal="center" vertical="center"/>
    </xf>
    <xf numFmtId="3" fontId="13" fillId="0" borderId="29" xfId="0" applyNumberFormat="1" applyFont="1" applyFill="1" applyBorder="1"/>
    <xf numFmtId="168" fontId="13" fillId="0" borderId="5" xfId="0" applyNumberFormat="1" applyFont="1" applyFill="1" applyBorder="1"/>
    <xf numFmtId="168" fontId="12" fillId="0" borderId="32" xfId="0" applyNumberFormat="1" applyFont="1" applyFill="1" applyBorder="1"/>
    <xf numFmtId="3" fontId="13" fillId="0" borderId="29" xfId="0" applyNumberFormat="1" applyFont="1" applyFill="1" applyBorder="1" applyAlignment="1">
      <alignment horizontal="left"/>
    </xf>
    <xf numFmtId="168" fontId="12" fillId="0" borderId="31" xfId="0" applyNumberFormat="1" applyFont="1" applyFill="1" applyBorder="1"/>
    <xf numFmtId="3" fontId="12" fillId="0" borderId="29" xfId="0" applyNumberFormat="1" applyFont="1" applyFill="1" applyBorder="1" applyAlignment="1">
      <alignment horizontal="left"/>
    </xf>
    <xf numFmtId="168" fontId="12" fillId="0" borderId="3" xfId="0" applyNumberFormat="1" applyFont="1" applyFill="1" applyBorder="1"/>
    <xf numFmtId="168" fontId="12" fillId="0" borderId="51" xfId="0" applyNumberFormat="1" applyFont="1" applyFill="1" applyBorder="1"/>
    <xf numFmtId="3" fontId="13" fillId="0" borderId="65" xfId="0" applyNumberFormat="1" applyFont="1" applyFill="1" applyBorder="1"/>
    <xf numFmtId="3" fontId="12" fillId="0" borderId="50" xfId="0" applyNumberFormat="1" applyFont="1" applyFill="1" applyBorder="1" applyAlignment="1">
      <alignment horizontal="left"/>
    </xf>
    <xf numFmtId="168" fontId="12" fillId="0" borderId="30" xfId="0" applyNumberFormat="1" applyFont="1" applyFill="1" applyBorder="1"/>
    <xf numFmtId="191" fontId="12" fillId="0" borderId="33" xfId="0" applyNumberFormat="1" applyFont="1" applyFill="1" applyBorder="1" applyAlignment="1">
      <alignment horizontal="left"/>
    </xf>
    <xf numFmtId="168" fontId="12" fillId="0" borderId="18" xfId="0" applyNumberFormat="1" applyFont="1" applyFill="1" applyBorder="1"/>
    <xf numFmtId="0" fontId="12" fillId="0" borderId="17" xfId="0" applyFont="1" applyFill="1" applyBorder="1" applyAlignment="1">
      <alignment horizontal="center" vertical="center" wrapText="1"/>
    </xf>
    <xf numFmtId="0" fontId="9" fillId="0" borderId="37" xfId="0" quotePrefix="1" applyFont="1" applyFill="1" applyBorder="1" applyAlignment="1">
      <alignment horizontal="center" vertical="top" wrapText="1"/>
    </xf>
    <xf numFmtId="0" fontId="9" fillId="0" borderId="35" xfId="0" applyFont="1" applyFill="1" applyBorder="1" applyAlignment="1">
      <alignment horizontal="center" vertical="top" wrapText="1"/>
    </xf>
    <xf numFmtId="0" fontId="9" fillId="0" borderId="18" xfId="0" applyFont="1" applyFill="1" applyBorder="1" applyAlignment="1">
      <alignment horizontal="center" vertical="center" wrapText="1"/>
    </xf>
    <xf numFmtId="0" fontId="9" fillId="0" borderId="18" xfId="0" quotePrefix="1" applyFont="1" applyFill="1" applyBorder="1" applyAlignment="1">
      <alignment horizontal="center" vertical="top" wrapText="1"/>
    </xf>
    <xf numFmtId="0" fontId="9" fillId="0" borderId="18" xfId="0" applyFont="1" applyFill="1" applyBorder="1" applyAlignment="1">
      <alignment horizontal="center" vertical="top" wrapText="1"/>
    </xf>
    <xf numFmtId="0" fontId="9" fillId="0" borderId="19" xfId="0" applyFont="1" applyFill="1" applyBorder="1" applyAlignment="1">
      <alignment horizontal="center" vertical="top" wrapText="1"/>
    </xf>
    <xf numFmtId="0" fontId="12" fillId="0" borderId="26" xfId="0" applyFont="1" applyFill="1" applyBorder="1"/>
    <xf numFmtId="166" fontId="12" fillId="0" borderId="26" xfId="0" applyNumberFormat="1" applyFont="1" applyFill="1" applyBorder="1" applyAlignment="1"/>
    <xf numFmtId="164" fontId="12" fillId="0" borderId="5" xfId="0" applyNumberFormat="1" applyFont="1" applyFill="1" applyBorder="1"/>
    <xf numFmtId="172" fontId="12" fillId="0" borderId="28" xfId="0" applyNumberFormat="1" applyFont="1" applyFill="1" applyBorder="1"/>
    <xf numFmtId="0" fontId="12" fillId="0" borderId="12" xfId="0" applyFont="1" applyFill="1" applyBorder="1"/>
    <xf numFmtId="166" fontId="12" fillId="0" borderId="12" xfId="0" applyNumberFormat="1" applyFont="1" applyFill="1" applyBorder="1" applyAlignment="1"/>
    <xf numFmtId="164" fontId="12" fillId="0" borderId="40" xfId="0" applyNumberFormat="1" applyFont="1" applyFill="1" applyBorder="1"/>
    <xf numFmtId="164" fontId="12" fillId="0" borderId="22" xfId="0" applyNumberFormat="1" applyFont="1" applyFill="1" applyBorder="1"/>
    <xf numFmtId="164" fontId="12" fillId="0" borderId="23" xfId="0" applyNumberFormat="1" applyFont="1" applyFill="1" applyBorder="1"/>
    <xf numFmtId="164" fontId="12" fillId="0" borderId="25" xfId="0" applyNumberFormat="1" applyFont="1" applyFill="1" applyBorder="1"/>
    <xf numFmtId="168" fontId="12" fillId="0" borderId="35" xfId="0" applyNumberFormat="1" applyFont="1" applyFill="1" applyBorder="1"/>
    <xf numFmtId="164" fontId="12" fillId="0" borderId="18" xfId="0" applyNumberFormat="1" applyFont="1" applyFill="1" applyBorder="1"/>
    <xf numFmtId="172" fontId="12" fillId="0" borderId="18" xfId="0" applyNumberFormat="1" applyFont="1" applyFill="1" applyBorder="1"/>
    <xf numFmtId="172" fontId="12" fillId="0" borderId="19" xfId="0" applyNumberFormat="1" applyFont="1" applyFill="1" applyBorder="1"/>
    <xf numFmtId="168" fontId="12" fillId="0" borderId="33" xfId="0" applyNumberFormat="1" applyFont="1" applyFill="1" applyBorder="1"/>
    <xf numFmtId="172" fontId="12" fillId="0" borderId="35" xfId="0" applyNumberFormat="1" applyFont="1" applyFill="1" applyBorder="1"/>
    <xf numFmtId="0" fontId="12" fillId="0" borderId="37" xfId="0" applyFont="1" applyFill="1" applyBorder="1"/>
    <xf numFmtId="166" fontId="12" fillId="0" borderId="37" xfId="0" applyNumberFormat="1" applyFont="1" applyFill="1" applyBorder="1" applyAlignment="1"/>
    <xf numFmtId="168" fontId="12" fillId="0" borderId="62" xfId="0" applyNumberFormat="1" applyFont="1" applyFill="1" applyBorder="1"/>
    <xf numFmtId="168" fontId="12" fillId="0" borderId="15" xfId="0" applyNumberFormat="1" applyFont="1" applyFill="1" applyBorder="1"/>
    <xf numFmtId="166" fontId="12" fillId="0" borderId="13" xfId="0" applyNumberFormat="1" applyFont="1" applyFill="1" applyBorder="1" applyAlignment="1"/>
    <xf numFmtId="168" fontId="12" fillId="0" borderId="36" xfId="0" applyNumberFormat="1" applyFont="1" applyFill="1" applyBorder="1"/>
    <xf numFmtId="166" fontId="13" fillId="0" borderId="0" xfId="0" applyNumberFormat="1" applyFont="1" applyFill="1"/>
    <xf numFmtId="0" fontId="12" fillId="0" borderId="17" xfId="0" quotePrefix="1" applyFont="1" applyFill="1" applyBorder="1" applyAlignment="1">
      <alignment horizontal="center"/>
    </xf>
    <xf numFmtId="164" fontId="12" fillId="0" borderId="0" xfId="0" applyNumberFormat="1" applyFont="1" applyFill="1" applyBorder="1" applyAlignment="1">
      <alignment vertical="center"/>
    </xf>
    <xf numFmtId="164" fontId="13" fillId="0" borderId="5" xfId="0" applyNumberFormat="1" applyFont="1" applyFill="1" applyBorder="1" applyAlignment="1">
      <alignment vertical="center"/>
    </xf>
    <xf numFmtId="164" fontId="13" fillId="0" borderId="28" xfId="0" applyNumberFormat="1" applyFont="1" applyFill="1" applyBorder="1" applyAlignment="1">
      <alignment vertical="center"/>
    </xf>
    <xf numFmtId="172" fontId="12" fillId="0" borderId="0" xfId="0" applyNumberFormat="1" applyFont="1" applyFill="1" applyBorder="1" applyAlignment="1">
      <alignment vertical="center"/>
    </xf>
    <xf numFmtId="172" fontId="13" fillId="0" borderId="5" xfId="0" applyNumberFormat="1" applyFont="1" applyFill="1" applyBorder="1" applyAlignment="1">
      <alignment vertical="center"/>
    </xf>
    <xf numFmtId="172" fontId="13" fillId="0" borderId="28" xfId="0" applyNumberFormat="1" applyFont="1" applyFill="1" applyBorder="1" applyAlignment="1">
      <alignment vertical="center"/>
    </xf>
    <xf numFmtId="172" fontId="12" fillId="0" borderId="5" xfId="0" applyNumberFormat="1" applyFont="1" applyFill="1" applyBorder="1" applyAlignment="1">
      <alignment vertical="center"/>
    </xf>
    <xf numFmtId="0" fontId="12" fillId="0" borderId="16" xfId="0" applyFont="1" applyFill="1" applyBorder="1" applyAlignment="1">
      <alignment horizontal="center" vertical="center"/>
    </xf>
    <xf numFmtId="164" fontId="12" fillId="0" borderId="20" xfId="0" applyNumberFormat="1" applyFont="1" applyFill="1" applyBorder="1" applyAlignment="1">
      <alignment vertical="center"/>
    </xf>
    <xf numFmtId="164" fontId="13" fillId="0" borderId="18" xfId="0" applyNumberFormat="1" applyFont="1" applyFill="1" applyBorder="1" applyAlignment="1">
      <alignment vertical="center"/>
    </xf>
    <xf numFmtId="164" fontId="13" fillId="0" borderId="19" xfId="0" applyNumberFormat="1" applyFont="1" applyFill="1" applyBorder="1" applyAlignment="1">
      <alignment vertical="center"/>
    </xf>
    <xf numFmtId="172" fontId="13" fillId="0" borderId="18" xfId="0" applyNumberFormat="1" applyFont="1" applyFill="1" applyBorder="1" applyAlignment="1">
      <alignment vertical="center"/>
    </xf>
    <xf numFmtId="172" fontId="13" fillId="0" borderId="19" xfId="0" applyNumberFormat="1" applyFont="1" applyFill="1" applyBorder="1" applyAlignment="1">
      <alignment vertical="center"/>
    </xf>
    <xf numFmtId="164" fontId="9" fillId="0" borderId="0" xfId="0" applyNumberFormat="1" applyFont="1" applyFill="1" applyBorder="1" applyAlignment="1">
      <alignment vertical="center"/>
    </xf>
    <xf numFmtId="164" fontId="7" fillId="0" borderId="0" xfId="0" applyNumberFormat="1" applyFont="1" applyFill="1" applyBorder="1" applyAlignment="1">
      <alignment vertical="center"/>
    </xf>
    <xf numFmtId="0" fontId="9" fillId="0" borderId="0" xfId="0" applyFont="1" applyFill="1" applyAlignment="1">
      <alignment horizontal="center"/>
    </xf>
    <xf numFmtId="0" fontId="9" fillId="0" borderId="12" xfId="0" applyFont="1" applyFill="1" applyBorder="1" applyAlignment="1">
      <alignment horizontal="center"/>
    </xf>
    <xf numFmtId="0" fontId="9" fillId="0" borderId="12" xfId="0" quotePrefix="1" applyFont="1" applyFill="1" applyBorder="1" applyAlignment="1">
      <alignment horizontal="center"/>
    </xf>
    <xf numFmtId="0" fontId="9" fillId="0" borderId="26" xfId="0" quotePrefix="1" applyFont="1" applyFill="1" applyBorder="1" applyAlignment="1">
      <alignment horizontal="center"/>
    </xf>
    <xf numFmtId="0" fontId="9" fillId="0" borderId="16" xfId="0" quotePrefix="1" applyFont="1" applyFill="1" applyBorder="1" applyAlignment="1">
      <alignment horizontal="center" vertical="top"/>
    </xf>
    <xf numFmtId="0" fontId="9" fillId="0" borderId="16" xfId="0" applyFont="1" applyFill="1" applyBorder="1" applyAlignment="1">
      <alignment horizontal="center" vertical="top"/>
    </xf>
    <xf numFmtId="0" fontId="9" fillId="0" borderId="16" xfId="0" applyFont="1" applyFill="1" applyBorder="1"/>
    <xf numFmtId="179" fontId="13" fillId="0" borderId="26" xfId="0" applyNumberFormat="1" applyFont="1" applyFill="1" applyBorder="1"/>
    <xf numFmtId="179" fontId="13" fillId="0" borderId="26" xfId="0" applyNumberFormat="1" applyFont="1" applyFill="1" applyBorder="1" applyAlignment="1"/>
    <xf numFmtId="166" fontId="13" fillId="0" borderId="16" xfId="0" applyNumberFormat="1" applyFont="1" applyFill="1" applyBorder="1"/>
    <xf numFmtId="0" fontId="30" fillId="0" borderId="0" xfId="0" quotePrefix="1" applyFont="1" applyFill="1" applyAlignment="1">
      <alignment horizontal="left"/>
    </xf>
    <xf numFmtId="0" fontId="29" fillId="0" borderId="0" xfId="0" quotePrefix="1" applyFont="1" applyFill="1" applyAlignment="1">
      <alignment horizontal="left"/>
    </xf>
    <xf numFmtId="0" fontId="9" fillId="0" borderId="16" xfId="0" applyFont="1" applyFill="1" applyBorder="1" applyAlignment="1">
      <alignment horizontal="left"/>
    </xf>
    <xf numFmtId="0" fontId="9" fillId="0" borderId="16" xfId="0" quotePrefix="1" applyFont="1" applyFill="1" applyBorder="1" applyAlignment="1">
      <alignment horizontal="center"/>
    </xf>
    <xf numFmtId="166" fontId="13" fillId="0" borderId="26" xfId="0" applyNumberFormat="1" applyFont="1" applyFill="1" applyBorder="1" applyAlignment="1"/>
    <xf numFmtId="190" fontId="7" fillId="0" borderId="26" xfId="0" applyNumberFormat="1" applyFont="1" applyFill="1" applyBorder="1" applyAlignment="1"/>
    <xf numFmtId="167" fontId="7" fillId="0" borderId="26" xfId="0" applyNumberFormat="1" applyFont="1" applyFill="1" applyBorder="1" applyAlignment="1"/>
    <xf numFmtId="167" fontId="13" fillId="0" borderId="26" xfId="0" applyNumberFormat="1" applyFont="1" applyFill="1" applyBorder="1" applyAlignment="1"/>
    <xf numFmtId="0" fontId="7" fillId="0" borderId="0" xfId="0" applyFont="1" applyFill="1" applyAlignment="1"/>
    <xf numFmtId="166" fontId="13" fillId="0" borderId="16" xfId="0" applyNumberFormat="1" applyFont="1" applyFill="1" applyBorder="1" applyAlignment="1"/>
    <xf numFmtId="167" fontId="13" fillId="0" borderId="16" xfId="0" applyNumberFormat="1" applyFont="1" applyFill="1" applyBorder="1" applyAlignment="1"/>
    <xf numFmtId="0" fontId="9" fillId="0" borderId="20" xfId="0" applyFont="1" applyFill="1" applyBorder="1"/>
    <xf numFmtId="190" fontId="13" fillId="0" borderId="26" xfId="0" applyNumberFormat="1" applyFont="1" applyFill="1" applyBorder="1"/>
    <xf numFmtId="190" fontId="13" fillId="0" borderId="26" xfId="0" quotePrefix="1" applyNumberFormat="1" applyFont="1" applyFill="1" applyBorder="1" applyAlignment="1"/>
    <xf numFmtId="190" fontId="13" fillId="0" borderId="16" xfId="0" applyNumberFormat="1" applyFont="1" applyFill="1" applyBorder="1"/>
    <xf numFmtId="0" fontId="27" fillId="0" borderId="0" xfId="0" applyFont="1" applyFill="1"/>
    <xf numFmtId="0" fontId="12" fillId="0" borderId="16" xfId="0" applyFont="1" applyFill="1" applyBorder="1" applyAlignment="1">
      <alignment horizontal="left"/>
    </xf>
    <xf numFmtId="164" fontId="13" fillId="0" borderId="26" xfId="0" applyNumberFormat="1" applyFont="1" applyFill="1" applyBorder="1"/>
    <xf numFmtId="164" fontId="13" fillId="0" borderId="16" xfId="0" applyNumberFormat="1" applyFont="1" applyFill="1" applyBorder="1"/>
    <xf numFmtId="172" fontId="13" fillId="0" borderId="26" xfId="0" quotePrefix="1" applyNumberFormat="1" applyFont="1" applyFill="1" applyBorder="1" applyAlignment="1"/>
    <xf numFmtId="0" fontId="27" fillId="0" borderId="21" xfId="0" applyFont="1" applyFill="1" applyBorder="1"/>
    <xf numFmtId="0" fontId="9" fillId="0" borderId="0" xfId="0" quotePrefix="1" applyFont="1" applyFill="1" applyAlignment="1" applyProtection="1">
      <alignment horizontal="left"/>
    </xf>
    <xf numFmtId="0" fontId="12" fillId="0" borderId="12" xfId="0" applyFont="1" applyFill="1" applyBorder="1" applyAlignment="1" applyProtection="1">
      <alignment horizontal="centerContinuous"/>
    </xf>
    <xf numFmtId="0" fontId="12" fillId="0" borderId="13" xfId="0" applyFont="1" applyFill="1" applyBorder="1" applyAlignment="1" applyProtection="1">
      <alignment horizontal="centerContinuous" vertical="center"/>
    </xf>
    <xf numFmtId="0" fontId="12" fillId="0" borderId="14" xfId="0" quotePrefix="1" applyFont="1" applyFill="1" applyBorder="1" applyAlignment="1" applyProtection="1">
      <alignment horizontal="centerContinuous" vertical="center"/>
    </xf>
    <xf numFmtId="0" fontId="12" fillId="0" borderId="26" xfId="0" quotePrefix="1" applyFont="1" applyFill="1" applyBorder="1" applyAlignment="1" applyProtection="1">
      <alignment horizontal="centerContinuous" vertical="center"/>
    </xf>
    <xf numFmtId="0" fontId="12" fillId="0" borderId="27" xfId="0" applyFont="1" applyFill="1" applyBorder="1" applyAlignment="1" applyProtection="1">
      <alignment horizontal="centerContinuous"/>
    </xf>
    <xf numFmtId="0" fontId="12" fillId="0" borderId="5" xfId="0" applyFont="1" applyFill="1" applyBorder="1" applyAlignment="1" applyProtection="1">
      <alignment horizontal="centerContinuous"/>
    </xf>
    <xf numFmtId="0" fontId="12" fillId="0" borderId="63" xfId="0" applyFont="1" applyFill="1" applyBorder="1" applyAlignment="1" applyProtection="1">
      <alignment horizontal="centerContinuous" vertical="center"/>
    </xf>
    <xf numFmtId="0" fontId="12" fillId="0" borderId="19" xfId="0" applyFont="1" applyFill="1" applyBorder="1" applyAlignment="1">
      <alignment horizontal="centerContinuous" vertical="center"/>
    </xf>
    <xf numFmtId="0" fontId="12" fillId="0" borderId="41" xfId="0" applyFont="1" applyFill="1" applyBorder="1" applyAlignment="1">
      <alignment horizontal="center" vertical="center"/>
    </xf>
    <xf numFmtId="0" fontId="12" fillId="0" borderId="0" xfId="0" applyFont="1" applyFill="1" applyBorder="1" applyAlignment="1" applyProtection="1">
      <alignment horizontal="centerContinuous" vertical="center"/>
    </xf>
    <xf numFmtId="0" fontId="12" fillId="0" borderId="31" xfId="0" applyFont="1" applyFill="1" applyBorder="1" applyAlignment="1" applyProtection="1">
      <alignment horizontal="centerContinuous" vertical="center"/>
    </xf>
    <xf numFmtId="0" fontId="12" fillId="0" borderId="12" xfId="0" applyFont="1" applyFill="1" applyBorder="1" applyAlignment="1" applyProtection="1">
      <alignment horizontal="center"/>
    </xf>
    <xf numFmtId="166" fontId="13" fillId="0" borderId="21" xfId="0" applyNumberFormat="1" applyFont="1" applyFill="1" applyBorder="1" applyProtection="1"/>
    <xf numFmtId="166" fontId="13" fillId="0" borderId="22" xfId="0" applyNumberFormat="1" applyFont="1" applyFill="1" applyBorder="1" applyProtection="1"/>
    <xf numFmtId="166" fontId="12" fillId="0" borderId="24" xfId="0" applyNumberFormat="1" applyFont="1" applyFill="1" applyBorder="1" applyProtection="1"/>
    <xf numFmtId="184" fontId="13" fillId="0" borderId="32" xfId="0" applyNumberFormat="1" applyFont="1" applyFill="1" applyBorder="1" applyProtection="1"/>
    <xf numFmtId="0" fontId="12" fillId="0" borderId="26" xfId="0" applyFont="1" applyFill="1" applyBorder="1" applyAlignment="1" applyProtection="1">
      <alignment horizontal="center"/>
    </xf>
    <xf numFmtId="166" fontId="13" fillId="0" borderId="27" xfId="0" applyNumberFormat="1" applyFont="1" applyFill="1" applyBorder="1" applyProtection="1"/>
    <xf numFmtId="166" fontId="13" fillId="0" borderId="5" xfId="0" applyNumberFormat="1" applyFont="1" applyFill="1" applyBorder="1" applyProtection="1"/>
    <xf numFmtId="166" fontId="12" fillId="0" borderId="0" xfId="0" applyNumberFormat="1" applyFont="1" applyFill="1" applyBorder="1" applyProtection="1"/>
    <xf numFmtId="184" fontId="13" fillId="0" borderId="31" xfId="0" applyNumberFormat="1" applyFont="1" applyFill="1" applyBorder="1" applyProtection="1"/>
    <xf numFmtId="166" fontId="12" fillId="0" borderId="29" xfId="0" applyNumberFormat="1" applyFont="1" applyFill="1" applyBorder="1" applyProtection="1"/>
    <xf numFmtId="166" fontId="12" fillId="0" borderId="5" xfId="0" applyNumberFormat="1" applyFont="1" applyFill="1" applyBorder="1" applyProtection="1"/>
    <xf numFmtId="180" fontId="13" fillId="0" borderId="21" xfId="0" applyNumberFormat="1" applyFont="1" applyFill="1" applyBorder="1" applyProtection="1"/>
    <xf numFmtId="180" fontId="13" fillId="0" borderId="64" xfId="0" applyNumberFormat="1" applyFont="1" applyFill="1" applyBorder="1" applyProtection="1"/>
    <xf numFmtId="180" fontId="12" fillId="0" borderId="64" xfId="0" applyNumberFormat="1" applyFont="1" applyFill="1" applyBorder="1" applyProtection="1"/>
    <xf numFmtId="180" fontId="13" fillId="0" borderId="27" xfId="0" applyNumberFormat="1" applyFont="1" applyFill="1" applyBorder="1" applyProtection="1"/>
    <xf numFmtId="180" fontId="13" fillId="0" borderId="6" xfId="0" applyNumberFormat="1" applyFont="1" applyFill="1" applyBorder="1" applyProtection="1"/>
    <xf numFmtId="180" fontId="12" fillId="0" borderId="6" xfId="0" applyNumberFormat="1" applyFont="1" applyFill="1" applyBorder="1" applyProtection="1"/>
    <xf numFmtId="0" fontId="12" fillId="0" borderId="16" xfId="0" quotePrefix="1" applyFont="1" applyFill="1" applyBorder="1" applyAlignment="1" applyProtection="1">
      <alignment horizontal="center"/>
    </xf>
    <xf numFmtId="180" fontId="13" fillId="0" borderId="17" xfId="0" applyNumberFormat="1" applyFont="1" applyFill="1" applyBorder="1" applyProtection="1"/>
    <xf numFmtId="180" fontId="13" fillId="0" borderId="63" xfId="0" applyNumberFormat="1" applyFont="1" applyFill="1" applyBorder="1" applyProtection="1"/>
    <xf numFmtId="180" fontId="12" fillId="0" borderId="63" xfId="0" applyNumberFormat="1" applyFont="1" applyFill="1" applyBorder="1" applyProtection="1"/>
    <xf numFmtId="0" fontId="15" fillId="0" borderId="0" xfId="0" quotePrefix="1" applyFont="1" applyFill="1" applyAlignment="1" applyProtection="1">
      <alignment horizontal="left"/>
    </xf>
    <xf numFmtId="0" fontId="9" fillId="0" borderId="19" xfId="0" applyFont="1" applyFill="1" applyBorder="1" applyAlignment="1">
      <alignment horizontal="centerContinuous" vertical="center"/>
    </xf>
    <xf numFmtId="0" fontId="9" fillId="0" borderId="31" xfId="0" applyFont="1" applyFill="1" applyBorder="1" applyAlignment="1" applyProtection="1">
      <alignment horizontal="centerContinuous" vertical="center"/>
    </xf>
    <xf numFmtId="166" fontId="12" fillId="0" borderId="22" xfId="0" applyNumberFormat="1" applyFont="1" applyFill="1" applyBorder="1" applyProtection="1"/>
    <xf numFmtId="184" fontId="7" fillId="0" borderId="32" xfId="0" applyNumberFormat="1" applyFont="1" applyFill="1" applyBorder="1" applyProtection="1"/>
    <xf numFmtId="184" fontId="7" fillId="0" borderId="31" xfId="0" applyNumberFormat="1" applyFont="1" applyFill="1" applyBorder="1" applyProtection="1"/>
    <xf numFmtId="179" fontId="9" fillId="0" borderId="33" xfId="0" applyNumberFormat="1" applyFont="1" applyFill="1" applyBorder="1" applyAlignment="1">
      <alignment horizontal="right"/>
    </xf>
    <xf numFmtId="179" fontId="9" fillId="0" borderId="18" xfId="0" applyNumberFormat="1" applyFont="1" applyFill="1" applyBorder="1" applyAlignment="1">
      <alignment horizontal="right"/>
    </xf>
    <xf numFmtId="166" fontId="12" fillId="0" borderId="18" xfId="0" applyNumberFormat="1" applyFont="1" applyFill="1" applyBorder="1" applyProtection="1"/>
    <xf numFmtId="0" fontId="7" fillId="0" borderId="23" xfId="0" applyFont="1" applyFill="1" applyBorder="1"/>
    <xf numFmtId="0" fontId="9" fillId="0" borderId="0" xfId="0" applyFont="1" applyFill="1" applyAlignment="1" applyProtection="1">
      <alignment horizontal="left"/>
    </xf>
    <xf numFmtId="0" fontId="9" fillId="0" borderId="0" xfId="0" applyFont="1" applyFill="1" applyAlignment="1">
      <alignment vertical="top"/>
    </xf>
    <xf numFmtId="0" fontId="12" fillId="0" borderId="21" xfId="0" applyFont="1" applyFill="1" applyBorder="1" applyAlignment="1" applyProtection="1">
      <alignment horizontal="center" vertical="center"/>
    </xf>
    <xf numFmtId="0" fontId="12" fillId="0" borderId="58" xfId="0" applyFont="1" applyFill="1" applyBorder="1" applyAlignment="1" applyProtection="1">
      <alignment horizontal="centerContinuous" vertical="center"/>
    </xf>
    <xf numFmtId="0" fontId="12" fillId="0" borderId="59" xfId="0" applyFont="1" applyFill="1" applyBorder="1" applyAlignment="1" applyProtection="1">
      <alignment horizontal="centerContinuous" vertical="center"/>
    </xf>
    <xf numFmtId="0" fontId="12" fillId="0" borderId="59" xfId="0" applyFont="1" applyFill="1" applyBorder="1" applyAlignment="1">
      <alignment horizontal="centerContinuous" vertical="center"/>
    </xf>
    <xf numFmtId="0" fontId="12" fillId="0" borderId="60" xfId="0" applyFont="1" applyFill="1" applyBorder="1" applyAlignment="1">
      <alignment horizontal="centerContinuous" vertical="center"/>
    </xf>
    <xf numFmtId="0" fontId="12" fillId="0" borderId="21" xfId="0" applyFont="1" applyFill="1" applyBorder="1" applyAlignment="1">
      <alignment vertical="center"/>
    </xf>
    <xf numFmtId="0" fontId="12" fillId="0" borderId="22" xfId="0" applyFont="1" applyFill="1" applyBorder="1" applyAlignment="1">
      <alignment vertical="center"/>
    </xf>
    <xf numFmtId="0" fontId="12" fillId="0" borderId="61" xfId="0" applyFont="1" applyFill="1" applyBorder="1" applyAlignment="1" applyProtection="1">
      <alignment horizontal="centerContinuous" vertical="center"/>
    </xf>
    <xf numFmtId="0" fontId="12" fillId="0" borderId="17"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0" fontId="12" fillId="0" borderId="36" xfId="0" applyFont="1" applyFill="1" applyBorder="1" applyAlignment="1" applyProtection="1">
      <alignment horizontal="center" vertical="center"/>
    </xf>
    <xf numFmtId="172" fontId="12" fillId="0" borderId="13" xfId="0" applyNumberFormat="1" applyFont="1" applyFill="1" applyBorder="1" applyAlignment="1" applyProtection="1">
      <alignment vertical="center"/>
    </xf>
    <xf numFmtId="182" fontId="9" fillId="0" borderId="39" xfId="0" applyNumberFormat="1" applyFont="1" applyFill="1" applyBorder="1" applyAlignment="1" applyProtection="1">
      <alignment horizontal="center" vertical="center"/>
    </xf>
    <xf numFmtId="179" fontId="9" fillId="0" borderId="0" xfId="0" applyNumberFormat="1" applyFont="1" applyFill="1" applyBorder="1" applyProtection="1"/>
    <xf numFmtId="181" fontId="9" fillId="0" borderId="0" xfId="0" applyNumberFormat="1" applyFont="1" applyFill="1" applyBorder="1" applyProtection="1"/>
    <xf numFmtId="0" fontId="7" fillId="0" borderId="0" xfId="0" applyFont="1" applyFill="1" applyAlignment="1" applyProtection="1">
      <alignment horizontal="left"/>
    </xf>
    <xf numFmtId="0" fontId="6" fillId="0" borderId="0" xfId="0" quotePrefix="1" applyFont="1" applyFill="1" applyBorder="1" applyAlignment="1" applyProtection="1">
      <alignment horizontal="left"/>
    </xf>
    <xf numFmtId="0" fontId="25" fillId="0" borderId="0" xfId="0" applyFont="1" applyFill="1"/>
    <xf numFmtId="0" fontId="9" fillId="0" borderId="21" xfId="0" applyFont="1" applyFill="1" applyBorder="1" applyAlignment="1" applyProtection="1">
      <alignment horizontal="center" vertical="center"/>
    </xf>
    <xf numFmtId="0" fontId="9" fillId="0" borderId="58" xfId="0" applyFont="1" applyFill="1" applyBorder="1" applyAlignment="1" applyProtection="1">
      <alignment horizontal="centerContinuous" vertical="center"/>
    </xf>
    <xf numFmtId="0" fontId="9" fillId="0" borderId="59" xfId="0" applyFont="1" applyFill="1" applyBorder="1" applyAlignment="1" applyProtection="1">
      <alignment horizontal="centerContinuous" vertical="center"/>
    </xf>
    <xf numFmtId="0" fontId="9" fillId="0" borderId="59" xfId="0" applyFont="1" applyFill="1" applyBorder="1" applyAlignment="1">
      <alignment horizontal="centerContinuous" vertical="center"/>
    </xf>
    <xf numFmtId="0" fontId="9" fillId="0" borderId="60" xfId="0" applyFont="1" applyFill="1" applyBorder="1" applyAlignment="1">
      <alignment horizontal="centerContinuous" vertical="center"/>
    </xf>
    <xf numFmtId="0" fontId="9" fillId="0" borderId="22" xfId="0" applyFont="1" applyFill="1" applyBorder="1" applyAlignment="1">
      <alignment vertical="center"/>
    </xf>
    <xf numFmtId="0" fontId="9" fillId="0" borderId="61" xfId="0" applyFont="1" applyFill="1" applyBorder="1" applyAlignment="1" applyProtection="1">
      <alignment horizontal="centerContinuous" vertical="center"/>
    </xf>
    <xf numFmtId="0" fontId="9" fillId="0" borderId="17" xfId="0" applyFont="1" applyFill="1" applyBorder="1" applyAlignment="1" applyProtection="1">
      <alignment horizontal="center" vertical="center"/>
    </xf>
    <xf numFmtId="0" fontId="9" fillId="0" borderId="18"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166" fontId="13" fillId="0" borderId="25" xfId="0" applyNumberFormat="1" applyFont="1" applyFill="1" applyBorder="1" applyAlignment="1">
      <alignment horizontal="right"/>
    </xf>
    <xf numFmtId="166" fontId="13" fillId="0" borderId="41" xfId="0" applyNumberFormat="1" applyFont="1" applyFill="1" applyBorder="1" applyAlignment="1">
      <alignment horizontal="right"/>
    </xf>
    <xf numFmtId="182" fontId="13" fillId="0" borderId="31" xfId="0" applyNumberFormat="1" applyFont="1" applyFill="1" applyBorder="1" applyAlignment="1" applyProtection="1">
      <alignment vertical="center"/>
    </xf>
    <xf numFmtId="166" fontId="13" fillId="0" borderId="29" xfId="0" applyNumberFormat="1" applyFont="1" applyFill="1" applyBorder="1" applyAlignment="1">
      <alignment horizontal="right"/>
    </xf>
    <xf numFmtId="172" fontId="12" fillId="0" borderId="36" xfId="0" applyNumberFormat="1" applyFont="1" applyFill="1" applyBorder="1" applyAlignment="1" applyProtection="1">
      <alignment vertical="center"/>
    </xf>
    <xf numFmtId="172" fontId="12" fillId="0" borderId="62" xfId="0" applyNumberFormat="1" applyFont="1" applyFill="1" applyBorder="1" applyAlignment="1" applyProtection="1">
      <alignment vertical="center"/>
    </xf>
    <xf numFmtId="182" fontId="12" fillId="0" borderId="39" xfId="0" applyNumberFormat="1" applyFont="1" applyFill="1" applyBorder="1" applyAlignment="1" applyProtection="1">
      <alignment vertical="center"/>
    </xf>
    <xf numFmtId="172" fontId="12" fillId="0" borderId="14" xfId="0" applyNumberFormat="1" applyFont="1" applyFill="1" applyBorder="1" applyAlignment="1" applyProtection="1">
      <alignment vertical="center"/>
    </xf>
    <xf numFmtId="172" fontId="12" fillId="0" borderId="34" xfId="0" applyNumberFormat="1" applyFont="1" applyFill="1" applyBorder="1" applyAlignment="1" applyProtection="1">
      <alignment vertical="center"/>
    </xf>
    <xf numFmtId="0" fontId="15" fillId="0" borderId="0" xfId="0" applyFont="1" applyFill="1" applyAlignment="1" applyProtection="1">
      <alignment horizontal="left"/>
    </xf>
    <xf numFmtId="182" fontId="7" fillId="0" borderId="0" xfId="0" applyNumberFormat="1" applyFont="1" applyFill="1"/>
    <xf numFmtId="183" fontId="7" fillId="0" borderId="0" xfId="0" applyNumberFormat="1" applyFont="1" applyFill="1"/>
    <xf numFmtId="0" fontId="9" fillId="0" borderId="56" xfId="0" applyFont="1" applyFill="1" applyBorder="1" applyAlignment="1">
      <alignment vertical="center"/>
    </xf>
    <xf numFmtId="0" fontId="9" fillId="0" borderId="1" xfId="0" applyFont="1" applyFill="1" applyBorder="1" applyAlignment="1">
      <alignment vertical="center"/>
    </xf>
    <xf numFmtId="0" fontId="9" fillId="0" borderId="57"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9" fillId="0" borderId="7" xfId="0" applyFont="1" applyFill="1" applyBorder="1" applyAlignment="1">
      <alignment horizontal="center" vertical="center"/>
    </xf>
    <xf numFmtId="0" fontId="12" fillId="0" borderId="5" xfId="0" applyFont="1" applyFill="1" applyBorder="1" applyAlignment="1" applyProtection="1">
      <alignment horizontal="center"/>
    </xf>
    <xf numFmtId="166" fontId="13" fillId="0" borderId="41" xfId="0" applyNumberFormat="1" applyFont="1" applyFill="1" applyBorder="1" applyProtection="1"/>
    <xf numFmtId="166" fontId="12" fillId="0" borderId="6" xfId="0" applyNumberFormat="1" applyFont="1" applyFill="1" applyBorder="1" applyProtection="1"/>
    <xf numFmtId="181" fontId="13" fillId="0" borderId="5" xfId="0" applyNumberFormat="1" applyFont="1" applyFill="1" applyBorder="1" applyProtection="1"/>
    <xf numFmtId="0" fontId="12" fillId="0" borderId="11" xfId="0" applyFont="1" applyFill="1" applyBorder="1" applyAlignment="1" applyProtection="1">
      <alignment horizontal="center" vertical="center"/>
    </xf>
    <xf numFmtId="172" fontId="12" fillId="0" borderId="55" xfId="0" applyNumberFormat="1" applyFont="1" applyFill="1" applyBorder="1" applyAlignment="1" applyProtection="1">
      <alignment vertical="center"/>
    </xf>
    <xf numFmtId="181" fontId="12" fillId="0" borderId="11" xfId="0" applyNumberFormat="1" applyFont="1" applyFill="1" applyBorder="1" applyAlignment="1" applyProtection="1">
      <alignment vertical="center"/>
    </xf>
    <xf numFmtId="181" fontId="13" fillId="0" borderId="11" xfId="0" applyNumberFormat="1" applyFont="1" applyFill="1" applyBorder="1" applyProtection="1"/>
    <xf numFmtId="0" fontId="16" fillId="0" borderId="0" xfId="0" quotePrefix="1" applyFont="1" applyFill="1" applyAlignment="1" applyProtection="1">
      <alignment horizontal="left"/>
    </xf>
    <xf numFmtId="37" fontId="7" fillId="0" borderId="0" xfId="0" applyNumberFormat="1" applyFont="1" applyFill="1" applyProtection="1"/>
    <xf numFmtId="177" fontId="7" fillId="0" borderId="0" xfId="0" applyNumberFormat="1" applyFont="1" applyFill="1" applyProtection="1"/>
    <xf numFmtId="0" fontId="16" fillId="0" borderId="0" xfId="0" applyFont="1" applyFill="1" applyAlignment="1" applyProtection="1">
      <alignment horizontal="left"/>
    </xf>
    <xf numFmtId="0" fontId="7" fillId="0" borderId="0" xfId="0" quotePrefix="1" applyFont="1" applyFill="1" applyAlignment="1" applyProtection="1">
      <alignment horizontal="left"/>
    </xf>
    <xf numFmtId="0" fontId="12" fillId="0" borderId="14" xfId="0" quotePrefix="1" applyNumberFormat="1" applyFont="1" applyFill="1" applyBorder="1" applyAlignment="1" applyProtection="1">
      <alignment horizontal="centerContinuous" vertical="center"/>
    </xf>
    <xf numFmtId="0" fontId="12" fillId="0" borderId="26" xfId="0" quotePrefix="1" applyFont="1" applyFill="1" applyBorder="1" applyAlignment="1" applyProtection="1">
      <alignment horizontal="center"/>
    </xf>
    <xf numFmtId="0" fontId="12" fillId="0" borderId="27" xfId="0" applyFont="1" applyFill="1" applyBorder="1" applyAlignment="1" applyProtection="1">
      <alignment horizontal="center"/>
    </xf>
    <xf numFmtId="0" fontId="12" fillId="0" borderId="22" xfId="0" applyFont="1" applyFill="1" applyBorder="1" applyAlignment="1" applyProtection="1">
      <alignment horizontal="center"/>
    </xf>
    <xf numFmtId="0" fontId="12" fillId="0" borderId="20" xfId="0" applyFont="1" applyFill="1" applyBorder="1" applyAlignment="1">
      <alignment horizontal="centerContinuous" vertical="center"/>
    </xf>
    <xf numFmtId="0" fontId="12" fillId="0" borderId="30" xfId="0" applyFont="1" applyFill="1" applyBorder="1" applyAlignment="1">
      <alignment horizontal="centerContinuous"/>
    </xf>
    <xf numFmtId="0" fontId="12" fillId="0" borderId="16" xfId="0" applyFont="1" applyFill="1" applyBorder="1"/>
    <xf numFmtId="0" fontId="12" fillId="0" borderId="17" xfId="0" applyFont="1" applyFill="1" applyBorder="1"/>
    <xf numFmtId="0" fontId="12" fillId="0" borderId="18" xfId="0" applyFont="1" applyFill="1" applyBorder="1"/>
    <xf numFmtId="0" fontId="12" fillId="0" borderId="20" xfId="0" applyFont="1" applyFill="1" applyBorder="1" applyAlignment="1" applyProtection="1">
      <alignment horizontal="center"/>
    </xf>
    <xf numFmtId="0" fontId="12" fillId="0" borderId="30" xfId="0" applyFont="1" applyFill="1" applyBorder="1" applyAlignment="1" applyProtection="1">
      <alignment horizontal="center"/>
    </xf>
    <xf numFmtId="179" fontId="13" fillId="0" borderId="0" xfId="0" applyNumberFormat="1" applyFont="1" applyFill="1" applyProtection="1"/>
    <xf numFmtId="179" fontId="13" fillId="0" borderId="5" xfId="0" applyNumberFormat="1" applyFont="1" applyFill="1" applyBorder="1" applyProtection="1"/>
    <xf numFmtId="179" fontId="12" fillId="0" borderId="0" xfId="0" applyNumberFormat="1" applyFont="1" applyFill="1" applyProtection="1"/>
    <xf numFmtId="180" fontId="13" fillId="0" borderId="31" xfId="0" applyNumberFormat="1" applyFont="1" applyFill="1" applyBorder="1" applyProtection="1"/>
    <xf numFmtId="0" fontId="12" fillId="0" borderId="37" xfId="0" applyFont="1" applyFill="1" applyBorder="1" applyAlignment="1" applyProtection="1">
      <alignment horizontal="center"/>
    </xf>
    <xf numFmtId="179" fontId="12" fillId="0" borderId="13" xfId="0" applyNumberFormat="1" applyFont="1" applyFill="1" applyBorder="1" applyProtection="1"/>
    <xf numFmtId="179" fontId="12" fillId="0" borderId="34" xfId="0" applyNumberFormat="1" applyFont="1" applyFill="1" applyBorder="1" applyProtection="1"/>
    <xf numFmtId="179" fontId="12" fillId="0" borderId="14" xfId="0" applyNumberFormat="1" applyFont="1" applyFill="1" applyBorder="1" applyProtection="1"/>
    <xf numFmtId="180" fontId="12" fillId="0" borderId="39" xfId="0" applyNumberFormat="1" applyFont="1" applyFill="1" applyBorder="1" applyAlignment="1" applyProtection="1">
      <alignment horizontal="right"/>
    </xf>
    <xf numFmtId="180" fontId="12" fillId="0" borderId="39" xfId="0" applyNumberFormat="1" applyFont="1" applyFill="1" applyBorder="1" applyProtection="1"/>
    <xf numFmtId="0" fontId="24" fillId="0" borderId="0" xfId="0" applyFont="1" applyFill="1"/>
    <xf numFmtId="0" fontId="6" fillId="0" borderId="0" xfId="0" quotePrefix="1" applyFont="1" applyFill="1" applyAlignment="1" applyProtection="1">
      <alignment horizontal="left"/>
    </xf>
    <xf numFmtId="0" fontId="12" fillId="0" borderId="15" xfId="0" applyFont="1" applyFill="1" applyBorder="1" applyAlignment="1">
      <alignment horizontal="centerContinuous"/>
    </xf>
    <xf numFmtId="0" fontId="12" fillId="0" borderId="27" xfId="0" applyFont="1" applyFill="1" applyBorder="1"/>
    <xf numFmtId="0" fontId="12" fillId="0" borderId="0" xfId="0" applyFont="1" applyFill="1" applyBorder="1" applyAlignment="1" applyProtection="1">
      <alignment horizontal="center"/>
    </xf>
    <xf numFmtId="0" fontId="12" fillId="0" borderId="31" xfId="0" applyFont="1" applyFill="1" applyBorder="1" applyAlignment="1" applyProtection="1">
      <alignment horizontal="center"/>
    </xf>
    <xf numFmtId="178" fontId="13" fillId="0" borderId="32" xfId="0" applyNumberFormat="1" applyFont="1" applyFill="1" applyBorder="1" applyProtection="1"/>
    <xf numFmtId="178" fontId="13" fillId="0" borderId="30" xfId="0" applyNumberFormat="1" applyFont="1" applyFill="1" applyBorder="1" applyProtection="1"/>
    <xf numFmtId="0" fontId="12" fillId="0" borderId="37" xfId="0" applyFont="1" applyFill="1" applyBorder="1" applyAlignment="1" applyProtection="1">
      <alignment horizontal="center" vertical="center"/>
    </xf>
    <xf numFmtId="166" fontId="12" fillId="0" borderId="14" xfId="0" applyNumberFormat="1" applyFont="1" applyFill="1" applyBorder="1" applyAlignment="1" applyProtection="1">
      <alignment vertical="center"/>
    </xf>
    <xf numFmtId="178" fontId="12" fillId="0" borderId="39" xfId="0" applyNumberFormat="1" applyFont="1" applyFill="1" applyBorder="1" applyAlignment="1" applyProtection="1">
      <alignment vertical="center"/>
    </xf>
    <xf numFmtId="0" fontId="13" fillId="0" borderId="0" xfId="0" quotePrefix="1" applyFont="1" applyFill="1" applyAlignment="1" applyProtection="1">
      <alignment horizontal="left"/>
    </xf>
    <xf numFmtId="37" fontId="13" fillId="0" borderId="0" xfId="0" applyNumberFormat="1" applyFont="1" applyFill="1" applyProtection="1"/>
    <xf numFmtId="178" fontId="13" fillId="0" borderId="0" xfId="0" applyNumberFormat="1" applyFont="1" applyFill="1" applyProtection="1"/>
    <xf numFmtId="0" fontId="18" fillId="0" borderId="0" xfId="0" quotePrefix="1" applyFont="1" applyFill="1" applyAlignment="1" applyProtection="1">
      <alignment horizontal="left"/>
    </xf>
    <xf numFmtId="0" fontId="16" fillId="0" borderId="0" xfId="2" applyFont="1" applyFill="1" applyAlignment="1" applyProtection="1"/>
    <xf numFmtId="0" fontId="16" fillId="0" borderId="0" xfId="2" quotePrefix="1" applyFont="1" applyFill="1" applyAlignment="1" applyProtection="1">
      <alignment horizontal="left"/>
    </xf>
    <xf numFmtId="0" fontId="22" fillId="0" borderId="0" xfId="2" applyFont="1" applyFill="1"/>
    <xf numFmtId="0" fontId="16" fillId="0" borderId="0" xfId="2" applyFont="1" applyFill="1"/>
    <xf numFmtId="0" fontId="15" fillId="0" borderId="0" xfId="2" applyFont="1" applyFill="1"/>
    <xf numFmtId="0" fontId="16" fillId="0" borderId="0" xfId="2" applyFont="1" applyFill="1" applyAlignment="1" applyProtection="1">
      <alignment horizontal="left"/>
    </xf>
    <xf numFmtId="0" fontId="13" fillId="0" borderId="12" xfId="0" applyFont="1" applyFill="1" applyBorder="1" applyAlignment="1">
      <alignment horizontal="centerContinuous" vertical="center"/>
    </xf>
    <xf numFmtId="0" fontId="13" fillId="0" borderId="15" xfId="0" applyFont="1" applyFill="1" applyBorder="1" applyAlignment="1">
      <alignment horizontal="centerContinuous" vertical="center"/>
    </xf>
    <xf numFmtId="0" fontId="13" fillId="0" borderId="26" xfId="0" applyFont="1" applyFill="1" applyBorder="1" applyAlignment="1">
      <alignment horizontal="centerContinuous"/>
    </xf>
    <xf numFmtId="0" fontId="12" fillId="0" borderId="0" xfId="0" quotePrefix="1" applyFont="1" applyFill="1" applyBorder="1" applyAlignment="1">
      <alignment horizontal="center"/>
    </xf>
    <xf numFmtId="0" fontId="12" fillId="0" borderId="31" xfId="0" applyFont="1" applyFill="1" applyBorder="1" applyAlignment="1">
      <alignment horizontal="center" vertical="center"/>
    </xf>
    <xf numFmtId="0" fontId="12" fillId="0" borderId="30" xfId="0" quotePrefix="1" applyFont="1" applyFill="1" applyBorder="1" applyAlignment="1">
      <alignment horizontal="center"/>
    </xf>
    <xf numFmtId="0" fontId="12" fillId="0" borderId="12" xfId="0" quotePrefix="1" applyFont="1" applyFill="1" applyBorder="1" applyAlignment="1">
      <alignment horizontal="left"/>
    </xf>
    <xf numFmtId="168" fontId="12" fillId="0" borderId="21" xfId="0" applyNumberFormat="1" applyFont="1" applyFill="1" applyBorder="1"/>
    <xf numFmtId="168" fontId="12" fillId="0" borderId="22" xfId="0" applyNumberFormat="1" applyFont="1" applyFill="1" applyBorder="1"/>
    <xf numFmtId="168" fontId="12" fillId="0" borderId="23" xfId="0" applyNumberFormat="1" applyFont="1" applyFill="1" applyBorder="1"/>
    <xf numFmtId="168" fontId="12" fillId="0" borderId="40" xfId="0" applyNumberFormat="1" applyFont="1" applyFill="1" applyBorder="1"/>
    <xf numFmtId="0" fontId="13" fillId="0" borderId="26" xfId="0" quotePrefix="1" applyFont="1" applyFill="1" applyBorder="1" applyAlignment="1">
      <alignment horizontal="left"/>
    </xf>
    <xf numFmtId="168" fontId="12" fillId="0" borderId="27" xfId="0" applyNumberFormat="1" applyFont="1" applyFill="1" applyBorder="1"/>
    <xf numFmtId="168" fontId="12" fillId="0" borderId="5" xfId="0" applyNumberFormat="1" applyFont="1" applyFill="1" applyBorder="1"/>
    <xf numFmtId="168" fontId="12" fillId="0" borderId="28" xfId="0" applyNumberFormat="1" applyFont="1" applyFill="1" applyBorder="1"/>
    <xf numFmtId="168" fontId="12" fillId="0" borderId="41" xfId="0" applyNumberFormat="1" applyFont="1" applyFill="1" applyBorder="1"/>
    <xf numFmtId="0" fontId="20" fillId="0" borderId="26" xfId="0" quotePrefix="1" applyFont="1" applyFill="1" applyBorder="1" applyAlignment="1">
      <alignment horizontal="left"/>
    </xf>
    <xf numFmtId="168" fontId="13" fillId="0" borderId="27" xfId="0" applyNumberFormat="1" applyFont="1" applyFill="1" applyBorder="1"/>
    <xf numFmtId="168" fontId="13" fillId="0" borderId="31" xfId="0" applyNumberFormat="1" applyFont="1" applyFill="1" applyBorder="1"/>
    <xf numFmtId="168" fontId="13" fillId="0" borderId="41" xfId="0" applyNumberFormat="1" applyFont="1" applyFill="1" applyBorder="1"/>
    <xf numFmtId="168" fontId="12" fillId="0" borderId="29" xfId="0" applyNumberFormat="1" applyFont="1" applyFill="1" applyBorder="1"/>
    <xf numFmtId="168" fontId="12" fillId="0" borderId="27" xfId="0" quotePrefix="1" applyNumberFormat="1" applyFont="1" applyFill="1" applyBorder="1" applyAlignment="1">
      <alignment horizontal="center"/>
    </xf>
    <xf numFmtId="168" fontId="13" fillId="0" borderId="5" xfId="0" quotePrefix="1" applyNumberFormat="1" applyFont="1" applyFill="1" applyBorder="1" applyAlignment="1">
      <alignment horizontal="center"/>
    </xf>
    <xf numFmtId="168" fontId="13" fillId="0" borderId="28" xfId="0" quotePrefix="1" applyNumberFormat="1" applyFont="1" applyFill="1" applyBorder="1" applyAlignment="1">
      <alignment horizontal="center"/>
    </xf>
    <xf numFmtId="168" fontId="13" fillId="0" borderId="29" xfId="0" quotePrefix="1" applyNumberFormat="1" applyFont="1" applyFill="1" applyBorder="1" applyAlignment="1">
      <alignment horizontal="center"/>
    </xf>
    <xf numFmtId="168" fontId="13" fillId="0" borderId="41" xfId="0" quotePrefix="1" applyNumberFormat="1" applyFont="1" applyFill="1" applyBorder="1" applyAlignment="1">
      <alignment horizontal="center"/>
    </xf>
    <xf numFmtId="175" fontId="13" fillId="0" borderId="28" xfId="0" quotePrefix="1" applyNumberFormat="1" applyFont="1" applyFill="1" applyBorder="1" applyAlignment="1">
      <alignment horizontal="center"/>
    </xf>
    <xf numFmtId="168" fontId="13" fillId="0" borderId="28" xfId="0" applyNumberFormat="1" applyFont="1" applyFill="1" applyBorder="1"/>
    <xf numFmtId="0" fontId="12" fillId="0" borderId="42" xfId="0" quotePrefix="1" applyFont="1" applyFill="1" applyBorder="1" applyAlignment="1">
      <alignment horizontal="left"/>
    </xf>
    <xf numFmtId="168" fontId="12" fillId="0" borderId="43" xfId="0" applyNumberFormat="1" applyFont="1" applyFill="1" applyBorder="1"/>
    <xf numFmtId="168" fontId="12" fillId="0" borderId="44" xfId="0" applyNumberFormat="1" applyFont="1" applyFill="1" applyBorder="1"/>
    <xf numFmtId="168" fontId="12" fillId="0" borderId="45" xfId="0" applyNumberFormat="1" applyFont="1" applyFill="1" applyBorder="1"/>
    <xf numFmtId="168" fontId="12" fillId="0" borderId="46" xfId="0" applyNumberFormat="1" applyFont="1" applyFill="1" applyBorder="1"/>
    <xf numFmtId="174" fontId="12" fillId="0" borderId="47" xfId="0" applyNumberFormat="1" applyFont="1" applyFill="1" applyBorder="1"/>
    <xf numFmtId="0" fontId="13" fillId="0" borderId="16" xfId="0" quotePrefix="1" applyFont="1" applyFill="1" applyBorder="1" applyAlignment="1">
      <alignment horizontal="left"/>
    </xf>
    <xf numFmtId="168" fontId="12" fillId="0" borderId="17" xfId="0" applyNumberFormat="1" applyFont="1" applyFill="1" applyBorder="1"/>
    <xf numFmtId="168" fontId="13" fillId="0" borderId="18" xfId="0" applyNumberFormat="1" applyFont="1" applyFill="1" applyBorder="1"/>
    <xf numFmtId="168" fontId="13" fillId="0" borderId="19" xfId="0" applyNumberFormat="1" applyFont="1" applyFill="1" applyBorder="1"/>
    <xf numFmtId="174" fontId="13" fillId="0" borderId="30" xfId="0" applyNumberFormat="1" applyFont="1" applyFill="1" applyBorder="1"/>
    <xf numFmtId="0" fontId="16" fillId="0" borderId="0" xfId="0" applyFont="1" applyFill="1" applyBorder="1" applyAlignment="1">
      <alignment horizontal="left" vertical="center"/>
    </xf>
    <xf numFmtId="176" fontId="16" fillId="0" borderId="0" xfId="0" applyNumberFormat="1" applyFont="1" applyFill="1" applyBorder="1" applyAlignment="1">
      <alignment horizontal="left" vertical="center"/>
    </xf>
    <xf numFmtId="0" fontId="22" fillId="0" borderId="0" xfId="2" applyFont="1" applyFill="1" applyAlignment="1">
      <alignment horizontal="left"/>
    </xf>
    <xf numFmtId="0" fontId="16" fillId="0" borderId="0" xfId="2" applyFont="1" applyFill="1" applyAlignment="1">
      <alignment horizontal="left"/>
    </xf>
    <xf numFmtId="168" fontId="9" fillId="0" borderId="0" xfId="0" quotePrefix="1" applyNumberFormat="1" applyFont="1" applyFill="1" applyAlignment="1">
      <alignment horizontal="left"/>
    </xf>
    <xf numFmtId="0" fontId="7" fillId="0" borderId="12" xfId="0" applyFont="1" applyFill="1" applyBorder="1"/>
    <xf numFmtId="0" fontId="9" fillId="0" borderId="37" xfId="0" applyFont="1" applyFill="1" applyBorder="1" applyAlignment="1">
      <alignment horizontal="centerContinuous" vertical="center"/>
    </xf>
    <xf numFmtId="0" fontId="7" fillId="0" borderId="15" xfId="0" applyFont="1" applyFill="1" applyBorder="1" applyAlignment="1">
      <alignment horizontal="centerContinuous" vertical="center"/>
    </xf>
    <xf numFmtId="0" fontId="7" fillId="0" borderId="23" xfId="0" applyFont="1" applyFill="1" applyBorder="1" applyAlignment="1">
      <alignment horizontal="centerContinuous" vertical="center"/>
    </xf>
    <xf numFmtId="0" fontId="7" fillId="0" borderId="37" xfId="0" applyFont="1" applyFill="1" applyBorder="1" applyAlignment="1">
      <alignment horizontal="centerContinuous" vertical="center"/>
    </xf>
    <xf numFmtId="0" fontId="12" fillId="0" borderId="28" xfId="0" quotePrefix="1" applyFont="1" applyFill="1" applyBorder="1" applyAlignment="1">
      <alignment horizontal="center" vertical="center"/>
    </xf>
    <xf numFmtId="0" fontId="12" fillId="0" borderId="27" xfId="0" applyFont="1" applyFill="1" applyBorder="1" applyAlignment="1">
      <alignment horizontal="center" vertical="center"/>
    </xf>
    <xf numFmtId="0" fontId="12" fillId="0" borderId="13" xfId="0" applyFont="1" applyFill="1" applyBorder="1" applyAlignment="1">
      <alignment horizontal="center" vertical="center"/>
    </xf>
    <xf numFmtId="172" fontId="12" fillId="0" borderId="25" xfId="0" applyNumberFormat="1" applyFont="1" applyFill="1" applyBorder="1"/>
    <xf numFmtId="172" fontId="12" fillId="0" borderId="29" xfId="0" applyNumberFormat="1" applyFont="1" applyFill="1" applyBorder="1"/>
    <xf numFmtId="172" fontId="12" fillId="0" borderId="33" xfId="0" applyNumberFormat="1" applyFont="1" applyFill="1" applyBorder="1"/>
    <xf numFmtId="0" fontId="12" fillId="0" borderId="16" xfId="0" quotePrefix="1" applyFont="1" applyFill="1" applyBorder="1" applyAlignment="1">
      <alignment horizontal="left"/>
    </xf>
    <xf numFmtId="164" fontId="12" fillId="0" borderId="17" xfId="0" applyNumberFormat="1" applyFont="1" applyFill="1" applyBorder="1"/>
    <xf numFmtId="164" fontId="13" fillId="0" borderId="18" xfId="0" applyNumberFormat="1" applyFont="1" applyFill="1" applyBorder="1"/>
    <xf numFmtId="164" fontId="13" fillId="0" borderId="30" xfId="0" applyNumberFormat="1" applyFont="1" applyFill="1" applyBorder="1"/>
    <xf numFmtId="0" fontId="12" fillId="0" borderId="37" xfId="0" quotePrefix="1" applyFont="1" applyFill="1" applyBorder="1" applyAlignment="1">
      <alignment horizontal="left"/>
    </xf>
    <xf numFmtId="164" fontId="12" fillId="0" borderId="13" xfId="0" applyNumberFormat="1" applyFont="1" applyFill="1" applyBorder="1"/>
    <xf numFmtId="164" fontId="12" fillId="0" borderId="38" xfId="0" applyNumberFormat="1" applyFont="1" applyFill="1" applyBorder="1"/>
    <xf numFmtId="1" fontId="7" fillId="0" borderId="0" xfId="0" applyNumberFormat="1" applyFont="1" applyFill="1"/>
    <xf numFmtId="164" fontId="12" fillId="0" borderId="29" xfId="0" applyNumberFormat="1" applyFont="1" applyFill="1" applyBorder="1"/>
    <xf numFmtId="164" fontId="12" fillId="0" borderId="34" xfId="0" applyNumberFormat="1" applyFont="1" applyFill="1" applyBorder="1"/>
    <xf numFmtId="164" fontId="12" fillId="0" borderId="14" xfId="0" applyNumberFormat="1" applyFont="1" applyFill="1" applyBorder="1"/>
    <xf numFmtId="164" fontId="12" fillId="0" borderId="39" xfId="0" applyNumberFormat="1" applyFont="1" applyFill="1" applyBorder="1"/>
    <xf numFmtId="0" fontId="9" fillId="0" borderId="0" xfId="0" applyFont="1" applyFill="1" applyAlignment="1">
      <alignment vertical="center"/>
    </xf>
    <xf numFmtId="0" fontId="13" fillId="0" borderId="14" xfId="0" applyFont="1" applyFill="1" applyBorder="1" applyAlignment="1">
      <alignment horizontal="centerContinuous" vertical="center"/>
    </xf>
    <xf numFmtId="0" fontId="12" fillId="0" borderId="17" xfId="0" applyFont="1" applyFill="1" applyBorder="1" applyAlignment="1">
      <alignment horizontal="center" vertical="center"/>
    </xf>
    <xf numFmtId="0" fontId="12" fillId="0" borderId="30" xfId="0" quotePrefix="1" applyFont="1" applyFill="1" applyBorder="1" applyAlignment="1">
      <alignment horizontal="center" vertical="center" wrapText="1"/>
    </xf>
    <xf numFmtId="166" fontId="12" fillId="0" borderId="27" xfId="0" applyNumberFormat="1" applyFont="1" applyFill="1" applyBorder="1" applyAlignment="1">
      <alignment horizontal="right"/>
    </xf>
    <xf numFmtId="166" fontId="13" fillId="0" borderId="0" xfId="0" applyNumberFormat="1" applyFont="1" applyFill="1" applyBorder="1"/>
    <xf numFmtId="166" fontId="13" fillId="0" borderId="27" xfId="0" applyNumberFormat="1" applyFont="1" applyFill="1" applyBorder="1"/>
    <xf numFmtId="173" fontId="13" fillId="0" borderId="31" xfId="0" quotePrefix="1" applyNumberFormat="1" applyFont="1" applyFill="1" applyBorder="1" applyAlignment="1"/>
    <xf numFmtId="173" fontId="13" fillId="0" borderId="31" xfId="0" applyNumberFormat="1" applyFont="1" applyFill="1" applyBorder="1"/>
    <xf numFmtId="166" fontId="12" fillId="0" borderId="25" xfId="0" applyNumberFormat="1" applyFont="1" applyFill="1" applyBorder="1"/>
    <xf numFmtId="166" fontId="12" fillId="0" borderId="22" xfId="0" applyNumberFormat="1" applyFont="1" applyFill="1" applyBorder="1"/>
    <xf numFmtId="166" fontId="12" fillId="0" borderId="25" xfId="0" applyNumberFormat="1" applyFont="1" applyFill="1" applyBorder="1" applyAlignment="1">
      <alignment horizontal="right"/>
    </xf>
    <xf numFmtId="166" fontId="13" fillId="0" borderId="25" xfId="0" applyNumberFormat="1" applyFont="1" applyFill="1" applyBorder="1"/>
    <xf numFmtId="173" fontId="12" fillId="0" borderId="32" xfId="0" applyNumberFormat="1" applyFont="1" applyFill="1" applyBorder="1"/>
    <xf numFmtId="166" fontId="12" fillId="0" borderId="17" xfId="0" applyNumberFormat="1" applyFont="1" applyFill="1" applyBorder="1"/>
    <xf numFmtId="166" fontId="12" fillId="0" borderId="18" xfId="0" applyNumberFormat="1" applyFont="1" applyFill="1" applyBorder="1"/>
    <xf numFmtId="166" fontId="12" fillId="0" borderId="20" xfId="0" applyNumberFormat="1" applyFont="1" applyFill="1" applyBorder="1"/>
    <xf numFmtId="166" fontId="12" fillId="0" borderId="33" xfId="0" applyNumberFormat="1" applyFont="1" applyFill="1" applyBorder="1" applyAlignment="1">
      <alignment horizontal="right"/>
    </xf>
    <xf numFmtId="166" fontId="13" fillId="0" borderId="33" xfId="0" applyNumberFormat="1" applyFont="1" applyFill="1" applyBorder="1"/>
    <xf numFmtId="173" fontId="12" fillId="0" borderId="30" xfId="0" applyNumberFormat="1" applyFont="1" applyFill="1" applyBorder="1"/>
    <xf numFmtId="166" fontId="12" fillId="0" borderId="33" xfId="0" applyNumberFormat="1" applyFont="1" applyFill="1" applyBorder="1"/>
    <xf numFmtId="166" fontId="12" fillId="0" borderId="34" xfId="0" applyNumberFormat="1" applyFont="1" applyFill="1" applyBorder="1"/>
    <xf numFmtId="166" fontId="12" fillId="0" borderId="35" xfId="0" applyNumberFormat="1" applyFont="1" applyFill="1" applyBorder="1"/>
    <xf numFmtId="166" fontId="13" fillId="0" borderId="36" xfId="0" applyNumberFormat="1" applyFont="1" applyFill="1" applyBorder="1"/>
    <xf numFmtId="0" fontId="12" fillId="0" borderId="12" xfId="0" quotePrefix="1" applyFont="1" applyFill="1" applyBorder="1" applyAlignment="1">
      <alignment horizontal="center" vertical="center" wrapText="1"/>
    </xf>
    <xf numFmtId="0" fontId="13" fillId="0" borderId="14" xfId="0" applyFont="1" applyFill="1" applyBorder="1" applyAlignment="1">
      <alignment vertical="center"/>
    </xf>
    <xf numFmtId="0" fontId="12" fillId="0" borderId="16" xfId="0" quotePrefix="1" applyFont="1" applyFill="1" applyBorder="1" applyAlignment="1">
      <alignment horizontal="center" vertical="top" wrapText="1"/>
    </xf>
    <xf numFmtId="0" fontId="12" fillId="0" borderId="27" xfId="0" quotePrefix="1" applyFont="1" applyFill="1" applyBorder="1" applyAlignment="1">
      <alignment horizontal="center"/>
    </xf>
    <xf numFmtId="168" fontId="12" fillId="0" borderId="0" xfId="0" applyNumberFormat="1" applyFont="1" applyFill="1"/>
    <xf numFmtId="164" fontId="12" fillId="0" borderId="21" xfId="0" applyNumberFormat="1" applyFont="1" applyFill="1" applyBorder="1" applyAlignment="1">
      <alignment horizontal="right"/>
    </xf>
    <xf numFmtId="164" fontId="12" fillId="0" borderId="22" xfId="0" applyNumberFormat="1" applyFont="1" applyFill="1" applyBorder="1" applyAlignment="1">
      <alignment horizontal="right"/>
    </xf>
    <xf numFmtId="164" fontId="12" fillId="0" borderId="23" xfId="0" applyNumberFormat="1" applyFont="1" applyFill="1" applyBorder="1" applyAlignment="1">
      <alignment horizontal="right"/>
    </xf>
    <xf numFmtId="172" fontId="12" fillId="0" borderId="27" xfId="0" applyNumberFormat="1" applyFont="1" applyFill="1" applyBorder="1" applyAlignment="1"/>
    <xf numFmtId="172" fontId="13" fillId="0" borderId="5" xfId="0" applyNumberFormat="1" applyFont="1" applyFill="1" applyBorder="1" applyAlignment="1"/>
    <xf numFmtId="172" fontId="13" fillId="0" borderId="28" xfId="0" applyNumberFormat="1" applyFont="1" applyFill="1" applyBorder="1" applyAlignment="1"/>
    <xf numFmtId="172" fontId="12" fillId="0" borderId="27" xfId="0" applyNumberFormat="1" applyFont="1" applyFill="1" applyBorder="1"/>
    <xf numFmtId="172" fontId="13" fillId="0" borderId="28" xfId="0" applyNumberFormat="1" applyFont="1" applyFill="1" applyBorder="1"/>
    <xf numFmtId="164" fontId="12" fillId="0" borderId="27" xfId="0" applyNumberFormat="1" applyFont="1" applyFill="1" applyBorder="1"/>
    <xf numFmtId="164" fontId="12" fillId="0" borderId="28" xfId="0" applyNumberFormat="1" applyFont="1" applyFill="1" applyBorder="1"/>
    <xf numFmtId="168" fontId="12" fillId="0" borderId="19" xfId="0" applyNumberFormat="1" applyFont="1" applyFill="1" applyBorder="1"/>
    <xf numFmtId="164" fontId="12" fillId="0" borderId="19" xfId="0" applyNumberFormat="1" applyFont="1" applyFill="1" applyBorder="1"/>
    <xf numFmtId="0" fontId="13" fillId="0" borderId="13" xfId="0" applyFont="1" applyFill="1" applyBorder="1"/>
    <xf numFmtId="0" fontId="12" fillId="0" borderId="15" xfId="0" applyFont="1" applyFill="1" applyBorder="1"/>
    <xf numFmtId="0" fontId="12" fillId="0" borderId="13" xfId="0" applyFont="1" applyFill="1" applyBorder="1"/>
    <xf numFmtId="0" fontId="13" fillId="0" borderId="15" xfId="0" applyFont="1" applyFill="1" applyBorder="1"/>
    <xf numFmtId="0" fontId="12" fillId="0" borderId="16" xfId="0" applyFont="1" applyFill="1" applyBorder="1" applyAlignment="1">
      <alignment horizontal="center" vertical="center" wrapText="1"/>
    </xf>
    <xf numFmtId="172" fontId="12" fillId="0" borderId="21" xfId="0" applyNumberFormat="1" applyFont="1" applyFill="1" applyBorder="1"/>
    <xf numFmtId="172" fontId="13" fillId="0" borderId="0" xfId="0" applyNumberFormat="1" applyFont="1" applyFill="1"/>
    <xf numFmtId="172" fontId="13" fillId="0" borderId="23" xfId="0" applyNumberFormat="1" applyFont="1" applyFill="1" applyBorder="1"/>
    <xf numFmtId="172" fontId="12" fillId="0" borderId="21" xfId="0" applyNumberFormat="1" applyFont="1" applyFill="1" applyBorder="1" applyAlignment="1">
      <alignment horizontal="center"/>
    </xf>
    <xf numFmtId="172" fontId="13" fillId="0" borderId="23" xfId="0" applyNumberFormat="1" applyFont="1" applyFill="1" applyBorder="1" applyAlignment="1">
      <alignment horizontal="right"/>
    </xf>
    <xf numFmtId="172" fontId="12" fillId="0" borderId="27" xfId="0" applyNumberFormat="1" applyFont="1" applyFill="1" applyBorder="1" applyAlignment="1">
      <alignment horizontal="center"/>
    </xf>
    <xf numFmtId="172" fontId="13" fillId="0" borderId="28" xfId="0" applyNumberFormat="1" applyFont="1" applyFill="1" applyBorder="1" applyAlignment="1">
      <alignment horizontal="right"/>
    </xf>
    <xf numFmtId="172" fontId="12" fillId="0" borderId="17" xfId="0" applyNumberFormat="1" applyFont="1" applyFill="1" applyBorder="1"/>
    <xf numFmtId="172" fontId="13" fillId="0" borderId="18" xfId="0" applyNumberFormat="1" applyFont="1" applyFill="1" applyBorder="1"/>
    <xf numFmtId="172" fontId="13" fillId="0" borderId="19" xfId="0" applyNumberFormat="1" applyFont="1" applyFill="1" applyBorder="1"/>
    <xf numFmtId="0" fontId="9" fillId="0" borderId="0" xfId="0" quotePrefix="1" applyFont="1" applyFill="1" applyAlignment="1"/>
    <xf numFmtId="0" fontId="12" fillId="0" borderId="17" xfId="0" applyFont="1" applyFill="1" applyBorder="1" applyAlignment="1">
      <alignment horizontal="center" vertical="top" wrapText="1"/>
    </xf>
    <xf numFmtId="0" fontId="12" fillId="0" borderId="18" xfId="0" quotePrefix="1" applyFont="1" applyFill="1" applyBorder="1" applyAlignment="1">
      <alignment horizontal="center" vertical="center" wrapText="1"/>
    </xf>
    <xf numFmtId="0" fontId="12" fillId="0" borderId="19" xfId="0" quotePrefix="1" applyFont="1" applyFill="1" applyBorder="1" applyAlignment="1">
      <alignment horizontal="center" vertical="top" wrapText="1"/>
    </xf>
    <xf numFmtId="0" fontId="12" fillId="0" borderId="20" xfId="0" applyFont="1" applyFill="1" applyBorder="1" applyAlignment="1">
      <alignment horizontal="center" vertical="top" wrapText="1"/>
    </xf>
    <xf numFmtId="164" fontId="13" fillId="0" borderId="21" xfId="0" applyNumberFormat="1" applyFont="1" applyFill="1" applyBorder="1"/>
    <xf numFmtId="171" fontId="13" fillId="0" borderId="23" xfId="0" applyNumberFormat="1" applyFont="1" applyFill="1" applyBorder="1" applyAlignment="1">
      <alignment horizontal="center"/>
    </xf>
    <xf numFmtId="171" fontId="13" fillId="0" borderId="24" xfId="0" applyNumberFormat="1" applyFont="1" applyFill="1" applyBorder="1"/>
    <xf numFmtId="164" fontId="13" fillId="0" borderId="25" xfId="0" applyNumberFormat="1" applyFont="1" applyFill="1" applyBorder="1"/>
    <xf numFmtId="171" fontId="13" fillId="0" borderId="28" xfId="0" applyNumberFormat="1" applyFont="1" applyFill="1" applyBorder="1"/>
    <xf numFmtId="171" fontId="13" fillId="0" borderId="0" xfId="0" applyNumberFormat="1" applyFont="1" applyFill="1" applyBorder="1"/>
    <xf numFmtId="164" fontId="13" fillId="0" borderId="17" xfId="0" applyNumberFormat="1" applyFont="1" applyFill="1" applyBorder="1"/>
    <xf numFmtId="171" fontId="13" fillId="0" borderId="19" xfId="0" applyNumberFormat="1" applyFont="1" applyFill="1" applyBorder="1"/>
    <xf numFmtId="171" fontId="13" fillId="0" borderId="20" xfId="0" applyNumberFormat="1" applyFont="1" applyFill="1" applyBorder="1"/>
    <xf numFmtId="0" fontId="13" fillId="0" borderId="5" xfId="0" applyFont="1" applyFill="1" applyBorder="1" applyAlignment="1">
      <alignment horizontal="left" wrapText="1" indent="1"/>
    </xf>
    <xf numFmtId="0" fontId="15" fillId="0" borderId="0" xfId="2" applyFont="1" applyFill="1" applyAlignment="1" applyProtection="1">
      <alignment horizontal="left"/>
    </xf>
    <xf numFmtId="170" fontId="7" fillId="0" borderId="0" xfId="0" applyNumberFormat="1" applyFont="1" applyFill="1"/>
    <xf numFmtId="168" fontId="16" fillId="0" borderId="1" xfId="0" applyNumberFormat="1" applyFont="1" applyFill="1" applyBorder="1" applyAlignment="1">
      <alignment horizontal="center" vertical="center"/>
    </xf>
    <xf numFmtId="168" fontId="27" fillId="0" borderId="3" xfId="0" applyNumberFormat="1" applyFont="1" applyFill="1" applyBorder="1" applyAlignment="1" applyProtection="1">
      <alignment horizontal="center" vertical="center"/>
    </xf>
    <xf numFmtId="168" fontId="27" fillId="0" borderId="11" xfId="0" applyNumberFormat="1" applyFont="1" applyFill="1" applyBorder="1" applyAlignment="1" applyProtection="1">
      <alignment horizontal="center" vertical="center"/>
    </xf>
    <xf numFmtId="168" fontId="27" fillId="0" borderId="11" xfId="0" applyNumberFormat="1" applyFont="1" applyFill="1" applyBorder="1" applyAlignment="1" applyProtection="1">
      <alignment vertical="center"/>
    </xf>
    <xf numFmtId="168" fontId="27" fillId="0" borderId="5" xfId="0" applyNumberFormat="1" applyFont="1" applyFill="1" applyBorder="1" applyAlignment="1" applyProtection="1">
      <alignment horizontal="center" vertical="center"/>
    </xf>
    <xf numFmtId="168" fontId="27" fillId="0" borderId="1" xfId="0" applyNumberFormat="1" applyFont="1" applyFill="1" applyBorder="1" applyAlignment="1">
      <alignment horizontal="center" vertical="center"/>
    </xf>
    <xf numFmtId="168" fontId="27" fillId="0" borderId="1" xfId="0" quotePrefix="1" applyNumberFormat="1" applyFont="1" applyFill="1" applyBorder="1" applyAlignment="1">
      <alignment horizontal="center" vertical="center"/>
    </xf>
    <xf numFmtId="168" fontId="27" fillId="0" borderId="1" xfId="0" applyNumberFormat="1" applyFont="1" applyFill="1" applyBorder="1" applyAlignment="1" applyProtection="1">
      <alignment horizontal="center" vertical="center"/>
    </xf>
    <xf numFmtId="197" fontId="13" fillId="0" borderId="1" xfId="4" applyNumberFormat="1" applyFont="1" applyFill="1" applyBorder="1"/>
    <xf numFmtId="197" fontId="27" fillId="0" borderId="1" xfId="1" applyNumberFormat="1" applyFont="1" applyFill="1" applyBorder="1"/>
    <xf numFmtId="168" fontId="27" fillId="0" borderId="1" xfId="0" applyNumberFormat="1" applyFont="1" applyFill="1" applyBorder="1"/>
    <xf numFmtId="197" fontId="13" fillId="0" borderId="1" xfId="4" applyNumberFormat="1" applyFont="1" applyFill="1" applyBorder="1" applyAlignment="1">
      <alignment horizontal="left"/>
    </xf>
    <xf numFmtId="197" fontId="27" fillId="0" borderId="5" xfId="1" applyNumberFormat="1" applyFont="1" applyFill="1" applyBorder="1"/>
    <xf numFmtId="168" fontId="27" fillId="0" borderId="5" xfId="0" applyNumberFormat="1" applyFont="1" applyFill="1" applyBorder="1"/>
    <xf numFmtId="197" fontId="13" fillId="0" borderId="3" xfId="4" applyNumberFormat="1" applyFont="1" applyFill="1" applyBorder="1"/>
    <xf numFmtId="197" fontId="27" fillId="0" borderId="3" xfId="1" applyNumberFormat="1" applyFont="1" applyFill="1" applyBorder="1"/>
    <xf numFmtId="168" fontId="27" fillId="0" borderId="3" xfId="0" applyNumberFormat="1" applyFont="1" applyFill="1" applyBorder="1"/>
    <xf numFmtId="0" fontId="12" fillId="0" borderId="0" xfId="67" quotePrefix="1" applyFont="1" applyAlignment="1">
      <alignment horizontal="left"/>
    </xf>
    <xf numFmtId="0" fontId="39" fillId="0" borderId="0" xfId="67" applyFill="1" applyAlignment="1">
      <alignment horizontal="left" vertical="center" wrapText="1"/>
    </xf>
    <xf numFmtId="0" fontId="39" fillId="0" borderId="0" xfId="67" applyAlignment="1">
      <alignment horizontal="left" vertical="center" wrapText="1"/>
    </xf>
    <xf numFmtId="0" fontId="16" fillId="0" borderId="0" xfId="67" applyFont="1" applyAlignment="1">
      <alignment horizontal="left" vertical="center" wrapText="1"/>
    </xf>
    <xf numFmtId="0" fontId="52" fillId="0" borderId="1" xfId="67" applyFont="1" applyBorder="1" applyAlignment="1">
      <alignment horizontal="center" vertical="center"/>
    </xf>
    <xf numFmtId="0" fontId="52" fillId="0" borderId="5" xfId="67" applyFont="1" applyBorder="1" applyAlignment="1">
      <alignment horizontal="left" vertical="center"/>
    </xf>
    <xf numFmtId="0" fontId="52" fillId="0" borderId="1" xfId="67" applyFont="1" applyFill="1" applyBorder="1" applyAlignment="1">
      <alignment horizontal="center" vertical="center"/>
    </xf>
    <xf numFmtId="0" fontId="52" fillId="0" borderId="41" xfId="67" applyFont="1" applyFill="1" applyBorder="1" applyAlignment="1">
      <alignment horizontal="center" vertical="center"/>
    </xf>
    <xf numFmtId="0" fontId="12" fillId="0" borderId="5" xfId="67" applyFont="1" applyBorder="1" applyAlignment="1">
      <alignment horizontal="center" vertical="center"/>
    </xf>
    <xf numFmtId="0" fontId="52" fillId="0" borderId="5" xfId="67" applyFont="1" applyFill="1" applyBorder="1" applyAlignment="1">
      <alignment horizontal="center" vertical="center"/>
    </xf>
    <xf numFmtId="0" fontId="52" fillId="0" borderId="3" xfId="67" applyFont="1" applyBorder="1" applyAlignment="1">
      <alignment horizontal="left" vertical="center"/>
    </xf>
    <xf numFmtId="0" fontId="52" fillId="0" borderId="3" xfId="67" applyFont="1" applyFill="1" applyBorder="1" applyAlignment="1">
      <alignment horizontal="center" vertical="center"/>
    </xf>
    <xf numFmtId="0" fontId="52" fillId="0" borderId="57" xfId="67" applyFont="1" applyFill="1" applyBorder="1" applyAlignment="1">
      <alignment horizontal="center" vertical="center"/>
    </xf>
    <xf numFmtId="0" fontId="27" fillId="0" borderId="1" xfId="67" quotePrefix="1" applyFont="1" applyBorder="1" applyAlignment="1">
      <alignment horizontal="left" vertical="center"/>
    </xf>
    <xf numFmtId="164" fontId="52" fillId="0" borderId="0" xfId="67" applyNumberFormat="1" applyFont="1" applyFill="1" applyBorder="1" applyAlignment="1">
      <alignment vertical="center"/>
    </xf>
    <xf numFmtId="164" fontId="52" fillId="0" borderId="41" xfId="67" applyNumberFormat="1" applyFont="1" applyFill="1" applyBorder="1" applyAlignment="1">
      <alignment vertical="center"/>
    </xf>
    <xf numFmtId="164" fontId="52" fillId="0" borderId="6" xfId="67" applyNumberFormat="1" applyFont="1" applyFill="1" applyBorder="1" applyAlignment="1">
      <alignment vertical="center"/>
    </xf>
    <xf numFmtId="164" fontId="52" fillId="0" borderId="6" xfId="67" applyNumberFormat="1" applyFont="1" applyFill="1" applyBorder="1" applyAlignment="1">
      <alignment horizontal="right" vertical="center"/>
    </xf>
    <xf numFmtId="164" fontId="52" fillId="0" borderId="41" xfId="67" applyNumberFormat="1" applyFont="1" applyFill="1" applyBorder="1" applyAlignment="1">
      <alignment horizontal="right" vertical="center"/>
    </xf>
    <xf numFmtId="164" fontId="39" fillId="0" borderId="0" xfId="67" applyNumberFormat="1" applyAlignment="1">
      <alignment horizontal="left" vertical="center" wrapText="1"/>
    </xf>
    <xf numFmtId="0" fontId="15" fillId="0" borderId="5" xfId="67" quotePrefix="1" applyFont="1" applyBorder="1" applyAlignment="1">
      <alignment horizontal="left" vertical="center"/>
    </xf>
    <xf numFmtId="164" fontId="15" fillId="0" borderId="0" xfId="67" applyNumberFormat="1" applyFont="1" applyFill="1" applyBorder="1" applyAlignment="1">
      <alignment vertical="center"/>
    </xf>
    <xf numFmtId="164" fontId="15" fillId="0" borderId="41" xfId="67" applyNumberFormat="1" applyFont="1" applyFill="1" applyBorder="1" applyAlignment="1">
      <alignment vertical="center"/>
    </xf>
    <xf numFmtId="164" fontId="15" fillId="0" borderId="6" xfId="67" applyNumberFormat="1" applyFont="1" applyFill="1" applyBorder="1" applyAlignment="1">
      <alignment vertical="center"/>
    </xf>
    <xf numFmtId="164" fontId="15" fillId="0" borderId="6" xfId="67" applyNumberFormat="1" applyFont="1" applyFill="1" applyBorder="1" applyAlignment="1">
      <alignment horizontal="right" vertical="center"/>
    </xf>
    <xf numFmtId="164" fontId="15" fillId="0" borderId="41" xfId="67" applyNumberFormat="1" applyFont="1" applyFill="1" applyBorder="1" applyAlignment="1">
      <alignment horizontal="right" vertical="center"/>
    </xf>
    <xf numFmtId="0" fontId="45" fillId="0" borderId="0" xfId="67" applyFont="1" applyAlignment="1">
      <alignment horizontal="left" vertical="center" wrapText="1"/>
    </xf>
    <xf numFmtId="164" fontId="45" fillId="0" borderId="0" xfId="67" applyNumberFormat="1" applyFont="1" applyAlignment="1">
      <alignment horizontal="left" vertical="center" wrapText="1"/>
    </xf>
    <xf numFmtId="0" fontId="15" fillId="0" borderId="5" xfId="67" applyFont="1" applyBorder="1" applyAlignment="1">
      <alignment horizontal="left" vertical="center"/>
    </xf>
    <xf numFmtId="0" fontId="29" fillId="0" borderId="5" xfId="67" applyFont="1" applyBorder="1" applyAlignment="1">
      <alignment horizontal="left" vertical="center"/>
    </xf>
    <xf numFmtId="0" fontId="92" fillId="0" borderId="0" xfId="67" applyFont="1" applyFill="1" applyBorder="1" applyAlignment="1">
      <alignment horizontal="left" vertical="center" wrapText="1"/>
    </xf>
    <xf numFmtId="0" fontId="92" fillId="0" borderId="41" xfId="67" applyFont="1" applyFill="1" applyBorder="1" applyAlignment="1">
      <alignment horizontal="left" vertical="center" wrapText="1"/>
    </xf>
    <xf numFmtId="0" fontId="92" fillId="0" borderId="6" xfId="67" applyFont="1" applyFill="1" applyBorder="1" applyAlignment="1">
      <alignment horizontal="left" vertical="center" wrapText="1"/>
    </xf>
    <xf numFmtId="0" fontId="92" fillId="0" borderId="6" xfId="67" applyFont="1" applyFill="1" applyBorder="1" applyAlignment="1">
      <alignment horizontal="right" vertical="center" wrapText="1"/>
    </xf>
    <xf numFmtId="0" fontId="92" fillId="0" borderId="41" xfId="67" applyFont="1" applyFill="1" applyBorder="1" applyAlignment="1">
      <alignment horizontal="right" vertical="center" wrapText="1"/>
    </xf>
    <xf numFmtId="0" fontId="27" fillId="0" borderId="5" xfId="67" quotePrefix="1" applyFont="1" applyBorder="1" applyAlignment="1">
      <alignment horizontal="left" vertical="center"/>
    </xf>
    <xf numFmtId="164" fontId="52" fillId="0" borderId="0" xfId="67" applyNumberFormat="1" applyFont="1" applyFill="1" applyBorder="1" applyAlignment="1">
      <alignment horizontal="right" vertical="center"/>
    </xf>
    <xf numFmtId="3" fontId="97" fillId="0" borderId="5" xfId="67" applyNumberFormat="1" applyFont="1" applyBorder="1" applyAlignment="1">
      <alignment vertical="center"/>
    </xf>
    <xf numFmtId="164" fontId="16" fillId="0" borderId="0" xfId="67" applyNumberFormat="1" applyFont="1" applyFill="1" applyBorder="1" applyAlignment="1">
      <alignment horizontal="right" vertical="center"/>
    </xf>
    <xf numFmtId="164" fontId="16" fillId="0" borderId="41" xfId="67" applyNumberFormat="1" applyFont="1" applyFill="1" applyBorder="1" applyAlignment="1">
      <alignment horizontal="right" vertical="center"/>
    </xf>
    <xf numFmtId="284" fontId="16" fillId="0" borderId="0" xfId="67" applyNumberFormat="1" applyFont="1" applyFill="1" applyBorder="1" applyAlignment="1">
      <alignment horizontal="right" vertical="center"/>
    </xf>
    <xf numFmtId="284" fontId="16" fillId="0" borderId="41" xfId="67" applyNumberFormat="1" applyFont="1" applyFill="1" applyBorder="1" applyAlignment="1">
      <alignment horizontal="right" vertical="center"/>
    </xf>
    <xf numFmtId="3" fontId="64" fillId="0" borderId="5" xfId="67" applyNumberFormat="1" applyFont="1" applyBorder="1" applyAlignment="1">
      <alignment vertical="center"/>
    </xf>
    <xf numFmtId="3" fontId="97" fillId="0" borderId="5" xfId="67" applyNumberFormat="1" applyFont="1" applyBorder="1" applyAlignment="1">
      <alignment vertical="center" wrapText="1"/>
    </xf>
    <xf numFmtId="0" fontId="29" fillId="0" borderId="5" xfId="67" quotePrefix="1" applyFont="1" applyBorder="1" applyAlignment="1">
      <alignment horizontal="left" vertical="center"/>
    </xf>
    <xf numFmtId="164" fontId="52" fillId="0" borderId="4" xfId="67" applyNumberFormat="1" applyFont="1" applyFill="1" applyBorder="1" applyAlignment="1">
      <alignment horizontal="right" vertical="center"/>
    </xf>
    <xf numFmtId="164" fontId="52" fillId="0" borderId="57" xfId="67" applyNumberFormat="1" applyFont="1" applyFill="1" applyBorder="1" applyAlignment="1">
      <alignment horizontal="right" vertical="center"/>
    </xf>
    <xf numFmtId="164" fontId="52" fillId="0" borderId="7" xfId="67" applyNumberFormat="1" applyFont="1" applyFill="1" applyBorder="1" applyAlignment="1">
      <alignment horizontal="right" vertical="center"/>
    </xf>
    <xf numFmtId="0" fontId="52" fillId="0" borderId="11" xfId="67" quotePrefix="1" applyFont="1" applyBorder="1" applyAlignment="1">
      <alignment horizontal="left" vertical="center"/>
    </xf>
    <xf numFmtId="164" fontId="52" fillId="0" borderId="10" xfId="67" applyNumberFormat="1" applyFont="1" applyBorder="1" applyAlignment="1">
      <alignment horizontal="right" vertical="center"/>
    </xf>
    <xf numFmtId="164" fontId="52" fillId="0" borderId="55" xfId="67" applyNumberFormat="1" applyFont="1" applyBorder="1" applyAlignment="1">
      <alignment horizontal="right" vertical="center"/>
    </xf>
    <xf numFmtId="0" fontId="12" fillId="0" borderId="0" xfId="157" quotePrefix="1" applyFont="1" applyFill="1" applyAlignment="1">
      <alignment horizontal="left"/>
    </xf>
    <xf numFmtId="0" fontId="13" fillId="0" borderId="0" xfId="157" applyFont="1" applyFill="1"/>
    <xf numFmtId="0" fontId="13" fillId="0" borderId="0" xfId="157" applyFont="1" applyFill="1" applyAlignment="1"/>
    <xf numFmtId="0" fontId="168" fillId="0" borderId="0" xfId="383" applyFont="1"/>
    <xf numFmtId="0" fontId="13" fillId="0" borderId="1" xfId="157" applyFont="1" applyFill="1" applyBorder="1"/>
    <xf numFmtId="0" fontId="13" fillId="0" borderId="41" xfId="157" applyFont="1" applyFill="1" applyBorder="1" applyAlignment="1">
      <alignment horizontal="center"/>
    </xf>
    <xf numFmtId="0" fontId="13" fillId="0" borderId="5" xfId="157" applyFont="1" applyFill="1" applyBorder="1"/>
    <xf numFmtId="0" fontId="13" fillId="0" borderId="57" xfId="157" applyFont="1" applyFill="1" applyBorder="1" applyAlignment="1">
      <alignment horizontal="center"/>
    </xf>
    <xf numFmtId="0" fontId="12" fillId="0" borderId="1" xfId="157" applyFont="1" applyFill="1" applyBorder="1" applyAlignment="1">
      <alignment vertical="center"/>
    </xf>
    <xf numFmtId="164" fontId="12" fillId="0" borderId="8" xfId="157" applyNumberFormat="1" applyFont="1" applyFill="1" applyBorder="1" applyAlignment="1">
      <alignment horizontal="center"/>
    </xf>
    <xf numFmtId="164" fontId="12" fillId="0" borderId="56" xfId="157" applyNumberFormat="1" applyFont="1" applyFill="1" applyBorder="1" applyAlignment="1">
      <alignment horizontal="center"/>
    </xf>
    <xf numFmtId="0" fontId="13" fillId="0" borderId="5" xfId="157" applyFont="1" applyFill="1" applyBorder="1" applyAlignment="1">
      <alignment vertical="center"/>
    </xf>
    <xf numFmtId="164" fontId="13" fillId="0" borderId="6" xfId="157" applyNumberFormat="1" applyFont="1" applyFill="1" applyBorder="1" applyAlignment="1">
      <alignment horizontal="center"/>
    </xf>
    <xf numFmtId="164" fontId="13" fillId="0" borderId="41" xfId="157" applyNumberFormat="1" applyFont="1" applyFill="1" applyBorder="1" applyAlignment="1">
      <alignment horizontal="center"/>
    </xf>
    <xf numFmtId="0" fontId="12" fillId="0" borderId="5" xfId="157" applyFont="1" applyFill="1" applyBorder="1" applyAlignment="1">
      <alignment vertical="center"/>
    </xf>
    <xf numFmtId="164" fontId="12" fillId="0" borderId="6" xfId="157" applyNumberFormat="1" applyFont="1" applyFill="1" applyBorder="1" applyAlignment="1">
      <alignment horizontal="center"/>
    </xf>
    <xf numFmtId="164" fontId="12" fillId="0" borderId="41" xfId="157" applyNumberFormat="1" applyFont="1" applyFill="1" applyBorder="1" applyAlignment="1">
      <alignment horizontal="center"/>
    </xf>
    <xf numFmtId="0" fontId="13" fillId="0" borderId="5" xfId="157" applyFont="1" applyFill="1" applyBorder="1" applyAlignment="1">
      <alignment horizontal="left" vertical="center"/>
    </xf>
    <xf numFmtId="0" fontId="12" fillId="0" borderId="11" xfId="157" applyFont="1" applyFill="1" applyBorder="1" applyAlignment="1">
      <alignment horizontal="center" vertical="center"/>
    </xf>
    <xf numFmtId="164" fontId="12" fillId="0" borderId="9" xfId="157" applyNumberFormat="1" applyFont="1" applyFill="1" applyBorder="1" applyAlignment="1">
      <alignment horizontal="center" vertical="center"/>
    </xf>
    <xf numFmtId="164" fontId="12" fillId="0" borderId="55" xfId="157" applyNumberFormat="1" applyFont="1" applyFill="1" applyBorder="1" applyAlignment="1">
      <alignment horizontal="center" vertical="center"/>
    </xf>
    <xf numFmtId="0" fontId="13" fillId="0" borderId="0" xfId="157" quotePrefix="1" applyFont="1" applyFill="1" applyAlignment="1">
      <alignment horizontal="left"/>
    </xf>
    <xf numFmtId="164" fontId="12" fillId="0" borderId="2" xfId="67" applyNumberFormat="1" applyFont="1" applyBorder="1" applyAlignment="1"/>
    <xf numFmtId="164" fontId="12" fillId="0" borderId="56" xfId="67" applyNumberFormat="1" applyFont="1" applyBorder="1" applyAlignment="1"/>
    <xf numFmtId="164" fontId="13" fillId="0" borderId="0" xfId="67" applyNumberFormat="1" applyFont="1" applyFill="1" applyBorder="1" applyAlignment="1"/>
    <xf numFmtId="164" fontId="13" fillId="0" borderId="41" xfId="67" applyNumberFormat="1" applyFont="1" applyFill="1" applyBorder="1" applyAlignment="1"/>
    <xf numFmtId="164" fontId="12" fillId="0" borderId="0" xfId="67" applyNumberFormat="1" applyFont="1" applyBorder="1" applyAlignment="1"/>
    <xf numFmtId="164" fontId="12" fillId="0" borderId="41" xfId="67" applyNumberFormat="1" applyFont="1" applyBorder="1" applyAlignment="1"/>
    <xf numFmtId="164" fontId="13" fillId="0" borderId="4" xfId="67" applyNumberFormat="1" applyFont="1" applyFill="1" applyBorder="1" applyAlignment="1"/>
    <xf numFmtId="164" fontId="13" fillId="0" borderId="57" xfId="67" applyNumberFormat="1" applyFont="1" applyFill="1" applyBorder="1" applyAlignment="1"/>
    <xf numFmtId="164" fontId="12" fillId="0" borderId="4" xfId="67" applyNumberFormat="1" applyFont="1" applyBorder="1" applyAlignment="1"/>
    <xf numFmtId="164" fontId="12" fillId="0" borderId="57" xfId="67" applyNumberFormat="1" applyFont="1" applyBorder="1" applyAlignment="1"/>
    <xf numFmtId="0" fontId="168" fillId="0" borderId="0" xfId="383" applyFont="1" applyFill="1"/>
    <xf numFmtId="0" fontId="9" fillId="0" borderId="0" xfId="67" quotePrefix="1" applyFont="1" applyAlignment="1">
      <alignment horizontal="left"/>
    </xf>
    <xf numFmtId="0" fontId="13" fillId="0" borderId="0" xfId="67" applyFont="1" applyAlignment="1">
      <alignment vertical="center"/>
    </xf>
    <xf numFmtId="0" fontId="13" fillId="0" borderId="0" xfId="67" applyFont="1">
      <alignment horizontal="left" vertical="top" wrapText="1"/>
    </xf>
    <xf numFmtId="0" fontId="16" fillId="0" borderId="55" xfId="67" applyFont="1" applyBorder="1" applyAlignment="1">
      <alignment horizontal="center" vertical="center"/>
    </xf>
    <xf numFmtId="0" fontId="16" fillId="0" borderId="11" xfId="67" applyFont="1" applyBorder="1" applyAlignment="1">
      <alignment horizontal="center" vertical="center"/>
    </xf>
    <xf numFmtId="1" fontId="16" fillId="0" borderId="1" xfId="67" applyNumberFormat="1" applyFont="1" applyFill="1" applyBorder="1" applyAlignment="1">
      <alignment horizontal="center" vertical="center"/>
    </xf>
    <xf numFmtId="1" fontId="16" fillId="0" borderId="1" xfId="67" applyNumberFormat="1" applyFont="1" applyBorder="1" applyAlignment="1">
      <alignment horizontal="center" vertical="center"/>
    </xf>
    <xf numFmtId="0" fontId="13" fillId="0" borderId="1" xfId="67" applyFont="1" applyBorder="1" applyAlignment="1">
      <alignment horizontal="center" vertical="center"/>
    </xf>
    <xf numFmtId="3" fontId="16" fillId="0" borderId="8" xfId="67" applyNumberFormat="1" applyFont="1" applyFill="1" applyBorder="1" applyAlignment="1">
      <alignment horizontal="right" vertical="center" wrapText="1"/>
    </xf>
    <xf numFmtId="3" fontId="16" fillId="0" borderId="2" xfId="67" applyNumberFormat="1" applyFont="1" applyFill="1" applyBorder="1" applyAlignment="1">
      <alignment horizontal="right" vertical="center" wrapText="1"/>
    </xf>
    <xf numFmtId="172" fontId="16" fillId="0" borderId="2" xfId="67" applyNumberFormat="1" applyFont="1" applyFill="1" applyBorder="1" applyAlignment="1">
      <alignment horizontal="right" vertical="center" wrapText="1"/>
    </xf>
    <xf numFmtId="185" fontId="16" fillId="0" borderId="56" xfId="67" applyNumberFormat="1" applyFont="1" applyFill="1" applyBorder="1" applyAlignment="1">
      <alignment horizontal="right" vertical="center"/>
    </xf>
    <xf numFmtId="0" fontId="13" fillId="0" borderId="0" xfId="67" applyFont="1" applyAlignment="1">
      <alignment horizontal="left" vertical="center" wrapText="1"/>
    </xf>
    <xf numFmtId="0" fontId="13" fillId="0" borderId="5" xfId="67" applyFont="1" applyBorder="1" applyAlignment="1">
      <alignment horizontal="center" vertical="center"/>
    </xf>
    <xf numFmtId="3" fontId="16" fillId="0" borderId="6" xfId="67" applyNumberFormat="1" applyFont="1" applyFill="1" applyBorder="1" applyAlignment="1">
      <alignment horizontal="right" vertical="center" wrapText="1"/>
    </xf>
    <xf numFmtId="3" fontId="16" fillId="0" borderId="0" xfId="67" applyNumberFormat="1" applyFont="1" applyFill="1" applyBorder="1" applyAlignment="1">
      <alignment horizontal="right" vertical="center" wrapText="1"/>
    </xf>
    <xf numFmtId="172" fontId="16" fillId="0" borderId="0" xfId="67" applyNumberFormat="1" applyFont="1" applyFill="1" applyBorder="1" applyAlignment="1">
      <alignment horizontal="right" vertical="center" wrapText="1"/>
    </xf>
    <xf numFmtId="185" fontId="16" fillId="0" borderId="41" xfId="67" applyNumberFormat="1" applyFont="1" applyFill="1" applyBorder="1" applyAlignment="1">
      <alignment horizontal="right" vertical="center"/>
    </xf>
    <xf numFmtId="0" fontId="12" fillId="0" borderId="11" xfId="67" applyFont="1" applyBorder="1" applyAlignment="1">
      <alignment horizontal="center" vertical="center"/>
    </xf>
    <xf numFmtId="3" fontId="27" fillId="0" borderId="9" xfId="67" applyNumberFormat="1" applyFont="1" applyFill="1" applyBorder="1" applyAlignment="1">
      <alignment vertical="center" wrapText="1"/>
    </xf>
    <xf numFmtId="3" fontId="27" fillId="0" borderId="10" xfId="67" applyNumberFormat="1" applyFont="1" applyFill="1" applyBorder="1" applyAlignment="1">
      <alignment vertical="center" wrapText="1"/>
    </xf>
    <xf numFmtId="172" fontId="27" fillId="0" borderId="10" xfId="67" applyNumberFormat="1" applyFont="1" applyFill="1" applyBorder="1" applyAlignment="1">
      <alignment vertical="center" wrapText="1"/>
    </xf>
    <xf numFmtId="185" fontId="27" fillId="0" borderId="55" xfId="67" applyNumberFormat="1" applyFont="1" applyFill="1" applyBorder="1" applyAlignment="1">
      <alignment vertical="center"/>
    </xf>
    <xf numFmtId="0" fontId="15" fillId="0" borderId="0" xfId="383" quotePrefix="1" applyFont="1" applyAlignment="1">
      <alignment horizontal="left"/>
    </xf>
    <xf numFmtId="0" fontId="41" fillId="0" borderId="0" xfId="67" applyFont="1" applyAlignment="1">
      <alignment vertical="center"/>
    </xf>
    <xf numFmtId="0" fontId="39" fillId="0" borderId="0" xfId="67">
      <alignment horizontal="left" vertical="top" wrapText="1"/>
    </xf>
    <xf numFmtId="186" fontId="102" fillId="0" borderId="5" xfId="246" applyNumberFormat="1" applyFont="1" applyFill="1" applyBorder="1" applyAlignment="1"/>
    <xf numFmtId="0" fontId="27" fillId="3" borderId="0" xfId="245" applyFont="1" applyFill="1" applyBorder="1" applyAlignment="1"/>
    <xf numFmtId="0" fontId="16" fillId="3" borderId="0" xfId="65" applyFont="1" applyFill="1" applyBorder="1"/>
    <xf numFmtId="0" fontId="13" fillId="3" borderId="0" xfId="65" applyFont="1" applyFill="1" applyBorder="1"/>
    <xf numFmtId="0" fontId="16" fillId="3" borderId="0" xfId="65" applyFont="1" applyFill="1" applyBorder="1" applyAlignment="1"/>
    <xf numFmtId="0" fontId="16" fillId="3" borderId="0" xfId="65" applyFont="1" applyFill="1"/>
    <xf numFmtId="0" fontId="9" fillId="3" borderId="0" xfId="65" applyFont="1" applyFill="1" applyBorder="1" applyAlignment="1">
      <alignment horizontal="left"/>
    </xf>
    <xf numFmtId="0" fontId="16" fillId="3" borderId="4" xfId="65" applyFont="1" applyFill="1" applyBorder="1"/>
    <xf numFmtId="0" fontId="16" fillId="3" borderId="8" xfId="65" applyFont="1" applyFill="1" applyBorder="1"/>
    <xf numFmtId="0" fontId="126" fillId="3" borderId="56" xfId="65" applyFont="1" applyFill="1" applyBorder="1" applyAlignment="1">
      <alignment horizontal="left"/>
    </xf>
    <xf numFmtId="0" fontId="27" fillId="3" borderId="0" xfId="65" applyFont="1" applyFill="1"/>
    <xf numFmtId="0" fontId="16" fillId="3" borderId="6" xfId="65" applyFont="1" applyFill="1" applyBorder="1" applyAlignment="1">
      <alignment horizontal="centerContinuous"/>
    </xf>
    <xf numFmtId="0" fontId="126" fillId="3" borderId="41" xfId="65" applyFont="1" applyFill="1" applyBorder="1" applyAlignment="1">
      <alignment horizontal="centerContinuous"/>
    </xf>
    <xf numFmtId="0" fontId="106" fillId="3" borderId="2" xfId="65" applyFont="1" applyFill="1" applyBorder="1" applyAlignment="1">
      <alignment horizontal="centerContinuous"/>
    </xf>
    <xf numFmtId="0" fontId="106" fillId="3" borderId="1" xfId="65" applyFont="1" applyFill="1" applyBorder="1" applyAlignment="1">
      <alignment horizontal="centerContinuous" vertical="center"/>
    </xf>
    <xf numFmtId="0" fontId="106" fillId="3" borderId="1" xfId="65" applyFont="1" applyFill="1" applyBorder="1" applyAlignment="1">
      <alignment horizontal="center" vertical="center"/>
    </xf>
    <xf numFmtId="0" fontId="16" fillId="3" borderId="7" xfId="65" applyFont="1" applyFill="1" applyBorder="1"/>
    <xf numFmtId="0" fontId="126" fillId="3" borderId="57" xfId="65" applyFont="1" applyFill="1" applyBorder="1" applyAlignment="1">
      <alignment horizontal="center"/>
    </xf>
    <xf numFmtId="0" fontId="106" fillId="3" borderId="0" xfId="65" applyFont="1" applyFill="1" applyBorder="1" applyAlignment="1">
      <alignment horizontal="centerContinuous"/>
    </xf>
    <xf numFmtId="0" fontId="106" fillId="3" borderId="5" xfId="65" applyFont="1" applyFill="1" applyBorder="1" applyAlignment="1">
      <alignment horizontal="centerContinuous" vertical="center"/>
    </xf>
    <xf numFmtId="0" fontId="106" fillId="3" borderId="5" xfId="65" applyFont="1" applyFill="1" applyBorder="1" applyAlignment="1">
      <alignment horizontal="center" vertical="center"/>
    </xf>
    <xf numFmtId="0" fontId="13" fillId="3" borderId="6" xfId="65" applyFont="1" applyFill="1" applyBorder="1"/>
    <xf numFmtId="0" fontId="16" fillId="3" borderId="41" xfId="65" applyFont="1" applyFill="1" applyBorder="1" applyAlignment="1">
      <alignment horizontal="left"/>
    </xf>
    <xf numFmtId="3" fontId="16" fillId="3" borderId="5" xfId="65" applyNumberFormat="1" applyFont="1" applyFill="1" applyBorder="1"/>
    <xf numFmtId="3" fontId="16" fillId="3" borderId="0" xfId="65" applyNumberFormat="1" applyFont="1" applyFill="1" applyBorder="1"/>
    <xf numFmtId="164" fontId="170" fillId="0" borderId="5" xfId="51" applyNumberFormat="1" applyFont="1" applyFill="1" applyBorder="1" applyAlignment="1" applyProtection="1"/>
    <xf numFmtId="164" fontId="170" fillId="0" borderId="5" xfId="51" applyNumberFormat="1" applyFont="1" applyFill="1" applyBorder="1" applyAlignment="1" applyProtection="1">
      <alignment vertical="center"/>
    </xf>
    <xf numFmtId="0" fontId="20" fillId="3" borderId="6" xfId="65" applyFont="1" applyFill="1" applyBorder="1"/>
    <xf numFmtId="0" fontId="47" fillId="3" borderId="41" xfId="65" quotePrefix="1" applyFont="1" applyFill="1" applyBorder="1" applyAlignment="1">
      <alignment horizontal="left"/>
    </xf>
    <xf numFmtId="3" fontId="47" fillId="3" borderId="5" xfId="65" applyNumberFormat="1" applyFont="1" applyFill="1" applyBorder="1"/>
    <xf numFmtId="3" fontId="47" fillId="3" borderId="0" xfId="65" applyNumberFormat="1" applyFont="1" applyFill="1" applyBorder="1"/>
    <xf numFmtId="164" fontId="171" fillId="0" borderId="5" xfId="51" applyNumberFormat="1" applyFont="1" applyFill="1" applyBorder="1" applyAlignment="1" applyProtection="1"/>
    <xf numFmtId="164" fontId="171" fillId="0" borderId="5" xfId="51" applyNumberFormat="1" applyFont="1" applyFill="1" applyBorder="1" applyAlignment="1" applyProtection="1">
      <alignment vertical="center"/>
    </xf>
    <xf numFmtId="0" fontId="47" fillId="3" borderId="0" xfId="65" applyFont="1" applyFill="1"/>
    <xf numFmtId="0" fontId="16" fillId="3" borderId="41" xfId="65" applyFont="1" applyFill="1" applyBorder="1"/>
    <xf numFmtId="0" fontId="47" fillId="3" borderId="41" xfId="65" applyFont="1" applyFill="1" applyBorder="1"/>
    <xf numFmtId="3" fontId="98" fillId="3" borderId="5" xfId="65" applyNumberFormat="1" applyFont="1" applyFill="1" applyBorder="1"/>
    <xf numFmtId="3" fontId="98" fillId="3" borderId="0" xfId="65" applyNumberFormat="1" applyFont="1" applyFill="1" applyBorder="1"/>
    <xf numFmtId="0" fontId="98" fillId="3" borderId="0" xfId="65" applyFont="1" applyFill="1"/>
    <xf numFmtId="0" fontId="47" fillId="3" borderId="41" xfId="65" applyFont="1" applyFill="1" applyBorder="1" applyAlignment="1">
      <alignment horizontal="left" indent="2"/>
    </xf>
    <xf numFmtId="3" fontId="171" fillId="0" borderId="5" xfId="51" applyNumberFormat="1" applyFont="1" applyFill="1" applyBorder="1" applyAlignment="1" applyProtection="1"/>
    <xf numFmtId="3" fontId="171" fillId="0" borderId="5" xfId="51" applyNumberFormat="1" applyFont="1" applyFill="1" applyBorder="1" applyAlignment="1" applyProtection="1">
      <alignment vertical="center"/>
    </xf>
    <xf numFmtId="3" fontId="170" fillId="0" borderId="5" xfId="51" applyNumberFormat="1" applyFont="1" applyFill="1" applyBorder="1" applyAlignment="1" applyProtection="1"/>
    <xf numFmtId="3" fontId="170" fillId="0" borderId="5" xfId="51" applyNumberFormat="1" applyFont="1" applyFill="1" applyBorder="1" applyAlignment="1" applyProtection="1">
      <alignment vertical="center"/>
    </xf>
    <xf numFmtId="0" fontId="16" fillId="3" borderId="41" xfId="65" applyFont="1" applyFill="1" applyBorder="1" applyAlignment="1">
      <alignment horizontal="left" vertical="center" wrapText="1"/>
    </xf>
    <xf numFmtId="0" fontId="16" fillId="3" borderId="41" xfId="65" applyFont="1" applyFill="1" applyBorder="1" applyAlignment="1">
      <alignment vertical="center" wrapText="1"/>
    </xf>
    <xf numFmtId="3" fontId="15" fillId="3" borderId="5" xfId="65" applyNumberFormat="1" applyFont="1" applyFill="1" applyBorder="1"/>
    <xf numFmtId="3" fontId="15" fillId="3" borderId="0" xfId="65" applyNumberFormat="1" applyFont="1" applyFill="1" applyBorder="1"/>
    <xf numFmtId="0" fontId="47" fillId="3" borderId="41" xfId="65" applyFont="1" applyFill="1" applyBorder="1" applyAlignment="1">
      <alignment horizontal="left" indent="1"/>
    </xf>
    <xf numFmtId="0" fontId="16" fillId="3" borderId="41" xfId="65" applyFont="1" applyFill="1" applyBorder="1" applyAlignment="1">
      <alignment wrapText="1"/>
    </xf>
    <xf numFmtId="3" fontId="16" fillId="3" borderId="0" xfId="65" applyNumberFormat="1" applyFont="1" applyFill="1"/>
    <xf numFmtId="0" fontId="12" fillId="3" borderId="9" xfId="65" applyFont="1" applyFill="1" applyBorder="1" applyAlignment="1">
      <alignment vertical="center"/>
    </xf>
    <xf numFmtId="0" fontId="27" fillId="3" borderId="55" xfId="65" applyFont="1" applyFill="1" applyBorder="1" applyAlignment="1">
      <alignment horizontal="center" vertical="center"/>
    </xf>
    <xf numFmtId="3" fontId="170" fillId="0" borderId="1" xfId="51" applyNumberFormat="1" applyFont="1" applyFill="1" applyBorder="1" applyAlignment="1" applyProtection="1">
      <alignment vertical="center"/>
    </xf>
    <xf numFmtId="0" fontId="27" fillId="3" borderId="0" xfId="65" applyFont="1" applyFill="1" applyAlignment="1">
      <alignment vertical="center"/>
    </xf>
    <xf numFmtId="0" fontId="98" fillId="3" borderId="7" xfId="65" applyFont="1" applyFill="1" applyBorder="1" applyAlignment="1"/>
    <xf numFmtId="0" fontId="98" fillId="3" borderId="55" xfId="245" applyFont="1" applyFill="1" applyBorder="1" applyAlignment="1">
      <alignment vertical="center"/>
    </xf>
    <xf numFmtId="3" fontId="170" fillId="0" borderId="11" xfId="51" applyNumberFormat="1" applyFont="1" applyFill="1" applyBorder="1" applyAlignment="1" applyProtection="1"/>
    <xf numFmtId="3" fontId="170" fillId="0" borderId="11" xfId="51" applyNumberFormat="1" applyFont="1" applyFill="1" applyBorder="1" applyAlignment="1" applyProtection="1">
      <alignment vertical="center"/>
    </xf>
    <xf numFmtId="0" fontId="98" fillId="3" borderId="0" xfId="65" applyFont="1" applyFill="1" applyAlignment="1"/>
    <xf numFmtId="0" fontId="98" fillId="3" borderId="0" xfId="65" applyFont="1" applyFill="1" applyBorder="1" applyAlignment="1"/>
    <xf numFmtId="0" fontId="98" fillId="3" borderId="0" xfId="245" applyFont="1" applyFill="1" applyBorder="1" applyAlignment="1">
      <alignment vertical="center"/>
    </xf>
    <xf numFmtId="3" fontId="170" fillId="0" borderId="0" xfId="51" applyNumberFormat="1" applyFont="1" applyFill="1" applyBorder="1" applyAlignment="1" applyProtection="1"/>
    <xf numFmtId="3" fontId="170" fillId="0" borderId="0" xfId="51" applyNumberFormat="1" applyFont="1" applyFill="1" applyBorder="1" applyAlignment="1" applyProtection="1">
      <alignment vertical="center"/>
    </xf>
    <xf numFmtId="0" fontId="26" fillId="3" borderId="0" xfId="65" applyFont="1" applyFill="1"/>
    <xf numFmtId="0" fontId="26" fillId="3" borderId="0" xfId="65" applyFont="1" applyFill="1" applyAlignment="1"/>
    <xf numFmtId="0" fontId="41" fillId="0" borderId="0" xfId="44" applyFill="1"/>
    <xf numFmtId="0" fontId="41" fillId="0" borderId="0" xfId="44" applyFill="1" applyBorder="1"/>
    <xf numFmtId="172" fontId="172" fillId="0" borderId="8" xfId="384" applyNumberFormat="1" applyFont="1" applyFill="1" applyBorder="1" applyAlignment="1">
      <alignment horizontal="right" vertical="center"/>
    </xf>
    <xf numFmtId="172" fontId="172" fillId="0" borderId="1" xfId="384" applyNumberFormat="1" applyFont="1" applyFill="1" applyBorder="1" applyAlignment="1">
      <alignment horizontal="right" vertical="center"/>
    </xf>
    <xf numFmtId="0" fontId="136" fillId="0" borderId="5" xfId="65" quotePrefix="1" applyFont="1" applyFill="1" applyBorder="1" applyAlignment="1">
      <alignment horizontal="left" vertical="center" indent="1"/>
    </xf>
    <xf numFmtId="172" fontId="173" fillId="0" borderId="6" xfId="384" applyNumberFormat="1" applyFont="1" applyFill="1" applyBorder="1" applyAlignment="1">
      <alignment vertical="center"/>
    </xf>
    <xf numFmtId="172" fontId="173" fillId="0" borderId="5" xfId="384" applyNumberFormat="1" applyFont="1" applyFill="1" applyBorder="1" applyAlignment="1">
      <alignment vertical="center"/>
    </xf>
    <xf numFmtId="172" fontId="172" fillId="0" borderId="6" xfId="384" applyNumberFormat="1" applyFont="1" applyFill="1" applyBorder="1" applyAlignment="1">
      <alignment horizontal="right" vertical="center"/>
    </xf>
    <xf numFmtId="172" fontId="172" fillId="0" borderId="5" xfId="384" applyNumberFormat="1" applyFont="1" applyFill="1" applyBorder="1" applyAlignment="1">
      <alignment horizontal="right" vertical="center"/>
    </xf>
    <xf numFmtId="0" fontId="136" fillId="0" borderId="5" xfId="65" applyFont="1" applyFill="1" applyBorder="1" applyAlignment="1">
      <alignment horizontal="left" vertical="center" indent="4"/>
    </xf>
    <xf numFmtId="0" fontId="136" fillId="0" borderId="5" xfId="65" applyFont="1" applyFill="1" applyBorder="1" applyAlignment="1">
      <alignment horizontal="left" vertical="center" indent="2"/>
    </xf>
    <xf numFmtId="0" fontId="136" fillId="0" borderId="5" xfId="65" applyFont="1" applyFill="1" applyBorder="1" applyAlignment="1">
      <alignment horizontal="left" vertical="center" indent="7"/>
    </xf>
    <xf numFmtId="172" fontId="174" fillId="0" borderId="9" xfId="384" applyNumberFormat="1" applyFont="1" applyFill="1" applyBorder="1" applyAlignment="1">
      <alignment horizontal="right" vertical="center"/>
    </xf>
    <xf numFmtId="172" fontId="174" fillId="0" borderId="11" xfId="384" applyNumberFormat="1" applyFont="1" applyFill="1" applyBorder="1" applyAlignment="1">
      <alignment horizontal="right" vertical="center"/>
    </xf>
    <xf numFmtId="0" fontId="175" fillId="0" borderId="0" xfId="385" applyNumberFormat="1" applyFont="1" applyFill="1" applyBorder="1" applyAlignment="1" applyProtection="1">
      <alignment horizontal="center"/>
    </xf>
    <xf numFmtId="0" fontId="175" fillId="0" borderId="1" xfId="385" applyNumberFormat="1" applyFont="1" applyFill="1" applyBorder="1" applyAlignment="1" applyProtection="1">
      <alignment horizontal="center"/>
    </xf>
    <xf numFmtId="3" fontId="175" fillId="0" borderId="1" xfId="385" applyNumberFormat="1" applyFont="1" applyFill="1" applyBorder="1" applyAlignment="1" applyProtection="1">
      <alignment horizontal="center"/>
    </xf>
    <xf numFmtId="0" fontId="176" fillId="0" borderId="0" xfId="385" applyNumberFormat="1" applyFont="1" applyFill="1" applyBorder="1" applyAlignment="1" applyProtection="1">
      <alignment horizontal="center"/>
    </xf>
    <xf numFmtId="0" fontId="176" fillId="0" borderId="5" xfId="385" applyNumberFormat="1" applyFont="1" applyFill="1" applyBorder="1" applyAlignment="1" applyProtection="1">
      <alignment horizontal="center"/>
    </xf>
    <xf numFmtId="3" fontId="175" fillId="0" borderId="5" xfId="385" applyNumberFormat="1" applyFont="1" applyFill="1" applyBorder="1" applyAlignment="1" applyProtection="1">
      <alignment horizontal="center"/>
    </xf>
    <xf numFmtId="0" fontId="175" fillId="0" borderId="5" xfId="385" applyNumberFormat="1" applyFont="1" applyFill="1" applyBorder="1" applyAlignment="1" applyProtection="1">
      <alignment horizontal="center"/>
    </xf>
    <xf numFmtId="249" fontId="175" fillId="0" borderId="0" xfId="385" applyNumberFormat="1" applyFont="1" applyFill="1" applyBorder="1" applyAlignment="1" applyProtection="1">
      <alignment horizontal="center"/>
    </xf>
    <xf numFmtId="249" fontId="175" fillId="0" borderId="5" xfId="385" applyNumberFormat="1" applyFont="1" applyFill="1" applyBorder="1" applyAlignment="1" applyProtection="1">
      <alignment horizontal="center"/>
    </xf>
    <xf numFmtId="3" fontId="175" fillId="0" borderId="0" xfId="385" applyNumberFormat="1" applyFont="1" applyFill="1" applyBorder="1" applyAlignment="1" applyProtection="1">
      <alignment horizontal="center"/>
    </xf>
    <xf numFmtId="0" fontId="175" fillId="0" borderId="3" xfId="385" applyNumberFormat="1" applyFont="1" applyFill="1" applyBorder="1" applyAlignment="1" applyProtection="1">
      <alignment horizontal="center"/>
    </xf>
    <xf numFmtId="3" fontId="175" fillId="0" borderId="3" xfId="385" applyNumberFormat="1" applyFont="1" applyFill="1" applyBorder="1" applyAlignment="1" applyProtection="1">
      <alignment horizontal="center"/>
    </xf>
    <xf numFmtId="0" fontId="177" fillId="0" borderId="10" xfId="385" applyNumberFormat="1" applyFont="1" applyFill="1" applyBorder="1" applyAlignment="1" applyProtection="1">
      <alignment horizontal="center" vertical="center"/>
    </xf>
    <xf numFmtId="0" fontId="177" fillId="0" borderId="11" xfId="385" applyNumberFormat="1" applyFont="1" applyFill="1" applyBorder="1" applyAlignment="1" applyProtection="1">
      <alignment horizontal="center" vertical="center"/>
    </xf>
    <xf numFmtId="3" fontId="177" fillId="0" borderId="11" xfId="385" applyNumberFormat="1" applyFont="1" applyFill="1" applyBorder="1" applyAlignment="1" applyProtection="1">
      <alignment horizontal="center"/>
    </xf>
    <xf numFmtId="0" fontId="39" fillId="0" borderId="0" xfId="250" applyFill="1"/>
    <xf numFmtId="164" fontId="178" fillId="0" borderId="6" xfId="44" applyNumberFormat="1" applyFont="1" applyFill="1" applyBorder="1" applyAlignment="1">
      <alignment horizontal="center"/>
    </xf>
    <xf numFmtId="164" fontId="178" fillId="0" borderId="5" xfId="44" applyNumberFormat="1" applyFont="1" applyFill="1" applyBorder="1" applyAlignment="1">
      <alignment horizontal="center"/>
    </xf>
    <xf numFmtId="164" fontId="178" fillId="0" borderId="41" xfId="44" applyNumberFormat="1" applyFont="1" applyFill="1" applyBorder="1" applyAlignment="1">
      <alignment horizontal="center"/>
    </xf>
    <xf numFmtId="0" fontId="179" fillId="0" borderId="0" xfId="250" applyFont="1" applyFill="1" applyBorder="1"/>
    <xf numFmtId="0" fontId="180" fillId="0" borderId="0" xfId="250" applyFont="1" applyFill="1"/>
    <xf numFmtId="0" fontId="181" fillId="0" borderId="0" xfId="250" applyFont="1" applyFill="1"/>
    <xf numFmtId="0" fontId="61" fillId="0" borderId="0" xfId="250" applyFont="1" applyFill="1" applyBorder="1" applyAlignment="1">
      <alignment horizontal="left" vertical="center"/>
    </xf>
    <xf numFmtId="168" fontId="15" fillId="0" borderId="0" xfId="250" applyNumberFormat="1" applyFont="1" applyFill="1" applyBorder="1" applyAlignment="1">
      <alignment horizontal="right"/>
    </xf>
    <xf numFmtId="168" fontId="52" fillId="0" borderId="0" xfId="250" applyNumberFormat="1" applyFont="1" applyFill="1" applyBorder="1" applyAlignment="1">
      <alignment horizontal="right" vertical="center"/>
    </xf>
    <xf numFmtId="0" fontId="16" fillId="0" borderId="0" xfId="246" applyFont="1"/>
    <xf numFmtId="0" fontId="16" fillId="0" borderId="0" xfId="246" applyFont="1" applyAlignment="1">
      <alignment horizontal="left"/>
    </xf>
    <xf numFmtId="0" fontId="15" fillId="0" borderId="0" xfId="246" applyFont="1"/>
    <xf numFmtId="0" fontId="16" fillId="0" borderId="0" xfId="246" applyFont="1" applyBorder="1"/>
    <xf numFmtId="0" fontId="27" fillId="0" borderId="0" xfId="246" applyFont="1" applyBorder="1" applyAlignment="1">
      <alignment horizontal="center" vertical="center"/>
    </xf>
    <xf numFmtId="0" fontId="27" fillId="0" borderId="0" xfId="246" applyFont="1" applyBorder="1" applyAlignment="1">
      <alignment horizontal="right" vertical="center"/>
    </xf>
    <xf numFmtId="0" fontId="16" fillId="0" borderId="8" xfId="246" applyFont="1" applyBorder="1"/>
    <xf numFmtId="0" fontId="27" fillId="0" borderId="56" xfId="246" applyFont="1" applyBorder="1" applyAlignment="1">
      <alignment horizontal="center" vertical="center"/>
    </xf>
    <xf numFmtId="0" fontId="52" fillId="0" borderId="1" xfId="246" applyFont="1" applyBorder="1" applyAlignment="1">
      <alignment horizontal="center" vertical="center"/>
    </xf>
    <xf numFmtId="250" fontId="27" fillId="0" borderId="11" xfId="246" applyNumberFormat="1" applyFont="1" applyBorder="1" applyAlignment="1">
      <alignment vertical="center"/>
    </xf>
    <xf numFmtId="241" fontId="16" fillId="0" borderId="8" xfId="246" applyNumberFormat="1" applyFont="1" applyBorder="1"/>
    <xf numFmtId="0" fontId="27" fillId="0" borderId="56" xfId="246" applyFont="1" applyBorder="1" applyAlignment="1"/>
    <xf numFmtId="0" fontId="15" fillId="0" borderId="1" xfId="246" applyFont="1" applyBorder="1" applyAlignment="1"/>
    <xf numFmtId="3" fontId="16" fillId="0" borderId="5" xfId="246" applyNumberFormat="1" applyFont="1" applyBorder="1" applyAlignment="1"/>
    <xf numFmtId="0" fontId="16" fillId="0" borderId="6" xfId="246" applyFont="1" applyBorder="1"/>
    <xf numFmtId="0" fontId="16" fillId="0" borderId="41" xfId="246" applyFont="1" applyBorder="1" applyAlignment="1"/>
    <xf numFmtId="0" fontId="16" fillId="0" borderId="5" xfId="246" applyFont="1" applyBorder="1" applyAlignment="1"/>
    <xf numFmtId="186" fontId="102" fillId="0" borderId="5" xfId="246" applyNumberFormat="1" applyFont="1" applyBorder="1" applyAlignment="1"/>
    <xf numFmtId="186" fontId="16" fillId="0" borderId="0" xfId="246" applyNumberFormat="1" applyFont="1"/>
    <xf numFmtId="241" fontId="16" fillId="0" borderId="6" xfId="246" applyNumberFormat="1" applyFont="1" applyBorder="1"/>
    <xf numFmtId="0" fontId="27" fillId="0" borderId="41" xfId="246" applyFont="1" applyBorder="1" applyAlignment="1"/>
    <xf numFmtId="0" fontId="16" fillId="0" borderId="41" xfId="246" quotePrefix="1" applyFont="1" applyBorder="1" applyAlignment="1">
      <alignment horizontal="left"/>
    </xf>
    <xf numFmtId="0" fontId="16" fillId="0" borderId="41" xfId="246" applyFont="1" applyBorder="1" applyAlignment="1">
      <alignment horizontal="left" wrapText="1"/>
    </xf>
    <xf numFmtId="0" fontId="16" fillId="0" borderId="41" xfId="246" applyFont="1" applyBorder="1" applyAlignment="1">
      <alignment horizontal="left"/>
    </xf>
    <xf numFmtId="1" fontId="27" fillId="0" borderId="41" xfId="13" applyNumberFormat="1" applyFont="1" applyBorder="1" applyAlignment="1">
      <alignment vertical="center" wrapText="1"/>
    </xf>
    <xf numFmtId="0" fontId="16" fillId="0" borderId="41" xfId="13" applyFont="1" applyBorder="1" applyAlignment="1">
      <alignment vertical="center"/>
    </xf>
    <xf numFmtId="186" fontId="102" fillId="0" borderId="41" xfId="246" applyNumberFormat="1" applyFont="1" applyBorder="1" applyAlignment="1">
      <alignment vertical="center"/>
    </xf>
    <xf numFmtId="0" fontId="16" fillId="0" borderId="41" xfId="246" applyFont="1" applyBorder="1" applyAlignment="1">
      <alignment vertical="center"/>
    </xf>
    <xf numFmtId="186" fontId="102" fillId="0" borderId="5" xfId="246" applyNumberFormat="1" applyFont="1" applyBorder="1" applyAlignment="1">
      <alignment vertical="center"/>
    </xf>
    <xf numFmtId="0" fontId="27" fillId="0" borderId="41" xfId="246" applyFont="1" applyBorder="1" applyAlignment="1">
      <alignment vertical="center"/>
    </xf>
    <xf numFmtId="1" fontId="27" fillId="0" borderId="0" xfId="253" applyNumberFormat="1" applyFont="1" applyBorder="1" applyAlignment="1">
      <alignment vertical="center"/>
    </xf>
    <xf numFmtId="0" fontId="88" fillId="0" borderId="5" xfId="253" applyFont="1" applyBorder="1" applyAlignment="1">
      <alignment vertical="center"/>
    </xf>
    <xf numFmtId="1" fontId="16" fillId="0" borderId="41" xfId="253" applyNumberFormat="1" applyFont="1" applyBorder="1" applyAlignment="1">
      <alignment vertical="center"/>
    </xf>
    <xf numFmtId="186" fontId="102" fillId="0" borderId="5" xfId="246" quotePrefix="1" applyNumberFormat="1" applyFont="1" applyBorder="1" applyAlignment="1">
      <alignment vertical="center"/>
    </xf>
    <xf numFmtId="0" fontId="16" fillId="0" borderId="41" xfId="246" applyFont="1" applyBorder="1" applyAlignment="1">
      <alignment horizontal="left" vertical="center"/>
    </xf>
    <xf numFmtId="0" fontId="16" fillId="0" borderId="7" xfId="246" applyFont="1" applyBorder="1"/>
    <xf numFmtId="0" fontId="16" fillId="0" borderId="57" xfId="246" applyFont="1" applyBorder="1" applyAlignment="1">
      <alignment vertical="center"/>
    </xf>
    <xf numFmtId="186" fontId="102" fillId="0" borderId="3" xfId="246" applyNumberFormat="1" applyFont="1" applyBorder="1" applyAlignment="1">
      <alignment vertical="center"/>
    </xf>
    <xf numFmtId="0" fontId="14" fillId="0" borderId="0" xfId="246" quotePrefix="1" applyFont="1" applyBorder="1" applyAlignment="1">
      <alignment horizontal="left"/>
    </xf>
    <xf numFmtId="0" fontId="16" fillId="0" borderId="0" xfId="246" applyFont="1" applyBorder="1" applyAlignment="1">
      <alignment horizontal="center"/>
    </xf>
    <xf numFmtId="0" fontId="15" fillId="0" borderId="0" xfId="246" quotePrefix="1" applyFont="1" applyBorder="1" applyAlignment="1">
      <alignment horizontal="left"/>
    </xf>
    <xf numFmtId="0" fontId="96" fillId="0" borderId="0" xfId="246" quotePrefix="1" applyFont="1" applyBorder="1" applyAlignment="1">
      <alignment horizontal="left"/>
    </xf>
    <xf numFmtId="0" fontId="29" fillId="0" borderId="0" xfId="246" applyFont="1" applyBorder="1" applyAlignment="1">
      <alignment horizontal="center"/>
    </xf>
    <xf numFmtId="0" fontId="29" fillId="0" borderId="0" xfId="246" applyFont="1"/>
    <xf numFmtId="0" fontId="13" fillId="0" borderId="0" xfId="253" applyFont="1"/>
    <xf numFmtId="0" fontId="12" fillId="0" borderId="4" xfId="253" applyFont="1" applyBorder="1"/>
    <xf numFmtId="0" fontId="20" fillId="0" borderId="4" xfId="253" applyFont="1" applyBorder="1"/>
    <xf numFmtId="2" fontId="28" fillId="0" borderId="4" xfId="253" applyNumberFormat="1" applyFont="1" applyBorder="1"/>
    <xf numFmtId="0" fontId="182" fillId="0" borderId="4" xfId="386" applyFont="1" applyBorder="1" applyAlignment="1">
      <alignment horizontal="center" vertical="center"/>
    </xf>
    <xf numFmtId="0" fontId="183" fillId="0" borderId="9" xfId="386" applyFont="1" applyBorder="1" applyAlignment="1">
      <alignment vertical="center"/>
    </xf>
    <xf numFmtId="0" fontId="183" fillId="0" borderId="55" xfId="386" applyFont="1" applyBorder="1" applyAlignment="1">
      <alignment vertical="center"/>
    </xf>
    <xf numFmtId="0" fontId="183" fillId="0" borderId="11" xfId="386" applyFont="1" applyBorder="1" applyAlignment="1">
      <alignment horizontal="center" vertical="center"/>
    </xf>
    <xf numFmtId="0" fontId="106" fillId="0" borderId="8" xfId="255" applyFont="1" applyBorder="1" applyAlignment="1"/>
    <xf numFmtId="0" fontId="106" fillId="0" borderId="2" xfId="255" applyFont="1" applyBorder="1" applyAlignment="1"/>
    <xf numFmtId="0" fontId="126" fillId="0" borderId="6" xfId="13" applyFont="1" applyBorder="1" applyAlignment="1"/>
    <xf numFmtId="0" fontId="126" fillId="0" borderId="0" xfId="253" applyFont="1"/>
    <xf numFmtId="0" fontId="126" fillId="0" borderId="6" xfId="255" applyFont="1" applyBorder="1" applyAlignment="1"/>
    <xf numFmtId="0" fontId="126" fillId="0" borderId="0" xfId="255" applyFont="1" applyBorder="1" applyAlignment="1"/>
    <xf numFmtId="0" fontId="13" fillId="0" borderId="6" xfId="13" applyFont="1" applyBorder="1" applyAlignment="1"/>
    <xf numFmtId="3" fontId="126" fillId="0" borderId="0" xfId="253" applyNumberFormat="1" applyFont="1" applyAlignment="1">
      <alignment horizontal="center"/>
    </xf>
    <xf numFmtId="0" fontId="106" fillId="0" borderId="6" xfId="255" applyFont="1" applyBorder="1" applyAlignment="1"/>
    <xf numFmtId="0" fontId="106" fillId="0" borderId="0" xfId="255" applyFont="1" applyBorder="1" applyAlignment="1"/>
    <xf numFmtId="3" fontId="126" fillId="0" borderId="5" xfId="253" applyNumberFormat="1" applyFont="1" applyBorder="1" applyAlignment="1">
      <alignment horizontal="center"/>
    </xf>
    <xf numFmtId="0" fontId="174" fillId="0" borderId="6" xfId="386" applyFont="1" applyBorder="1" applyAlignment="1"/>
    <xf numFmtId="0" fontId="41" fillId="0" borderId="41" xfId="44" applyFill="1" applyBorder="1" applyAlignment="1"/>
    <xf numFmtId="0" fontId="172" fillId="0" borderId="0" xfId="386" applyFont="1" applyFill="1" applyBorder="1" applyAlignment="1"/>
    <xf numFmtId="0" fontId="126" fillId="0" borderId="7" xfId="255" applyFont="1" applyBorder="1" applyAlignment="1"/>
    <xf numFmtId="0" fontId="172" fillId="0" borderId="57" xfId="386" applyFont="1" applyFill="1" applyBorder="1" applyAlignment="1"/>
    <xf numFmtId="0" fontId="126" fillId="0" borderId="7" xfId="387" applyFont="1" applyFill="1" applyBorder="1" applyAlignment="1"/>
    <xf numFmtId="3" fontId="126" fillId="0" borderId="3" xfId="387" applyNumberFormat="1" applyFont="1" applyFill="1" applyBorder="1" applyAlignment="1">
      <alignment horizontal="center"/>
    </xf>
    <xf numFmtId="0" fontId="126" fillId="0" borderId="0" xfId="255" applyFont="1" applyBorder="1"/>
    <xf numFmtId="0" fontId="172" fillId="0" borderId="0" xfId="386" applyFont="1" applyBorder="1"/>
    <xf numFmtId="0" fontId="126" fillId="0" borderId="0" xfId="387" applyFont="1" applyFill="1" applyBorder="1" applyAlignment="1">
      <alignment wrapText="1"/>
    </xf>
    <xf numFmtId="3" fontId="126" fillId="0" borderId="0" xfId="387" applyNumberFormat="1" applyFont="1" applyFill="1" applyBorder="1" applyAlignment="1">
      <alignment horizontal="center" wrapText="1"/>
    </xf>
    <xf numFmtId="0" fontId="27" fillId="0" borderId="0" xfId="253" applyFont="1" applyBorder="1"/>
    <xf numFmtId="0" fontId="16" fillId="0" borderId="0" xfId="253" applyFont="1"/>
    <xf numFmtId="0" fontId="27" fillId="0" borderId="0" xfId="253" applyFont="1"/>
    <xf numFmtId="0" fontId="12" fillId="0" borderId="0" xfId="253" applyFont="1"/>
    <xf numFmtId="2" fontId="137" fillId="0" borderId="0" xfId="253" applyNumberFormat="1" applyFont="1"/>
    <xf numFmtId="0" fontId="13" fillId="0" borderId="0" xfId="253" applyFont="1" applyAlignment="1">
      <alignment horizontal="right"/>
    </xf>
    <xf numFmtId="0" fontId="13" fillId="0" borderId="0" xfId="13" applyFont="1"/>
    <xf numFmtId="0" fontId="13" fillId="0" borderId="0" xfId="253" applyFont="1" applyAlignment="1">
      <alignment vertical="top"/>
    </xf>
    <xf numFmtId="0" fontId="13" fillId="0" borderId="0" xfId="253" applyFont="1" applyAlignment="1">
      <alignment vertical="center"/>
    </xf>
    <xf numFmtId="0" fontId="2" fillId="0" borderId="0" xfId="388" applyAlignment="1">
      <alignment horizontal="left"/>
    </xf>
    <xf numFmtId="0" fontId="2" fillId="0" borderId="0" xfId="388" applyAlignment="1">
      <alignment horizontal="center"/>
    </xf>
    <xf numFmtId="0" fontId="2" fillId="0" borderId="0" xfId="388"/>
    <xf numFmtId="0" fontId="188" fillId="0" borderId="0" xfId="388" applyFont="1" applyAlignment="1">
      <alignment horizontal="center"/>
    </xf>
    <xf numFmtId="0" fontId="182" fillId="0" borderId="0" xfId="388" applyFont="1" applyAlignment="1">
      <alignment horizontal="right"/>
    </xf>
    <xf numFmtId="0" fontId="183" fillId="0" borderId="11" xfId="388" applyFont="1" applyBorder="1" applyAlignment="1">
      <alignment horizontal="center" vertical="center"/>
    </xf>
    <xf numFmtId="0" fontId="183" fillId="0" borderId="1" xfId="388" applyFont="1" applyBorder="1" applyAlignment="1">
      <alignment horizontal="left" vertical="center" indent="1"/>
    </xf>
    <xf numFmtId="0" fontId="168" fillId="0" borderId="1" xfId="388" applyFont="1" applyBorder="1" applyAlignment="1">
      <alignment vertical="center"/>
    </xf>
    <xf numFmtId="0" fontId="168" fillId="0" borderId="5" xfId="388" applyFont="1" applyBorder="1" applyAlignment="1">
      <alignment horizontal="left" vertical="center" indent="2"/>
    </xf>
    <xf numFmtId="3" fontId="168" fillId="0" borderId="5" xfId="388" applyNumberFormat="1" applyFont="1" applyBorder="1" applyAlignment="1">
      <alignment horizontal="center" vertical="center"/>
    </xf>
    <xf numFmtId="0" fontId="183" fillId="0" borderId="5" xfId="388" applyFont="1" applyBorder="1" applyAlignment="1">
      <alignment horizontal="left" vertical="center" indent="1"/>
    </xf>
    <xf numFmtId="0" fontId="168" fillId="0" borderId="5" xfId="388" applyFont="1" applyBorder="1" applyAlignment="1">
      <alignment horizontal="center" vertical="center"/>
    </xf>
    <xf numFmtId="0" fontId="168" fillId="0" borderId="3" xfId="388" applyFont="1" applyBorder="1" applyAlignment="1">
      <alignment horizontal="left" vertical="center" indent="2"/>
    </xf>
    <xf numFmtId="3" fontId="168" fillId="0" borderId="3" xfId="388" applyNumberFormat="1" applyFont="1" applyBorder="1" applyAlignment="1">
      <alignment horizontal="center" vertical="center"/>
    </xf>
    <xf numFmtId="0" fontId="168" fillId="0" borderId="0" xfId="388" applyFont="1" applyFill="1" applyBorder="1" applyAlignment="1"/>
    <xf numFmtId="0" fontId="2" fillId="0" borderId="0" xfId="388" applyFont="1"/>
    <xf numFmtId="0" fontId="189" fillId="0" borderId="0" xfId="388" applyFont="1" applyFill="1" applyBorder="1" applyAlignment="1"/>
    <xf numFmtId="0" fontId="187" fillId="0" borderId="0" xfId="388" applyFont="1" applyFill="1" applyBorder="1" applyAlignment="1"/>
    <xf numFmtId="0" fontId="2" fillId="0" borderId="0" xfId="387" applyFont="1" applyFill="1"/>
    <xf numFmtId="0" fontId="2" fillId="0" borderId="0" xfId="387" applyFont="1"/>
    <xf numFmtId="0" fontId="13" fillId="0" borderId="0" xfId="387" applyFont="1" applyFill="1"/>
    <xf numFmtId="0" fontId="182" fillId="0" borderId="0" xfId="387" applyFont="1" applyFill="1" applyAlignment="1">
      <alignment horizontal="right"/>
    </xf>
    <xf numFmtId="0" fontId="12" fillId="0" borderId="9" xfId="387" applyFont="1" applyBorder="1" applyAlignment="1">
      <alignment horizontal="center" vertical="center"/>
    </xf>
    <xf numFmtId="0" fontId="183" fillId="0" borderId="11" xfId="387" applyFont="1" applyFill="1" applyBorder="1" applyAlignment="1">
      <alignment horizontal="center" vertical="center"/>
    </xf>
    <xf numFmtId="0" fontId="12" fillId="0" borderId="6" xfId="387" applyFont="1" applyBorder="1" applyAlignment="1">
      <alignment vertical="center"/>
    </xf>
    <xf numFmtId="3" fontId="168" fillId="0" borderId="5" xfId="387" applyNumberFormat="1" applyFont="1" applyFill="1" applyBorder="1" applyAlignment="1">
      <alignment horizontal="center"/>
    </xf>
    <xf numFmtId="3" fontId="2" fillId="0" borderId="0" xfId="387" applyNumberFormat="1" applyFont="1" applyFill="1"/>
    <xf numFmtId="0" fontId="13" fillId="0" borderId="6" xfId="387" applyFont="1" applyFill="1" applyBorder="1" applyAlignment="1">
      <alignment horizontal="left" indent="3"/>
    </xf>
    <xf numFmtId="0" fontId="13" fillId="0" borderId="6" xfId="387" applyFont="1" applyFill="1" applyBorder="1" applyAlignment="1">
      <alignment horizontal="left" wrapText="1" indent="3"/>
    </xf>
    <xf numFmtId="0" fontId="12" fillId="0" borderId="6" xfId="387" applyFont="1" applyFill="1" applyBorder="1" applyAlignment="1">
      <alignment vertical="center"/>
    </xf>
    <xf numFmtId="0" fontId="9" fillId="0" borderId="6" xfId="387" applyFont="1" applyFill="1" applyBorder="1" applyAlignment="1">
      <alignment vertical="center"/>
    </xf>
    <xf numFmtId="3" fontId="13" fillId="0" borderId="5" xfId="387" applyNumberFormat="1" applyFont="1" applyFill="1" applyBorder="1" applyAlignment="1">
      <alignment horizontal="center"/>
    </xf>
    <xf numFmtId="0" fontId="19" fillId="0" borderId="0" xfId="387" applyFont="1"/>
    <xf numFmtId="3" fontId="168" fillId="0" borderId="5" xfId="44" applyNumberFormat="1" applyFont="1" applyFill="1" applyBorder="1" applyAlignment="1">
      <alignment horizontal="center" vertical="center"/>
    </xf>
    <xf numFmtId="0" fontId="16" fillId="0" borderId="0" xfId="387" applyFont="1"/>
    <xf numFmtId="0" fontId="26" fillId="0" borderId="0" xfId="387" applyFont="1" applyFill="1"/>
    <xf numFmtId="0" fontId="19" fillId="0" borderId="0" xfId="387" applyFont="1" applyFill="1"/>
    <xf numFmtId="3" fontId="67" fillId="0" borderId="17" xfId="216" applyNumberFormat="1" applyFont="1" applyFill="1" applyBorder="1" applyAlignment="1" applyProtection="1">
      <alignment horizontal="left"/>
      <protection hidden="1"/>
    </xf>
    <xf numFmtId="17" fontId="67" fillId="0" borderId="13" xfId="67" applyNumberFormat="1" applyFont="1" applyFill="1" applyBorder="1" applyAlignment="1">
      <alignment horizontal="center"/>
    </xf>
    <xf numFmtId="2" fontId="67" fillId="0" borderId="27" xfId="218" applyNumberFormat="1" applyFont="1" applyFill="1" applyBorder="1" applyAlignment="1">
      <alignment horizontal="center"/>
    </xf>
    <xf numFmtId="0" fontId="11" fillId="0" borderId="0" xfId="0" applyFont="1" applyAlignment="1">
      <alignment vertical="center"/>
    </xf>
    <xf numFmtId="0" fontId="191" fillId="0" borderId="0" xfId="0" applyFont="1" applyAlignment="1">
      <alignment vertical="center"/>
    </xf>
    <xf numFmtId="0" fontId="8" fillId="0" borderId="0" xfId="0" applyFont="1" applyAlignment="1">
      <alignment horizontal="left" vertical="center"/>
    </xf>
    <xf numFmtId="0" fontId="37" fillId="0" borderId="0" xfId="8"/>
    <xf numFmtId="0" fontId="9" fillId="0" borderId="11" xfId="361" applyFont="1" applyFill="1" applyBorder="1" applyAlignment="1">
      <alignment horizontal="center" vertical="center"/>
    </xf>
    <xf numFmtId="0" fontId="27" fillId="0" borderId="11" xfId="361" applyNumberFormat="1" applyFont="1" applyBorder="1" applyAlignment="1">
      <alignment horizontal="center" vertical="center"/>
    </xf>
    <xf numFmtId="0" fontId="12" fillId="0" borderId="5" xfId="361" applyFont="1" applyFill="1" applyBorder="1" applyAlignment="1">
      <alignment horizontal="left" vertical="top"/>
    </xf>
    <xf numFmtId="185" fontId="12" fillId="0" borderId="5" xfId="361" applyNumberFormat="1" applyFont="1" applyFill="1" applyBorder="1" applyAlignment="1">
      <alignment horizontal="right" vertical="top"/>
    </xf>
    <xf numFmtId="241" fontId="16" fillId="0" borderId="5" xfId="361" applyNumberFormat="1" applyFont="1" applyBorder="1" applyAlignment="1">
      <alignment horizontal="left" vertical="top" indent="1"/>
    </xf>
    <xf numFmtId="185" fontId="16" fillId="0" borderId="5" xfId="361" applyNumberFormat="1" applyFont="1" applyFill="1" applyBorder="1" applyAlignment="1">
      <alignment horizontal="right" vertical="top"/>
    </xf>
    <xf numFmtId="0" fontId="16" fillId="0" borderId="5" xfId="361" applyFont="1" applyBorder="1" applyAlignment="1">
      <alignment horizontal="left" vertical="top" indent="1"/>
    </xf>
    <xf numFmtId="241" fontId="47" fillId="0" borderId="5" xfId="361" applyNumberFormat="1" applyFont="1" applyBorder="1" applyAlignment="1">
      <alignment horizontal="left" vertical="top" indent="1"/>
    </xf>
    <xf numFmtId="185" fontId="47" fillId="0" borderId="5" xfId="361" applyNumberFormat="1" applyFont="1" applyFill="1" applyBorder="1" applyAlignment="1">
      <alignment horizontal="right" vertical="top"/>
    </xf>
    <xf numFmtId="241" fontId="16" fillId="0" borderId="6" xfId="361" applyNumberFormat="1" applyFont="1" applyBorder="1" applyAlignment="1">
      <alignment horizontal="left" vertical="top" wrapText="1" indent="1"/>
    </xf>
    <xf numFmtId="0" fontId="16" fillId="0" borderId="6" xfId="361" applyFont="1" applyBorder="1" applyAlignment="1">
      <alignment horizontal="left" vertical="top" wrapText="1" indent="1"/>
    </xf>
    <xf numFmtId="241" fontId="16" fillId="0" borderId="5" xfId="361" applyNumberFormat="1" applyFont="1" applyBorder="1" applyAlignment="1">
      <alignment horizontal="left" vertical="top" wrapText="1" indent="1"/>
    </xf>
    <xf numFmtId="0" fontId="12" fillId="0" borderId="5" xfId="390" applyFont="1" applyBorder="1" applyAlignment="1">
      <alignment horizontal="left" vertical="top"/>
    </xf>
    <xf numFmtId="0" fontId="12" fillId="0" borderId="5" xfId="390" applyFont="1" applyBorder="1" applyAlignment="1">
      <alignment horizontal="left" vertical="top" wrapText="1"/>
    </xf>
    <xf numFmtId="0" fontId="12" fillId="0" borderId="11" xfId="361" applyFont="1" applyBorder="1" applyAlignment="1">
      <alignment horizontal="center" vertical="center"/>
    </xf>
    <xf numFmtId="185" fontId="27" fillId="0" borderId="11" xfId="361" applyNumberFormat="1" applyFont="1" applyFill="1" applyBorder="1" applyAlignment="1">
      <alignment horizontal="right" vertical="center"/>
    </xf>
    <xf numFmtId="0" fontId="18" fillId="0" borderId="0" xfId="361" applyFont="1" applyAlignment="1">
      <alignment horizontal="left" indent="1"/>
    </xf>
    <xf numFmtId="0" fontId="16" fillId="0" borderId="0" xfId="361" applyFont="1" applyAlignment="1">
      <alignment horizontal="left" indent="1"/>
    </xf>
    <xf numFmtId="185" fontId="16" fillId="0" borderId="0" xfId="361" applyNumberFormat="1" applyFont="1" applyAlignment="1">
      <alignment horizontal="left" indent="1"/>
    </xf>
    <xf numFmtId="0" fontId="16" fillId="0" borderId="0" xfId="390" applyFont="1"/>
    <xf numFmtId="285" fontId="16" fillId="0" borderId="0" xfId="361" applyNumberFormat="1" applyFont="1" applyAlignment="1">
      <alignment horizontal="left" indent="1"/>
    </xf>
    <xf numFmtId="0" fontId="33" fillId="0" borderId="0" xfId="251" applyFill="1" applyAlignment="1"/>
    <xf numFmtId="0" fontId="16" fillId="0" borderId="0" xfId="8" applyFont="1" applyFill="1" applyAlignment="1">
      <alignment horizontal="justify" vertical="center" wrapText="1"/>
    </xf>
    <xf numFmtId="0" fontId="167" fillId="0" borderId="0" xfId="8" applyFont="1" applyFill="1" applyAlignment="1">
      <alignment horizontal="justify" vertical="center" wrapText="1"/>
    </xf>
    <xf numFmtId="0" fontId="16" fillId="0" borderId="0" xfId="8" quotePrefix="1" applyFont="1" applyFill="1" applyAlignment="1">
      <alignment horizontal="justify" vertical="center" wrapText="1"/>
    </xf>
    <xf numFmtId="0" fontId="34" fillId="0" borderId="0" xfId="8" applyFont="1" applyFill="1" applyAlignment="1">
      <alignment vertical="center"/>
    </xf>
    <xf numFmtId="0" fontId="16" fillId="0" borderId="0" xfId="8" applyFont="1" applyFill="1" applyAlignment="1">
      <alignment horizontal="justify" vertical="center"/>
    </xf>
    <xf numFmtId="0" fontId="27" fillId="0" borderId="0" xfId="8" applyFont="1" applyFill="1" applyAlignment="1">
      <alignment vertical="center"/>
    </xf>
    <xf numFmtId="0" fontId="118" fillId="0" borderId="0" xfId="0" applyFont="1" applyAlignment="1">
      <alignment horizontal="center" vertical="center"/>
    </xf>
    <xf numFmtId="0" fontId="219" fillId="0" borderId="0" xfId="0" applyFont="1" applyAlignment="1">
      <alignment vertical="center"/>
    </xf>
    <xf numFmtId="0" fontId="7" fillId="0" borderId="0" xfId="0" applyFont="1" applyAlignment="1">
      <alignment horizontal="justify" vertical="center"/>
    </xf>
    <xf numFmtId="0" fontId="7" fillId="0" borderId="0" xfId="0" applyFont="1" applyAlignment="1">
      <alignment vertical="center"/>
    </xf>
    <xf numFmtId="0" fontId="9" fillId="0" borderId="0" xfId="0" applyFont="1" applyAlignment="1">
      <alignment horizontal="left" vertical="center"/>
    </xf>
    <xf numFmtId="0" fontId="0" fillId="0" borderId="0" xfId="0" applyAlignment="1">
      <alignment horizontal="left"/>
    </xf>
    <xf numFmtId="0" fontId="7" fillId="0" borderId="0" xfId="0" applyFont="1" applyAlignment="1">
      <alignment horizontal="left" vertical="center"/>
    </xf>
    <xf numFmtId="0" fontId="38" fillId="0" borderId="0" xfId="0" applyFont="1" applyAlignment="1">
      <alignment horizontal="left" vertical="center"/>
    </xf>
    <xf numFmtId="0" fontId="33" fillId="0" borderId="0" xfId="6" applyFont="1" applyAlignment="1">
      <alignment vertical="center"/>
    </xf>
    <xf numFmtId="0" fontId="220" fillId="0" borderId="0" xfId="6" applyFont="1" applyAlignment="1">
      <alignment vertical="center"/>
    </xf>
    <xf numFmtId="17" fontId="9" fillId="0" borderId="0" xfId="0" quotePrefix="1" applyNumberFormat="1" applyFont="1" applyAlignment="1">
      <alignment horizontal="left" vertical="center"/>
    </xf>
    <xf numFmtId="0" fontId="34" fillId="0" borderId="0" xfId="8" applyFont="1" applyFill="1" applyAlignment="1">
      <alignment horizontal="centerContinuous" vertical="center"/>
    </xf>
    <xf numFmtId="0" fontId="16" fillId="0" borderId="0" xfId="8" applyFont="1" applyFill="1" applyAlignment="1">
      <alignment horizontal="centerContinuous" vertical="center"/>
    </xf>
    <xf numFmtId="0" fontId="16" fillId="0" borderId="0" xfId="8" applyFont="1" applyFill="1" applyAlignment="1">
      <alignment horizontal="left" vertical="center"/>
    </xf>
    <xf numFmtId="0" fontId="33" fillId="0" borderId="0" xfId="6" applyFont="1" applyAlignment="1">
      <alignment horizontal="left" vertical="center"/>
    </xf>
    <xf numFmtId="0" fontId="16" fillId="0" borderId="0" xfId="8" applyFont="1" applyFill="1" applyAlignment="1">
      <alignment vertical="center" wrapText="1"/>
    </xf>
    <xf numFmtId="0" fontId="16" fillId="0" borderId="0" xfId="8" applyFont="1" applyFill="1" applyAlignment="1">
      <alignment horizontal="right" vertical="center"/>
    </xf>
    <xf numFmtId="0" fontId="33" fillId="0" borderId="0" xfId="6" applyFont="1" applyFill="1" applyAlignment="1">
      <alignment horizontal="left" vertical="center"/>
    </xf>
    <xf numFmtId="0" fontId="33" fillId="0" borderId="0" xfId="6" applyFont="1" applyFill="1" applyAlignment="1">
      <alignment horizontal="justify" vertical="center" wrapText="1"/>
    </xf>
    <xf numFmtId="0" fontId="33" fillId="0" borderId="0" xfId="6" quotePrefix="1" applyFont="1" applyFill="1" applyAlignment="1">
      <alignment horizontal="justify" vertical="center" wrapText="1"/>
    </xf>
    <xf numFmtId="0" fontId="26" fillId="0" borderId="0" xfId="8" applyFont="1" applyFill="1" applyAlignment="1">
      <alignment horizontal="right" vertical="center"/>
    </xf>
    <xf numFmtId="0" fontId="16" fillId="0" borderId="0" xfId="7" applyFont="1" applyFill="1" applyAlignment="1">
      <alignment horizontal="right" vertical="center"/>
    </xf>
    <xf numFmtId="0" fontId="16" fillId="0" borderId="0" xfId="7" applyFont="1" applyFill="1" applyAlignment="1">
      <alignment horizontal="left" vertical="center"/>
    </xf>
    <xf numFmtId="0" fontId="34" fillId="0" borderId="0" xfId="8" quotePrefix="1" applyFont="1" applyFill="1" applyAlignment="1">
      <alignment horizontal="left" vertical="center"/>
    </xf>
    <xf numFmtId="0" fontId="33" fillId="0" borderId="0" xfId="6" applyFont="1" applyFill="1" applyAlignment="1">
      <alignment horizontal="left" vertical="center" wrapText="1"/>
    </xf>
    <xf numFmtId="2" fontId="33" fillId="0" borderId="0" xfId="6" applyNumberFormat="1" applyFont="1" applyFill="1" applyAlignment="1">
      <alignment horizontal="left" vertical="center"/>
    </xf>
    <xf numFmtId="0" fontId="16" fillId="0" borderId="0" xfId="7" quotePrefix="1" applyFont="1" applyFill="1" applyAlignment="1">
      <alignment horizontal="justify" vertical="center" wrapText="1"/>
    </xf>
    <xf numFmtId="0" fontId="167" fillId="0" borderId="0" xfId="8" applyFont="1" applyFill="1" applyAlignment="1">
      <alignment horizontal="left" vertical="center"/>
    </xf>
    <xf numFmtId="0" fontId="16" fillId="0" borderId="0" xfId="8" applyFont="1" applyFill="1" applyAlignment="1">
      <alignment horizontal="right" vertical="center" wrapText="1"/>
    </xf>
    <xf numFmtId="0" fontId="34" fillId="0" borderId="0" xfId="8" applyFont="1" applyFill="1" applyAlignment="1">
      <alignment horizontal="right" vertical="center"/>
    </xf>
    <xf numFmtId="0" fontId="33" fillId="0" borderId="0" xfId="6" quotePrefix="1" applyFont="1" applyFill="1" applyAlignment="1">
      <alignment horizontal="left" vertical="center"/>
    </xf>
    <xf numFmtId="2" fontId="16" fillId="0" borderId="0" xfId="8" applyNumberFormat="1" applyFont="1" applyFill="1" applyAlignment="1">
      <alignment horizontal="left" vertical="center"/>
    </xf>
    <xf numFmtId="0" fontId="33" fillId="0" borderId="0" xfId="6" quotePrefix="1" applyFont="1" applyAlignment="1">
      <alignment horizontal="left" vertical="center"/>
    </xf>
    <xf numFmtId="283" fontId="33" fillId="0" borderId="0" xfId="6" applyNumberFormat="1" applyFont="1" applyFill="1" applyAlignment="1">
      <alignment horizontal="left" vertical="center"/>
    </xf>
    <xf numFmtId="0" fontId="33" fillId="0" borderId="0" xfId="6" applyFont="1" applyFill="1" applyAlignment="1">
      <alignment vertical="center" wrapText="1"/>
    </xf>
    <xf numFmtId="0" fontId="33" fillId="0" borderId="0" xfId="6" applyNumberFormat="1" applyFont="1" applyFill="1" applyAlignment="1">
      <alignment horizontal="left" vertical="center"/>
    </xf>
    <xf numFmtId="0" fontId="33" fillId="0" borderId="0" xfId="6" applyNumberFormat="1" applyFont="1" applyFill="1" applyAlignment="1">
      <alignment horizontal="left" vertical="center" wrapText="1"/>
    </xf>
    <xf numFmtId="0" fontId="16" fillId="0" borderId="0" xfId="8" applyFont="1" applyFill="1" applyAlignment="1">
      <alignment horizontal="left" vertical="center" wrapText="1"/>
    </xf>
    <xf numFmtId="0" fontId="33" fillId="0" borderId="0" xfId="6" applyFont="1" applyFill="1" applyAlignment="1">
      <alignment vertical="center"/>
    </xf>
    <xf numFmtId="0" fontId="33" fillId="0" borderId="0" xfId="6" applyFont="1" applyFill="1" applyAlignment="1">
      <alignment horizontal="justify" vertical="center"/>
    </xf>
    <xf numFmtId="0" fontId="190" fillId="0" borderId="0" xfId="0" applyFont="1" applyAlignment="1">
      <alignment horizontal="left" vertical="center"/>
    </xf>
    <xf numFmtId="0" fontId="8" fillId="0" borderId="0" xfId="0" applyFont="1" applyAlignment="1">
      <alignment horizontal="left" vertical="center"/>
    </xf>
    <xf numFmtId="0" fontId="33" fillId="0" borderId="0" xfId="251" applyFill="1" applyAlignment="1">
      <alignment horizontal="left"/>
    </xf>
    <xf numFmtId="0" fontId="9" fillId="0" borderId="21"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17" xfId="0" applyFont="1" applyFill="1" applyBorder="1" applyAlignment="1">
      <alignment horizontal="center" vertical="center"/>
    </xf>
    <xf numFmtId="0" fontId="9" fillId="0" borderId="19"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9" fillId="0" borderId="9"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55" xfId="0" applyFont="1" applyFill="1" applyBorder="1" applyAlignment="1">
      <alignment horizontal="center" vertical="center"/>
    </xf>
    <xf numFmtId="0" fontId="9" fillId="0" borderId="9" xfId="0" applyFont="1" applyFill="1" applyBorder="1" applyAlignment="1" applyProtection="1">
      <alignment horizontal="center" vertical="center"/>
    </xf>
    <xf numFmtId="0" fontId="9" fillId="0" borderId="55" xfId="0" applyFont="1" applyFill="1" applyBorder="1" applyAlignment="1" applyProtection="1">
      <alignment horizontal="center" vertical="center"/>
    </xf>
    <xf numFmtId="0" fontId="9" fillId="0" borderId="12" xfId="3" applyFont="1" applyFill="1" applyBorder="1" applyAlignment="1">
      <alignment horizontal="center" vertical="center" wrapText="1"/>
    </xf>
    <xf numFmtId="0" fontId="9" fillId="0" borderId="26" xfId="3" applyFont="1" applyFill="1" applyBorder="1" applyAlignment="1">
      <alignment horizontal="center" vertical="center" wrapText="1"/>
    </xf>
    <xf numFmtId="0" fontId="9" fillId="0" borderId="16" xfId="3" applyFont="1" applyFill="1" applyBorder="1" applyAlignment="1">
      <alignment horizontal="center" vertical="center" wrapText="1"/>
    </xf>
    <xf numFmtId="0" fontId="12" fillId="0" borderId="27" xfId="0" applyFont="1" applyFill="1" applyBorder="1" applyAlignment="1">
      <alignment horizontal="center"/>
    </xf>
    <xf numFmtId="0" fontId="12" fillId="0" borderId="0" xfId="0" applyFont="1" applyFill="1" applyBorder="1" applyAlignment="1">
      <alignment horizontal="center"/>
    </xf>
    <xf numFmtId="0" fontId="12" fillId="0" borderId="28" xfId="0" applyFont="1" applyFill="1" applyBorder="1" applyAlignment="1">
      <alignment horizontal="center"/>
    </xf>
    <xf numFmtId="0" fontId="7" fillId="0" borderId="27" xfId="0" applyFont="1" applyFill="1" applyBorder="1" applyAlignment="1">
      <alignment horizontal="left"/>
    </xf>
    <xf numFmtId="0" fontId="7" fillId="0" borderId="28" xfId="0" applyFont="1" applyFill="1" applyBorder="1" applyAlignment="1">
      <alignment horizontal="left"/>
    </xf>
    <xf numFmtId="0" fontId="12" fillId="0" borderId="21" xfId="0" applyFont="1" applyFill="1" applyBorder="1" applyAlignment="1">
      <alignment horizontal="center"/>
    </xf>
    <xf numFmtId="0" fontId="12" fillId="0" borderId="24" xfId="0" applyFont="1" applyFill="1" applyBorder="1" applyAlignment="1">
      <alignment horizontal="center"/>
    </xf>
    <xf numFmtId="0" fontId="13" fillId="0" borderId="27" xfId="0" applyFont="1" applyFill="1" applyBorder="1" applyAlignment="1">
      <alignment horizontal="left"/>
    </xf>
    <xf numFmtId="0" fontId="13" fillId="0" borderId="28" xfId="0" applyFont="1" applyFill="1" applyBorder="1" applyAlignment="1">
      <alignment horizontal="left"/>
    </xf>
    <xf numFmtId="0" fontId="13" fillId="0" borderId="27" xfId="0" applyFont="1" applyFill="1" applyBorder="1" applyAlignment="1">
      <alignment horizontal="center"/>
    </xf>
    <xf numFmtId="0" fontId="13" fillId="0" borderId="28" xfId="0" applyFont="1" applyFill="1" applyBorder="1" applyAlignment="1">
      <alignment horizontal="center"/>
    </xf>
    <xf numFmtId="0" fontId="12" fillId="0" borderId="17" xfId="0" applyFont="1" applyFill="1" applyBorder="1" applyAlignment="1">
      <alignment horizontal="center"/>
    </xf>
    <xf numFmtId="0" fontId="12" fillId="0" borderId="19" xfId="0" applyFont="1" applyFill="1" applyBorder="1" applyAlignment="1">
      <alignment horizontal="center"/>
    </xf>
    <xf numFmtId="0" fontId="12" fillId="0" borderId="17" xfId="0" applyFont="1" applyFill="1" applyBorder="1" applyAlignment="1">
      <alignment horizontal="center" vertical="top"/>
    </xf>
    <xf numFmtId="0" fontId="12" fillId="0" borderId="20" xfId="0" applyFont="1" applyFill="1" applyBorder="1" applyAlignment="1">
      <alignment horizontal="center" vertical="top"/>
    </xf>
    <xf numFmtId="0" fontId="12" fillId="0" borderId="19" xfId="0" applyFont="1" applyFill="1" applyBorder="1" applyAlignment="1">
      <alignment horizontal="center" vertical="top"/>
    </xf>
    <xf numFmtId="0" fontId="12" fillId="0" borderId="23" xfId="0" applyFont="1" applyFill="1" applyBorder="1" applyAlignment="1">
      <alignment horizontal="center"/>
    </xf>
    <xf numFmtId="0" fontId="12" fillId="0" borderId="21" xfId="0" applyFont="1" applyFill="1" applyBorder="1" applyAlignment="1">
      <alignment horizontal="center" vertical="center"/>
    </xf>
    <xf numFmtId="0" fontId="12" fillId="0" borderId="23" xfId="0" applyFont="1" applyFill="1" applyBorder="1" applyAlignment="1">
      <alignment horizontal="center" vertical="center"/>
    </xf>
    <xf numFmtId="0" fontId="12" fillId="0" borderId="12"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13" xfId="0" applyFont="1" applyFill="1" applyBorder="1" applyAlignment="1">
      <alignment horizontal="center" vertical="center"/>
    </xf>
    <xf numFmtId="0" fontId="12" fillId="0" borderId="14" xfId="0" applyFont="1" applyFill="1" applyBorder="1" applyAlignment="1">
      <alignment horizontal="center" vertical="center"/>
    </xf>
    <xf numFmtId="0" fontId="12" fillId="0" borderId="15" xfId="0" applyFont="1" applyFill="1" applyBorder="1" applyAlignment="1">
      <alignment horizontal="center" vertical="center"/>
    </xf>
    <xf numFmtId="191" fontId="12" fillId="0" borderId="36" xfId="0" applyNumberFormat="1" applyFont="1" applyFill="1" applyBorder="1" applyAlignment="1">
      <alignment horizontal="center" vertical="center"/>
    </xf>
    <xf numFmtId="191" fontId="12" fillId="0" borderId="34" xfId="0" applyNumberFormat="1" applyFont="1" applyFill="1" applyBorder="1" applyAlignment="1">
      <alignment horizontal="center" vertical="center"/>
    </xf>
    <xf numFmtId="191" fontId="12" fillId="0" borderId="39" xfId="0" applyNumberFormat="1" applyFont="1" applyFill="1" applyBorder="1" applyAlignment="1">
      <alignment horizontal="center" vertical="center"/>
    </xf>
    <xf numFmtId="3" fontId="12" fillId="0" borderId="36" xfId="0" applyNumberFormat="1" applyFont="1" applyFill="1" applyBorder="1" applyAlignment="1">
      <alignment horizontal="center" vertical="center"/>
    </xf>
    <xf numFmtId="3" fontId="12" fillId="0" borderId="34" xfId="0" applyNumberFormat="1" applyFont="1" applyFill="1" applyBorder="1" applyAlignment="1">
      <alignment horizontal="center" vertical="center"/>
    </xf>
    <xf numFmtId="3" fontId="12" fillId="0" borderId="39" xfId="0" applyNumberFormat="1" applyFont="1" applyFill="1" applyBorder="1" applyAlignment="1">
      <alignment horizontal="center" vertical="center"/>
    </xf>
    <xf numFmtId="0" fontId="9" fillId="0" borderId="0" xfId="0" quotePrefix="1" applyFont="1" applyFill="1" applyAlignment="1">
      <alignment horizontal="left"/>
    </xf>
    <xf numFmtId="191" fontId="12" fillId="0" borderId="22" xfId="0" applyNumberFormat="1" applyFont="1" applyFill="1" applyBorder="1" applyAlignment="1">
      <alignment horizontal="center" vertical="center"/>
    </xf>
    <xf numFmtId="0" fontId="13" fillId="0" borderId="18" xfId="0" applyFont="1" applyFill="1" applyBorder="1" applyAlignment="1">
      <alignment horizontal="center" vertical="center"/>
    </xf>
    <xf numFmtId="191" fontId="12" fillId="0" borderId="32" xfId="0" applyNumberFormat="1" applyFont="1" applyFill="1" applyBorder="1" applyAlignment="1">
      <alignment horizontal="center" vertical="center"/>
    </xf>
    <xf numFmtId="191" fontId="12" fillId="0" borderId="30" xfId="0" applyNumberFormat="1" applyFont="1" applyFill="1" applyBorder="1" applyAlignment="1">
      <alignment horizontal="center" vertical="center"/>
    </xf>
    <xf numFmtId="0" fontId="13" fillId="0" borderId="15" xfId="0" applyFont="1" applyFill="1" applyBorder="1" applyAlignment="1">
      <alignment horizontal="center" vertical="center"/>
    </xf>
    <xf numFmtId="0" fontId="12" fillId="0" borderId="11" xfId="0" applyFont="1" applyFill="1" applyBorder="1" applyAlignment="1">
      <alignment horizontal="center" vertical="center"/>
    </xf>
    <xf numFmtId="0" fontId="12" fillId="0" borderId="1" xfId="0" applyFont="1" applyFill="1" applyBorder="1" applyAlignment="1">
      <alignment horizontal="center" vertical="center"/>
    </xf>
    <xf numFmtId="0" fontId="27" fillId="0" borderId="13" xfId="7" applyFont="1" applyFill="1" applyBorder="1" applyAlignment="1">
      <alignment horizontal="center" vertical="center"/>
    </xf>
    <xf numFmtId="0" fontId="36" fillId="0" borderId="14" xfId="7" applyFont="1" applyFill="1" applyBorder="1" applyAlignment="1">
      <alignment horizontal="center" vertical="center"/>
    </xf>
    <xf numFmtId="0" fontId="36" fillId="0" borderId="13" xfId="7" applyFont="1" applyFill="1" applyBorder="1" applyAlignment="1">
      <alignment horizontal="center" vertical="center"/>
    </xf>
    <xf numFmtId="0" fontId="27" fillId="0" borderId="39" xfId="7" applyFont="1" applyFill="1" applyBorder="1" applyAlignment="1">
      <alignment horizontal="center" vertical="center" wrapText="1"/>
    </xf>
    <xf numFmtId="0" fontId="36" fillId="0" borderId="39" xfId="7" applyFont="1" applyFill="1" applyBorder="1" applyAlignment="1">
      <alignment horizontal="center" vertical="center"/>
    </xf>
    <xf numFmtId="0" fontId="12" fillId="0" borderId="0" xfId="8" quotePrefix="1" applyNumberFormat="1" applyFont="1" applyFill="1" applyAlignment="1">
      <alignment horizontal="left" vertical="center" wrapText="1"/>
    </xf>
    <xf numFmtId="0" fontId="27" fillId="0" borderId="21" xfId="8" applyFont="1" applyFill="1" applyBorder="1" applyAlignment="1">
      <alignment horizontal="center" vertical="center" wrapText="1"/>
    </xf>
    <xf numFmtId="0" fontId="27" fillId="0" borderId="24" xfId="8" applyFont="1" applyFill="1" applyBorder="1" applyAlignment="1">
      <alignment horizontal="center" vertical="center" wrapText="1"/>
    </xf>
    <xf numFmtId="0" fontId="27" fillId="0" borderId="40" xfId="8" applyFont="1" applyFill="1" applyBorder="1" applyAlignment="1">
      <alignment horizontal="center" vertical="center" wrapText="1"/>
    </xf>
    <xf numFmtId="0" fontId="27" fillId="0" borderId="48" xfId="8" applyFont="1" applyFill="1" applyBorder="1" applyAlignment="1">
      <alignment horizontal="center" vertical="center" wrapText="1"/>
    </xf>
    <xf numFmtId="0" fontId="27" fillId="0" borderId="4" xfId="8" applyFont="1" applyFill="1" applyBorder="1" applyAlignment="1">
      <alignment horizontal="center" vertical="center" wrapText="1"/>
    </xf>
    <xf numFmtId="0" fontId="27" fillId="0" borderId="57" xfId="8" applyFont="1" applyFill="1" applyBorder="1" applyAlignment="1">
      <alignment horizontal="center" vertical="center" wrapText="1"/>
    </xf>
    <xf numFmtId="0" fontId="27" fillId="0" borderId="64" xfId="8" applyFont="1" applyFill="1" applyBorder="1" applyAlignment="1">
      <alignment horizontal="center" vertical="center"/>
    </xf>
    <xf numFmtId="0" fontId="27" fillId="0" borderId="24" xfId="8" applyFont="1" applyFill="1" applyBorder="1" applyAlignment="1">
      <alignment horizontal="center" vertical="center"/>
    </xf>
    <xf numFmtId="0" fontId="27" fillId="0" borderId="40" xfId="8" applyFont="1" applyFill="1" applyBorder="1" applyAlignment="1">
      <alignment horizontal="center" vertical="center"/>
    </xf>
    <xf numFmtId="0" fontId="27" fillId="0" borderId="7" xfId="8" applyFont="1" applyFill="1" applyBorder="1" applyAlignment="1">
      <alignment horizontal="center" vertical="center"/>
    </xf>
    <xf numFmtId="0" fontId="27" fillId="0" borderId="4" xfId="8" applyFont="1" applyFill="1" applyBorder="1" applyAlignment="1">
      <alignment horizontal="center" vertical="center"/>
    </xf>
    <xf numFmtId="0" fontId="27" fillId="0" borderId="57" xfId="8" applyFont="1" applyFill="1" applyBorder="1" applyAlignment="1">
      <alignment horizontal="center" vertical="center"/>
    </xf>
    <xf numFmtId="0" fontId="27" fillId="0" borderId="23" xfId="8" applyFont="1" applyFill="1" applyBorder="1" applyAlignment="1">
      <alignment horizontal="center" vertical="center"/>
    </xf>
    <xf numFmtId="0" fontId="27" fillId="0" borderId="49" xfId="8" applyFont="1" applyFill="1" applyBorder="1" applyAlignment="1">
      <alignment horizontal="center" vertical="center"/>
    </xf>
    <xf numFmtId="0" fontId="27" fillId="0" borderId="21" xfId="8" quotePrefix="1" applyFont="1" applyFill="1" applyBorder="1" applyAlignment="1">
      <alignment horizontal="center" vertical="center"/>
    </xf>
    <xf numFmtId="0" fontId="27" fillId="0" borderId="24" xfId="8" quotePrefix="1" applyFont="1" applyFill="1" applyBorder="1" applyAlignment="1">
      <alignment horizontal="center" vertical="center"/>
    </xf>
    <xf numFmtId="0" fontId="27" fillId="0" borderId="40" xfId="8" quotePrefix="1" applyFont="1" applyFill="1" applyBorder="1" applyAlignment="1">
      <alignment horizontal="center" vertical="center"/>
    </xf>
    <xf numFmtId="0" fontId="27" fillId="0" borderId="48" xfId="8" quotePrefix="1" applyFont="1" applyFill="1" applyBorder="1" applyAlignment="1">
      <alignment horizontal="center" vertical="center"/>
    </xf>
    <xf numFmtId="0" fontId="27" fillId="0" borderId="4" xfId="8" quotePrefix="1" applyFont="1" applyFill="1" applyBorder="1" applyAlignment="1">
      <alignment horizontal="center" vertical="center"/>
    </xf>
    <xf numFmtId="0" fontId="27" fillId="0" borderId="57" xfId="8" quotePrefix="1" applyFont="1" applyFill="1" applyBorder="1" applyAlignment="1">
      <alignment horizontal="center" vertical="center"/>
    </xf>
    <xf numFmtId="0" fontId="36" fillId="0" borderId="24" xfId="8" applyFont="1" applyFill="1" applyBorder="1" applyAlignment="1">
      <alignment horizontal="center" vertical="center"/>
    </xf>
    <xf numFmtId="0" fontId="36" fillId="0" borderId="23" xfId="8" applyFont="1" applyFill="1" applyBorder="1" applyAlignment="1">
      <alignment horizontal="center" vertical="center"/>
    </xf>
    <xf numFmtId="0" fontId="36" fillId="0" borderId="7" xfId="8" applyFont="1" applyFill="1" applyBorder="1" applyAlignment="1">
      <alignment horizontal="center" vertical="center"/>
    </xf>
    <xf numFmtId="0" fontId="36" fillId="0" borderId="4" xfId="8" applyFont="1" applyFill="1" applyBorder="1" applyAlignment="1">
      <alignment horizontal="center" vertical="center"/>
    </xf>
    <xf numFmtId="0" fontId="36" fillId="0" borderId="49" xfId="8" applyFont="1" applyFill="1" applyBorder="1" applyAlignment="1">
      <alignment horizontal="center" vertical="center"/>
    </xf>
    <xf numFmtId="0" fontId="27" fillId="0" borderId="9" xfId="8" applyFont="1" applyFill="1" applyBorder="1" applyAlignment="1">
      <alignment horizontal="center" vertical="center"/>
    </xf>
    <xf numFmtId="0" fontId="27" fillId="0" borderId="55" xfId="8" applyFont="1" applyFill="1" applyBorder="1" applyAlignment="1">
      <alignment horizontal="center" vertical="center"/>
    </xf>
    <xf numFmtId="0" fontId="27" fillId="0" borderId="75" xfId="8" applyFont="1" applyFill="1" applyBorder="1" applyAlignment="1">
      <alignment horizontal="center" vertical="center"/>
    </xf>
    <xf numFmtId="0" fontId="27" fillId="0" borderId="21" xfId="14" applyFont="1" applyFill="1" applyBorder="1" applyAlignment="1">
      <alignment horizontal="center" vertical="center"/>
    </xf>
    <xf numFmtId="0" fontId="27" fillId="0" borderId="23" xfId="14" applyFont="1" applyFill="1" applyBorder="1" applyAlignment="1">
      <alignment horizontal="center" vertical="center"/>
    </xf>
    <xf numFmtId="0" fontId="27" fillId="0" borderId="27" xfId="14" applyFont="1" applyFill="1" applyBorder="1" applyAlignment="1">
      <alignment horizontal="center" vertical="center"/>
    </xf>
    <xf numFmtId="0" fontId="27" fillId="0" borderId="28" xfId="14" applyFont="1" applyFill="1" applyBorder="1" applyAlignment="1">
      <alignment horizontal="center" vertical="center"/>
    </xf>
    <xf numFmtId="0" fontId="27" fillId="0" borderId="17" xfId="14" applyFont="1" applyFill="1" applyBorder="1" applyAlignment="1">
      <alignment horizontal="center" vertical="center"/>
    </xf>
    <xf numFmtId="0" fontId="27" fillId="0" borderId="19" xfId="14" applyFont="1" applyFill="1" applyBorder="1" applyAlignment="1">
      <alignment horizontal="center" vertical="center"/>
    </xf>
    <xf numFmtId="0" fontId="27" fillId="0" borderId="13" xfId="14" applyFont="1" applyFill="1" applyBorder="1" applyAlignment="1">
      <alignment horizontal="center" vertical="center"/>
    </xf>
    <xf numFmtId="0" fontId="27" fillId="0" borderId="15" xfId="14" applyFont="1" applyFill="1" applyBorder="1" applyAlignment="1">
      <alignment horizontal="center" vertical="center"/>
    </xf>
    <xf numFmtId="0" fontId="12" fillId="0" borderId="25" xfId="14" applyFont="1" applyFill="1" applyBorder="1" applyAlignment="1">
      <alignment horizontal="center" vertical="center"/>
    </xf>
    <xf numFmtId="0" fontId="12" fillId="0" borderId="22" xfId="14" applyFont="1" applyFill="1" applyBorder="1" applyAlignment="1">
      <alignment horizontal="center" vertical="center"/>
    </xf>
    <xf numFmtId="0" fontId="12" fillId="0" borderId="29" xfId="14" applyFont="1" applyFill="1" applyBorder="1" applyAlignment="1">
      <alignment horizontal="center" vertical="center"/>
    </xf>
    <xf numFmtId="0" fontId="12" fillId="0" borderId="5" xfId="14" applyFont="1" applyFill="1" applyBorder="1" applyAlignment="1">
      <alignment horizontal="center" vertical="center"/>
    </xf>
    <xf numFmtId="0" fontId="12" fillId="0" borderId="33" xfId="14" applyFont="1" applyFill="1" applyBorder="1" applyAlignment="1">
      <alignment horizontal="center" vertical="center"/>
    </xf>
    <xf numFmtId="0" fontId="12" fillId="0" borderId="18" xfId="14" applyFont="1" applyFill="1" applyBorder="1" applyAlignment="1">
      <alignment horizontal="center" vertical="center"/>
    </xf>
    <xf numFmtId="0" fontId="12" fillId="0" borderId="22" xfId="14" applyFont="1" applyFill="1" applyBorder="1" applyAlignment="1">
      <alignment horizontal="center" vertical="center" wrapText="1"/>
    </xf>
    <xf numFmtId="0" fontId="12" fillId="0" borderId="5" xfId="14" applyFont="1" applyFill="1" applyBorder="1" applyAlignment="1">
      <alignment horizontal="center" vertical="center" wrapText="1"/>
    </xf>
    <xf numFmtId="0" fontId="12" fillId="0" borderId="18" xfId="14" applyFont="1" applyFill="1" applyBorder="1" applyAlignment="1">
      <alignment horizontal="center" vertical="center" wrapText="1"/>
    </xf>
    <xf numFmtId="0" fontId="12" fillId="0" borderId="32" xfId="14" applyFont="1" applyFill="1" applyBorder="1" applyAlignment="1">
      <alignment horizontal="center" vertical="center" wrapText="1"/>
    </xf>
    <xf numFmtId="0" fontId="12" fillId="0" borderId="31" xfId="14" applyFont="1" applyFill="1" applyBorder="1" applyAlignment="1">
      <alignment horizontal="center" vertical="center" wrapText="1"/>
    </xf>
    <xf numFmtId="0" fontId="12" fillId="0" borderId="30" xfId="14" applyFont="1" applyFill="1" applyBorder="1" applyAlignment="1">
      <alignment horizontal="center" vertical="center" wrapText="1"/>
    </xf>
    <xf numFmtId="0" fontId="9" fillId="0" borderId="0" xfId="0" applyFont="1" applyFill="1" applyAlignment="1">
      <alignment horizontal="center" vertical="center"/>
    </xf>
    <xf numFmtId="0" fontId="9" fillId="0" borderId="25" xfId="0" quotePrefix="1" applyNumberFormat="1" applyFont="1" applyFill="1" applyBorder="1" applyAlignment="1">
      <alignment horizontal="center" vertical="center"/>
    </xf>
    <xf numFmtId="0" fontId="9" fillId="0" borderId="29" xfId="0" quotePrefix="1" applyNumberFormat="1" applyFont="1" applyFill="1" applyBorder="1" applyAlignment="1">
      <alignment horizontal="center" vertical="center"/>
    </xf>
    <xf numFmtId="0" fontId="9" fillId="0" borderId="33" xfId="0" quotePrefix="1" applyNumberFormat="1" applyFont="1" applyFill="1" applyBorder="1" applyAlignment="1">
      <alignment horizontal="center" vertical="center"/>
    </xf>
    <xf numFmtId="164" fontId="7" fillId="0" borderId="64" xfId="0" applyNumberFormat="1" applyFont="1" applyFill="1" applyBorder="1" applyAlignment="1">
      <alignment horizontal="center"/>
    </xf>
    <xf numFmtId="164" fontId="7" fillId="0" borderId="40" xfId="0" applyNumberFormat="1" applyFont="1" applyFill="1" applyBorder="1" applyAlignment="1">
      <alignment horizontal="center"/>
    </xf>
    <xf numFmtId="164" fontId="7" fillId="0" borderId="5" xfId="0" applyNumberFormat="1" applyFont="1" applyFill="1" applyBorder="1" applyAlignment="1">
      <alignment horizontal="center"/>
    </xf>
    <xf numFmtId="164" fontId="7" fillId="0" borderId="63" xfId="0" applyNumberFormat="1" applyFont="1" applyFill="1" applyBorder="1" applyAlignment="1">
      <alignment horizontal="center"/>
    </xf>
    <xf numFmtId="164" fontId="7" fillId="0" borderId="35" xfId="0" applyNumberFormat="1" applyFont="1" applyFill="1" applyBorder="1" applyAlignment="1">
      <alignment horizontal="center"/>
    </xf>
    <xf numFmtId="0" fontId="9" fillId="0" borderId="58" xfId="0" applyFont="1" applyFill="1" applyBorder="1" applyAlignment="1">
      <alignment horizontal="center"/>
    </xf>
    <xf numFmtId="0" fontId="9" fillId="0" borderId="59" xfId="0" applyFont="1" applyFill="1" applyBorder="1" applyAlignment="1">
      <alignment horizontal="center"/>
    </xf>
    <xf numFmtId="0" fontId="9" fillId="0" borderId="60" xfId="0" applyFont="1" applyFill="1" applyBorder="1" applyAlignment="1">
      <alignment horizontal="center"/>
    </xf>
    <xf numFmtId="164" fontId="7" fillId="0" borderId="8" xfId="0" applyNumberFormat="1" applyFont="1" applyFill="1" applyBorder="1" applyAlignment="1">
      <alignment horizontal="center"/>
    </xf>
    <xf numFmtId="164" fontId="7" fillId="0" borderId="56" xfId="0" applyNumberFormat="1" applyFont="1" applyFill="1" applyBorder="1" applyAlignment="1">
      <alignment horizontal="center"/>
    </xf>
    <xf numFmtId="164" fontId="7" fillId="0" borderId="6" xfId="0" applyNumberFormat="1" applyFont="1" applyFill="1" applyBorder="1" applyAlignment="1">
      <alignment horizontal="center"/>
    </xf>
    <xf numFmtId="164" fontId="7" fillId="0" borderId="41" xfId="0" applyNumberFormat="1" applyFont="1" applyFill="1" applyBorder="1" applyAlignment="1">
      <alignment horizontal="center"/>
    </xf>
    <xf numFmtId="164" fontId="7" fillId="0" borderId="7" xfId="0" applyNumberFormat="1" applyFont="1" applyFill="1" applyBorder="1" applyAlignment="1">
      <alignment horizontal="center"/>
    </xf>
    <xf numFmtId="164" fontId="7" fillId="0" borderId="57" xfId="0" applyNumberFormat="1" applyFont="1" applyFill="1" applyBorder="1" applyAlignment="1">
      <alignment horizontal="center"/>
    </xf>
    <xf numFmtId="0" fontId="9" fillId="0" borderId="65" xfId="0" quotePrefix="1" applyNumberFormat="1" applyFont="1" applyFill="1" applyBorder="1" applyAlignment="1">
      <alignment horizontal="center" vertical="center"/>
    </xf>
    <xf numFmtId="0" fontId="12" fillId="0" borderId="9" xfId="16" applyFont="1" applyFill="1" applyBorder="1" applyAlignment="1" applyProtection="1">
      <alignment horizontal="center" vertical="center"/>
    </xf>
    <xf numFmtId="0" fontId="12" fillId="0" borderId="55" xfId="16" applyFont="1" applyFill="1" applyBorder="1" applyAlignment="1" applyProtection="1">
      <alignment horizontal="center" vertical="center"/>
    </xf>
    <xf numFmtId="0" fontId="12" fillId="0" borderId="0" xfId="16" applyFont="1" applyFill="1" applyAlignment="1">
      <alignment horizontal="left" vertical="center" wrapText="1"/>
    </xf>
    <xf numFmtId="0" fontId="12" fillId="0" borderId="0" xfId="13" applyFont="1" applyFill="1" applyAlignment="1">
      <alignment horizontal="left" vertical="center" wrapText="1"/>
    </xf>
    <xf numFmtId="0" fontId="12" fillId="0" borderId="9" xfId="20" applyFont="1" applyFill="1" applyBorder="1" applyAlignment="1">
      <alignment horizontal="center"/>
    </xf>
    <xf numFmtId="0" fontId="41" fillId="0" borderId="55" xfId="13" applyFont="1" applyFill="1" applyBorder="1" applyAlignment="1"/>
    <xf numFmtId="0" fontId="27" fillId="0" borderId="0" xfId="8" applyFont="1" applyFill="1" applyBorder="1" applyAlignment="1">
      <alignment horizontal="center" vertical="top"/>
    </xf>
    <xf numFmtId="1" fontId="16" fillId="0" borderId="0" xfId="21" applyNumberFormat="1" applyFont="1" applyFill="1" applyBorder="1" applyAlignment="1">
      <alignment horizontal="center"/>
    </xf>
    <xf numFmtId="0" fontId="9" fillId="0" borderId="0" xfId="8" applyFont="1" applyFill="1" applyAlignment="1">
      <alignment horizontal="center"/>
    </xf>
    <xf numFmtId="166" fontId="27" fillId="0" borderId="9" xfId="8" applyNumberFormat="1" applyFont="1" applyFill="1" applyBorder="1" applyAlignment="1">
      <alignment horizontal="center" vertical="center"/>
    </xf>
    <xf numFmtId="166" fontId="27" fillId="0" borderId="10" xfId="8" applyNumberFormat="1" applyFont="1" applyFill="1" applyBorder="1" applyAlignment="1">
      <alignment horizontal="center" vertical="center"/>
    </xf>
    <xf numFmtId="166" fontId="27" fillId="0" borderId="55" xfId="8" applyNumberFormat="1" applyFont="1" applyFill="1" applyBorder="1" applyAlignment="1">
      <alignment horizontal="center" vertical="center"/>
    </xf>
    <xf numFmtId="182" fontId="16" fillId="0" borderId="1" xfId="8" applyNumberFormat="1" applyFont="1" applyFill="1" applyBorder="1" applyAlignment="1">
      <alignment horizontal="center" vertical="center"/>
    </xf>
    <xf numFmtId="182" fontId="16" fillId="0" borderId="5" xfId="8" applyNumberFormat="1" applyFont="1" applyFill="1" applyBorder="1" applyAlignment="1">
      <alignment horizontal="center" vertical="center"/>
    </xf>
    <xf numFmtId="0" fontId="27" fillId="0" borderId="6" xfId="8" applyFont="1" applyFill="1" applyBorder="1" applyAlignment="1">
      <alignment horizontal="center" vertical="top"/>
    </xf>
    <xf numFmtId="0" fontId="27" fillId="0" borderId="41" xfId="8" applyFont="1" applyFill="1" applyBorder="1" applyAlignment="1">
      <alignment horizontal="center" vertical="top"/>
    </xf>
    <xf numFmtId="3" fontId="16" fillId="0" borderId="8" xfId="21" applyNumberFormat="1" applyFont="1" applyFill="1" applyBorder="1" applyAlignment="1">
      <alignment horizontal="center"/>
    </xf>
    <xf numFmtId="3" fontId="16" fillId="0" borderId="2" xfId="21" applyNumberFormat="1" applyFont="1" applyFill="1" applyBorder="1" applyAlignment="1">
      <alignment horizontal="center"/>
    </xf>
    <xf numFmtId="3" fontId="16" fillId="0" borderId="56" xfId="21" applyNumberFormat="1" applyFont="1" applyFill="1" applyBorder="1" applyAlignment="1">
      <alignment horizontal="center"/>
    </xf>
    <xf numFmtId="0" fontId="16" fillId="0" borderId="4" xfId="22" applyFont="1" applyFill="1" applyBorder="1" applyAlignment="1">
      <alignment horizontal="center"/>
    </xf>
    <xf numFmtId="0" fontId="16" fillId="0" borderId="57" xfId="22" applyFont="1" applyFill="1" applyBorder="1" applyAlignment="1">
      <alignment horizontal="center"/>
    </xf>
    <xf numFmtId="0" fontId="27" fillId="0" borderId="10" xfId="8" applyFont="1" applyFill="1" applyBorder="1" applyAlignment="1">
      <alignment horizontal="center" vertical="center"/>
    </xf>
    <xf numFmtId="0" fontId="16" fillId="0" borderId="2" xfId="22" applyFont="1" applyFill="1" applyBorder="1" applyAlignment="1">
      <alignment horizontal="center"/>
    </xf>
    <xf numFmtId="0" fontId="16" fillId="0" borderId="56" xfId="22" applyFont="1" applyFill="1" applyBorder="1" applyAlignment="1">
      <alignment horizontal="center"/>
    </xf>
    <xf numFmtId="0" fontId="16" fillId="0" borderId="0" xfId="22" applyFont="1" applyFill="1" applyBorder="1" applyAlignment="1">
      <alignment horizontal="center"/>
    </xf>
    <xf numFmtId="0" fontId="16" fillId="0" borderId="41" xfId="22" applyFont="1" applyFill="1" applyBorder="1" applyAlignment="1">
      <alignment horizontal="center"/>
    </xf>
    <xf numFmtId="0" fontId="16" fillId="0" borderId="27" xfId="45" applyFont="1" applyFill="1" applyBorder="1" applyAlignment="1">
      <alignment horizontal="center"/>
    </xf>
    <xf numFmtId="0" fontId="16" fillId="0" borderId="0" xfId="45" applyFont="1" applyFill="1" applyBorder="1" applyAlignment="1">
      <alignment horizontal="center"/>
    </xf>
    <xf numFmtId="0" fontId="16" fillId="0" borderId="41" xfId="45" applyFont="1" applyFill="1" applyBorder="1" applyAlignment="1">
      <alignment horizontal="center"/>
    </xf>
    <xf numFmtId="0" fontId="16" fillId="0" borderId="48" xfId="45" applyFont="1" applyFill="1" applyBorder="1" applyAlignment="1">
      <alignment horizontal="center"/>
    </xf>
    <xf numFmtId="0" fontId="16" fillId="0" borderId="4" xfId="45" applyFont="1" applyFill="1" applyBorder="1" applyAlignment="1">
      <alignment horizontal="center"/>
    </xf>
    <xf numFmtId="0" fontId="16" fillId="0" borderId="57" xfId="45" applyFont="1" applyFill="1" applyBorder="1" applyAlignment="1">
      <alignment horizontal="center"/>
    </xf>
    <xf numFmtId="0" fontId="16" fillId="0" borderId="22" xfId="45" applyFont="1" applyFill="1" applyBorder="1" applyAlignment="1">
      <alignment horizontal="center" vertical="center" wrapText="1"/>
    </xf>
    <xf numFmtId="0" fontId="16" fillId="0" borderId="5" xfId="45" applyFont="1" applyFill="1" applyBorder="1" applyAlignment="1">
      <alignment horizontal="center" vertical="center" wrapText="1"/>
    </xf>
    <xf numFmtId="0" fontId="16" fillId="0" borderId="3" xfId="45" applyFont="1" applyFill="1" applyBorder="1" applyAlignment="1">
      <alignment horizontal="center" vertical="center" wrapText="1"/>
    </xf>
    <xf numFmtId="0" fontId="16" fillId="0" borderId="64" xfId="45" applyFont="1" applyFill="1" applyBorder="1" applyAlignment="1">
      <alignment horizontal="center" vertical="center" wrapText="1"/>
    </xf>
    <xf numFmtId="0" fontId="16" fillId="0" borderId="40" xfId="45" applyFont="1" applyFill="1" applyBorder="1" applyAlignment="1">
      <alignment horizontal="center" vertical="center" wrapText="1"/>
    </xf>
    <xf numFmtId="0" fontId="143" fillId="0" borderId="6" xfId="45" applyFont="1" applyFill="1" applyBorder="1" applyAlignment="1">
      <alignment horizontal="center" vertical="center" wrapText="1"/>
    </xf>
    <xf numFmtId="0" fontId="143" fillId="0" borderId="41" xfId="45" applyFont="1" applyFill="1" applyBorder="1" applyAlignment="1">
      <alignment horizontal="center" vertical="center" wrapText="1"/>
    </xf>
    <xf numFmtId="0" fontId="143" fillId="0" borderId="7" xfId="45" applyFont="1" applyFill="1" applyBorder="1" applyAlignment="1">
      <alignment horizontal="center" vertical="center" wrapText="1"/>
    </xf>
    <xf numFmtId="0" fontId="143" fillId="0" borderId="57" xfId="45" applyFont="1" applyFill="1" applyBorder="1" applyAlignment="1">
      <alignment horizontal="center" vertical="center" wrapText="1"/>
    </xf>
    <xf numFmtId="0" fontId="16" fillId="0" borderId="83" xfId="45" applyFont="1" applyFill="1" applyBorder="1" applyAlignment="1">
      <alignment horizontal="center" vertical="center" wrapText="1"/>
    </xf>
    <xf numFmtId="0" fontId="16" fillId="0" borderId="6" xfId="45" applyFont="1" applyFill="1" applyBorder="1" applyAlignment="1">
      <alignment horizontal="center" vertical="center" wrapText="1"/>
    </xf>
    <xf numFmtId="0" fontId="16" fillId="0" borderId="84" xfId="45" applyFont="1" applyFill="1" applyBorder="1" applyAlignment="1">
      <alignment horizontal="center" vertical="center" wrapText="1"/>
    </xf>
    <xf numFmtId="0" fontId="16" fillId="0" borderId="7" xfId="45" applyFont="1" applyFill="1" applyBorder="1" applyAlignment="1">
      <alignment horizontal="center" vertical="center" wrapText="1"/>
    </xf>
    <xf numFmtId="0" fontId="16" fillId="0" borderId="85" xfId="45" applyFont="1" applyFill="1" applyBorder="1" applyAlignment="1">
      <alignment horizontal="center" vertical="center" wrapText="1"/>
    </xf>
    <xf numFmtId="0" fontId="16" fillId="0" borderId="24" xfId="45" applyFont="1" applyFill="1" applyBorder="1" applyAlignment="1">
      <alignment horizontal="center" vertical="center" wrapText="1"/>
    </xf>
    <xf numFmtId="0" fontId="16" fillId="0" borderId="0" xfId="45" applyFont="1" applyFill="1" applyBorder="1" applyAlignment="1">
      <alignment horizontal="center" vertical="center" wrapText="1"/>
    </xf>
    <xf numFmtId="0" fontId="16" fillId="0" borderId="4" xfId="45" applyFont="1" applyFill="1" applyBorder="1" applyAlignment="1">
      <alignment horizontal="center" vertical="center" wrapText="1"/>
    </xf>
    <xf numFmtId="0" fontId="16" fillId="0" borderId="27" xfId="45" applyFont="1" applyFill="1" applyBorder="1" applyAlignment="1">
      <alignment horizontal="center" vertical="center" wrapText="1"/>
    </xf>
    <xf numFmtId="165" fontId="16" fillId="0" borderId="6" xfId="45" applyNumberFormat="1" applyFont="1" applyFill="1" applyBorder="1" applyAlignment="1">
      <alignment horizontal="center"/>
    </xf>
    <xf numFmtId="165" fontId="16" fillId="0" borderId="84" xfId="45" applyNumberFormat="1" applyFont="1" applyFill="1" applyBorder="1" applyAlignment="1">
      <alignment horizontal="center"/>
    </xf>
    <xf numFmtId="165" fontId="16" fillId="0" borderId="86" xfId="45" applyNumberFormat="1" applyFont="1" applyFill="1" applyBorder="1" applyAlignment="1">
      <alignment horizontal="center"/>
    </xf>
    <xf numFmtId="165" fontId="16" fillId="0" borderId="28" xfId="45" applyNumberFormat="1" applyFont="1" applyFill="1" applyBorder="1" applyAlignment="1">
      <alignment horizontal="center"/>
    </xf>
    <xf numFmtId="165" fontId="16" fillId="0" borderId="0" xfId="45" applyNumberFormat="1" applyFont="1" applyFill="1" applyBorder="1" applyAlignment="1">
      <alignment horizontal="center"/>
    </xf>
    <xf numFmtId="0" fontId="52" fillId="0" borderId="86" xfId="13" applyFont="1" applyFill="1" applyBorder="1" applyAlignment="1">
      <alignment horizontal="left" vertical="center" wrapText="1"/>
    </xf>
    <xf numFmtId="0" fontId="52" fillId="0" borderId="0" xfId="13" applyFont="1" applyFill="1" applyBorder="1" applyAlignment="1">
      <alignment horizontal="left" vertical="center" wrapText="1"/>
    </xf>
    <xf numFmtId="0" fontId="52" fillId="0" borderId="84" xfId="13" applyFont="1" applyFill="1" applyBorder="1" applyAlignment="1">
      <alignment horizontal="left" vertical="center" wrapText="1"/>
    </xf>
    <xf numFmtId="0" fontId="15" fillId="0" borderId="86" xfId="13" applyFont="1" applyFill="1" applyBorder="1" applyAlignment="1">
      <alignment horizontal="left" wrapText="1"/>
    </xf>
    <xf numFmtId="0" fontId="15" fillId="0" borderId="0" xfId="13" applyFont="1" applyFill="1" applyBorder="1" applyAlignment="1">
      <alignment horizontal="left" wrapText="1"/>
    </xf>
    <xf numFmtId="0" fontId="15" fillId="0" borderId="84" xfId="13" applyFont="1" applyFill="1" applyBorder="1" applyAlignment="1">
      <alignment horizontal="left" wrapText="1"/>
    </xf>
    <xf numFmtId="165" fontId="16" fillId="0" borderId="88" xfId="45" applyNumberFormat="1" applyFont="1" applyFill="1" applyBorder="1" applyAlignment="1">
      <alignment horizontal="center"/>
    </xf>
    <xf numFmtId="165" fontId="16" fillId="0" borderId="89" xfId="45" applyNumberFormat="1" applyFont="1" applyFill="1" applyBorder="1" applyAlignment="1">
      <alignment horizontal="center"/>
    </xf>
    <xf numFmtId="3" fontId="15" fillId="0" borderId="0" xfId="13" applyNumberFormat="1" applyFont="1" applyFill="1" applyBorder="1" applyAlignment="1">
      <alignment horizontal="left" wrapText="1"/>
    </xf>
    <xf numFmtId="0" fontId="15" fillId="0" borderId="0" xfId="45" applyFont="1" applyFill="1" applyAlignment="1">
      <alignment wrapText="1"/>
    </xf>
    <xf numFmtId="0" fontId="52" fillId="0" borderId="6" xfId="13" applyFont="1" applyFill="1" applyBorder="1" applyAlignment="1">
      <alignment horizontal="center" vertical="center" wrapText="1"/>
    </xf>
    <xf numFmtId="0" fontId="52" fillId="0" borderId="0" xfId="13" applyFont="1" applyFill="1" applyBorder="1" applyAlignment="1">
      <alignment horizontal="center" vertical="center" wrapText="1"/>
    </xf>
    <xf numFmtId="0" fontId="52" fillId="0" borderId="84" xfId="13" applyFont="1" applyFill="1" applyBorder="1" applyAlignment="1">
      <alignment horizontal="center" vertical="center" wrapText="1"/>
    </xf>
    <xf numFmtId="0" fontId="52" fillId="0" borderId="10" xfId="13" applyFont="1" applyFill="1" applyBorder="1" applyAlignment="1">
      <alignment horizontal="left" vertical="center"/>
    </xf>
    <xf numFmtId="165" fontId="16" fillId="0" borderId="41" xfId="45" applyNumberFormat="1" applyFont="1" applyFill="1" applyBorder="1" applyAlignment="1">
      <alignment horizontal="center"/>
    </xf>
    <xf numFmtId="0" fontId="70" fillId="0" borderId="0" xfId="45" applyFont="1" applyFill="1"/>
    <xf numFmtId="217" fontId="12" fillId="0" borderId="95" xfId="84" applyNumberFormat="1" applyFont="1" applyFill="1" applyBorder="1" applyAlignment="1">
      <alignment horizontal="center"/>
    </xf>
    <xf numFmtId="217" fontId="12" fillId="0" borderId="108" xfId="84" applyNumberFormat="1" applyFont="1" applyFill="1" applyBorder="1" applyAlignment="1">
      <alignment horizontal="center"/>
    </xf>
    <xf numFmtId="217" fontId="9" fillId="0" borderId="95" xfId="84" applyNumberFormat="1" applyFont="1" applyFill="1" applyBorder="1" applyAlignment="1">
      <alignment horizontal="center"/>
    </xf>
    <xf numFmtId="217" fontId="9" fillId="0" borderId="28" xfId="84" applyNumberFormat="1" applyFont="1" applyFill="1" applyBorder="1" applyAlignment="1">
      <alignment horizontal="center"/>
    </xf>
    <xf numFmtId="217" fontId="12" fillId="0" borderId="27" xfId="84" applyNumberFormat="1" applyFont="1" applyFill="1" applyBorder="1" applyAlignment="1">
      <alignment horizontal="center"/>
    </xf>
    <xf numFmtId="0" fontId="16" fillId="0" borderId="0" xfId="13" applyFont="1" applyFill="1" applyAlignment="1">
      <alignment horizontal="right"/>
    </xf>
    <xf numFmtId="0" fontId="98" fillId="0" borderId="0" xfId="13" applyFont="1" applyFill="1" applyAlignment="1">
      <alignment horizontal="right"/>
    </xf>
    <xf numFmtId="0" fontId="85" fillId="0" borderId="0" xfId="220" quotePrefix="1" applyFont="1" applyFill="1" applyAlignment="1">
      <alignment horizontal="left" vertical="center"/>
    </xf>
    <xf numFmtId="0" fontId="77" fillId="0" borderId="0" xfId="220" applyFont="1" applyFill="1" applyAlignment="1">
      <alignment horizontal="justify" wrapText="1"/>
    </xf>
    <xf numFmtId="0" fontId="52" fillId="0" borderId="9" xfId="220" quotePrefix="1" applyNumberFormat="1" applyFont="1" applyFill="1" applyBorder="1" applyAlignment="1">
      <alignment horizontal="center" vertical="center"/>
    </xf>
    <xf numFmtId="1" fontId="52" fillId="0" borderId="10" xfId="220" quotePrefix="1" applyNumberFormat="1" applyFont="1" applyFill="1" applyBorder="1" applyAlignment="1">
      <alignment horizontal="center" vertical="center"/>
    </xf>
    <xf numFmtId="1" fontId="52" fillId="0" borderId="55" xfId="220" quotePrefix="1" applyNumberFormat="1" applyFont="1" applyFill="1" applyBorder="1" applyAlignment="1">
      <alignment horizontal="center" vertical="center"/>
    </xf>
    <xf numFmtId="1" fontId="52" fillId="0" borderId="9" xfId="220" quotePrefix="1" applyNumberFormat="1" applyFont="1" applyFill="1" applyBorder="1" applyAlignment="1">
      <alignment horizontal="center" vertical="center"/>
    </xf>
    <xf numFmtId="0" fontId="165" fillId="0" borderId="1" xfId="13" applyFont="1" applyFill="1" applyBorder="1" applyAlignment="1">
      <alignment horizontal="center" vertical="top" wrapText="1"/>
    </xf>
    <xf numFmtId="0" fontId="165" fillId="0" borderId="3" xfId="13" applyFont="1" applyFill="1" applyBorder="1" applyAlignment="1">
      <alignment horizontal="center" vertical="top" wrapText="1"/>
    </xf>
    <xf numFmtId="0" fontId="86" fillId="0" borderId="9" xfId="13" applyFont="1" applyFill="1" applyBorder="1" applyAlignment="1">
      <alignment horizontal="center" vertical="top" wrapText="1"/>
    </xf>
    <xf numFmtId="0" fontId="86" fillId="0" borderId="10" xfId="13" applyFont="1" applyFill="1" applyBorder="1" applyAlignment="1">
      <alignment horizontal="center" vertical="top" wrapText="1"/>
    </xf>
    <xf numFmtId="0" fontId="86" fillId="0" borderId="55" xfId="13" applyFont="1" applyFill="1" applyBorder="1" applyAlignment="1">
      <alignment horizontal="center" vertical="top" wrapText="1"/>
    </xf>
    <xf numFmtId="0" fontId="108" fillId="0" borderId="9" xfId="67" quotePrefix="1" applyNumberFormat="1" applyFont="1" applyFill="1" applyBorder="1" applyAlignment="1">
      <alignment horizontal="center" vertical="center"/>
    </xf>
    <xf numFmtId="1" fontId="108" fillId="0" borderId="10" xfId="67" quotePrefix="1" applyNumberFormat="1" applyFont="1" applyFill="1" applyBorder="1" applyAlignment="1">
      <alignment horizontal="center" vertical="center"/>
    </xf>
    <xf numFmtId="1" fontId="108" fillId="0" borderId="55" xfId="67" quotePrefix="1" applyNumberFormat="1" applyFont="1" applyFill="1" applyBorder="1" applyAlignment="1">
      <alignment horizontal="center" vertical="center"/>
    </xf>
    <xf numFmtId="0" fontId="106" fillId="0" borderId="0" xfId="67" quotePrefix="1" applyFont="1" applyFill="1" applyBorder="1" applyAlignment="1">
      <alignment horizontal="left" vertical="center" wrapText="1"/>
    </xf>
    <xf numFmtId="0" fontId="27" fillId="0" borderId="4" xfId="67" applyFont="1" applyFill="1" applyBorder="1" applyAlignment="1">
      <alignment horizontal="right" vertical="center"/>
    </xf>
    <xf numFmtId="1" fontId="108" fillId="0" borderId="9" xfId="67" applyNumberFormat="1" applyFont="1" applyFill="1" applyBorder="1" applyAlignment="1">
      <alignment horizontal="center" vertical="center" wrapText="1"/>
    </xf>
    <xf numFmtId="1" fontId="108" fillId="0" borderId="55" xfId="67" applyNumberFormat="1" applyFont="1" applyFill="1" applyBorder="1" applyAlignment="1">
      <alignment horizontal="center" vertical="center" wrapText="1"/>
    </xf>
    <xf numFmtId="0" fontId="108" fillId="0" borderId="10" xfId="67" quotePrefix="1" applyNumberFormat="1" applyFont="1" applyFill="1" applyBorder="1" applyAlignment="1">
      <alignment horizontal="center" vertical="center"/>
    </xf>
    <xf numFmtId="0" fontId="108" fillId="0" borderId="55" xfId="67" quotePrefix="1" applyNumberFormat="1" applyFont="1" applyFill="1" applyBorder="1" applyAlignment="1">
      <alignment horizontal="center" vertical="center"/>
    </xf>
    <xf numFmtId="230" fontId="27" fillId="0" borderId="0" xfId="67" quotePrefix="1" applyNumberFormat="1" applyFont="1" applyFill="1" applyBorder="1" applyAlignment="1">
      <alignment horizontal="left" vertical="center" wrapText="1"/>
    </xf>
    <xf numFmtId="230" fontId="108" fillId="0" borderId="9" xfId="67" applyNumberFormat="1" applyFont="1" applyFill="1" applyBorder="1" applyAlignment="1">
      <alignment horizontal="center" vertical="center" wrapText="1"/>
    </xf>
    <xf numFmtId="230" fontId="108" fillId="0" borderId="55" xfId="67" applyNumberFormat="1" applyFont="1" applyFill="1" applyBorder="1" applyAlignment="1">
      <alignment horizontal="center" vertical="center" wrapText="1"/>
    </xf>
    <xf numFmtId="0" fontId="108" fillId="0" borderId="8" xfId="67" quotePrefix="1" applyNumberFormat="1" applyFont="1" applyFill="1" applyBorder="1" applyAlignment="1">
      <alignment horizontal="center" vertical="center"/>
    </xf>
    <xf numFmtId="0" fontId="108" fillId="0" borderId="2" xfId="67" quotePrefix="1" applyNumberFormat="1" applyFont="1" applyFill="1" applyBorder="1" applyAlignment="1">
      <alignment horizontal="center" vertical="center"/>
    </xf>
    <xf numFmtId="0" fontId="108" fillId="0" borderId="56" xfId="67" quotePrefix="1" applyNumberFormat="1" applyFont="1" applyFill="1" applyBorder="1" applyAlignment="1">
      <alignment horizontal="center" vertical="center"/>
    </xf>
    <xf numFmtId="230" fontId="106" fillId="0" borderId="0" xfId="67" quotePrefix="1" applyNumberFormat="1" applyFont="1" applyFill="1" applyBorder="1" applyAlignment="1">
      <alignment horizontal="left" vertical="center" wrapText="1"/>
    </xf>
    <xf numFmtId="230" fontId="52" fillId="0" borderId="0" xfId="67" quotePrefix="1" applyNumberFormat="1" applyFont="1" applyFill="1" applyBorder="1" applyAlignment="1">
      <alignment horizontal="left" vertical="center" wrapText="1"/>
    </xf>
    <xf numFmtId="230" fontId="108" fillId="0" borderId="10" xfId="67" applyNumberFormat="1" applyFont="1" applyFill="1" applyBorder="1" applyAlignment="1">
      <alignment horizontal="center" vertical="center" wrapText="1"/>
    </xf>
    <xf numFmtId="0" fontId="12" fillId="0" borderId="21" xfId="8" applyFont="1" applyFill="1" applyBorder="1" applyAlignment="1">
      <alignment horizontal="center" vertical="center" wrapText="1"/>
    </xf>
    <xf numFmtId="0" fontId="12" fillId="0" borderId="24" xfId="8" applyFont="1" applyFill="1" applyBorder="1" applyAlignment="1">
      <alignment horizontal="center" vertical="center" wrapText="1"/>
    </xf>
    <xf numFmtId="0" fontId="12" fillId="0" borderId="40" xfId="8" applyFont="1" applyFill="1" applyBorder="1" applyAlignment="1">
      <alignment horizontal="center" vertical="center" wrapText="1"/>
    </xf>
    <xf numFmtId="0" fontId="12" fillId="0" borderId="48" xfId="8" applyFont="1" applyFill="1" applyBorder="1" applyAlignment="1">
      <alignment horizontal="center" vertical="center" wrapText="1"/>
    </xf>
    <xf numFmtId="0" fontId="12" fillId="0" borderId="4" xfId="8" applyFont="1" applyFill="1" applyBorder="1" applyAlignment="1">
      <alignment horizontal="center" vertical="center" wrapText="1"/>
    </xf>
    <xf numFmtId="0" fontId="12" fillId="0" borderId="57" xfId="8" applyFont="1" applyFill="1" applyBorder="1" applyAlignment="1">
      <alignment horizontal="center" vertical="center" wrapText="1"/>
    </xf>
    <xf numFmtId="0" fontId="12" fillId="0" borderId="64" xfId="8" applyFont="1" applyFill="1" applyBorder="1" applyAlignment="1">
      <alignment horizontal="center" vertical="center" wrapText="1"/>
    </xf>
    <xf numFmtId="0" fontId="12" fillId="0" borderId="7" xfId="8" applyFont="1" applyFill="1" applyBorder="1" applyAlignment="1">
      <alignment horizontal="center" vertical="center" wrapText="1"/>
    </xf>
    <xf numFmtId="0" fontId="12" fillId="0" borderId="23" xfId="8" applyFont="1" applyFill="1" applyBorder="1" applyAlignment="1">
      <alignment horizontal="center" vertical="center" wrapText="1"/>
    </xf>
    <xf numFmtId="0" fontId="12" fillId="0" borderId="49" xfId="8" applyFont="1" applyFill="1" applyBorder="1" applyAlignment="1">
      <alignment horizontal="center" vertical="center" wrapText="1"/>
    </xf>
    <xf numFmtId="220" fontId="13" fillId="0" borderId="1" xfId="8" applyNumberFormat="1" applyFont="1" applyFill="1" applyBorder="1" applyAlignment="1"/>
    <xf numFmtId="220" fontId="13" fillId="0" borderId="80" xfId="8" applyNumberFormat="1" applyFont="1" applyFill="1" applyBorder="1" applyAlignment="1"/>
    <xf numFmtId="220" fontId="13" fillId="0" borderId="5" xfId="8" applyNumberFormat="1" applyFont="1" applyFill="1" applyBorder="1" applyAlignment="1"/>
    <xf numFmtId="220" fontId="13" fillId="0" borderId="31" xfId="8" applyNumberFormat="1" applyFont="1" applyFill="1" applyBorder="1" applyAlignment="1"/>
    <xf numFmtId="0" fontId="27" fillId="0" borderId="13" xfId="8" applyFont="1" applyFill="1" applyBorder="1" applyAlignment="1">
      <alignment horizontal="center" wrapText="1"/>
    </xf>
    <xf numFmtId="0" fontId="27" fillId="0" borderId="15" xfId="8" applyFont="1" applyFill="1" applyBorder="1" applyAlignment="1">
      <alignment horizontal="center" wrapText="1"/>
    </xf>
    <xf numFmtId="0" fontId="12" fillId="0" borderId="13" xfId="231" applyFont="1" applyFill="1" applyBorder="1" applyAlignment="1">
      <alignment horizontal="center" vertical="center"/>
    </xf>
    <xf numFmtId="0" fontId="12" fillId="0" borderId="14" xfId="231" applyFont="1" applyFill="1" applyBorder="1" applyAlignment="1">
      <alignment horizontal="center" vertical="center"/>
    </xf>
    <xf numFmtId="0" fontId="12" fillId="0" borderId="15" xfId="231" applyFont="1" applyFill="1" applyBorder="1" applyAlignment="1">
      <alignment horizontal="center" vertical="center"/>
    </xf>
    <xf numFmtId="0" fontId="12" fillId="0" borderId="13" xfId="8" applyFont="1" applyFill="1" applyBorder="1" applyAlignment="1">
      <alignment horizontal="center" vertical="center"/>
    </xf>
    <xf numFmtId="0" fontId="12" fillId="0" borderId="14" xfId="8" applyFont="1" applyFill="1" applyBorder="1" applyAlignment="1">
      <alignment horizontal="center" vertical="center"/>
    </xf>
    <xf numFmtId="0" fontId="12" fillId="0" borderId="15" xfId="8" applyFont="1" applyFill="1" applyBorder="1" applyAlignment="1">
      <alignment horizontal="center" vertical="center"/>
    </xf>
    <xf numFmtId="0" fontId="12" fillId="0" borderId="13" xfId="8" applyFont="1" applyFill="1" applyBorder="1" applyAlignment="1">
      <alignment horizontal="center" vertical="center" wrapText="1"/>
    </xf>
    <xf numFmtId="0" fontId="12" fillId="0" borderId="14" xfId="8" applyFont="1" applyFill="1" applyBorder="1" applyAlignment="1">
      <alignment horizontal="center" vertical="center" wrapText="1"/>
    </xf>
    <xf numFmtId="0" fontId="12" fillId="0" borderId="15" xfId="8" applyFont="1" applyFill="1" applyBorder="1" applyAlignment="1">
      <alignment horizontal="center" vertical="center" wrapText="1"/>
    </xf>
    <xf numFmtId="0" fontId="9" fillId="0" borderId="14" xfId="8" applyFont="1" applyFill="1" applyBorder="1" applyAlignment="1">
      <alignment horizontal="center" vertical="center"/>
    </xf>
    <xf numFmtId="0" fontId="9" fillId="0" borderId="62" xfId="8" applyFont="1" applyFill="1" applyBorder="1" applyAlignment="1">
      <alignment horizontal="center" vertical="center"/>
    </xf>
    <xf numFmtId="0" fontId="9" fillId="0" borderId="38" xfId="8" applyFont="1" applyFill="1" applyBorder="1" applyAlignment="1">
      <alignment horizontal="center" vertical="center"/>
    </xf>
    <xf numFmtId="0" fontId="9" fillId="0" borderId="155" xfId="8" applyFont="1" applyFill="1" applyBorder="1" applyAlignment="1">
      <alignment horizontal="center" vertical="center"/>
    </xf>
    <xf numFmtId="0" fontId="117" fillId="0" borderId="0" xfId="234" applyFont="1" applyFill="1" applyBorder="1" applyAlignment="1">
      <alignment horizontal="center" vertical="center"/>
    </xf>
    <xf numFmtId="0" fontId="37" fillId="0" borderId="0" xfId="8" applyFont="1" applyFill="1"/>
    <xf numFmtId="0" fontId="27" fillId="0" borderId="13" xfId="8" applyFont="1" applyFill="1" applyBorder="1" applyAlignment="1">
      <alignment horizontal="center" vertical="center" wrapText="1"/>
    </xf>
    <xf numFmtId="0" fontId="27" fillId="0" borderId="14" xfId="8" applyFont="1" applyFill="1" applyBorder="1" applyAlignment="1">
      <alignment horizontal="center" vertical="center" wrapText="1"/>
    </xf>
    <xf numFmtId="0" fontId="61" fillId="0" borderId="12" xfId="8" applyFont="1" applyFill="1" applyBorder="1" applyAlignment="1">
      <alignment horizontal="center" vertical="center" textRotation="90" wrapText="1"/>
    </xf>
    <xf numFmtId="0" fontId="61" fillId="0" borderId="26" xfId="8" applyFont="1" applyFill="1" applyBorder="1" applyAlignment="1">
      <alignment horizontal="center" vertical="center" textRotation="90" wrapText="1"/>
    </xf>
    <xf numFmtId="0" fontId="61" fillId="0" borderId="16" xfId="8" applyFont="1" applyFill="1" applyBorder="1" applyAlignment="1">
      <alignment horizontal="center" vertical="center" textRotation="90" wrapText="1"/>
    </xf>
    <xf numFmtId="0" fontId="27" fillId="0" borderId="14" xfId="8" applyFont="1" applyFill="1" applyBorder="1" applyAlignment="1">
      <alignment horizontal="center" vertical="center"/>
    </xf>
    <xf numFmtId="0" fontId="12" fillId="0" borderId="10" xfId="70" applyFont="1" applyFill="1" applyBorder="1" applyAlignment="1">
      <alignment horizontal="center" vertical="center"/>
    </xf>
    <xf numFmtId="0" fontId="12" fillId="0" borderId="55" xfId="70" applyFont="1" applyFill="1" applyBorder="1" applyAlignment="1">
      <alignment horizontal="center" vertical="center"/>
    </xf>
    <xf numFmtId="0" fontId="12" fillId="0" borderId="10" xfId="70" applyFont="1" applyFill="1" applyBorder="1" applyAlignment="1">
      <alignment horizontal="left" vertical="center"/>
    </xf>
    <xf numFmtId="0" fontId="12" fillId="0" borderId="1" xfId="70" applyFont="1" applyFill="1" applyBorder="1" applyAlignment="1">
      <alignment horizontal="center" vertical="center"/>
    </xf>
    <xf numFmtId="0" fontId="12" fillId="0" borderId="3" xfId="70" applyFont="1" applyFill="1" applyBorder="1" applyAlignment="1">
      <alignment horizontal="center" vertical="center"/>
    </xf>
    <xf numFmtId="0" fontId="12" fillId="0" borderId="56" xfId="70" applyFont="1" applyFill="1" applyBorder="1" applyAlignment="1">
      <alignment horizontal="center" vertical="center"/>
    </xf>
    <xf numFmtId="0" fontId="12" fillId="0" borderId="57" xfId="70" applyFont="1" applyFill="1" applyBorder="1" applyAlignment="1">
      <alignment horizontal="center" vertical="center"/>
    </xf>
    <xf numFmtId="0" fontId="12" fillId="0" borderId="80" xfId="70" applyFont="1" applyFill="1" applyBorder="1" applyAlignment="1">
      <alignment horizontal="center" vertical="center"/>
    </xf>
    <xf numFmtId="0" fontId="12" fillId="0" borderId="51" xfId="70" applyFont="1" applyFill="1" applyBorder="1" applyAlignment="1">
      <alignment horizontal="center" vertical="center"/>
    </xf>
    <xf numFmtId="0" fontId="9" fillId="0" borderId="21" xfId="54" applyFont="1" applyFill="1" applyBorder="1" applyAlignment="1">
      <alignment horizontal="center" vertical="center"/>
    </xf>
    <xf numFmtId="0" fontId="39" fillId="0" borderId="24" xfId="54" applyFont="1" applyFill="1" applyBorder="1" applyAlignment="1">
      <alignment horizontal="center" vertical="center"/>
    </xf>
    <xf numFmtId="0" fontId="39" fillId="0" borderId="48" xfId="54" applyFont="1" applyFill="1" applyBorder="1" applyAlignment="1">
      <alignment horizontal="center" vertical="center"/>
    </xf>
    <xf numFmtId="0" fontId="39" fillId="0" borderId="4" xfId="54" applyFont="1" applyFill="1" applyBorder="1" applyAlignment="1">
      <alignment horizontal="center" vertical="center"/>
    </xf>
    <xf numFmtId="0" fontId="9" fillId="0" borderId="58" xfId="54" applyFont="1" applyFill="1" applyBorder="1" applyAlignment="1">
      <alignment horizontal="center" vertical="center"/>
    </xf>
    <xf numFmtId="0" fontId="9" fillId="0" borderId="70" xfId="54" applyFont="1" applyFill="1" applyBorder="1" applyAlignment="1">
      <alignment horizontal="center" vertical="center"/>
    </xf>
    <xf numFmtId="0" fontId="9" fillId="0" borderId="32" xfId="54" applyFont="1" applyFill="1" applyBorder="1" applyAlignment="1">
      <alignment horizontal="center" vertical="center" wrapText="1"/>
    </xf>
    <xf numFmtId="0" fontId="9" fillId="0" borderId="51" xfId="54" applyFont="1" applyFill="1" applyBorder="1" applyAlignment="1">
      <alignment horizontal="center" vertical="center" wrapText="1"/>
    </xf>
    <xf numFmtId="0" fontId="9" fillId="0" borderId="81" xfId="54" applyFont="1" applyFill="1" applyBorder="1" applyAlignment="1">
      <alignment horizontal="center" vertical="center"/>
    </xf>
    <xf numFmtId="0" fontId="9" fillId="0" borderId="10" xfId="54" applyFont="1" applyFill="1" applyBorder="1" applyAlignment="1">
      <alignment horizontal="center" vertical="center"/>
    </xf>
    <xf numFmtId="0" fontId="9" fillId="0" borderId="75" xfId="54" applyFont="1" applyFill="1" applyBorder="1" applyAlignment="1">
      <alignment horizontal="center" vertical="center"/>
    </xf>
    <xf numFmtId="0" fontId="9" fillId="0" borderId="8" xfId="157" applyFont="1" applyFill="1" applyBorder="1" applyAlignment="1">
      <alignment horizontal="center"/>
    </xf>
    <xf numFmtId="0" fontId="9" fillId="0" borderId="56" xfId="157" applyFont="1" applyFill="1" applyBorder="1" applyAlignment="1">
      <alignment horizontal="center"/>
    </xf>
    <xf numFmtId="0" fontId="7" fillId="0" borderId="6" xfId="157" applyFont="1" applyFill="1" applyBorder="1" applyAlignment="1">
      <alignment horizontal="center"/>
    </xf>
    <xf numFmtId="0" fontId="7" fillId="0" borderId="41" xfId="157" applyFont="1" applyFill="1" applyBorder="1" applyAlignment="1">
      <alignment horizontal="center"/>
    </xf>
    <xf numFmtId="0" fontId="12" fillId="0" borderId="12" xfId="70" applyFont="1" applyFill="1" applyBorder="1" applyAlignment="1">
      <alignment horizontal="center" vertical="center"/>
    </xf>
    <xf numFmtId="0" fontId="12" fillId="0" borderId="26" xfId="70" applyFont="1" applyFill="1" applyBorder="1" applyAlignment="1">
      <alignment horizontal="center" vertical="center"/>
    </xf>
    <xf numFmtId="0" fontId="12" fillId="0" borderId="16" xfId="70" applyFont="1" applyFill="1" applyBorder="1" applyAlignment="1">
      <alignment horizontal="center" vertical="center"/>
    </xf>
    <xf numFmtId="0" fontId="12" fillId="0" borderId="21" xfId="237" quotePrefix="1" applyFont="1" applyFill="1" applyBorder="1" applyAlignment="1">
      <alignment horizontal="center" vertical="center"/>
    </xf>
    <xf numFmtId="0" fontId="12" fillId="0" borderId="24" xfId="237" quotePrefix="1" applyFont="1" applyFill="1" applyBorder="1" applyAlignment="1">
      <alignment horizontal="center" vertical="center"/>
    </xf>
    <xf numFmtId="0" fontId="12" fillId="0" borderId="23" xfId="237" quotePrefix="1" applyFont="1" applyFill="1" applyBorder="1" applyAlignment="1">
      <alignment horizontal="center" vertical="center"/>
    </xf>
    <xf numFmtId="0" fontId="12" fillId="0" borderId="17" xfId="237" quotePrefix="1" applyFont="1" applyFill="1" applyBorder="1" applyAlignment="1">
      <alignment horizontal="center" vertical="center"/>
    </xf>
    <xf numFmtId="0" fontId="12" fillId="0" borderId="20" xfId="237" quotePrefix="1" applyFont="1" applyFill="1" applyBorder="1" applyAlignment="1">
      <alignment horizontal="center" vertical="center"/>
    </xf>
    <xf numFmtId="0" fontId="12" fillId="0" borderId="19" xfId="237" quotePrefix="1" applyFont="1" applyFill="1" applyBorder="1" applyAlignment="1">
      <alignment horizontal="center" vertical="center"/>
    </xf>
    <xf numFmtId="0" fontId="12" fillId="0" borderId="24" xfId="237" applyFont="1" applyFill="1" applyBorder="1" applyAlignment="1">
      <alignment horizontal="center" vertical="center"/>
    </xf>
    <xf numFmtId="0" fontId="12" fillId="0" borderId="23" xfId="237" applyFont="1" applyFill="1" applyBorder="1" applyAlignment="1">
      <alignment horizontal="center" vertical="center"/>
    </xf>
    <xf numFmtId="0" fontId="12" fillId="0" borderId="0" xfId="237" applyFont="1" applyFill="1" applyBorder="1" applyAlignment="1">
      <alignment horizontal="center" vertical="center"/>
    </xf>
    <xf numFmtId="0" fontId="12" fillId="0" borderId="28" xfId="237" applyFont="1" applyFill="1" applyBorder="1" applyAlignment="1">
      <alignment horizontal="center" vertical="center"/>
    </xf>
    <xf numFmtId="0" fontId="12" fillId="0" borderId="20" xfId="237" applyFont="1" applyFill="1" applyBorder="1" applyAlignment="1">
      <alignment horizontal="center" vertical="center"/>
    </xf>
    <xf numFmtId="0" fontId="12" fillId="0" borderId="19" xfId="237" applyFont="1" applyFill="1" applyBorder="1" applyAlignment="1">
      <alignment horizontal="center" vertical="center"/>
    </xf>
    <xf numFmtId="0" fontId="16" fillId="0" borderId="4" xfId="70" applyFont="1" applyFill="1" applyBorder="1" applyAlignment="1">
      <alignment horizontal="right" vertical="center"/>
    </xf>
    <xf numFmtId="0" fontId="27" fillId="0" borderId="1" xfId="70" applyFont="1" applyFill="1" applyBorder="1" applyAlignment="1">
      <alignment horizontal="center" vertical="center"/>
    </xf>
    <xf numFmtId="0" fontId="27" fillId="0" borderId="3" xfId="70" applyFont="1" applyFill="1" applyBorder="1" applyAlignment="1">
      <alignment horizontal="center" vertical="center"/>
    </xf>
    <xf numFmtId="0" fontId="27" fillId="0" borderId="7" xfId="70" applyFont="1" applyFill="1" applyBorder="1" applyAlignment="1">
      <alignment horizontal="center" vertical="center"/>
    </xf>
    <xf numFmtId="0" fontId="27" fillId="0" borderId="9" xfId="70" applyFont="1" applyFill="1" applyBorder="1" applyAlignment="1">
      <alignment horizontal="center" vertical="center"/>
    </xf>
    <xf numFmtId="0" fontId="27" fillId="0" borderId="10" xfId="70" applyFont="1" applyFill="1" applyBorder="1" applyAlignment="1">
      <alignment horizontal="center" vertical="center"/>
    </xf>
    <xf numFmtId="0" fontId="27" fillId="0" borderId="55" xfId="70" applyFont="1" applyFill="1" applyBorder="1" applyAlignment="1">
      <alignment horizontal="center" vertical="center"/>
    </xf>
    <xf numFmtId="0" fontId="27" fillId="0" borderId="12" xfId="239" applyFont="1" applyFill="1" applyBorder="1" applyAlignment="1">
      <alignment horizontal="center" vertical="center"/>
    </xf>
    <xf numFmtId="0" fontId="27" fillId="0" borderId="16" xfId="239" applyFont="1" applyFill="1" applyBorder="1" applyAlignment="1">
      <alignment horizontal="center" vertical="center"/>
    </xf>
    <xf numFmtId="0" fontId="27" fillId="0" borderId="13" xfId="239" quotePrefix="1" applyFont="1" applyFill="1" applyBorder="1" applyAlignment="1">
      <alignment horizontal="center"/>
    </xf>
    <xf numFmtId="0" fontId="27" fillId="0" borderId="14" xfId="239" quotePrefix="1" applyFont="1" applyFill="1" applyBorder="1" applyAlignment="1">
      <alignment horizontal="center"/>
    </xf>
    <xf numFmtId="0" fontId="27" fillId="0" borderId="15" xfId="239" quotePrefix="1" applyFont="1" applyFill="1" applyBorder="1" applyAlignment="1">
      <alignment horizontal="center"/>
    </xf>
    <xf numFmtId="0" fontId="27" fillId="0" borderId="21" xfId="239" applyFont="1" applyFill="1" applyBorder="1" applyAlignment="1">
      <alignment horizontal="center" vertical="center"/>
    </xf>
    <xf numFmtId="0" fontId="27" fillId="0" borderId="24" xfId="239" applyFont="1" applyFill="1" applyBorder="1" applyAlignment="1">
      <alignment horizontal="center" vertical="center"/>
    </xf>
    <xf numFmtId="0" fontId="27" fillId="0" borderId="23" xfId="239" applyFont="1" applyFill="1" applyBorder="1" applyAlignment="1">
      <alignment horizontal="center" vertical="center"/>
    </xf>
    <xf numFmtId="0" fontId="27" fillId="0" borderId="17" xfId="239" applyFont="1" applyFill="1" applyBorder="1" applyAlignment="1">
      <alignment horizontal="center" vertical="center"/>
    </xf>
    <xf numFmtId="0" fontId="27" fillId="0" borderId="20" xfId="239" applyFont="1" applyFill="1" applyBorder="1" applyAlignment="1">
      <alignment horizontal="center" vertical="center"/>
    </xf>
    <xf numFmtId="0" fontId="27" fillId="0" borderId="19" xfId="239" applyFont="1" applyFill="1" applyBorder="1" applyAlignment="1">
      <alignment horizontal="center" vertical="center"/>
    </xf>
    <xf numFmtId="0" fontId="106" fillId="0" borderId="12" xfId="170" applyFont="1" applyFill="1" applyBorder="1" applyAlignment="1">
      <alignment horizontal="center" vertical="center"/>
    </xf>
    <xf numFmtId="0" fontId="106" fillId="0" borderId="160" xfId="170" applyFont="1" applyFill="1" applyBorder="1" applyAlignment="1">
      <alignment horizontal="center" vertical="center"/>
    </xf>
    <xf numFmtId="0" fontId="12" fillId="0" borderId="58" xfId="170" applyFont="1" applyFill="1" applyBorder="1" applyAlignment="1">
      <alignment horizontal="center" vertical="center"/>
    </xf>
    <xf numFmtId="0" fontId="12" fillId="0" borderId="59" xfId="170" applyFont="1" applyFill="1" applyBorder="1" applyAlignment="1">
      <alignment horizontal="center" vertical="center"/>
    </xf>
    <xf numFmtId="0" fontId="12" fillId="0" borderId="60" xfId="170" applyFont="1" applyFill="1" applyBorder="1" applyAlignment="1">
      <alignment horizontal="center" vertical="center"/>
    </xf>
    <xf numFmtId="0" fontId="106" fillId="0" borderId="27" xfId="63" applyFont="1" applyFill="1" applyBorder="1" applyAlignment="1">
      <alignment horizontal="left"/>
    </xf>
    <xf numFmtId="0" fontId="106" fillId="0" borderId="0" xfId="63" applyFont="1" applyFill="1" applyBorder="1" applyAlignment="1">
      <alignment horizontal="left"/>
    </xf>
    <xf numFmtId="0" fontId="106" fillId="0" borderId="76" xfId="63" applyFont="1" applyFill="1" applyBorder="1" applyAlignment="1">
      <alignment horizontal="center" vertical="center"/>
    </xf>
    <xf numFmtId="0" fontId="106" fillId="0" borderId="61" xfId="63" applyFont="1" applyFill="1" applyBorder="1" applyAlignment="1">
      <alignment horizontal="center" vertical="center"/>
    </xf>
    <xf numFmtId="0" fontId="126" fillId="0" borderId="74" xfId="63" applyFont="1" applyFill="1" applyBorder="1" applyAlignment="1">
      <alignment vertical="center"/>
    </xf>
    <xf numFmtId="0" fontId="126" fillId="0" borderId="9" xfId="63" applyFont="1" applyFill="1" applyBorder="1" applyAlignment="1">
      <alignment vertical="center"/>
    </xf>
    <xf numFmtId="0" fontId="106" fillId="0" borderId="12" xfId="63" applyFont="1" applyFill="1" applyBorder="1" applyAlignment="1">
      <alignment horizontal="center" vertical="center"/>
    </xf>
    <xf numFmtId="0" fontId="106" fillId="0" borderId="160" xfId="63" applyFont="1" applyFill="1" applyBorder="1" applyAlignment="1">
      <alignment horizontal="center" vertical="center"/>
    </xf>
    <xf numFmtId="0" fontId="12" fillId="0" borderId="12" xfId="235" applyFont="1" applyFill="1" applyBorder="1" applyAlignment="1">
      <alignment horizontal="center" vertical="center"/>
    </xf>
    <xf numFmtId="0" fontId="12" fillId="0" borderId="16" xfId="235" applyFont="1" applyFill="1" applyBorder="1" applyAlignment="1">
      <alignment horizontal="center" vertical="center"/>
    </xf>
    <xf numFmtId="0" fontId="12" fillId="0" borderId="23" xfId="235" applyFont="1" applyFill="1" applyBorder="1" applyAlignment="1">
      <alignment horizontal="center" vertical="center"/>
    </xf>
    <xf numFmtId="0" fontId="12" fillId="0" borderId="19" xfId="235" quotePrefix="1" applyFont="1" applyFill="1" applyBorder="1" applyAlignment="1">
      <alignment horizontal="center" vertical="center"/>
    </xf>
    <xf numFmtId="0" fontId="27" fillId="0" borderId="13" xfId="240" quotePrefix="1" applyFont="1" applyFill="1" applyBorder="1" applyAlignment="1">
      <alignment horizontal="center" vertical="center"/>
    </xf>
    <xf numFmtId="0" fontId="39" fillId="0" borderId="14" xfId="70" applyFont="1" applyFill="1" applyBorder="1" applyAlignment="1">
      <alignment horizontal="center" vertical="center"/>
    </xf>
    <xf numFmtId="0" fontId="39" fillId="0" borderId="15" xfId="70" applyFont="1" applyFill="1" applyBorder="1" applyAlignment="1">
      <alignment horizontal="center" vertical="center"/>
    </xf>
    <xf numFmtId="0" fontId="15" fillId="0" borderId="0" xfId="238" applyFont="1" applyFill="1" applyBorder="1" applyAlignment="1">
      <alignment horizontal="center" wrapText="1"/>
    </xf>
    <xf numFmtId="0" fontId="27" fillId="0" borderId="24" xfId="240" applyFont="1" applyFill="1" applyBorder="1" applyAlignment="1">
      <alignment horizontal="left" vertical="center"/>
    </xf>
    <xf numFmtId="0" fontId="27" fillId="0" borderId="23" xfId="240" applyFont="1" applyFill="1" applyBorder="1" applyAlignment="1">
      <alignment horizontal="left" vertical="center"/>
    </xf>
    <xf numFmtId="0" fontId="27" fillId="0" borderId="20" xfId="240" applyFont="1" applyFill="1" applyBorder="1" applyAlignment="1">
      <alignment horizontal="left" vertical="center"/>
    </xf>
    <xf numFmtId="0" fontId="27" fillId="0" borderId="19" xfId="240" applyFont="1" applyFill="1" applyBorder="1" applyAlignment="1">
      <alignment horizontal="left" vertical="center"/>
    </xf>
    <xf numFmtId="0" fontId="12" fillId="0" borderId="12" xfId="241" applyFont="1" applyFill="1" applyBorder="1" applyAlignment="1">
      <alignment horizontal="center" vertical="center"/>
    </xf>
    <xf numFmtId="0" fontId="39" fillId="0" borderId="16" xfId="70" applyFont="1" applyFill="1" applyBorder="1" applyAlignment="1">
      <alignment horizontal="center" vertical="center"/>
    </xf>
    <xf numFmtId="0" fontId="12" fillId="0" borderId="21" xfId="241" quotePrefix="1" applyFont="1" applyFill="1" applyBorder="1" applyAlignment="1">
      <alignment horizontal="center"/>
    </xf>
    <xf numFmtId="0" fontId="12" fillId="0" borderId="24" xfId="241" quotePrefix="1" applyFont="1" applyFill="1" applyBorder="1" applyAlignment="1">
      <alignment horizontal="center"/>
    </xf>
    <xf numFmtId="0" fontId="12" fillId="0" borderId="23" xfId="241" quotePrefix="1" applyFont="1" applyFill="1" applyBorder="1" applyAlignment="1">
      <alignment horizontal="center"/>
    </xf>
    <xf numFmtId="0" fontId="12" fillId="0" borderId="24" xfId="241" applyFont="1" applyFill="1" applyBorder="1" applyAlignment="1">
      <alignment horizontal="left" vertical="center"/>
    </xf>
    <xf numFmtId="0" fontId="12" fillId="0" borderId="23" xfId="241" applyFont="1" applyFill="1" applyBorder="1" applyAlignment="1">
      <alignment horizontal="left" vertical="center"/>
    </xf>
    <xf numFmtId="0" fontId="12" fillId="0" borderId="20" xfId="241" applyFont="1" applyFill="1" applyBorder="1" applyAlignment="1">
      <alignment horizontal="left" vertical="center"/>
    </xf>
    <xf numFmtId="0" fontId="12" fillId="0" borderId="19" xfId="241" applyFont="1" applyFill="1" applyBorder="1" applyAlignment="1">
      <alignment horizontal="left" vertical="center"/>
    </xf>
    <xf numFmtId="0" fontId="12" fillId="0" borderId="58" xfId="241" quotePrefix="1" applyFont="1" applyFill="1" applyBorder="1" applyAlignment="1">
      <alignment horizontal="center"/>
    </xf>
    <xf numFmtId="0" fontId="12" fillId="0" borderId="59" xfId="241" quotePrefix="1" applyFont="1" applyFill="1" applyBorder="1" applyAlignment="1">
      <alignment horizontal="center"/>
    </xf>
    <xf numFmtId="0" fontId="12" fillId="0" borderId="60" xfId="241" quotePrefix="1" applyFont="1" applyFill="1" applyBorder="1" applyAlignment="1">
      <alignment horizontal="center"/>
    </xf>
    <xf numFmtId="0" fontId="15" fillId="0" borderId="0" xfId="241" applyFont="1" applyFill="1" applyBorder="1" applyAlignment="1">
      <alignment wrapText="1"/>
    </xf>
    <xf numFmtId="0" fontId="15" fillId="0" borderId="28" xfId="241" applyFont="1" applyFill="1" applyBorder="1" applyAlignment="1">
      <alignment wrapText="1"/>
    </xf>
    <xf numFmtId="0" fontId="45" fillId="0" borderId="28" xfId="70" applyFont="1" applyFill="1" applyBorder="1" applyAlignment="1">
      <alignment wrapText="1"/>
    </xf>
    <xf numFmtId="0" fontId="39" fillId="0" borderId="23" xfId="70" applyFont="1" applyFill="1" applyBorder="1" applyAlignment="1">
      <alignment horizontal="left" vertical="center"/>
    </xf>
    <xf numFmtId="0" fontId="39" fillId="0" borderId="20" xfId="70" applyFont="1" applyFill="1" applyBorder="1" applyAlignment="1">
      <alignment horizontal="left" vertical="center"/>
    </xf>
    <xf numFmtId="0" fontId="39" fillId="0" borderId="19" xfId="70" applyFont="1" applyFill="1" applyBorder="1" applyAlignment="1">
      <alignment horizontal="left" vertical="center"/>
    </xf>
    <xf numFmtId="0" fontId="52" fillId="0" borderId="27" xfId="241" applyFont="1" applyFill="1" applyBorder="1" applyAlignment="1">
      <alignment horizontal="left" wrapText="1"/>
    </xf>
    <xf numFmtId="0" fontId="52" fillId="0" borderId="0" xfId="241" applyFont="1" applyFill="1" applyBorder="1" applyAlignment="1">
      <alignment horizontal="left" wrapText="1"/>
    </xf>
    <xf numFmtId="0" fontId="52" fillId="0" borderId="28" xfId="241" applyFont="1" applyFill="1" applyBorder="1" applyAlignment="1">
      <alignment horizontal="left" wrapText="1"/>
    </xf>
    <xf numFmtId="0" fontId="15" fillId="0" borderId="0" xfId="241" applyFont="1" applyFill="1" applyBorder="1" applyAlignment="1">
      <alignment horizontal="left" wrapText="1"/>
    </xf>
    <xf numFmtId="0" fontId="15" fillId="0" borderId="28" xfId="241" applyFont="1" applyFill="1" applyBorder="1" applyAlignment="1">
      <alignment horizontal="left" wrapText="1"/>
    </xf>
    <xf numFmtId="0" fontId="16" fillId="0" borderId="0" xfId="242" quotePrefix="1" applyFont="1" applyFill="1" applyBorder="1" applyAlignment="1">
      <alignment horizontal="right"/>
    </xf>
    <xf numFmtId="0" fontId="27" fillId="0" borderId="24" xfId="242" applyFont="1" applyFill="1" applyBorder="1" applyAlignment="1">
      <alignment horizontal="left" vertical="center"/>
    </xf>
    <xf numFmtId="0" fontId="27" fillId="0" borderId="23" xfId="242" applyFont="1" applyFill="1" applyBorder="1" applyAlignment="1">
      <alignment horizontal="left" vertical="center"/>
    </xf>
    <xf numFmtId="0" fontId="27" fillId="0" borderId="20" xfId="242" applyFont="1" applyFill="1" applyBorder="1" applyAlignment="1">
      <alignment horizontal="left" vertical="center"/>
    </xf>
    <xf numFmtId="0" fontId="27" fillId="0" borderId="19" xfId="242" applyFont="1" applyFill="1" applyBorder="1" applyAlignment="1">
      <alignment horizontal="left" vertical="center"/>
    </xf>
    <xf numFmtId="0" fontId="133" fillId="0" borderId="12" xfId="70" applyFont="1" applyFill="1" applyBorder="1" applyAlignment="1">
      <alignment horizontal="center" vertical="center"/>
    </xf>
    <xf numFmtId="0" fontId="133" fillId="0" borderId="16" xfId="70" applyFont="1" applyFill="1" applyBorder="1" applyAlignment="1">
      <alignment horizontal="center" vertical="center"/>
    </xf>
    <xf numFmtId="0" fontId="27" fillId="0" borderId="13" xfId="242" quotePrefix="1" applyFont="1" applyFill="1" applyBorder="1" applyAlignment="1">
      <alignment horizontal="center"/>
    </xf>
    <xf numFmtId="0" fontId="27" fillId="0" borderId="14" xfId="242" quotePrefix="1" applyFont="1" applyFill="1" applyBorder="1" applyAlignment="1">
      <alignment horizontal="center"/>
    </xf>
    <xf numFmtId="0" fontId="27" fillId="0" borderId="15" xfId="242" quotePrefix="1" applyFont="1" applyFill="1" applyBorder="1" applyAlignment="1">
      <alignment horizontal="center"/>
    </xf>
    <xf numFmtId="0" fontId="27" fillId="0" borderId="20" xfId="242" applyFont="1" applyFill="1" applyBorder="1" applyAlignment="1">
      <alignment horizontal="center"/>
    </xf>
    <xf numFmtId="0" fontId="27" fillId="0" borderId="19" xfId="242" applyFont="1" applyFill="1" applyBorder="1" applyAlignment="1">
      <alignment horizontal="center"/>
    </xf>
    <xf numFmtId="0" fontId="16" fillId="0" borderId="0" xfId="242" applyFont="1" applyFill="1" applyBorder="1" applyAlignment="1">
      <alignment horizontal="left" wrapText="1"/>
    </xf>
    <xf numFmtId="0" fontId="16" fillId="0" borderId="28" xfId="242" applyFont="1" applyFill="1" applyBorder="1" applyAlignment="1">
      <alignment horizontal="left" wrapText="1"/>
    </xf>
    <xf numFmtId="0" fontId="39" fillId="0" borderId="0" xfId="70" applyFont="1" applyFill="1" applyAlignment="1">
      <alignment horizontal="right"/>
    </xf>
    <xf numFmtId="0" fontId="39" fillId="0" borderId="20" xfId="70" applyFont="1" applyFill="1" applyBorder="1" applyAlignment="1">
      <alignment horizontal="right"/>
    </xf>
    <xf numFmtId="0" fontId="27" fillId="0" borderId="21" xfId="242" applyFont="1" applyFill="1" applyBorder="1" applyAlignment="1">
      <alignment horizontal="center"/>
    </xf>
    <xf numFmtId="0" fontId="27" fillId="0" borderId="24" xfId="242" applyFont="1" applyFill="1" applyBorder="1" applyAlignment="1">
      <alignment horizontal="center"/>
    </xf>
    <xf numFmtId="0" fontId="27" fillId="0" borderId="23" xfId="242" applyFont="1" applyFill="1" applyBorder="1" applyAlignment="1">
      <alignment horizontal="center"/>
    </xf>
    <xf numFmtId="0" fontId="27" fillId="0" borderId="12" xfId="242" applyFont="1" applyFill="1" applyBorder="1" applyAlignment="1">
      <alignment horizontal="left" vertical="center"/>
    </xf>
    <xf numFmtId="0" fontId="27" fillId="0" borderId="16" xfId="242" applyFont="1" applyFill="1" applyBorder="1" applyAlignment="1">
      <alignment horizontal="left" vertical="center"/>
    </xf>
    <xf numFmtId="3" fontId="52" fillId="0" borderId="12" xfId="243" quotePrefix="1" applyNumberFormat="1" applyFont="1" applyFill="1" applyBorder="1" applyAlignment="1">
      <alignment horizontal="center" vertical="center"/>
    </xf>
    <xf numFmtId="3" fontId="52" fillId="0" borderId="16" xfId="243" quotePrefix="1" applyNumberFormat="1" applyFont="1" applyFill="1" applyBorder="1" applyAlignment="1">
      <alignment horizontal="center" vertical="center"/>
    </xf>
    <xf numFmtId="0" fontId="52" fillId="0" borderId="58" xfId="243" quotePrefix="1" applyFont="1" applyFill="1" applyBorder="1" applyAlignment="1">
      <alignment horizontal="center"/>
    </xf>
    <xf numFmtId="0" fontId="52" fillId="0" borderId="59" xfId="243" quotePrefix="1" applyFont="1" applyFill="1" applyBorder="1" applyAlignment="1">
      <alignment horizontal="center"/>
    </xf>
    <xf numFmtId="0" fontId="52" fillId="0" borderId="60" xfId="243" quotePrefix="1" applyFont="1" applyFill="1" applyBorder="1" applyAlignment="1">
      <alignment horizontal="center"/>
    </xf>
    <xf numFmtId="0" fontId="16" fillId="0" borderId="24" xfId="242" applyFont="1" applyFill="1" applyBorder="1" applyAlignment="1">
      <alignment horizontal="left"/>
    </xf>
    <xf numFmtId="3" fontId="15" fillId="0" borderId="0" xfId="243" quotePrefix="1" applyNumberFormat="1" applyFont="1" applyFill="1" applyAlignment="1">
      <alignment horizontal="right"/>
    </xf>
    <xf numFmtId="3" fontId="45" fillId="0" borderId="0" xfId="70" applyNumberFormat="1" applyFont="1" applyFill="1" applyAlignment="1">
      <alignment horizontal="right"/>
    </xf>
    <xf numFmtId="3" fontId="45" fillId="0" borderId="0" xfId="70" applyNumberFormat="1" applyFont="1" applyFill="1" applyBorder="1" applyAlignment="1">
      <alignment horizontal="right"/>
    </xf>
    <xf numFmtId="0" fontId="61" fillId="0" borderId="24" xfId="243" applyFont="1" applyFill="1" applyBorder="1" applyAlignment="1">
      <alignment horizontal="left" vertical="center"/>
    </xf>
    <xf numFmtId="0" fontId="61" fillId="0" borderId="23" xfId="243" applyFont="1" applyFill="1" applyBorder="1" applyAlignment="1">
      <alignment horizontal="left" vertical="center"/>
    </xf>
    <xf numFmtId="0" fontId="61" fillId="0" borderId="20" xfId="243" applyFont="1" applyFill="1" applyBorder="1" applyAlignment="1">
      <alignment horizontal="left" vertical="center"/>
    </xf>
    <xf numFmtId="0" fontId="61" fillId="0" borderId="19" xfId="243" applyFont="1" applyFill="1" applyBorder="1" applyAlignment="1">
      <alignment horizontal="left" vertical="center"/>
    </xf>
    <xf numFmtId="0" fontId="15" fillId="0" borderId="0" xfId="243" quotePrefix="1" applyFont="1" applyFill="1" applyBorder="1" applyAlignment="1">
      <alignment horizontal="center"/>
    </xf>
    <xf numFmtId="0" fontId="27" fillId="0" borderId="24" xfId="243" applyFont="1" applyFill="1" applyBorder="1" applyAlignment="1">
      <alignment horizontal="left" vertical="center"/>
    </xf>
    <xf numFmtId="0" fontId="27" fillId="0" borderId="23" xfId="243" applyFont="1" applyFill="1" applyBorder="1" applyAlignment="1">
      <alignment horizontal="left" vertical="center"/>
    </xf>
    <xf numFmtId="0" fontId="27" fillId="0" borderId="20" xfId="243" applyFont="1" applyFill="1" applyBorder="1" applyAlignment="1">
      <alignment horizontal="left" vertical="center"/>
    </xf>
    <xf numFmtId="0" fontId="27" fillId="0" borderId="19" xfId="243" applyFont="1" applyFill="1" applyBorder="1" applyAlignment="1">
      <alignment horizontal="left" vertical="center"/>
    </xf>
    <xf numFmtId="0" fontId="27" fillId="0" borderId="1" xfId="44" applyFont="1" applyFill="1" applyBorder="1" applyAlignment="1">
      <alignment horizontal="center" vertical="center"/>
    </xf>
    <xf numFmtId="0" fontId="16" fillId="0" borderId="0" xfId="44" applyFont="1" applyFill="1" applyAlignment="1">
      <alignment horizontal="left" vertical="center" wrapText="1"/>
    </xf>
    <xf numFmtId="0" fontId="16" fillId="0" borderId="0" xfId="44" applyFont="1" applyFill="1" applyBorder="1" applyAlignment="1">
      <alignment horizontal="left" vertical="center" wrapText="1"/>
    </xf>
    <xf numFmtId="0" fontId="27" fillId="0" borderId="3" xfId="44" applyFont="1" applyFill="1" applyBorder="1" applyAlignment="1">
      <alignment horizontal="center" vertical="center"/>
    </xf>
    <xf numFmtId="0" fontId="106" fillId="3" borderId="2" xfId="65" applyFont="1" applyFill="1" applyBorder="1" applyAlignment="1">
      <alignment horizontal="center" vertical="center"/>
    </xf>
    <xf numFmtId="0" fontId="135" fillId="3" borderId="0" xfId="65" applyFont="1" applyFill="1" applyBorder="1" applyAlignment="1">
      <alignment vertical="center"/>
    </xf>
    <xf numFmtId="0" fontId="15" fillId="0" borderId="0" xfId="13" applyFont="1" applyFill="1" applyAlignment="1">
      <alignment horizontal="left" wrapText="1"/>
    </xf>
    <xf numFmtId="0" fontId="169" fillId="3" borderId="0" xfId="65" applyFont="1" applyFill="1" applyBorder="1" applyAlignment="1">
      <alignment horizontal="center"/>
    </xf>
    <xf numFmtId="17" fontId="106" fillId="3" borderId="11" xfId="65" quotePrefix="1" applyNumberFormat="1" applyFont="1" applyFill="1" applyBorder="1" applyAlignment="1">
      <alignment horizontal="center" vertical="center"/>
    </xf>
    <xf numFmtId="0" fontId="135" fillId="3" borderId="11" xfId="65" applyFont="1" applyFill="1" applyBorder="1" applyAlignment="1">
      <alignment horizontal="center" vertical="center"/>
    </xf>
    <xf numFmtId="0" fontId="106" fillId="3" borderId="1" xfId="65" applyFont="1" applyFill="1" applyBorder="1" applyAlignment="1">
      <alignment horizontal="center" vertical="center"/>
    </xf>
    <xf numFmtId="0" fontId="135" fillId="3" borderId="5" xfId="65" applyFont="1" applyFill="1" applyBorder="1" applyAlignment="1">
      <alignment vertical="center"/>
    </xf>
    <xf numFmtId="0" fontId="29" fillId="0" borderId="0" xfId="249" applyFont="1" applyFill="1" applyAlignment="1">
      <alignment horizontal="left" vertical="center" wrapText="1"/>
    </xf>
    <xf numFmtId="0" fontId="27" fillId="0" borderId="0" xfId="13" applyFont="1" applyFill="1" applyBorder="1" applyAlignment="1">
      <alignment horizontal="left" wrapText="1"/>
    </xf>
    <xf numFmtId="0" fontId="106" fillId="0" borderId="0" xfId="44" applyFont="1" applyFill="1" applyBorder="1" applyAlignment="1">
      <alignment horizontal="left" wrapText="1"/>
    </xf>
    <xf numFmtId="0" fontId="52" fillId="0" borderId="4" xfId="44" applyFont="1" applyFill="1" applyBorder="1" applyAlignment="1">
      <alignment wrapText="1"/>
    </xf>
    <xf numFmtId="0" fontId="61" fillId="0" borderId="4" xfId="250" applyFont="1" applyFill="1" applyBorder="1" applyAlignment="1">
      <alignment wrapText="1"/>
    </xf>
    <xf numFmtId="0" fontId="12" fillId="0" borderId="0" xfId="246" quotePrefix="1" applyFont="1" applyAlignment="1">
      <alignment horizontal="left" vertical="center" wrapText="1"/>
    </xf>
    <xf numFmtId="0" fontId="12" fillId="0" borderId="0" xfId="246" quotePrefix="1" applyFont="1" applyAlignment="1">
      <alignment horizontal="left" vertical="center"/>
    </xf>
    <xf numFmtId="0" fontId="16" fillId="0" borderId="41" xfId="246" applyFont="1" applyBorder="1" applyAlignment="1">
      <alignment horizontal="center"/>
    </xf>
    <xf numFmtId="0" fontId="16" fillId="0" borderId="5" xfId="246" applyFont="1" applyBorder="1" applyAlignment="1">
      <alignment horizontal="left" wrapText="1"/>
    </xf>
    <xf numFmtId="186" fontId="102" fillId="0" borderId="5" xfId="246" applyNumberFormat="1" applyFont="1" applyBorder="1" applyAlignment="1"/>
    <xf numFmtId="0" fontId="16" fillId="0" borderId="5" xfId="343" applyBorder="1" applyAlignment="1"/>
    <xf numFmtId="0" fontId="12" fillId="0" borderId="0" xfId="13" applyFont="1" applyAlignment="1">
      <alignment horizontal="left" wrapText="1"/>
    </xf>
    <xf numFmtId="0" fontId="185" fillId="0" borderId="0" xfId="386" applyFont="1" applyBorder="1" applyAlignment="1">
      <alignment horizontal="left" vertical="top" wrapText="1"/>
    </xf>
    <xf numFmtId="0" fontId="187" fillId="0" borderId="0" xfId="386" applyFont="1" applyBorder="1" applyAlignment="1">
      <alignment horizontal="left" vertical="top" wrapText="1"/>
    </xf>
    <xf numFmtId="0" fontId="185" fillId="0" borderId="0" xfId="386" applyFont="1" applyBorder="1" applyAlignment="1">
      <alignment horizontal="left" wrapText="1"/>
    </xf>
    <xf numFmtId="0" fontId="187" fillId="0" borderId="0" xfId="386" applyFont="1" applyBorder="1" applyAlignment="1">
      <alignment horizontal="left" wrapText="1"/>
    </xf>
    <xf numFmtId="0" fontId="183" fillId="0" borderId="0" xfId="388" applyFont="1" applyAlignment="1">
      <alignment horizontal="left" vertical="center" wrapText="1"/>
    </xf>
    <xf numFmtId="0" fontId="9" fillId="0" borderId="0" xfId="387" applyFont="1" applyAlignment="1">
      <alignment horizontal="left" vertical="center" wrapText="1"/>
    </xf>
    <xf numFmtId="0" fontId="16" fillId="0" borderId="2" xfId="44" applyFont="1" applyBorder="1" applyAlignment="1">
      <alignment horizontal="left" wrapText="1"/>
    </xf>
    <xf numFmtId="0" fontId="16" fillId="0" borderId="0" xfId="44" applyFont="1" applyBorder="1" applyAlignment="1">
      <alignment horizontal="left" wrapText="1"/>
    </xf>
    <xf numFmtId="0" fontId="9" fillId="0" borderId="0" xfId="51" applyFont="1" applyFill="1" applyAlignment="1">
      <alignment horizontal="center" vertical="center"/>
    </xf>
    <xf numFmtId="0" fontId="18" fillId="0" borderId="0" xfId="51" applyFont="1" applyFill="1" applyAlignment="1">
      <alignment horizontal="right" vertical="center"/>
    </xf>
    <xf numFmtId="0" fontId="16" fillId="0" borderId="0" xfId="51" applyFont="1" applyFill="1" applyBorder="1" applyAlignment="1">
      <alignment horizontal="left" vertical="center" wrapText="1"/>
    </xf>
    <xf numFmtId="0" fontId="16" fillId="0" borderId="0" xfId="51" applyFont="1" applyFill="1" applyBorder="1" applyAlignment="1">
      <alignment horizontal="left" wrapText="1"/>
    </xf>
    <xf numFmtId="0" fontId="16" fillId="0" borderId="0" xfId="51" applyFont="1" applyFill="1" applyAlignment="1">
      <alignment horizontal="left" wrapText="1"/>
    </xf>
    <xf numFmtId="165" fontId="16" fillId="0" borderId="26" xfId="51" applyNumberFormat="1" applyFont="1" applyFill="1" applyBorder="1" applyAlignment="1">
      <alignment horizontal="center" vertical="center"/>
    </xf>
    <xf numFmtId="165" fontId="16" fillId="0" borderId="16" xfId="51" applyNumberFormat="1" applyFont="1" applyFill="1" applyBorder="1" applyAlignment="1">
      <alignment horizontal="center" vertical="center"/>
    </xf>
    <xf numFmtId="165" fontId="16" fillId="0" borderId="26" xfId="51" applyNumberFormat="1" applyFont="1" applyFill="1" applyBorder="1" applyAlignment="1">
      <alignment horizontal="right" vertical="center"/>
    </xf>
    <xf numFmtId="165" fontId="16" fillId="0" borderId="16" xfId="51" applyNumberFormat="1" applyFont="1" applyFill="1" applyBorder="1" applyAlignment="1">
      <alignment horizontal="right" vertical="center"/>
    </xf>
    <xf numFmtId="200" fontId="27" fillId="0" borderId="0" xfId="51" applyNumberFormat="1" applyFont="1" applyFill="1" applyAlignment="1">
      <alignment horizontal="left" shrinkToFit="1"/>
    </xf>
    <xf numFmtId="0" fontId="12" fillId="0" borderId="9" xfId="52" applyFont="1" applyFill="1" applyBorder="1" applyAlignment="1">
      <alignment horizontal="center" vertical="center"/>
    </xf>
    <xf numFmtId="0" fontId="12" fillId="0" borderId="10" xfId="52" applyFont="1" applyFill="1" applyBorder="1" applyAlignment="1">
      <alignment horizontal="center" vertical="center"/>
    </xf>
    <xf numFmtId="0" fontId="12" fillId="0" borderId="55" xfId="52" applyFont="1" applyFill="1" applyBorder="1" applyAlignment="1">
      <alignment horizontal="center" vertical="center"/>
    </xf>
    <xf numFmtId="0" fontId="12" fillId="0" borderId="6" xfId="52" applyFont="1" applyFill="1" applyBorder="1" applyAlignment="1"/>
    <xf numFmtId="0" fontId="12" fillId="0" borderId="0" xfId="52" applyFont="1" applyFill="1" applyBorder="1"/>
    <xf numFmtId="0" fontId="12" fillId="0" borderId="6" xfId="52" applyFont="1" applyFill="1" applyBorder="1" applyAlignment="1">
      <alignment horizontal="left" wrapText="1"/>
    </xf>
    <xf numFmtId="0" fontId="12" fillId="0" borderId="0" xfId="52" applyFont="1" applyFill="1" applyBorder="1" applyAlignment="1">
      <alignment horizontal="left" wrapText="1"/>
    </xf>
    <xf numFmtId="0" fontId="12" fillId="0" borderId="7" xfId="52" applyFont="1" applyFill="1" applyBorder="1" applyAlignment="1">
      <alignment horizontal="left" wrapText="1"/>
    </xf>
    <xf numFmtId="0" fontId="12" fillId="0" borderId="4" xfId="52" applyFont="1" applyFill="1" applyBorder="1" applyAlignment="1">
      <alignment horizontal="left" wrapText="1"/>
    </xf>
    <xf numFmtId="0" fontId="9" fillId="0" borderId="0" xfId="52" applyFont="1" applyFill="1" applyAlignment="1">
      <alignment horizontal="center"/>
    </xf>
    <xf numFmtId="0" fontId="12" fillId="0" borderId="8" xfId="52" applyFont="1" applyFill="1" applyBorder="1" applyAlignment="1">
      <alignment horizontal="center" vertical="center"/>
    </xf>
    <xf numFmtId="0" fontId="12" fillId="0" borderId="56" xfId="52" applyFont="1" applyFill="1" applyBorder="1" applyAlignment="1">
      <alignment horizontal="center" vertical="center"/>
    </xf>
    <xf numFmtId="0" fontId="12" fillId="0" borderId="7" xfId="52" applyFont="1" applyFill="1" applyBorder="1" applyAlignment="1">
      <alignment horizontal="center" vertical="center"/>
    </xf>
    <xf numFmtId="0" fontId="12" fillId="0" borderId="57" xfId="52" applyFont="1" applyFill="1" applyBorder="1" applyAlignment="1">
      <alignment horizontal="center" vertical="center"/>
    </xf>
    <xf numFmtId="0" fontId="12" fillId="0" borderId="1" xfId="52" applyFont="1" applyFill="1" applyBorder="1" applyAlignment="1">
      <alignment horizontal="center" vertical="center" wrapText="1"/>
    </xf>
    <xf numFmtId="0" fontId="12" fillId="0" borderId="3" xfId="52" applyFont="1" applyFill="1" applyBorder="1" applyAlignment="1">
      <alignment horizontal="center" vertical="center" wrapText="1"/>
    </xf>
    <xf numFmtId="0" fontId="12" fillId="0" borderId="41" xfId="52" applyFont="1" applyFill="1" applyBorder="1" applyAlignment="1">
      <alignment horizontal="left" wrapText="1"/>
    </xf>
    <xf numFmtId="0" fontId="12" fillId="0" borderId="9" xfId="52" applyFont="1" applyFill="1" applyBorder="1" applyAlignment="1">
      <alignment horizontal="left"/>
    </xf>
    <xf numFmtId="0" fontId="12" fillId="0" borderId="55" xfId="52" applyFont="1" applyFill="1" applyBorder="1" applyAlignment="1">
      <alignment horizontal="left"/>
    </xf>
    <xf numFmtId="0" fontId="12" fillId="0" borderId="56" xfId="52" applyFont="1" applyFill="1" applyBorder="1" applyAlignment="1">
      <alignment vertical="center"/>
    </xf>
    <xf numFmtId="0" fontId="12" fillId="0" borderId="7" xfId="52" applyFont="1" applyFill="1" applyBorder="1" applyAlignment="1">
      <alignment vertical="center"/>
    </xf>
    <xf numFmtId="0" fontId="12" fillId="0" borderId="57" xfId="52" applyFont="1" applyFill="1" applyBorder="1" applyAlignment="1">
      <alignment vertical="center"/>
    </xf>
    <xf numFmtId="0" fontId="12" fillId="0" borderId="1" xfId="52" applyFont="1" applyFill="1" applyBorder="1" applyAlignment="1">
      <alignment horizontal="center" vertical="center"/>
    </xf>
    <xf numFmtId="0" fontId="12" fillId="0" borderId="5" xfId="52" applyFont="1" applyFill="1" applyBorder="1" applyAlignment="1">
      <alignment horizontal="center" vertical="center"/>
    </xf>
    <xf numFmtId="0" fontId="12" fillId="0" borderId="3" xfId="52" applyFont="1" applyFill="1" applyBorder="1" applyAlignment="1">
      <alignment horizontal="center" vertical="center"/>
    </xf>
    <xf numFmtId="0" fontId="12" fillId="0" borderId="1" xfId="52" applyFont="1" applyFill="1" applyBorder="1" applyAlignment="1">
      <alignment horizontal="center" wrapText="1"/>
    </xf>
    <xf numFmtId="0" fontId="12" fillId="0" borderId="5" xfId="52" applyFont="1" applyFill="1" applyBorder="1" applyAlignment="1">
      <alignment horizontal="center" wrapText="1"/>
    </xf>
    <xf numFmtId="0" fontId="12" fillId="0" borderId="3" xfId="52" applyFont="1" applyFill="1" applyBorder="1" applyAlignment="1">
      <alignment horizontal="center" wrapText="1"/>
    </xf>
    <xf numFmtId="0" fontId="12" fillId="0" borderId="1" xfId="52" quotePrefix="1" applyFont="1" applyFill="1" applyBorder="1" applyAlignment="1">
      <alignment horizontal="center" vertical="center"/>
    </xf>
    <xf numFmtId="0" fontId="12" fillId="0" borderId="3" xfId="52" quotePrefix="1" applyFont="1" applyFill="1" applyBorder="1" applyAlignment="1">
      <alignment horizontal="center" vertical="center"/>
    </xf>
    <xf numFmtId="0" fontId="13" fillId="0" borderId="3" xfId="52" applyFont="1" applyFill="1" applyBorder="1" applyAlignment="1">
      <alignment horizontal="center" vertical="center"/>
    </xf>
    <xf numFmtId="0" fontId="13" fillId="0" borderId="9" xfId="259" applyFont="1" applyFill="1" applyBorder="1" applyAlignment="1">
      <alignment horizontal="center"/>
    </xf>
    <xf numFmtId="0" fontId="13" fillId="0" borderId="10" xfId="259" applyFont="1" applyFill="1" applyBorder="1" applyAlignment="1">
      <alignment horizontal="center"/>
    </xf>
    <xf numFmtId="0" fontId="13" fillId="0" borderId="55" xfId="259" applyFont="1" applyFill="1" applyBorder="1" applyAlignment="1">
      <alignment horizontal="center"/>
    </xf>
    <xf numFmtId="0" fontId="13" fillId="0" borderId="7" xfId="52" applyFont="1" applyFill="1" applyBorder="1" applyAlignment="1">
      <alignment horizontal="center" vertical="center"/>
    </xf>
    <xf numFmtId="0" fontId="9" fillId="0" borderId="0" xfId="52" applyFont="1" applyFill="1" applyAlignment="1">
      <alignment horizontal="left" wrapText="1"/>
    </xf>
    <xf numFmtId="0" fontId="12" fillId="0" borderId="9" xfId="52" applyFont="1" applyFill="1" applyBorder="1" applyAlignment="1">
      <alignment horizontal="center"/>
    </xf>
    <xf numFmtId="0" fontId="12" fillId="0" borderId="10" xfId="52" applyFont="1" applyFill="1" applyBorder="1" applyAlignment="1">
      <alignment horizontal="center"/>
    </xf>
    <xf numFmtId="0" fontId="12" fillId="0" borderId="55" xfId="52" applyFont="1" applyFill="1" applyBorder="1" applyAlignment="1">
      <alignment horizontal="center"/>
    </xf>
    <xf numFmtId="0" fontId="9" fillId="0" borderId="9" xfId="211" applyFont="1" applyFill="1" applyBorder="1" applyAlignment="1">
      <alignment horizontal="left"/>
    </xf>
    <xf numFmtId="0" fontId="9" fillId="0" borderId="55" xfId="211" applyFont="1" applyFill="1" applyBorder="1" applyAlignment="1">
      <alignment horizontal="left"/>
    </xf>
    <xf numFmtId="0" fontId="12" fillId="0" borderId="8" xfId="211" applyFont="1" applyFill="1" applyBorder="1" applyAlignment="1">
      <alignment horizontal="center" vertical="center"/>
    </xf>
    <xf numFmtId="0" fontId="13" fillId="0" borderId="56" xfId="211" applyFont="1" applyFill="1" applyBorder="1" applyAlignment="1"/>
    <xf numFmtId="0" fontId="13" fillId="0" borderId="7" xfId="211" applyFont="1" applyFill="1" applyBorder="1" applyAlignment="1"/>
    <xf numFmtId="0" fontId="13" fillId="0" borderId="57" xfId="211" applyFont="1" applyFill="1" applyBorder="1" applyAlignment="1"/>
    <xf numFmtId="0" fontId="12" fillId="0" borderId="56" xfId="211" applyFont="1" applyFill="1" applyBorder="1" applyAlignment="1">
      <alignment vertical="center"/>
    </xf>
    <xf numFmtId="0" fontId="12" fillId="0" borderId="7" xfId="211" applyFont="1" applyFill="1" applyBorder="1" applyAlignment="1">
      <alignment vertical="center"/>
    </xf>
    <xf numFmtId="0" fontId="12" fillId="0" borderId="57" xfId="211" applyFont="1" applyFill="1" applyBorder="1" applyAlignment="1">
      <alignment vertical="center"/>
    </xf>
    <xf numFmtId="0" fontId="9" fillId="0" borderId="6" xfId="211" applyFont="1" applyFill="1" applyBorder="1" applyAlignment="1"/>
    <xf numFmtId="0" fontId="9" fillId="0" borderId="41" xfId="211" applyFont="1" applyFill="1" applyBorder="1"/>
    <xf numFmtId="0" fontId="9" fillId="0" borderId="7" xfId="211" applyFont="1" applyFill="1" applyBorder="1" applyAlignment="1">
      <alignment wrapText="1"/>
    </xf>
    <xf numFmtId="0" fontId="9" fillId="0" borderId="57" xfId="211" applyFont="1" applyFill="1" applyBorder="1" applyAlignment="1"/>
    <xf numFmtId="0" fontId="12" fillId="0" borderId="11" xfId="52" applyNumberFormat="1" applyFont="1" applyFill="1" applyBorder="1" applyAlignment="1">
      <alignment horizontal="center" vertical="center"/>
    </xf>
    <xf numFmtId="0" fontId="16" fillId="0" borderId="11" xfId="52" applyNumberFormat="1" applyFont="1" applyFill="1" applyBorder="1" applyAlignment="1">
      <alignment horizontal="center" vertical="center"/>
    </xf>
    <xf numFmtId="0" fontId="12" fillId="0" borderId="11" xfId="52" applyFont="1" applyFill="1" applyBorder="1" applyAlignment="1">
      <alignment horizontal="center" vertical="center"/>
    </xf>
    <xf numFmtId="0" fontId="16" fillId="0" borderId="11" xfId="52" applyFont="1" applyFill="1" applyBorder="1" applyAlignment="1">
      <alignment horizontal="center" vertical="center"/>
    </xf>
    <xf numFmtId="0" fontId="9" fillId="0" borderId="0" xfId="52" applyFont="1" applyFill="1" applyAlignment="1">
      <alignment horizontal="left"/>
    </xf>
    <xf numFmtId="0" fontId="12" fillId="0" borderId="6" xfId="52" applyFont="1" applyFill="1" applyBorder="1" applyAlignment="1">
      <alignment wrapText="1"/>
    </xf>
    <xf numFmtId="0" fontId="12" fillId="0" borderId="41" xfId="52" applyFont="1" applyFill="1" applyBorder="1" applyAlignment="1">
      <alignment wrapText="1"/>
    </xf>
    <xf numFmtId="0" fontId="12" fillId="0" borderId="6" xfId="52" applyFont="1" applyFill="1" applyBorder="1" applyAlignment="1">
      <alignment horizontal="left" vertical="center" wrapText="1"/>
    </xf>
    <xf numFmtId="0" fontId="12" fillId="0" borderId="41" xfId="52" applyFont="1" applyFill="1" applyBorder="1" applyAlignment="1">
      <alignment horizontal="left" vertical="center" wrapText="1"/>
    </xf>
    <xf numFmtId="0" fontId="12" fillId="0" borderId="7" xfId="52" applyFont="1" applyFill="1" applyBorder="1" applyAlignment="1">
      <alignment horizontal="left" vertical="center" wrapText="1"/>
    </xf>
    <xf numFmtId="0" fontId="12" fillId="0" borderId="57" xfId="52" applyFont="1" applyFill="1" applyBorder="1" applyAlignment="1">
      <alignment horizontal="left" vertical="center" wrapText="1"/>
    </xf>
    <xf numFmtId="164" fontId="12" fillId="0" borderId="9" xfId="52" applyNumberFormat="1" applyFont="1" applyFill="1" applyBorder="1" applyAlignment="1">
      <alignment horizontal="center"/>
    </xf>
    <xf numFmtId="164" fontId="12" fillId="0" borderId="10" xfId="52" applyNumberFormat="1" applyFont="1" applyFill="1" applyBorder="1" applyAlignment="1">
      <alignment horizontal="center"/>
    </xf>
    <xf numFmtId="164" fontId="12" fillId="0" borderId="55" xfId="52" applyNumberFormat="1" applyFont="1" applyFill="1" applyBorder="1" applyAlignment="1">
      <alignment horizontal="center"/>
    </xf>
    <xf numFmtId="164" fontId="9" fillId="0" borderId="9" xfId="52" applyNumberFormat="1" applyFont="1" applyFill="1" applyBorder="1" applyAlignment="1">
      <alignment horizontal="center"/>
    </xf>
    <xf numFmtId="164" fontId="9" fillId="0" borderId="10" xfId="52" applyNumberFormat="1" applyFont="1" applyFill="1" applyBorder="1" applyAlignment="1">
      <alignment horizontal="center"/>
    </xf>
    <xf numFmtId="164" fontId="9" fillId="0" borderId="55" xfId="52" applyNumberFormat="1" applyFont="1" applyFill="1" applyBorder="1" applyAlignment="1">
      <alignment horizontal="center"/>
    </xf>
    <xf numFmtId="0" fontId="9" fillId="0" borderId="8" xfId="52" applyFont="1" applyFill="1" applyBorder="1" applyAlignment="1">
      <alignment horizontal="center" vertical="center"/>
    </xf>
    <xf numFmtId="0" fontId="7" fillId="0" borderId="56" xfId="52" applyFont="1" applyFill="1" applyBorder="1" applyAlignment="1">
      <alignment vertical="center"/>
    </xf>
    <xf numFmtId="0" fontId="7" fillId="0" borderId="6" xfId="52" applyFont="1" applyFill="1" applyBorder="1" applyAlignment="1">
      <alignment vertical="center"/>
    </xf>
    <xf numFmtId="0" fontId="7" fillId="0" borderId="41" xfId="52" applyFont="1" applyFill="1" applyBorder="1" applyAlignment="1">
      <alignment vertical="center"/>
    </xf>
    <xf numFmtId="0" fontId="7" fillId="0" borderId="7" xfId="52" applyFont="1" applyFill="1" applyBorder="1" applyAlignment="1">
      <alignment vertical="center"/>
    </xf>
    <xf numFmtId="0" fontId="7" fillId="0" borderId="57" xfId="52" applyFont="1" applyFill="1" applyBorder="1" applyAlignment="1">
      <alignment vertical="center"/>
    </xf>
    <xf numFmtId="0" fontId="9" fillId="0" borderId="10" xfId="52" applyFont="1" applyFill="1" applyBorder="1" applyAlignment="1">
      <alignment horizontal="center"/>
    </xf>
    <xf numFmtId="0" fontId="9" fillId="0" borderId="55" xfId="52" applyFont="1" applyFill="1" applyBorder="1" applyAlignment="1">
      <alignment horizontal="center"/>
    </xf>
    <xf numFmtId="0" fontId="13" fillId="0" borderId="9" xfId="209" applyFont="1" applyFill="1" applyBorder="1" applyAlignment="1">
      <alignment horizontal="center"/>
    </xf>
    <xf numFmtId="0" fontId="13" fillId="0" borderId="10" xfId="209" applyFont="1" applyFill="1" applyBorder="1" applyAlignment="1">
      <alignment horizontal="center"/>
    </xf>
    <xf numFmtId="0" fontId="13" fillId="0" borderId="55" xfId="209" applyFont="1" applyFill="1" applyBorder="1" applyAlignment="1">
      <alignment horizontal="center"/>
    </xf>
    <xf numFmtId="0" fontId="16" fillId="0" borderId="10" xfId="266" applyFont="1" applyFill="1" applyBorder="1" applyAlignment="1">
      <alignment horizontal="center"/>
    </xf>
    <xf numFmtId="0" fontId="16" fillId="0" borderId="55" xfId="266" applyFont="1" applyFill="1" applyBorder="1" applyAlignment="1">
      <alignment horizontal="center"/>
    </xf>
    <xf numFmtId="41" fontId="12" fillId="0" borderId="9" xfId="266" applyNumberFormat="1" applyFont="1" applyFill="1" applyBorder="1" applyAlignment="1">
      <alignment horizontal="left"/>
    </xf>
    <xf numFmtId="41" fontId="12" fillId="0" borderId="10" xfId="266" applyNumberFormat="1" applyFont="1" applyFill="1" applyBorder="1" applyAlignment="1">
      <alignment horizontal="left"/>
    </xf>
    <xf numFmtId="41" fontId="12" fillId="0" borderId="55" xfId="266" applyNumberFormat="1" applyFont="1" applyFill="1" applyBorder="1" applyAlignment="1">
      <alignment horizontal="left"/>
    </xf>
    <xf numFmtId="0" fontId="16" fillId="0" borderId="1" xfId="266" applyFont="1" applyFill="1" applyBorder="1" applyAlignment="1">
      <alignment horizontal="center" vertical="center" wrapText="1"/>
    </xf>
    <xf numFmtId="0" fontId="16" fillId="0" borderId="3" xfId="266" applyFont="1" applyFill="1" applyBorder="1" applyAlignment="1">
      <alignment horizontal="center" vertical="center" wrapText="1"/>
    </xf>
    <xf numFmtId="0" fontId="16" fillId="0" borderId="9" xfId="266" applyFont="1" applyFill="1" applyBorder="1" applyAlignment="1">
      <alignment horizontal="center"/>
    </xf>
    <xf numFmtId="0" fontId="12" fillId="0" borderId="8" xfId="269" applyFont="1" applyFill="1" applyBorder="1" applyAlignment="1">
      <alignment horizontal="center" vertical="center"/>
    </xf>
    <xf numFmtId="0" fontId="12" fillId="0" borderId="2" xfId="269" applyFont="1" applyFill="1" applyBorder="1" applyAlignment="1">
      <alignment horizontal="center" vertical="center"/>
    </xf>
    <xf numFmtId="0" fontId="12" fillId="0" borderId="56" xfId="269" applyFont="1" applyFill="1" applyBorder="1" applyAlignment="1">
      <alignment horizontal="center" vertical="center"/>
    </xf>
    <xf numFmtId="0" fontId="12" fillId="0" borderId="7" xfId="269" applyFont="1" applyFill="1" applyBorder="1" applyAlignment="1">
      <alignment horizontal="center" vertical="center"/>
    </xf>
    <xf numFmtId="0" fontId="12" fillId="0" borderId="4" xfId="269" applyFont="1" applyFill="1" applyBorder="1" applyAlignment="1">
      <alignment horizontal="center" vertical="center"/>
    </xf>
    <xf numFmtId="0" fontId="12" fillId="0" borderId="57" xfId="269" applyFont="1" applyFill="1" applyBorder="1" applyAlignment="1">
      <alignment horizontal="center" vertical="center"/>
    </xf>
    <xf numFmtId="0" fontId="13" fillId="0" borderId="11" xfId="269" applyFont="1" applyFill="1" applyBorder="1" applyAlignment="1">
      <alignment horizontal="center"/>
    </xf>
    <xf numFmtId="0" fontId="13" fillId="0" borderId="1" xfId="269" applyFont="1" applyFill="1" applyBorder="1" applyAlignment="1">
      <alignment horizontal="center" vertical="center" wrapText="1"/>
    </xf>
    <xf numFmtId="0" fontId="31" fillId="0" borderId="3" xfId="269" applyFont="1" applyFill="1" applyBorder="1" applyAlignment="1">
      <alignment horizontal="center" vertical="center" wrapText="1"/>
    </xf>
    <xf numFmtId="0" fontId="13" fillId="0" borderId="9" xfId="269" applyFont="1" applyFill="1" applyBorder="1" applyAlignment="1">
      <alignment horizontal="center"/>
    </xf>
    <xf numFmtId="0" fontId="13" fillId="0" borderId="10" xfId="269" applyFont="1" applyFill="1" applyBorder="1" applyAlignment="1">
      <alignment horizontal="center"/>
    </xf>
    <xf numFmtId="0" fontId="13" fillId="0" borderId="55" xfId="269" applyFont="1" applyFill="1" applyBorder="1" applyAlignment="1">
      <alignment horizontal="center"/>
    </xf>
    <xf numFmtId="0" fontId="12" fillId="0" borderId="9" xfId="269" applyFont="1" applyFill="1" applyBorder="1" applyAlignment="1">
      <alignment horizontal="left" wrapText="1"/>
    </xf>
    <xf numFmtId="0" fontId="12" fillId="0" borderId="10" xfId="269" applyFont="1" applyFill="1" applyBorder="1" applyAlignment="1">
      <alignment horizontal="left" wrapText="1"/>
    </xf>
    <xf numFmtId="0" fontId="12" fillId="0" borderId="55" xfId="269" applyFont="1" applyFill="1" applyBorder="1" applyAlignment="1">
      <alignment horizontal="left" wrapText="1"/>
    </xf>
    <xf numFmtId="0" fontId="12" fillId="0" borderId="9" xfId="269" applyFont="1" applyFill="1" applyBorder="1" applyAlignment="1">
      <alignment horizontal="left"/>
    </xf>
    <xf numFmtId="0" fontId="12" fillId="0" borderId="10" xfId="269" applyFont="1" applyFill="1" applyBorder="1" applyAlignment="1">
      <alignment horizontal="left"/>
    </xf>
    <xf numFmtId="0" fontId="12" fillId="0" borderId="55" xfId="269" applyFont="1" applyFill="1" applyBorder="1" applyAlignment="1">
      <alignment horizontal="left"/>
    </xf>
    <xf numFmtId="0" fontId="13" fillId="0" borderId="9" xfId="269" applyFont="1" applyFill="1" applyBorder="1" applyAlignment="1">
      <alignment horizontal="left" wrapText="1"/>
    </xf>
    <xf numFmtId="0" fontId="13" fillId="0" borderId="10" xfId="269" applyFont="1" applyFill="1" applyBorder="1" applyAlignment="1">
      <alignment horizontal="left" wrapText="1"/>
    </xf>
    <xf numFmtId="0" fontId="13" fillId="0" borderId="55" xfId="269" applyFont="1" applyFill="1" applyBorder="1" applyAlignment="1">
      <alignment horizontal="left" wrapText="1"/>
    </xf>
    <xf numFmtId="0" fontId="41" fillId="0" borderId="181" xfId="13" applyFont="1" applyFill="1" applyBorder="1" applyAlignment="1">
      <alignment horizontal="center" vertical="center"/>
    </xf>
    <xf numFmtId="0" fontId="41" fillId="0" borderId="185" xfId="13" applyFont="1" applyFill="1" applyBorder="1" applyAlignment="1">
      <alignment horizontal="center" vertical="center"/>
    </xf>
    <xf numFmtId="0" fontId="41" fillId="0" borderId="182" xfId="13" applyFont="1" applyFill="1" applyBorder="1" applyAlignment="1">
      <alignment horizontal="center"/>
    </xf>
    <xf numFmtId="0" fontId="41" fillId="0" borderId="183" xfId="13" applyFont="1" applyFill="1" applyBorder="1" applyAlignment="1">
      <alignment horizontal="center"/>
    </xf>
    <xf numFmtId="0" fontId="41" fillId="0" borderId="184" xfId="13" applyFont="1" applyFill="1" applyBorder="1" applyAlignment="1">
      <alignment horizontal="center"/>
    </xf>
    <xf numFmtId="0" fontId="41" fillId="0" borderId="186" xfId="13" applyFont="1" applyFill="1" applyBorder="1" applyAlignment="1">
      <alignment horizontal="center"/>
    </xf>
    <xf numFmtId="0" fontId="41" fillId="0" borderId="187" xfId="13" applyFont="1" applyFill="1" applyBorder="1" applyAlignment="1">
      <alignment horizontal="center"/>
    </xf>
    <xf numFmtId="0" fontId="41" fillId="0" borderId="129" xfId="13" applyFont="1" applyFill="1" applyBorder="1" applyAlignment="1">
      <alignment horizontal="center"/>
    </xf>
    <xf numFmtId="0" fontId="41" fillId="0" borderId="188" xfId="13" applyFont="1" applyFill="1" applyBorder="1" applyAlignment="1">
      <alignment horizontal="center"/>
    </xf>
    <xf numFmtId="0" fontId="41" fillId="0" borderId="189" xfId="13" applyFont="1" applyFill="1" applyBorder="1" applyAlignment="1">
      <alignment horizontal="center"/>
    </xf>
    <xf numFmtId="0" fontId="12" fillId="0" borderId="1" xfId="174" applyFont="1" applyFill="1" applyBorder="1" applyAlignment="1">
      <alignment horizontal="center" vertical="center" wrapText="1"/>
    </xf>
    <xf numFmtId="0" fontId="12" fillId="0" borderId="5" xfId="174" applyFont="1" applyFill="1" applyBorder="1" applyAlignment="1">
      <alignment horizontal="center" vertical="center" wrapText="1"/>
    </xf>
    <xf numFmtId="0" fontId="12" fillId="0" borderId="3" xfId="174" applyFont="1" applyFill="1" applyBorder="1" applyAlignment="1">
      <alignment horizontal="center" vertical="center" wrapText="1"/>
    </xf>
    <xf numFmtId="0" fontId="12" fillId="0" borderId="11" xfId="174" applyFont="1" applyFill="1" applyBorder="1" applyAlignment="1">
      <alignment horizontal="center" vertical="center"/>
    </xf>
    <xf numFmtId="0" fontId="12" fillId="0" borderId="11" xfId="174" applyFont="1" applyFill="1" applyBorder="1" applyAlignment="1">
      <alignment horizontal="center" vertical="center" wrapText="1"/>
    </xf>
    <xf numFmtId="0" fontId="12" fillId="0" borderId="9" xfId="174" applyFont="1" applyFill="1" applyBorder="1" applyAlignment="1">
      <alignment horizontal="center" vertical="center"/>
    </xf>
    <xf numFmtId="0" fontId="12" fillId="0" borderId="10" xfId="174" applyFont="1" applyFill="1" applyBorder="1" applyAlignment="1">
      <alignment horizontal="center" vertical="center"/>
    </xf>
    <xf numFmtId="0" fontId="12" fillId="0" borderId="55" xfId="174" applyFont="1" applyFill="1" applyBorder="1" applyAlignment="1">
      <alignment horizontal="center" vertical="center"/>
    </xf>
    <xf numFmtId="0" fontId="12" fillId="0" borderId="55" xfId="174" applyFont="1" applyFill="1" applyBorder="1" applyAlignment="1">
      <alignment horizontal="center" vertical="center" wrapText="1"/>
    </xf>
    <xf numFmtId="0" fontId="7" fillId="0" borderId="1" xfId="64" applyFont="1" applyFill="1" applyBorder="1" applyAlignment="1">
      <alignment horizontal="center" vertical="center" wrapText="1"/>
    </xf>
    <xf numFmtId="0" fontId="7" fillId="0" borderId="6" xfId="64" applyFont="1" applyFill="1" applyBorder="1" applyAlignment="1">
      <alignment horizontal="center" vertical="center" wrapText="1"/>
    </xf>
    <xf numFmtId="0" fontId="7" fillId="0" borderId="7" xfId="64" applyFont="1" applyFill="1" applyBorder="1" applyAlignment="1">
      <alignment horizontal="center" vertical="center" wrapText="1"/>
    </xf>
    <xf numFmtId="0" fontId="7" fillId="0" borderId="9" xfId="64" applyFont="1" applyFill="1" applyBorder="1" applyAlignment="1">
      <alignment horizontal="center"/>
    </xf>
    <xf numFmtId="0" fontId="7" fillId="0" borderId="10" xfId="64" applyFont="1" applyFill="1" applyBorder="1" applyAlignment="1">
      <alignment horizontal="center"/>
    </xf>
    <xf numFmtId="0" fontId="7" fillId="0" borderId="55" xfId="64" applyFont="1" applyFill="1" applyBorder="1" applyAlignment="1">
      <alignment horizontal="center"/>
    </xf>
    <xf numFmtId="0" fontId="7" fillId="0" borderId="9" xfId="64" applyFont="1" applyFill="1" applyBorder="1" applyAlignment="1">
      <alignment horizontal="center" vertical="center"/>
    </xf>
    <xf numFmtId="0" fontId="7" fillId="0" borderId="10" xfId="64" applyFont="1" applyFill="1" applyBorder="1" applyAlignment="1">
      <alignment horizontal="center" vertical="center"/>
    </xf>
    <xf numFmtId="0" fontId="7" fillId="0" borderId="55" xfId="64" applyFont="1" applyFill="1" applyBorder="1" applyAlignment="1">
      <alignment horizontal="center" vertical="center"/>
    </xf>
    <xf numFmtId="0" fontId="13" fillId="0" borderId="0" xfId="84" applyFont="1" applyFill="1" applyBorder="1" applyAlignment="1">
      <alignment horizontal="left" vertical="center" wrapText="1"/>
    </xf>
    <xf numFmtId="0" fontId="13" fillId="0" borderId="41" xfId="84" applyFont="1" applyFill="1" applyBorder="1" applyAlignment="1">
      <alignment horizontal="left" vertical="center" wrapText="1"/>
    </xf>
    <xf numFmtId="0" fontId="9" fillId="0" borderId="0" xfId="55" applyFont="1" applyFill="1" applyAlignment="1">
      <alignment horizontal="left" vertical="center" wrapText="1"/>
    </xf>
    <xf numFmtId="0" fontId="12" fillId="0" borderId="8" xfId="13" applyFont="1" applyFill="1" applyBorder="1" applyAlignment="1">
      <alignment horizontal="center" vertical="center"/>
    </xf>
    <xf numFmtId="0" fontId="12" fillId="0" borderId="2" xfId="13" applyFont="1" applyFill="1" applyBorder="1" applyAlignment="1">
      <alignment horizontal="center" vertical="center"/>
    </xf>
    <xf numFmtId="0" fontId="12" fillId="0" borderId="56" xfId="13" applyFont="1" applyFill="1" applyBorder="1" applyAlignment="1">
      <alignment horizontal="center" vertical="center"/>
    </xf>
    <xf numFmtId="0" fontId="13" fillId="0" borderId="9" xfId="13" applyFont="1" applyFill="1" applyBorder="1" applyAlignment="1">
      <alignment horizontal="center" vertical="center" wrapText="1"/>
    </xf>
    <xf numFmtId="0" fontId="13" fillId="0" borderId="10" xfId="13" applyFont="1" applyFill="1" applyBorder="1" applyAlignment="1">
      <alignment horizontal="center" vertical="center" wrapText="1"/>
    </xf>
    <xf numFmtId="0" fontId="13" fillId="0" borderId="55" xfId="13" applyFont="1" applyFill="1" applyBorder="1" applyAlignment="1">
      <alignment horizontal="center" vertical="center" wrapText="1"/>
    </xf>
    <xf numFmtId="0" fontId="16" fillId="0" borderId="177" xfId="13" applyFont="1" applyFill="1" applyBorder="1" applyAlignment="1">
      <alignment horizontal="center"/>
    </xf>
    <xf numFmtId="0" fontId="16" fillId="0" borderId="162" xfId="13" applyFont="1" applyFill="1" applyBorder="1" applyAlignment="1">
      <alignment horizontal="center"/>
    </xf>
    <xf numFmtId="0" fontId="16" fillId="0" borderId="170" xfId="13" applyFont="1" applyFill="1" applyBorder="1" applyAlignment="1">
      <alignment horizontal="center"/>
    </xf>
    <xf numFmtId="0" fontId="16" fillId="0" borderId="176" xfId="13" applyFont="1" applyFill="1" applyBorder="1" applyAlignment="1">
      <alignment horizontal="center"/>
    </xf>
    <xf numFmtId="0" fontId="16" fillId="0" borderId="163" xfId="13" applyFont="1" applyFill="1" applyBorder="1" applyAlignment="1">
      <alignment horizontal="center"/>
    </xf>
    <xf numFmtId="0" fontId="141" fillId="0" borderId="6" xfId="13" applyFont="1" applyFill="1" applyBorder="1" applyAlignment="1">
      <alignment horizontal="left" vertical="center"/>
    </xf>
    <xf numFmtId="0" fontId="141" fillId="0" borderId="41" xfId="13" applyFont="1" applyFill="1" applyBorder="1" applyAlignment="1">
      <alignment horizontal="left" vertical="center"/>
    </xf>
    <xf numFmtId="0" fontId="27" fillId="0" borderId="6" xfId="13" applyFont="1" applyFill="1" applyBorder="1" applyAlignment="1">
      <alignment horizontal="left" vertical="center"/>
    </xf>
    <xf numFmtId="0" fontId="27" fillId="0" borderId="41" xfId="13" applyFont="1" applyFill="1" applyBorder="1" applyAlignment="1">
      <alignment horizontal="left" vertical="center"/>
    </xf>
    <xf numFmtId="0" fontId="27" fillId="0" borderId="9" xfId="13" applyFont="1" applyFill="1" applyBorder="1" applyAlignment="1">
      <alignment horizontal="center" wrapText="1"/>
    </xf>
    <xf numFmtId="0" fontId="27" fillId="0" borderId="10" xfId="13" applyFont="1" applyFill="1" applyBorder="1" applyAlignment="1">
      <alignment horizontal="center" wrapText="1"/>
    </xf>
    <xf numFmtId="0" fontId="27" fillId="0" borderId="55" xfId="13" applyFont="1" applyFill="1" applyBorder="1" applyAlignment="1">
      <alignment horizontal="center" wrapText="1"/>
    </xf>
    <xf numFmtId="0" fontId="16" fillId="0" borderId="8" xfId="13" applyFont="1" applyFill="1" applyBorder="1" applyAlignment="1">
      <alignment horizontal="center" vertical="center" wrapText="1"/>
    </xf>
    <xf numFmtId="0" fontId="16" fillId="0" borderId="56" xfId="13" applyFont="1" applyFill="1" applyBorder="1" applyAlignment="1">
      <alignment horizontal="center" vertical="center" wrapText="1"/>
    </xf>
    <xf numFmtId="0" fontId="16" fillId="0" borderId="6" xfId="13" applyFont="1" applyFill="1" applyBorder="1" applyAlignment="1">
      <alignment horizontal="center" vertical="center" wrapText="1"/>
    </xf>
    <xf numFmtId="0" fontId="16" fillId="0" borderId="41" xfId="13" applyFont="1" applyFill="1" applyBorder="1" applyAlignment="1">
      <alignment horizontal="center" vertical="center" wrapText="1"/>
    </xf>
    <xf numFmtId="0" fontId="16" fillId="0" borderId="7" xfId="13" applyFont="1" applyFill="1" applyBorder="1" applyAlignment="1">
      <alignment horizontal="center" vertical="center" wrapText="1"/>
    </xf>
    <xf numFmtId="0" fontId="16" fillId="0" borderId="57" xfId="13" applyFont="1" applyFill="1" applyBorder="1" applyAlignment="1">
      <alignment horizontal="center" vertical="center" wrapText="1"/>
    </xf>
    <xf numFmtId="0" fontId="16" fillId="0" borderId="1" xfId="13" applyFont="1" applyFill="1" applyBorder="1" applyAlignment="1">
      <alignment horizontal="center" vertical="center" wrapText="1"/>
    </xf>
    <xf numFmtId="0" fontId="16" fillId="0" borderId="5" xfId="13" applyFont="1" applyFill="1" applyBorder="1" applyAlignment="1">
      <alignment horizontal="center" vertical="center" wrapText="1"/>
    </xf>
    <xf numFmtId="0" fontId="16" fillId="0" borderId="3" xfId="13" applyFont="1" applyFill="1" applyBorder="1" applyAlignment="1">
      <alignment horizontal="center" vertical="center" wrapText="1"/>
    </xf>
    <xf numFmtId="0" fontId="41" fillId="0" borderId="222" xfId="52" applyFont="1" applyFill="1" applyBorder="1" applyAlignment="1">
      <alignment horizontal="center" vertical="center" wrapText="1"/>
    </xf>
    <xf numFmtId="0" fontId="41" fillId="0" borderId="220" xfId="52" applyFont="1" applyFill="1" applyBorder="1" applyAlignment="1">
      <alignment horizontal="center" vertical="center" wrapText="1"/>
    </xf>
    <xf numFmtId="0" fontId="41" fillId="0" borderId="223" xfId="52" applyFont="1" applyFill="1" applyBorder="1" applyAlignment="1">
      <alignment horizontal="center" vertical="center" wrapText="1"/>
    </xf>
    <xf numFmtId="0" fontId="41" fillId="0" borderId="9" xfId="52" applyFont="1" applyFill="1" applyBorder="1" applyAlignment="1">
      <alignment horizontal="center" vertical="center" wrapText="1"/>
    </xf>
    <xf numFmtId="0" fontId="41" fillId="0" borderId="10" xfId="52" applyFont="1" applyFill="1" applyBorder="1" applyAlignment="1">
      <alignment horizontal="center" vertical="center" wrapText="1"/>
    </xf>
    <xf numFmtId="0" fontId="41" fillId="0" borderId="55" xfId="52" applyFont="1" applyFill="1" applyBorder="1" applyAlignment="1">
      <alignment horizontal="center" vertical="center" wrapText="1"/>
    </xf>
    <xf numFmtId="0" fontId="13" fillId="0" borderId="1" xfId="271" applyFont="1" applyFill="1" applyBorder="1" applyAlignment="1">
      <alignment horizontal="center" vertical="center"/>
    </xf>
    <xf numFmtId="0" fontId="13" fillId="0" borderId="3" xfId="271" applyFont="1" applyFill="1" applyBorder="1" applyAlignment="1">
      <alignment horizontal="center" vertical="center"/>
    </xf>
    <xf numFmtId="0" fontId="41" fillId="0" borderId="219" xfId="52" applyFont="1" applyFill="1" applyBorder="1" applyAlignment="1">
      <alignment horizontal="center" vertical="center" wrapText="1"/>
    </xf>
    <xf numFmtId="0" fontId="41" fillId="0" borderId="221" xfId="52" applyFont="1" applyFill="1" applyBorder="1" applyAlignment="1">
      <alignment horizontal="center" vertical="center" wrapText="1"/>
    </xf>
    <xf numFmtId="0" fontId="12" fillId="0" borderId="6" xfId="52" applyFont="1" applyFill="1" applyBorder="1" applyAlignment="1">
      <alignment horizontal="left"/>
    </xf>
    <xf numFmtId="0" fontId="12" fillId="0" borderId="41" xfId="52" applyFont="1" applyFill="1" applyBorder="1" applyAlignment="1">
      <alignment horizontal="left"/>
    </xf>
    <xf numFmtId="0" fontId="13" fillId="0" borderId="8" xfId="55" applyFont="1" applyFill="1" applyBorder="1" applyAlignment="1">
      <alignment horizontal="center" vertical="center"/>
    </xf>
    <xf numFmtId="0" fontId="13" fillId="0" borderId="56" xfId="55" applyFont="1" applyFill="1" applyBorder="1" applyAlignment="1">
      <alignment horizontal="center" vertical="center"/>
    </xf>
    <xf numFmtId="0" fontId="13" fillId="0" borderId="7" xfId="55" applyFont="1" applyFill="1" applyBorder="1" applyAlignment="1">
      <alignment horizontal="center" vertical="center"/>
    </xf>
    <xf numFmtId="0" fontId="13" fillId="0" borderId="57" xfId="55" applyFont="1" applyFill="1" applyBorder="1" applyAlignment="1">
      <alignment horizontal="center" vertical="center"/>
    </xf>
    <xf numFmtId="0" fontId="13" fillId="0" borderId="9" xfId="55" applyFont="1" applyFill="1" applyBorder="1" applyAlignment="1">
      <alignment horizontal="center"/>
    </xf>
    <xf numFmtId="0" fontId="13" fillId="0" borderId="10" xfId="55" applyFont="1" applyFill="1" applyBorder="1" applyAlignment="1">
      <alignment horizontal="center"/>
    </xf>
    <xf numFmtId="0" fontId="13" fillId="0" borderId="55" xfId="55" applyFont="1" applyFill="1" applyBorder="1" applyAlignment="1">
      <alignment horizontal="center"/>
    </xf>
    <xf numFmtId="0" fontId="9" fillId="0" borderId="0" xfId="7" applyFont="1" applyFill="1" applyAlignment="1">
      <alignment horizontal="justify" vertical="center" wrapText="1"/>
    </xf>
    <xf numFmtId="0" fontId="52" fillId="0" borderId="1" xfId="55" applyFont="1" applyFill="1" applyBorder="1" applyAlignment="1">
      <alignment horizontal="left" vertical="center"/>
    </xf>
    <xf numFmtId="0" fontId="52" fillId="0" borderId="5" xfId="55" applyFont="1" applyFill="1" applyBorder="1" applyAlignment="1">
      <alignment horizontal="left" vertical="center"/>
    </xf>
    <xf numFmtId="0" fontId="52" fillId="0" borderId="3" xfId="55" applyFont="1" applyFill="1" applyBorder="1" applyAlignment="1">
      <alignment horizontal="left" vertical="center"/>
    </xf>
    <xf numFmtId="0" fontId="52" fillId="0" borderId="9" xfId="55" applyFont="1" applyFill="1" applyBorder="1" applyAlignment="1">
      <alignment horizontal="center"/>
    </xf>
    <xf numFmtId="0" fontId="52" fillId="0" borderId="10" xfId="55" applyFont="1" applyFill="1" applyBorder="1" applyAlignment="1">
      <alignment horizontal="center"/>
    </xf>
    <xf numFmtId="0" fontId="52" fillId="0" borderId="55" xfId="55" applyFont="1" applyFill="1" applyBorder="1" applyAlignment="1">
      <alignment horizontal="center"/>
    </xf>
    <xf numFmtId="0" fontId="52" fillId="0" borderId="1" xfId="55" applyFont="1" applyFill="1" applyBorder="1" applyAlignment="1">
      <alignment horizontal="center" vertical="center" wrapText="1"/>
    </xf>
    <xf numFmtId="0" fontId="52" fillId="0" borderId="5" xfId="55" applyFont="1" applyFill="1" applyBorder="1" applyAlignment="1">
      <alignment horizontal="center" vertical="center" wrapText="1"/>
    </xf>
    <xf numFmtId="0" fontId="52" fillId="0" borderId="3" xfId="55" applyFont="1" applyFill="1" applyBorder="1" applyAlignment="1">
      <alignment horizontal="center" vertical="center" wrapText="1"/>
    </xf>
    <xf numFmtId="0" fontId="52" fillId="0" borderId="11" xfId="55" applyFont="1" applyFill="1" applyBorder="1" applyAlignment="1">
      <alignment horizontal="center" vertical="center"/>
    </xf>
    <xf numFmtId="0" fontId="52" fillId="0" borderId="11" xfId="55" applyFont="1" applyFill="1" applyBorder="1" applyAlignment="1">
      <alignment horizontal="center" vertical="center" wrapText="1"/>
    </xf>
    <xf numFmtId="0" fontId="52" fillId="0" borderId="1" xfId="55" applyFont="1" applyFill="1" applyBorder="1" applyAlignment="1">
      <alignment horizontal="center" vertical="center"/>
    </xf>
    <xf numFmtId="0" fontId="52" fillId="0" borderId="3" xfId="55" applyFont="1" applyFill="1" applyBorder="1" applyAlignment="1">
      <alignment horizontal="center" vertical="center"/>
    </xf>
    <xf numFmtId="0" fontId="12" fillId="0" borderId="58" xfId="274" applyFont="1" applyFill="1" applyBorder="1" applyAlignment="1">
      <alignment horizontal="center" vertical="center"/>
    </xf>
    <xf numFmtId="0" fontId="12" fillId="0" borderId="59" xfId="274" applyFont="1" applyFill="1" applyBorder="1" applyAlignment="1">
      <alignment horizontal="center" vertical="center"/>
    </xf>
    <xf numFmtId="0" fontId="12" fillId="0" borderId="60" xfId="274" applyFont="1" applyFill="1" applyBorder="1" applyAlignment="1">
      <alignment horizontal="center" vertical="center"/>
    </xf>
    <xf numFmtId="0" fontId="9" fillId="0" borderId="64" xfId="275" applyFont="1" applyFill="1" applyBorder="1" applyAlignment="1">
      <alignment horizontal="center" vertical="center"/>
    </xf>
    <xf numFmtId="0" fontId="7" fillId="0" borderId="24" xfId="161" applyFont="1" applyFill="1" applyBorder="1" applyAlignment="1">
      <alignment horizontal="center" vertical="center"/>
    </xf>
    <xf numFmtId="0" fontId="7" fillId="0" borderId="23" xfId="161" applyFont="1" applyFill="1" applyBorder="1" applyAlignment="1">
      <alignment horizontal="center" vertical="center"/>
    </xf>
    <xf numFmtId="0" fontId="7" fillId="0" borderId="7" xfId="161" applyFont="1" applyFill="1" applyBorder="1" applyAlignment="1">
      <alignment horizontal="center" vertical="center"/>
    </xf>
    <xf numFmtId="0" fontId="7" fillId="0" borderId="4" xfId="161" applyFont="1" applyFill="1" applyBorder="1" applyAlignment="1">
      <alignment horizontal="center" vertical="center"/>
    </xf>
    <xf numFmtId="0" fontId="7" fillId="0" borderId="49" xfId="161" applyFont="1" applyFill="1" applyBorder="1" applyAlignment="1">
      <alignment horizontal="center" vertical="center"/>
    </xf>
    <xf numFmtId="0" fontId="18" fillId="0" borderId="0" xfId="275" quotePrefix="1" applyFont="1" applyFill="1" applyAlignment="1">
      <alignment horizontal="left" vertical="center" wrapText="1"/>
    </xf>
    <xf numFmtId="0" fontId="16" fillId="0" borderId="0" xfId="161" applyFont="1" applyFill="1" applyAlignment="1">
      <alignment horizontal="left"/>
    </xf>
    <xf numFmtId="0" fontId="12" fillId="0" borderId="64" xfId="276" applyFont="1" applyFill="1" applyBorder="1" applyAlignment="1">
      <alignment horizontal="center" vertical="center"/>
    </xf>
    <xf numFmtId="0" fontId="13" fillId="0" borderId="24" xfId="161" applyFont="1" applyFill="1" applyBorder="1" applyAlignment="1">
      <alignment horizontal="center" vertical="center"/>
    </xf>
    <xf numFmtId="0" fontId="13" fillId="0" borderId="23" xfId="161" applyFont="1" applyFill="1" applyBorder="1" applyAlignment="1">
      <alignment horizontal="center" vertical="center"/>
    </xf>
    <xf numFmtId="0" fontId="13" fillId="0" borderId="7" xfId="161" applyFont="1" applyFill="1" applyBorder="1" applyAlignment="1">
      <alignment horizontal="center" vertical="center"/>
    </xf>
    <xf numFmtId="0" fontId="13" fillId="0" borderId="4" xfId="161" applyFont="1" applyFill="1" applyBorder="1" applyAlignment="1">
      <alignment horizontal="center" vertical="center"/>
    </xf>
    <xf numFmtId="0" fontId="13" fillId="0" borderId="49" xfId="161" applyFont="1" applyFill="1" applyBorder="1" applyAlignment="1">
      <alignment horizontal="center" vertical="center"/>
    </xf>
    <xf numFmtId="0" fontId="30" fillId="0" borderId="0" xfId="277" applyFont="1" applyFill="1" applyAlignment="1">
      <alignment wrapText="1"/>
    </xf>
    <xf numFmtId="0" fontId="29" fillId="0" borderId="0" xfId="161" applyFont="1" applyFill="1" applyAlignment="1">
      <alignment wrapText="1"/>
    </xf>
    <xf numFmtId="0" fontId="29" fillId="0" borderId="0" xfId="277" applyFont="1" applyFill="1" applyAlignment="1">
      <alignment horizontal="justify" vertical="center" wrapText="1"/>
    </xf>
    <xf numFmtId="0" fontId="12" fillId="0" borderId="1" xfId="161" applyFont="1" applyFill="1" applyBorder="1" applyAlignment="1">
      <alignment horizontal="center" vertical="center"/>
    </xf>
    <xf numFmtId="0" fontId="12" fillId="0" borderId="3" xfId="161" applyFont="1" applyFill="1" applyBorder="1" applyAlignment="1">
      <alignment horizontal="center" vertical="center"/>
    </xf>
    <xf numFmtId="0" fontId="12" fillId="0" borderId="1" xfId="161" applyFont="1" applyFill="1" applyBorder="1" applyAlignment="1">
      <alignment horizontal="center" vertical="center" wrapText="1"/>
    </xf>
    <xf numFmtId="0" fontId="7" fillId="0" borderId="3" xfId="161" applyFont="1" applyFill="1" applyBorder="1" applyAlignment="1">
      <alignment horizontal="center" vertical="center" wrapText="1"/>
    </xf>
    <xf numFmtId="0" fontId="12" fillId="0" borderId="9" xfId="161" applyFont="1" applyFill="1" applyBorder="1" applyAlignment="1">
      <alignment horizontal="center" vertical="center" wrapText="1"/>
    </xf>
    <xf numFmtId="0" fontId="12" fillId="0" borderId="10" xfId="161" applyFont="1" applyFill="1" applyBorder="1" applyAlignment="1">
      <alignment horizontal="center" vertical="center" wrapText="1"/>
    </xf>
    <xf numFmtId="0" fontId="7" fillId="0" borderId="10" xfId="161" applyFont="1" applyFill="1" applyBorder="1" applyAlignment="1">
      <alignment horizontal="center" vertical="center" wrapText="1"/>
    </xf>
    <xf numFmtId="0" fontId="7" fillId="0" borderId="55" xfId="161" applyFont="1" applyFill="1" applyBorder="1" applyAlignment="1">
      <alignment horizontal="center" vertical="center" wrapText="1"/>
    </xf>
    <xf numFmtId="0" fontId="13" fillId="0" borderId="3" xfId="161" applyFont="1" applyFill="1" applyBorder="1" applyAlignment="1">
      <alignment horizontal="center" vertical="center" wrapText="1"/>
    </xf>
    <xf numFmtId="0" fontId="7" fillId="0" borderId="3" xfId="161" applyFont="1" applyFill="1" applyBorder="1" applyAlignment="1"/>
    <xf numFmtId="179" fontId="13" fillId="0" borderId="8" xfId="30" applyNumberFormat="1" applyFont="1" applyFill="1" applyBorder="1" applyAlignment="1"/>
    <xf numFmtId="179" fontId="13" fillId="0" borderId="56" xfId="30" applyNumberFormat="1" applyFont="1" applyFill="1" applyBorder="1" applyAlignment="1"/>
    <xf numFmtId="186" fontId="13" fillId="0" borderId="8" xfId="30" applyNumberFormat="1" applyFont="1" applyFill="1" applyBorder="1" applyAlignment="1"/>
    <xf numFmtId="186" fontId="13" fillId="0" borderId="56" xfId="30" applyNumberFormat="1" applyFont="1" applyFill="1" applyBorder="1" applyAlignment="1"/>
    <xf numFmtId="265" fontId="13" fillId="0" borderId="8" xfId="30" applyNumberFormat="1" applyFont="1" applyFill="1" applyBorder="1" applyAlignment="1"/>
    <xf numFmtId="265" fontId="13" fillId="0" borderId="56" xfId="30" applyNumberFormat="1" applyFont="1" applyFill="1" applyBorder="1" applyAlignment="1"/>
    <xf numFmtId="179" fontId="13" fillId="0" borderId="6" xfId="30" applyNumberFormat="1" applyFont="1" applyFill="1" applyBorder="1" applyAlignment="1"/>
    <xf numFmtId="179" fontId="13" fillId="0" borderId="41" xfId="30" applyNumberFormat="1" applyFont="1" applyFill="1" applyBorder="1" applyAlignment="1"/>
    <xf numFmtId="186" fontId="13" fillId="0" borderId="6" xfId="30" applyNumberFormat="1" applyFont="1" applyFill="1" applyBorder="1" applyAlignment="1"/>
    <xf numFmtId="186" fontId="13" fillId="0" borderId="41" xfId="30" applyNumberFormat="1" applyFont="1" applyFill="1" applyBorder="1" applyAlignment="1"/>
    <xf numFmtId="265" fontId="13" fillId="0" borderId="6" xfId="30" applyNumberFormat="1" applyFont="1" applyFill="1" applyBorder="1" applyAlignment="1"/>
    <xf numFmtId="265" fontId="13" fillId="0" borderId="41" xfId="30" applyNumberFormat="1" applyFont="1" applyFill="1" applyBorder="1" applyAlignment="1"/>
    <xf numFmtId="179" fontId="20" fillId="0" borderId="6" xfId="30" applyNumberFormat="1" applyFont="1" applyFill="1" applyBorder="1" applyAlignment="1">
      <alignment horizontal="right"/>
    </xf>
    <xf numFmtId="179" fontId="20" fillId="0" borderId="41" xfId="30" applyNumberFormat="1" applyFont="1" applyFill="1" applyBorder="1" applyAlignment="1">
      <alignment horizontal="right"/>
    </xf>
    <xf numFmtId="186" fontId="20" fillId="0" borderId="6" xfId="30" applyNumberFormat="1" applyFont="1" applyFill="1" applyBorder="1" applyAlignment="1">
      <alignment horizontal="right"/>
    </xf>
    <xf numFmtId="186" fontId="20" fillId="0" borderId="41" xfId="30" applyNumberFormat="1" applyFont="1" applyFill="1" applyBorder="1" applyAlignment="1">
      <alignment horizontal="right"/>
    </xf>
    <xf numFmtId="265" fontId="20" fillId="0" borderId="6" xfId="30" applyNumberFormat="1" applyFont="1" applyFill="1" applyBorder="1" applyAlignment="1">
      <alignment horizontal="right"/>
    </xf>
    <xf numFmtId="265" fontId="20" fillId="0" borderId="41" xfId="30" applyNumberFormat="1" applyFont="1" applyFill="1" applyBorder="1" applyAlignment="1">
      <alignment horizontal="right"/>
    </xf>
    <xf numFmtId="179" fontId="20" fillId="0" borderId="7" xfId="30" applyNumberFormat="1" applyFont="1" applyFill="1" applyBorder="1" applyAlignment="1">
      <alignment horizontal="right"/>
    </xf>
    <xf numFmtId="179" fontId="20" fillId="0" borderId="57" xfId="30" applyNumberFormat="1" applyFont="1" applyFill="1" applyBorder="1" applyAlignment="1">
      <alignment horizontal="right"/>
    </xf>
    <xf numFmtId="186" fontId="20" fillId="0" borderId="7" xfId="30" applyNumberFormat="1" applyFont="1" applyFill="1" applyBorder="1" applyAlignment="1">
      <alignment horizontal="right"/>
    </xf>
    <xf numFmtId="186" fontId="20" fillId="0" borderId="57" xfId="30" applyNumberFormat="1" applyFont="1" applyFill="1" applyBorder="1" applyAlignment="1">
      <alignment horizontal="right"/>
    </xf>
    <xf numFmtId="265" fontId="20" fillId="0" borderId="7" xfId="30" applyNumberFormat="1" applyFont="1" applyFill="1" applyBorder="1" applyAlignment="1">
      <alignment horizontal="right"/>
    </xf>
    <xf numFmtId="265" fontId="20" fillId="0" borderId="57" xfId="30" applyNumberFormat="1" applyFont="1" applyFill="1" applyBorder="1" applyAlignment="1">
      <alignment horizontal="right"/>
    </xf>
    <xf numFmtId="0" fontId="15" fillId="0" borderId="0" xfId="161" applyFont="1" applyFill="1" applyAlignment="1">
      <alignment horizontal="left"/>
    </xf>
    <xf numFmtId="0" fontId="13" fillId="0" borderId="3" xfId="161" applyFont="1" applyFill="1" applyBorder="1"/>
    <xf numFmtId="0" fontId="12" fillId="0" borderId="9" xfId="161" applyFont="1" applyFill="1" applyBorder="1" applyAlignment="1">
      <alignment horizontal="center" vertical="center"/>
    </xf>
    <xf numFmtId="0" fontId="12" fillId="0" borderId="10" xfId="161" applyFont="1" applyFill="1" applyBorder="1" applyAlignment="1">
      <alignment horizontal="center" vertical="center"/>
    </xf>
    <xf numFmtId="0" fontId="12" fillId="0" borderId="55" xfId="161" applyFont="1" applyFill="1" applyBorder="1" applyAlignment="1">
      <alignment horizontal="center" vertical="center"/>
    </xf>
    <xf numFmtId="0" fontId="13" fillId="0" borderId="9" xfId="161" applyFont="1" applyFill="1" applyBorder="1" applyAlignment="1">
      <alignment horizontal="center" vertical="center"/>
    </xf>
    <xf numFmtId="0" fontId="13" fillId="0" borderId="55" xfId="161" applyFont="1" applyFill="1" applyBorder="1" applyAlignment="1">
      <alignment horizontal="center" vertical="center"/>
    </xf>
    <xf numFmtId="179" fontId="13" fillId="0" borderId="6" xfId="30" applyNumberFormat="1" applyFont="1" applyFill="1" applyBorder="1" applyAlignment="1">
      <alignment horizontal="right"/>
    </xf>
    <xf numFmtId="179" fontId="13" fillId="0" borderId="41" xfId="30" applyNumberFormat="1" applyFont="1" applyFill="1" applyBorder="1" applyAlignment="1">
      <alignment horizontal="right"/>
    </xf>
    <xf numFmtId="0" fontId="14" fillId="0" borderId="0" xfId="161" applyFont="1" applyFill="1" applyBorder="1" applyAlignment="1">
      <alignment horizontal="left" vertical="center" wrapText="1"/>
    </xf>
    <xf numFmtId="0" fontId="16" fillId="0" borderId="0" xfId="278" applyFont="1" applyFill="1" applyBorder="1" applyAlignment="1">
      <alignment horizontal="left" wrapText="1" indent="1"/>
    </xf>
    <xf numFmtId="0" fontId="16" fillId="0" borderId="41" xfId="278" applyFont="1" applyFill="1" applyBorder="1" applyAlignment="1">
      <alignment horizontal="left" wrapText="1" indent="1"/>
    </xf>
    <xf numFmtId="0" fontId="16" fillId="0" borderId="0" xfId="278" applyFont="1" applyFill="1" applyBorder="1" applyAlignment="1">
      <alignment horizontal="left"/>
    </xf>
    <xf numFmtId="0" fontId="16" fillId="0" borderId="41" xfId="278" applyFont="1" applyFill="1" applyBorder="1" applyAlignment="1">
      <alignment horizontal="left"/>
    </xf>
    <xf numFmtId="0" fontId="16" fillId="0" borderId="20" xfId="278" applyFont="1" applyFill="1" applyBorder="1" applyAlignment="1">
      <alignment horizontal="left"/>
    </xf>
    <xf numFmtId="0" fontId="16" fillId="0" borderId="35" xfId="278" applyFont="1" applyFill="1" applyBorder="1" applyAlignment="1">
      <alignment horizontal="left"/>
    </xf>
    <xf numFmtId="172" fontId="16" fillId="0" borderId="6" xfId="44" applyNumberFormat="1" applyFont="1" applyFill="1" applyBorder="1" applyAlignment="1">
      <alignment horizontal="center"/>
    </xf>
    <xf numFmtId="172" fontId="16" fillId="0" borderId="0" xfId="44" applyNumberFormat="1" applyFont="1" applyFill="1" applyBorder="1" applyAlignment="1">
      <alignment horizontal="center"/>
    </xf>
    <xf numFmtId="178" fontId="16" fillId="0" borderId="0" xfId="44" applyNumberFormat="1" applyFont="1" applyFill="1" applyBorder="1" applyAlignment="1">
      <alignment horizontal="center"/>
    </xf>
    <xf numFmtId="178" fontId="16" fillId="0" borderId="41" xfId="44" applyNumberFormat="1" applyFont="1" applyFill="1" applyBorder="1" applyAlignment="1">
      <alignment horizontal="center"/>
    </xf>
    <xf numFmtId="0" fontId="12" fillId="0" borderId="0" xfId="44" applyFont="1" applyFill="1" applyAlignment="1">
      <alignment horizontal="center"/>
    </xf>
    <xf numFmtId="0" fontId="27" fillId="0" borderId="9" xfId="44" applyFont="1" applyFill="1" applyBorder="1" applyAlignment="1">
      <alignment horizontal="center"/>
    </xf>
    <xf numFmtId="0" fontId="27" fillId="0" borderId="10" xfId="44" applyFont="1" applyFill="1" applyBorder="1" applyAlignment="1">
      <alignment horizontal="center"/>
    </xf>
    <xf numFmtId="0" fontId="27" fillId="0" borderId="55" xfId="44" applyFont="1" applyFill="1" applyBorder="1" applyAlignment="1">
      <alignment horizontal="center"/>
    </xf>
    <xf numFmtId="172" fontId="47" fillId="0" borderId="6" xfId="44" applyNumberFormat="1" applyFont="1" applyFill="1" applyBorder="1" applyAlignment="1">
      <alignment horizontal="center"/>
    </xf>
    <xf numFmtId="172" fontId="47" fillId="0" borderId="0" xfId="44" applyNumberFormat="1" applyFont="1" applyFill="1" applyBorder="1" applyAlignment="1">
      <alignment horizontal="center"/>
    </xf>
    <xf numFmtId="178" fontId="47" fillId="0" borderId="0" xfId="44" applyNumberFormat="1" applyFont="1" applyFill="1" applyBorder="1" applyAlignment="1">
      <alignment horizontal="center"/>
    </xf>
    <xf numFmtId="178" fontId="47" fillId="0" borderId="41" xfId="44" applyNumberFormat="1" applyFont="1" applyFill="1" applyBorder="1" applyAlignment="1">
      <alignment horizontal="center"/>
    </xf>
    <xf numFmtId="172" fontId="27" fillId="0" borderId="9" xfId="44" applyNumberFormat="1" applyFont="1" applyFill="1" applyBorder="1" applyAlignment="1">
      <alignment horizontal="center" vertical="center"/>
    </xf>
    <xf numFmtId="172" fontId="27" fillId="0" borderId="10" xfId="44" applyNumberFormat="1" applyFont="1" applyFill="1" applyBorder="1" applyAlignment="1">
      <alignment horizontal="center" vertical="center"/>
    </xf>
    <xf numFmtId="177" fontId="27" fillId="0" borderId="10" xfId="44" applyNumberFormat="1" applyFont="1" applyFill="1" applyBorder="1" applyAlignment="1">
      <alignment horizontal="center" vertical="center"/>
    </xf>
    <xf numFmtId="177" fontId="27" fillId="0" borderId="55" xfId="44" applyNumberFormat="1" applyFont="1" applyFill="1" applyBorder="1" applyAlignment="1">
      <alignment horizontal="center" vertical="center"/>
    </xf>
    <xf numFmtId="0" fontId="9" fillId="0" borderId="0" xfId="72" applyFont="1" applyFill="1" applyAlignment="1">
      <alignment horizontal="center"/>
    </xf>
    <xf numFmtId="0" fontId="27" fillId="0" borderId="1" xfId="72" applyFont="1" applyFill="1" applyBorder="1" applyAlignment="1">
      <alignment horizontal="center" vertical="center"/>
    </xf>
    <xf numFmtId="0" fontId="26" fillId="0" borderId="3" xfId="72" applyFont="1" applyFill="1" applyBorder="1" applyAlignment="1">
      <alignment horizontal="center" vertical="center"/>
    </xf>
    <xf numFmtId="0" fontId="27" fillId="0" borderId="9" xfId="72" applyFont="1" applyFill="1" applyBorder="1" applyAlignment="1">
      <alignment horizontal="center" vertical="center"/>
    </xf>
    <xf numFmtId="0" fontId="27" fillId="0" borderId="55" xfId="72" applyFont="1" applyFill="1" applyBorder="1" applyAlignment="1">
      <alignment horizontal="center" vertical="center"/>
    </xf>
    <xf numFmtId="0" fontId="27" fillId="0" borderId="8" xfId="72" applyFont="1" applyFill="1" applyBorder="1" applyAlignment="1">
      <alignment horizontal="center" vertical="center" wrapText="1"/>
    </xf>
    <xf numFmtId="0" fontId="27" fillId="0" borderId="2" xfId="72" applyFont="1" applyFill="1" applyBorder="1" applyAlignment="1">
      <alignment horizontal="center" vertical="center" wrapText="1"/>
    </xf>
    <xf numFmtId="0" fontId="27" fillId="0" borderId="56" xfId="72" applyFont="1" applyFill="1" applyBorder="1" applyAlignment="1">
      <alignment horizontal="center" vertical="center" wrapText="1"/>
    </xf>
    <xf numFmtId="0" fontId="27" fillId="0" borderId="11" xfId="72" applyFont="1" applyFill="1" applyBorder="1" applyAlignment="1">
      <alignment horizontal="center" vertical="center"/>
    </xf>
    <xf numFmtId="3" fontId="16" fillId="0" borderId="7" xfId="72" applyNumberFormat="1" applyFont="1" applyFill="1" applyBorder="1" applyAlignment="1">
      <alignment horizontal="center" vertical="center"/>
    </xf>
    <xf numFmtId="3" fontId="16" fillId="0" borderId="4" xfId="72" applyNumberFormat="1" applyFont="1" applyFill="1" applyBorder="1" applyAlignment="1">
      <alignment horizontal="center" vertical="center"/>
    </xf>
    <xf numFmtId="3" fontId="16" fillId="0" borderId="57" xfId="72" applyNumberFormat="1" applyFont="1" applyFill="1" applyBorder="1" applyAlignment="1">
      <alignment horizontal="center" vertical="center"/>
    </xf>
    <xf numFmtId="0" fontId="27" fillId="0" borderId="8" xfId="72" applyFont="1" applyFill="1" applyBorder="1" applyAlignment="1">
      <alignment horizontal="center" vertical="center"/>
    </xf>
    <xf numFmtId="0" fontId="27" fillId="0" borderId="6" xfId="72" applyFont="1" applyFill="1" applyBorder="1" applyAlignment="1">
      <alignment horizontal="center" vertical="center"/>
    </xf>
    <xf numFmtId="0" fontId="27" fillId="0" borderId="7" xfId="72" applyFont="1" applyFill="1" applyBorder="1" applyAlignment="1">
      <alignment horizontal="center" vertical="center"/>
    </xf>
    <xf numFmtId="0" fontId="27" fillId="0" borderId="6" xfId="72" applyFont="1" applyFill="1" applyBorder="1" applyAlignment="1">
      <alignment horizontal="center" vertical="center" wrapText="1"/>
    </xf>
    <xf numFmtId="0" fontId="27" fillId="0" borderId="41" xfId="72" applyFont="1" applyFill="1" applyBorder="1" applyAlignment="1">
      <alignment horizontal="center" vertical="center" wrapText="1"/>
    </xf>
    <xf numFmtId="0" fontId="27" fillId="0" borderId="7" xfId="72" applyFont="1" applyFill="1" applyBorder="1" applyAlignment="1">
      <alignment horizontal="center" vertical="center" wrapText="1"/>
    </xf>
    <xf numFmtId="0" fontId="27" fillId="0" borderId="57" xfId="72" applyFont="1" applyFill="1" applyBorder="1" applyAlignment="1">
      <alignment horizontal="center" vertical="center" wrapText="1"/>
    </xf>
    <xf numFmtId="0" fontId="27" fillId="0" borderId="0" xfId="72" applyFont="1" applyFill="1" applyBorder="1" applyAlignment="1">
      <alignment horizontal="center" vertical="center" wrapText="1"/>
    </xf>
    <xf numFmtId="0" fontId="41" fillId="0" borderId="2" xfId="72" applyFont="1" applyFill="1" applyBorder="1"/>
    <xf numFmtId="0" fontId="41" fillId="0" borderId="56" xfId="72" applyFont="1" applyFill="1" applyBorder="1"/>
    <xf numFmtId="0" fontId="41" fillId="0" borderId="6" xfId="72" applyFont="1" applyFill="1" applyBorder="1"/>
    <xf numFmtId="0" fontId="41" fillId="0" borderId="0" xfId="72" applyFont="1" applyFill="1" applyBorder="1"/>
    <xf numFmtId="0" fontId="41" fillId="0" borderId="41" xfId="72" applyFont="1" applyFill="1" applyBorder="1"/>
    <xf numFmtId="0" fontId="41" fillId="0" borderId="7" xfId="72" applyFont="1" applyFill="1" applyBorder="1"/>
    <xf numFmtId="0" fontId="41" fillId="0" borderId="4" xfId="72" applyFont="1" applyFill="1" applyBorder="1"/>
    <xf numFmtId="0" fontId="41" fillId="0" borderId="57" xfId="72" applyFont="1" applyFill="1" applyBorder="1"/>
    <xf numFmtId="3" fontId="16" fillId="0" borderId="6" xfId="72" applyNumberFormat="1" applyFont="1" applyFill="1" applyBorder="1" applyAlignment="1">
      <alignment horizontal="center" vertical="center"/>
    </xf>
    <xf numFmtId="3" fontId="16" fillId="0" borderId="0" xfId="72" applyNumberFormat="1" applyFont="1" applyFill="1" applyBorder="1" applyAlignment="1">
      <alignment horizontal="center" vertical="center"/>
    </xf>
    <xf numFmtId="3" fontId="16" fillId="0" borderId="41" xfId="72" applyNumberFormat="1" applyFont="1" applyFill="1" applyBorder="1" applyAlignment="1">
      <alignment horizontal="center" vertical="center"/>
    </xf>
    <xf numFmtId="0" fontId="15" fillId="0" borderId="0" xfId="363" applyFont="1" applyFill="1" applyAlignment="1">
      <alignment horizontal="left" vertical="center"/>
    </xf>
    <xf numFmtId="0" fontId="9" fillId="0" borderId="0" xfId="363" applyFont="1" applyFill="1" applyAlignment="1">
      <alignment horizontal="left" vertical="center"/>
    </xf>
    <xf numFmtId="0" fontId="27" fillId="0" borderId="4" xfId="363" applyFont="1" applyFill="1" applyBorder="1" applyAlignment="1">
      <alignment horizontal="right" vertical="center"/>
    </xf>
    <xf numFmtId="0" fontId="27" fillId="0" borderId="1" xfId="363" applyFont="1" applyFill="1" applyBorder="1" applyAlignment="1">
      <alignment horizontal="center" vertical="center" wrapText="1"/>
    </xf>
    <xf numFmtId="0" fontId="27" fillId="0" borderId="3" xfId="363" applyFont="1" applyFill="1" applyBorder="1" applyAlignment="1">
      <alignment horizontal="center" vertical="center" wrapText="1"/>
    </xf>
    <xf numFmtId="0" fontId="12" fillId="0" borderId="1" xfId="363" applyFont="1" applyFill="1" applyBorder="1" applyAlignment="1">
      <alignment horizontal="center" vertical="center" wrapText="1"/>
    </xf>
    <xf numFmtId="0" fontId="12" fillId="0" borderId="3" xfId="363" applyFont="1" applyFill="1" applyBorder="1" applyAlignment="1">
      <alignment horizontal="center" vertical="center" wrapText="1"/>
    </xf>
    <xf numFmtId="0" fontId="27" fillId="0" borderId="8" xfId="363" applyFont="1" applyFill="1" applyBorder="1" applyAlignment="1">
      <alignment horizontal="center" vertical="center" textRotation="90" wrapText="1"/>
    </xf>
    <xf numFmtId="0" fontId="27" fillId="0" borderId="7" xfId="363" applyFont="1" applyFill="1" applyBorder="1" applyAlignment="1">
      <alignment horizontal="center" vertical="center" textRotation="90" wrapText="1"/>
    </xf>
    <xf numFmtId="0" fontId="12" fillId="0" borderId="81" xfId="362" applyFont="1" applyFill="1" applyBorder="1" applyAlignment="1">
      <alignment horizontal="center" vertical="center"/>
    </xf>
    <xf numFmtId="0" fontId="12" fillId="0" borderId="10" xfId="362" applyFont="1" applyFill="1" applyBorder="1" applyAlignment="1">
      <alignment horizontal="center" vertical="center"/>
    </xf>
    <xf numFmtId="0" fontId="13" fillId="0" borderId="75" xfId="362" applyFont="1" applyFill="1" applyBorder="1" applyAlignment="1">
      <alignment horizontal="center" vertical="center"/>
    </xf>
    <xf numFmtId="0" fontId="15" fillId="0" borderId="2" xfId="363" applyFont="1" applyFill="1" applyBorder="1" applyAlignment="1">
      <alignment horizontal="left" vertical="center"/>
    </xf>
    <xf numFmtId="0" fontId="9" fillId="0" borderId="0" xfId="363" applyFont="1" applyFill="1" applyAlignment="1">
      <alignment horizontal="left" vertical="center" wrapText="1"/>
    </xf>
    <xf numFmtId="0" fontId="27" fillId="0" borderId="11" xfId="365" applyFont="1" applyFill="1" applyBorder="1" applyAlignment="1">
      <alignment horizontal="center" vertical="center" wrapText="1"/>
    </xf>
    <xf numFmtId="0" fontId="16" fillId="0" borderId="11" xfId="365" applyFont="1" applyFill="1" applyBorder="1">
      <alignment horizontal="center" vertical="center"/>
    </xf>
    <xf numFmtId="0" fontId="12" fillId="0" borderId="11" xfId="363" applyFont="1" applyFill="1" applyBorder="1" applyAlignment="1">
      <alignment horizontal="center" vertical="center" wrapText="1"/>
    </xf>
    <xf numFmtId="0" fontId="27" fillId="0" borderId="9" xfId="365" applyFont="1" applyFill="1" applyBorder="1" applyAlignment="1">
      <alignment horizontal="center" vertical="center" textRotation="90" wrapText="1"/>
    </xf>
    <xf numFmtId="0" fontId="27" fillId="0" borderId="11" xfId="365" applyFont="1" applyFill="1" applyBorder="1" applyAlignment="1">
      <alignment horizontal="center" vertical="center" textRotation="90" wrapText="1"/>
    </xf>
    <xf numFmtId="0" fontId="12" fillId="0" borderId="75" xfId="362" applyFont="1" applyFill="1" applyBorder="1" applyAlignment="1">
      <alignment horizontal="center" vertical="center"/>
    </xf>
    <xf numFmtId="0" fontId="12" fillId="0" borderId="76" xfId="163" applyFont="1" applyFill="1" applyBorder="1" applyAlignment="1">
      <alignment horizontal="center" vertical="center"/>
    </xf>
    <xf numFmtId="0" fontId="12" fillId="0" borderId="74" xfId="163" applyFont="1" applyFill="1" applyBorder="1" applyAlignment="1">
      <alignment horizontal="center" vertical="center"/>
    </xf>
    <xf numFmtId="0" fontId="145" fillId="0" borderId="249" xfId="372" applyFont="1" applyFill="1" applyBorder="1" applyAlignment="1">
      <alignment horizontal="center" vertical="center"/>
    </xf>
    <xf numFmtId="0" fontId="145" fillId="0" borderId="254" xfId="372" applyFont="1" applyFill="1" applyBorder="1" applyAlignment="1">
      <alignment horizontal="center" vertical="center"/>
    </xf>
    <xf numFmtId="0" fontId="145" fillId="0" borderId="260" xfId="372" applyFont="1" applyFill="1" applyBorder="1" applyAlignment="1">
      <alignment horizontal="center" vertical="center"/>
    </xf>
    <xf numFmtId="0" fontId="145" fillId="0" borderId="233" xfId="372" applyFont="1" applyFill="1" applyBorder="1" applyAlignment="1">
      <alignment horizontal="center" vertical="center"/>
    </xf>
    <xf numFmtId="0" fontId="145" fillId="0" borderId="258" xfId="372" applyFont="1" applyFill="1" applyBorder="1" applyAlignment="1">
      <alignment horizontal="center" vertical="center"/>
    </xf>
    <xf numFmtId="0" fontId="145" fillId="0" borderId="228" xfId="372" applyFont="1" applyFill="1" applyBorder="1" applyAlignment="1">
      <alignment horizontal="center" vertical="center"/>
    </xf>
    <xf numFmtId="0" fontId="145" fillId="0" borderId="10" xfId="372" applyFont="1" applyFill="1" applyBorder="1" applyAlignment="1">
      <alignment horizontal="center" vertical="center"/>
    </xf>
    <xf numFmtId="0" fontId="145" fillId="0" borderId="251" xfId="372" applyFont="1" applyFill="1" applyBorder="1" applyAlignment="1">
      <alignment horizontal="center" vertical="center"/>
    </xf>
    <xf numFmtId="0" fontId="145" fillId="0" borderId="0" xfId="372" applyFont="1" applyFill="1" applyBorder="1" applyAlignment="1">
      <alignment horizontal="center" vertical="center" wrapText="1"/>
    </xf>
    <xf numFmtId="0" fontId="145" fillId="0" borderId="4" xfId="372" applyFont="1" applyFill="1" applyBorder="1" applyAlignment="1">
      <alignment horizontal="center" vertical="center" wrapText="1"/>
    </xf>
    <xf numFmtId="0" fontId="145" fillId="0" borderId="256" xfId="372" applyFont="1" applyFill="1" applyBorder="1" applyAlignment="1">
      <alignment horizontal="center" vertical="center" wrapText="1"/>
    </xf>
    <xf numFmtId="0" fontId="145" fillId="0" borderId="253" xfId="372" applyFont="1" applyFill="1" applyBorder="1" applyAlignment="1">
      <alignment horizontal="center" vertical="center" wrapText="1"/>
    </xf>
    <xf numFmtId="0" fontId="145" fillId="0" borderId="2" xfId="372" applyFont="1" applyFill="1" applyBorder="1" applyAlignment="1">
      <alignment horizontal="center" vertical="center" wrapText="1"/>
    </xf>
    <xf numFmtId="0" fontId="145" fillId="0" borderId="244" xfId="372" applyFont="1" applyFill="1" applyBorder="1" applyAlignment="1">
      <alignment horizontal="center" wrapText="1"/>
    </xf>
    <xf numFmtId="0" fontId="145" fillId="0" borderId="250" xfId="372" applyFont="1" applyFill="1" applyBorder="1" applyAlignment="1">
      <alignment horizontal="center"/>
    </xf>
    <xf numFmtId="0" fontId="145" fillId="0" borderId="257" xfId="372" applyFont="1" applyFill="1" applyBorder="1" applyAlignment="1">
      <alignment horizontal="center"/>
    </xf>
    <xf numFmtId="0" fontId="145" fillId="0" borderId="61" xfId="372" applyFont="1" applyFill="1" applyBorder="1" applyAlignment="1">
      <alignment horizontal="center" vertical="center"/>
    </xf>
    <xf numFmtId="0" fontId="145" fillId="0" borderId="59" xfId="372" applyFont="1" applyFill="1" applyBorder="1" applyAlignment="1">
      <alignment horizontal="center" vertical="center"/>
    </xf>
    <xf numFmtId="0" fontId="145" fillId="0" borderId="245" xfId="372" applyFont="1" applyFill="1" applyBorder="1" applyAlignment="1">
      <alignment horizontal="center" vertical="center"/>
    </xf>
    <xf numFmtId="0" fontId="145" fillId="0" borderId="246" xfId="372" applyFont="1" applyFill="1" applyBorder="1" applyAlignment="1">
      <alignment horizontal="center" vertical="center"/>
    </xf>
    <xf numFmtId="0" fontId="145" fillId="0" borderId="24" xfId="372" applyFont="1" applyFill="1" applyBorder="1" applyAlignment="1">
      <alignment horizontal="center" vertical="center"/>
    </xf>
    <xf numFmtId="0" fontId="145" fillId="0" borderId="247" xfId="372" applyFont="1" applyFill="1" applyBorder="1" applyAlignment="1">
      <alignment horizontal="center" vertical="center"/>
    </xf>
    <xf numFmtId="0" fontId="145" fillId="0" borderId="252" xfId="372" applyFont="1" applyFill="1" applyBorder="1" applyAlignment="1">
      <alignment horizontal="center" vertical="center"/>
    </xf>
    <xf numFmtId="0" fontId="145" fillId="0" borderId="4" xfId="372" applyFont="1" applyFill="1" applyBorder="1" applyAlignment="1">
      <alignment horizontal="center" vertical="center"/>
    </xf>
    <xf numFmtId="0" fontId="145" fillId="0" borderId="253" xfId="372" applyFont="1" applyFill="1" applyBorder="1" applyAlignment="1">
      <alignment horizontal="center" vertical="center"/>
    </xf>
    <xf numFmtId="0" fontId="145" fillId="0" borderId="248" xfId="372" applyFont="1" applyFill="1" applyBorder="1" applyAlignment="1">
      <alignment horizontal="center" vertical="center"/>
    </xf>
    <xf numFmtId="0" fontId="145" fillId="0" borderId="234" xfId="372" applyFont="1" applyFill="1" applyBorder="1" applyAlignment="1">
      <alignment horizontal="center" vertical="center"/>
    </xf>
    <xf numFmtId="0" fontId="145" fillId="0" borderId="259" xfId="372" applyFont="1" applyFill="1" applyBorder="1" applyAlignment="1">
      <alignment horizontal="center" vertical="center"/>
    </xf>
    <xf numFmtId="0" fontId="13" fillId="0" borderId="0" xfId="68" applyFont="1" applyFill="1" applyBorder="1" applyAlignment="1">
      <alignment horizontal="left"/>
    </xf>
    <xf numFmtId="0" fontId="35" fillId="0" borderId="0" xfId="68" applyFont="1" applyFill="1" applyBorder="1" applyAlignment="1">
      <alignment horizontal="left" vertical="top" wrapText="1"/>
    </xf>
    <xf numFmtId="0" fontId="16" fillId="0" borderId="21" xfId="68" applyFont="1" applyFill="1" applyBorder="1" applyAlignment="1">
      <alignment horizontal="center" vertical="center"/>
    </xf>
    <xf numFmtId="0" fontId="16" fillId="0" borderId="24" xfId="68" applyFont="1" applyFill="1" applyBorder="1" applyAlignment="1">
      <alignment horizontal="center" vertical="center"/>
    </xf>
    <xf numFmtId="0" fontId="16" fillId="0" borderId="40" xfId="68" applyFont="1" applyFill="1" applyBorder="1" applyAlignment="1">
      <alignment horizontal="center" vertical="center"/>
    </xf>
    <xf numFmtId="0" fontId="16" fillId="0" borderId="27" xfId="68" applyFont="1" applyFill="1" applyBorder="1" applyAlignment="1">
      <alignment horizontal="center" vertical="center"/>
    </xf>
    <xf numFmtId="0" fontId="16" fillId="0" borderId="0" xfId="68" applyFont="1" applyFill="1" applyAlignment="1">
      <alignment horizontal="center" vertical="center"/>
    </xf>
    <xf numFmtId="0" fontId="16" fillId="0" borderId="41" xfId="68" applyFont="1" applyFill="1" applyBorder="1" applyAlignment="1">
      <alignment horizontal="center" vertical="center"/>
    </xf>
    <xf numFmtId="0" fontId="16" fillId="0" borderId="48" xfId="68" applyFont="1" applyFill="1" applyBorder="1" applyAlignment="1">
      <alignment horizontal="center" vertical="center"/>
    </xf>
    <xf numFmtId="0" fontId="16" fillId="0" borderId="4" xfId="68" applyFont="1" applyFill="1" applyBorder="1" applyAlignment="1">
      <alignment horizontal="center" vertical="center"/>
    </xf>
    <xf numFmtId="0" fontId="16" fillId="0" borderId="57" xfId="68" applyFont="1" applyFill="1" applyBorder="1" applyAlignment="1">
      <alignment horizontal="center" vertical="center"/>
    </xf>
    <xf numFmtId="0" fontId="16" fillId="0" borderId="22" xfId="68" applyFont="1" applyFill="1" applyBorder="1" applyAlignment="1">
      <alignment horizontal="center"/>
    </xf>
    <xf numFmtId="0" fontId="16" fillId="0" borderId="7" xfId="68" applyFont="1" applyFill="1" applyBorder="1" applyAlignment="1">
      <alignment horizontal="center" vertical="top"/>
    </xf>
    <xf numFmtId="0" fontId="16" fillId="0" borderId="57" xfId="68" applyFont="1" applyFill="1" applyBorder="1" applyAlignment="1">
      <alignment horizontal="center" vertical="top"/>
    </xf>
    <xf numFmtId="177" fontId="15" fillId="0" borderId="8" xfId="68" applyNumberFormat="1" applyFont="1" applyFill="1" applyBorder="1" applyAlignment="1">
      <alignment horizontal="center"/>
    </xf>
    <xf numFmtId="177" fontId="15" fillId="0" borderId="2" xfId="68" applyNumberFormat="1" applyFont="1" applyFill="1" applyBorder="1" applyAlignment="1">
      <alignment horizontal="center"/>
    </xf>
    <xf numFmtId="177" fontId="15" fillId="0" borderId="56" xfId="68" applyNumberFormat="1" applyFont="1" applyFill="1" applyBorder="1" applyAlignment="1">
      <alignment horizontal="center"/>
    </xf>
    <xf numFmtId="0" fontId="15" fillId="0" borderId="21" xfId="68" applyFont="1" applyFill="1" applyBorder="1" applyAlignment="1">
      <alignment horizontal="center" vertical="center"/>
    </xf>
    <xf numFmtId="0" fontId="15" fillId="0" borderId="24" xfId="68" applyFont="1" applyFill="1" applyBorder="1" applyAlignment="1">
      <alignment horizontal="center" vertical="center"/>
    </xf>
    <xf numFmtId="0" fontId="15" fillId="0" borderId="23" xfId="68" applyFont="1" applyFill="1" applyBorder="1" applyAlignment="1">
      <alignment horizontal="center" vertical="center"/>
    </xf>
    <xf numFmtId="0" fontId="15" fillId="0" borderId="48" xfId="68" applyFont="1" applyFill="1" applyBorder="1" applyAlignment="1">
      <alignment horizontal="center" vertical="center"/>
    </xf>
    <xf numFmtId="0" fontId="15" fillId="0" borderId="4" xfId="68" applyFont="1" applyFill="1" applyBorder="1" applyAlignment="1">
      <alignment horizontal="center" vertical="center"/>
    </xf>
    <xf numFmtId="0" fontId="15" fillId="0" borderId="49" xfId="68" applyFont="1" applyFill="1" applyBorder="1" applyAlignment="1">
      <alignment horizontal="center" vertical="center"/>
    </xf>
    <xf numFmtId="0" fontId="15" fillId="0" borderId="70" xfId="68" applyFont="1" applyFill="1" applyBorder="1" applyAlignment="1">
      <alignment horizontal="center" vertical="center"/>
    </xf>
    <xf numFmtId="0" fontId="15" fillId="0" borderId="77" xfId="68" applyFont="1" applyFill="1" applyBorder="1" applyAlignment="1">
      <alignment horizontal="center" vertical="center"/>
    </xf>
    <xf numFmtId="0" fontId="15" fillId="0" borderId="77" xfId="68" applyFont="1" applyFill="1" applyBorder="1" applyAlignment="1">
      <alignment horizontal="center" vertical="center" wrapText="1"/>
    </xf>
    <xf numFmtId="0" fontId="61" fillId="0" borderId="61" xfId="375" applyFont="1" applyFill="1" applyBorder="1" applyAlignment="1">
      <alignment horizontal="center" vertical="center" wrapText="1"/>
    </xf>
    <xf numFmtId="0" fontId="61" fillId="0" borderId="59" xfId="375" applyFont="1" applyFill="1" applyBorder="1" applyAlignment="1">
      <alignment horizontal="center" vertical="center" wrapText="1"/>
    </xf>
    <xf numFmtId="0" fontId="61" fillId="0" borderId="70" xfId="375" applyFont="1" applyFill="1" applyBorder="1" applyAlignment="1">
      <alignment horizontal="center" vertical="center" wrapText="1"/>
    </xf>
    <xf numFmtId="0" fontId="61" fillId="0" borderId="61" xfId="375" applyFont="1" applyFill="1" applyBorder="1" applyAlignment="1">
      <alignment horizontal="center" vertical="center"/>
    </xf>
    <xf numFmtId="0" fontId="61" fillId="0" borderId="59" xfId="375" applyFont="1" applyFill="1" applyBorder="1" applyAlignment="1">
      <alignment horizontal="center" vertical="center"/>
    </xf>
    <xf numFmtId="0" fontId="61" fillId="0" borderId="60" xfId="375" applyFont="1" applyFill="1" applyBorder="1" applyAlignment="1">
      <alignment horizontal="center" vertical="center"/>
    </xf>
    <xf numFmtId="0" fontId="97" fillId="0" borderId="48" xfId="368" applyFont="1" applyFill="1" applyBorder="1" applyAlignment="1">
      <alignment horizontal="center"/>
    </xf>
    <xf numFmtId="0" fontId="97" fillId="0" borderId="4" xfId="368" applyFont="1" applyFill="1" applyBorder="1" applyAlignment="1">
      <alignment horizontal="center"/>
    </xf>
    <xf numFmtId="0" fontId="97" fillId="0" borderId="49" xfId="368" applyFont="1" applyFill="1" applyBorder="1" applyAlignment="1">
      <alignment horizontal="center"/>
    </xf>
    <xf numFmtId="0" fontId="15" fillId="0" borderId="78" xfId="68" applyFont="1" applyFill="1" applyBorder="1" applyAlignment="1">
      <alignment horizontal="center" vertical="center" wrapText="1"/>
    </xf>
    <xf numFmtId="0" fontId="15" fillId="0" borderId="11" xfId="68" applyFont="1" applyFill="1" applyBorder="1" applyAlignment="1">
      <alignment horizontal="center" vertical="center"/>
    </xf>
    <xf numFmtId="177" fontId="15" fillId="0" borderId="73" xfId="68" applyNumberFormat="1" applyFont="1" applyFill="1" applyBorder="1" applyAlignment="1">
      <alignment horizontal="center"/>
    </xf>
    <xf numFmtId="0" fontId="15" fillId="0" borderId="27" xfId="377" applyFont="1" applyFill="1" applyBorder="1" applyAlignment="1">
      <alignment horizontal="left" vertical="center"/>
    </xf>
    <xf numFmtId="0" fontId="15" fillId="0" borderId="0" xfId="377" applyFont="1" applyFill="1" applyBorder="1" applyAlignment="1">
      <alignment horizontal="left" vertical="center"/>
    </xf>
    <xf numFmtId="0" fontId="15" fillId="0" borderId="28" xfId="377" applyFont="1" applyFill="1" applyBorder="1" applyAlignment="1">
      <alignment horizontal="left" vertical="center"/>
    </xf>
    <xf numFmtId="3" fontId="15" fillId="0" borderId="6" xfId="68" applyNumberFormat="1" applyFont="1" applyFill="1" applyBorder="1" applyAlignment="1">
      <alignment horizontal="center"/>
    </xf>
    <xf numFmtId="3" fontId="15" fillId="0" borderId="41" xfId="68" applyNumberFormat="1" applyFont="1" applyFill="1" applyBorder="1" applyAlignment="1">
      <alignment horizontal="center"/>
    </xf>
    <xf numFmtId="177" fontId="15" fillId="0" borderId="6" xfId="68" applyNumberFormat="1" applyFont="1" applyFill="1" applyBorder="1" applyAlignment="1">
      <alignment horizontal="center"/>
    </xf>
    <xf numFmtId="177" fontId="15" fillId="0" borderId="0" xfId="68" applyNumberFormat="1" applyFont="1" applyFill="1" applyBorder="1" applyAlignment="1">
      <alignment horizontal="center"/>
    </xf>
    <xf numFmtId="177" fontId="15" fillId="0" borderId="41" xfId="68" applyNumberFormat="1" applyFont="1" applyFill="1" applyBorder="1" applyAlignment="1">
      <alignment horizontal="center"/>
    </xf>
    <xf numFmtId="177" fontId="15" fillId="0" borderId="28" xfId="68" applyNumberFormat="1" applyFont="1" applyFill="1" applyBorder="1" applyAlignment="1">
      <alignment horizontal="center"/>
    </xf>
    <xf numFmtId="0" fontId="15" fillId="0" borderId="82" xfId="68" applyFont="1" applyFill="1" applyBorder="1" applyAlignment="1">
      <alignment horizontal="center" vertical="center"/>
    </xf>
    <xf numFmtId="0" fontId="15" fillId="0" borderId="72" xfId="377" applyFont="1" applyFill="1" applyBorder="1" applyAlignment="1">
      <alignment horizontal="left" vertical="center"/>
    </xf>
    <xf numFmtId="0" fontId="15" fillId="0" borderId="2" xfId="377" applyFont="1" applyFill="1" applyBorder="1" applyAlignment="1">
      <alignment horizontal="left" vertical="center"/>
    </xf>
    <xf numFmtId="0" fontId="15" fillId="0" borderId="73" xfId="377" applyFont="1" applyFill="1" applyBorder="1" applyAlignment="1">
      <alignment horizontal="left" vertical="center"/>
    </xf>
    <xf numFmtId="3" fontId="15" fillId="0" borderId="8" xfId="68" applyNumberFormat="1" applyFont="1" applyFill="1" applyBorder="1" applyAlignment="1">
      <alignment horizontal="center"/>
    </xf>
    <xf numFmtId="3" fontId="15" fillId="0" borderId="56" xfId="68" applyNumberFormat="1" applyFont="1" applyFill="1" applyBorder="1" applyAlignment="1">
      <alignment horizontal="center"/>
    </xf>
    <xf numFmtId="3" fontId="15" fillId="0" borderId="6" xfId="68" applyNumberFormat="1" applyFont="1" applyFill="1" applyBorder="1" applyAlignment="1">
      <alignment horizontal="center" vertical="center"/>
    </xf>
    <xf numFmtId="3" fontId="15" fillId="0" borderId="41" xfId="68" applyNumberFormat="1" applyFont="1" applyFill="1" applyBorder="1" applyAlignment="1">
      <alignment horizontal="center" vertical="center"/>
    </xf>
    <xf numFmtId="177" fontId="15" fillId="0" borderId="6" xfId="68" applyNumberFormat="1" applyFont="1" applyFill="1" applyBorder="1" applyAlignment="1">
      <alignment horizontal="center" vertical="center"/>
    </xf>
    <xf numFmtId="177" fontId="15" fillId="0" borderId="0" xfId="68" applyNumberFormat="1" applyFont="1" applyFill="1" applyBorder="1" applyAlignment="1">
      <alignment horizontal="center" vertical="center"/>
    </xf>
    <xf numFmtId="177" fontId="15" fillId="0" borderId="41" xfId="68" applyNumberFormat="1" applyFont="1" applyFill="1" applyBorder="1" applyAlignment="1">
      <alignment horizontal="center" vertical="center"/>
    </xf>
    <xf numFmtId="177" fontId="15" fillId="0" borderId="28" xfId="68" applyNumberFormat="1" applyFont="1" applyFill="1" applyBorder="1" applyAlignment="1">
      <alignment horizontal="center" vertical="center"/>
    </xf>
    <xf numFmtId="0" fontId="52" fillId="0" borderId="266" xfId="377" applyFont="1" applyFill="1" applyBorder="1" applyAlignment="1">
      <alignment horizontal="left" vertical="center"/>
    </xf>
    <xf numFmtId="0" fontId="52" fillId="0" borderId="268" xfId="377" applyFont="1" applyFill="1" applyBorder="1" applyAlignment="1">
      <alignment horizontal="left" vertical="center"/>
    </xf>
    <xf numFmtId="0" fontId="52" fillId="0" borderId="271" xfId="377" applyFont="1" applyFill="1" applyBorder="1" applyAlignment="1">
      <alignment horizontal="left" vertical="center"/>
    </xf>
    <xf numFmtId="3" fontId="15" fillId="0" borderId="272" xfId="68" applyNumberFormat="1" applyFont="1" applyFill="1" applyBorder="1" applyAlignment="1">
      <alignment horizontal="center" vertical="center"/>
    </xf>
    <xf numFmtId="3" fontId="15" fillId="0" borderId="273" xfId="68" applyNumberFormat="1" applyFont="1" applyFill="1" applyBorder="1" applyAlignment="1">
      <alignment horizontal="center" vertical="center"/>
    </xf>
    <xf numFmtId="177" fontId="15" fillId="0" borderId="272" xfId="68" applyNumberFormat="1" applyFont="1" applyFill="1" applyBorder="1" applyAlignment="1">
      <alignment horizontal="center" vertical="center"/>
    </xf>
    <xf numFmtId="177" fontId="15" fillId="0" borderId="268" xfId="68" applyNumberFormat="1" applyFont="1" applyFill="1" applyBorder="1" applyAlignment="1">
      <alignment horizontal="center" vertical="center"/>
    </xf>
    <xf numFmtId="177" fontId="15" fillId="0" borderId="273" xfId="68" applyNumberFormat="1" applyFont="1" applyFill="1" applyBorder="1" applyAlignment="1">
      <alignment horizontal="center" vertical="center"/>
    </xf>
    <xf numFmtId="177" fontId="15" fillId="0" borderId="272" xfId="68" applyNumberFormat="1" applyFont="1" applyFill="1" applyBorder="1" applyAlignment="1">
      <alignment horizontal="center"/>
    </xf>
    <xf numFmtId="177" fontId="15" fillId="0" borderId="268" xfId="68" applyNumberFormat="1" applyFont="1" applyFill="1" applyBorder="1" applyAlignment="1">
      <alignment horizontal="center"/>
    </xf>
    <xf numFmtId="177" fontId="15" fillId="0" borderId="273" xfId="68" applyNumberFormat="1" applyFont="1" applyFill="1" applyBorder="1" applyAlignment="1">
      <alignment horizontal="center"/>
    </xf>
    <xf numFmtId="3" fontId="15" fillId="0" borderId="269" xfId="68" applyNumberFormat="1" applyFont="1" applyFill="1" applyBorder="1" applyAlignment="1">
      <alignment horizontal="center" vertical="center"/>
    </xf>
    <xf numFmtId="3" fontId="15" fillId="0" borderId="270" xfId="68" applyNumberFormat="1" applyFont="1" applyFill="1" applyBorder="1" applyAlignment="1">
      <alignment horizontal="center" vertical="center"/>
    </xf>
    <xf numFmtId="177" fontId="15" fillId="0" borderId="271" xfId="68" applyNumberFormat="1" applyFont="1" applyFill="1" applyBorder="1" applyAlignment="1">
      <alignment horizontal="center"/>
    </xf>
    <xf numFmtId="0" fontId="52" fillId="0" borderId="17" xfId="377" applyFont="1" applyFill="1" applyBorder="1" applyAlignment="1">
      <alignment horizontal="left" vertical="center" wrapText="1"/>
    </xf>
    <xf numFmtId="0" fontId="52" fillId="0" borderId="20" xfId="377" applyFont="1" applyFill="1" applyBorder="1" applyAlignment="1">
      <alignment horizontal="left" vertical="center" wrapText="1"/>
    </xf>
    <xf numFmtId="0" fontId="52" fillId="0" borderId="19" xfId="377" applyFont="1" applyFill="1" applyBorder="1" applyAlignment="1">
      <alignment horizontal="left" vertical="center" wrapText="1"/>
    </xf>
    <xf numFmtId="3" fontId="15" fillId="0" borderId="63" xfId="68" applyNumberFormat="1" applyFont="1" applyFill="1" applyBorder="1" applyAlignment="1">
      <alignment horizontal="center" vertical="center"/>
    </xf>
    <xf numFmtId="3" fontId="15" fillId="0" borderId="35" xfId="68" applyNumberFormat="1" applyFont="1" applyFill="1" applyBorder="1" applyAlignment="1">
      <alignment horizontal="center" vertical="center"/>
    </xf>
    <xf numFmtId="177" fontId="15" fillId="0" borderId="63" xfId="68" applyNumberFormat="1" applyFont="1" applyFill="1" applyBorder="1" applyAlignment="1">
      <alignment horizontal="center" vertical="center"/>
    </xf>
    <xf numFmtId="177" fontId="15" fillId="0" borderId="20" xfId="68" applyNumberFormat="1" applyFont="1" applyFill="1" applyBorder="1" applyAlignment="1">
      <alignment horizontal="center" vertical="center"/>
    </xf>
    <xf numFmtId="177" fontId="15" fillId="0" borderId="35" xfId="68" applyNumberFormat="1" applyFont="1" applyFill="1" applyBorder="1" applyAlignment="1">
      <alignment horizontal="center" vertical="center"/>
    </xf>
    <xf numFmtId="177" fontId="15" fillId="0" borderId="19" xfId="68" applyNumberFormat="1" applyFont="1" applyFill="1" applyBorder="1" applyAlignment="1">
      <alignment horizontal="center" vertical="center"/>
    </xf>
    <xf numFmtId="0" fontId="52" fillId="0" borderId="17" xfId="377" applyFont="1" applyFill="1" applyBorder="1" applyAlignment="1">
      <alignment horizontal="left" vertical="center"/>
    </xf>
    <xf numFmtId="0" fontId="52" fillId="0" borderId="20" xfId="377" applyFont="1" applyFill="1" applyBorder="1" applyAlignment="1">
      <alignment horizontal="left" vertical="center"/>
    </xf>
    <xf numFmtId="0" fontId="52" fillId="0" borderId="19" xfId="377" applyFont="1" applyFill="1" applyBorder="1" applyAlignment="1">
      <alignment horizontal="left" vertical="center"/>
    </xf>
    <xf numFmtId="3" fontId="52" fillId="0" borderId="38" xfId="68" applyNumberFormat="1" applyFont="1" applyFill="1" applyBorder="1" applyAlignment="1">
      <alignment horizontal="center" vertical="center"/>
    </xf>
    <xf numFmtId="3" fontId="52" fillId="0" borderId="62" xfId="68" applyNumberFormat="1" applyFont="1" applyFill="1" applyBorder="1" applyAlignment="1">
      <alignment horizontal="center" vertical="center"/>
    </xf>
    <xf numFmtId="177" fontId="52" fillId="0" borderId="38" xfId="68" applyNumberFormat="1" applyFont="1" applyFill="1" applyBorder="1" applyAlignment="1">
      <alignment horizontal="center" vertical="center"/>
    </xf>
    <xf numFmtId="177" fontId="52" fillId="0" borderId="14" xfId="68" applyNumberFormat="1" applyFont="1" applyFill="1" applyBorder="1" applyAlignment="1">
      <alignment horizontal="center" vertical="center"/>
    </xf>
    <xf numFmtId="177" fontId="52" fillId="0" borderId="62" xfId="68" applyNumberFormat="1" applyFont="1" applyFill="1" applyBorder="1" applyAlignment="1">
      <alignment horizontal="center" vertical="center"/>
    </xf>
    <xf numFmtId="165" fontId="52" fillId="0" borderId="38" xfId="377" applyNumberFormat="1" applyFont="1" applyFill="1" applyBorder="1" applyAlignment="1">
      <alignment horizontal="center" vertical="center"/>
    </xf>
    <xf numFmtId="165" fontId="52" fillId="0" borderId="62" xfId="377" applyNumberFormat="1" applyFont="1" applyFill="1" applyBorder="1" applyAlignment="1">
      <alignment horizontal="center" vertical="center"/>
    </xf>
    <xf numFmtId="0" fontId="16" fillId="0" borderId="2" xfId="67" applyFont="1" applyFill="1" applyBorder="1" applyAlignment="1">
      <alignment horizontal="left" vertical="center"/>
    </xf>
    <xf numFmtId="0" fontId="52" fillId="0" borderId="9" xfId="67" quotePrefix="1" applyFont="1" applyFill="1" applyBorder="1" applyAlignment="1">
      <alignment horizontal="center" vertical="center"/>
    </xf>
    <xf numFmtId="0" fontId="52" fillId="0" borderId="55" xfId="67" quotePrefix="1" applyFont="1" applyFill="1" applyBorder="1" applyAlignment="1">
      <alignment horizontal="center" vertical="center"/>
    </xf>
    <xf numFmtId="0" fontId="13" fillId="3" borderId="9" xfId="157" applyFont="1" applyFill="1" applyBorder="1" applyAlignment="1">
      <alignment horizontal="center" vertical="center"/>
    </xf>
    <xf numFmtId="0" fontId="13" fillId="3" borderId="55" xfId="157" applyFont="1" applyFill="1" applyBorder="1" applyAlignment="1">
      <alignment horizontal="center" vertical="center"/>
    </xf>
    <xf numFmtId="0" fontId="13" fillId="0" borderId="9" xfId="157" applyFont="1" applyFill="1" applyBorder="1" applyAlignment="1">
      <alignment horizontal="center" vertical="center"/>
    </xf>
    <xf numFmtId="0" fontId="13" fillId="0" borderId="55" xfId="157" applyFont="1" applyFill="1" applyBorder="1" applyAlignment="1">
      <alignment horizontal="center" vertical="center"/>
    </xf>
    <xf numFmtId="0" fontId="16" fillId="0" borderId="9" xfId="67" applyFont="1" applyBorder="1" applyAlignment="1">
      <alignment horizontal="center" vertical="center"/>
    </xf>
    <xf numFmtId="0" fontId="16" fillId="0" borderId="55" xfId="67" applyFont="1" applyBorder="1" applyAlignment="1">
      <alignment horizontal="center" vertical="center"/>
    </xf>
    <xf numFmtId="0" fontId="16" fillId="0" borderId="9" xfId="67" applyFont="1" applyFill="1" applyBorder="1" applyAlignment="1">
      <alignment horizontal="center" vertical="center"/>
    </xf>
    <xf numFmtId="0" fontId="16" fillId="0" borderId="10" xfId="67" applyFont="1" applyFill="1" applyBorder="1" applyAlignment="1">
      <alignment horizontal="center" vertical="center"/>
    </xf>
    <xf numFmtId="0" fontId="16" fillId="0" borderId="55" xfId="67" applyFont="1" applyFill="1" applyBorder="1" applyAlignment="1">
      <alignment horizontal="center" vertical="center"/>
    </xf>
    <xf numFmtId="0" fontId="13" fillId="0" borderId="1" xfId="67" applyFont="1" applyBorder="1" applyAlignment="1">
      <alignment horizontal="center" vertical="center" wrapText="1"/>
    </xf>
    <xf numFmtId="0" fontId="13" fillId="0" borderId="5" xfId="67" applyFont="1" applyBorder="1" applyAlignment="1">
      <alignment horizontal="center" vertical="center" wrapText="1"/>
    </xf>
    <xf numFmtId="0" fontId="13" fillId="0" borderId="3" xfId="67" applyFont="1" applyBorder="1" applyAlignment="1">
      <alignment horizontal="center" vertical="center" wrapText="1"/>
    </xf>
    <xf numFmtId="0" fontId="12" fillId="0" borderId="10" xfId="67" applyFont="1" applyBorder="1" applyAlignment="1">
      <alignment horizontal="center" vertical="center"/>
    </xf>
    <xf numFmtId="0" fontId="12" fillId="0" borderId="55" xfId="67" applyFont="1" applyBorder="1" applyAlignment="1">
      <alignment horizontal="center" vertical="center"/>
    </xf>
    <xf numFmtId="0" fontId="13" fillId="0" borderId="0" xfId="171" applyFont="1" applyFill="1" applyAlignment="1">
      <alignment horizontal="center" vertical="center" textRotation="180"/>
    </xf>
    <xf numFmtId="0" fontId="13" fillId="0" borderId="0" xfId="171" applyFont="1" applyFill="1" applyAlignment="1">
      <alignment horizontal="center" vertical="center" wrapText="1"/>
    </xf>
    <xf numFmtId="0" fontId="12" fillId="0" borderId="1" xfId="171" applyFont="1" applyFill="1" applyBorder="1" applyAlignment="1">
      <alignment horizontal="center" vertical="center" wrapText="1"/>
    </xf>
    <xf numFmtId="0" fontId="12" fillId="0" borderId="3" xfId="171" applyFont="1" applyFill="1" applyBorder="1" applyAlignment="1">
      <alignment horizontal="center" vertical="center" wrapText="1"/>
    </xf>
    <xf numFmtId="0" fontId="12" fillId="0" borderId="1" xfId="171" applyFont="1" applyFill="1" applyBorder="1" applyAlignment="1">
      <alignment horizontal="center" vertical="center"/>
    </xf>
    <xf numFmtId="0" fontId="12" fillId="0" borderId="3" xfId="171" applyFont="1" applyFill="1" applyBorder="1" applyAlignment="1">
      <alignment horizontal="center" vertical="center"/>
    </xf>
    <xf numFmtId="0" fontId="12" fillId="0" borderId="9" xfId="171" applyFont="1" applyFill="1" applyBorder="1" applyAlignment="1">
      <alignment horizontal="center" vertical="center"/>
    </xf>
    <xf numFmtId="0" fontId="12" fillId="0" borderId="10" xfId="171" applyFont="1" applyFill="1" applyBorder="1" applyAlignment="1">
      <alignment horizontal="center" vertical="center"/>
    </xf>
    <xf numFmtId="0" fontId="12" fillId="0" borderId="55" xfId="171" applyFont="1" applyFill="1" applyBorder="1" applyAlignment="1">
      <alignment horizontal="center" vertical="center"/>
    </xf>
    <xf numFmtId="0" fontId="12" fillId="0" borderId="1" xfId="378" applyFont="1" applyFill="1" applyBorder="1" applyAlignment="1">
      <alignment horizontal="center" vertical="center" wrapText="1"/>
    </xf>
    <xf numFmtId="0" fontId="12" fillId="0" borderId="3" xfId="378" applyFont="1" applyFill="1" applyBorder="1" applyAlignment="1">
      <alignment horizontal="center" vertical="center" wrapText="1"/>
    </xf>
    <xf numFmtId="0" fontId="12" fillId="0" borderId="56" xfId="171" applyFont="1" applyFill="1" applyBorder="1" applyAlignment="1">
      <alignment horizontal="center" vertical="center"/>
    </xf>
    <xf numFmtId="0" fontId="12" fillId="0" borderId="57" xfId="171" applyFont="1" applyFill="1" applyBorder="1" applyAlignment="1">
      <alignment horizontal="center" vertical="center"/>
    </xf>
    <xf numFmtId="0" fontId="12" fillId="0" borderId="11" xfId="171" applyFont="1" applyFill="1" applyBorder="1" applyAlignment="1">
      <alignment horizontal="center" vertical="center"/>
    </xf>
    <xf numFmtId="0" fontId="12" fillId="0" borderId="4" xfId="169" applyFont="1" applyFill="1" applyBorder="1" applyAlignment="1">
      <alignment horizontal="center" vertical="center"/>
    </xf>
    <xf numFmtId="0" fontId="12" fillId="0" borderId="0" xfId="169" applyFont="1" applyFill="1" applyAlignment="1">
      <alignment horizontal="center" vertical="center"/>
    </xf>
    <xf numFmtId="0" fontId="9" fillId="0" borderId="0" xfId="169" applyFont="1" applyFill="1" applyBorder="1" applyAlignment="1">
      <alignment horizontal="left"/>
    </xf>
    <xf numFmtId="0" fontId="13" fillId="0" borderId="7" xfId="169" applyFont="1" applyFill="1" applyBorder="1" applyAlignment="1">
      <alignment horizontal="left" vertical="center" indent="1"/>
    </xf>
    <xf numFmtId="0" fontId="13" fillId="0" borderId="4" xfId="169" applyFont="1" applyFill="1" applyBorder="1" applyAlignment="1">
      <alignment horizontal="left" vertical="center" indent="1"/>
    </xf>
    <xf numFmtId="0" fontId="13" fillId="0" borderId="57" xfId="169" applyFont="1" applyFill="1" applyBorder="1" applyAlignment="1">
      <alignment horizontal="left" vertical="center" indent="1"/>
    </xf>
    <xf numFmtId="0" fontId="13" fillId="0" borderId="6" xfId="68" applyFont="1" applyFill="1" applyBorder="1" applyAlignment="1">
      <alignment horizontal="left" indent="1"/>
    </xf>
    <xf numFmtId="0" fontId="13" fillId="0" borderId="0" xfId="68" applyFont="1" applyFill="1" applyBorder="1" applyAlignment="1">
      <alignment horizontal="left" indent="1"/>
    </xf>
    <xf numFmtId="0" fontId="13" fillId="0" borderId="41" xfId="68" applyFont="1" applyFill="1" applyBorder="1" applyAlignment="1">
      <alignment horizontal="left" indent="1"/>
    </xf>
    <xf numFmtId="0" fontId="13" fillId="0" borderId="6" xfId="169" applyFont="1" applyFill="1" applyBorder="1" applyAlignment="1">
      <alignment horizontal="left" indent="1"/>
    </xf>
    <xf numFmtId="0" fontId="13" fillId="0" borderId="0" xfId="169" applyFont="1" applyFill="1" applyBorder="1" applyAlignment="1">
      <alignment horizontal="left" indent="1"/>
    </xf>
    <xf numFmtId="0" fontId="13" fillId="0" borderId="41" xfId="169" applyFont="1" applyFill="1" applyBorder="1" applyAlignment="1">
      <alignment horizontal="left" indent="1"/>
    </xf>
    <xf numFmtId="278" fontId="13" fillId="0" borderId="6" xfId="169" applyNumberFormat="1" applyFont="1" applyFill="1" applyBorder="1" applyAlignment="1">
      <alignment horizontal="center"/>
    </xf>
    <xf numFmtId="278" fontId="13" fillId="0" borderId="41" xfId="169" applyNumberFormat="1" applyFont="1" applyFill="1" applyBorder="1" applyAlignment="1">
      <alignment horizontal="center"/>
    </xf>
    <xf numFmtId="0" fontId="13" fillId="0" borderId="7" xfId="169" applyFont="1" applyFill="1" applyBorder="1" applyAlignment="1">
      <alignment horizontal="left" indent="1"/>
    </xf>
    <xf numFmtId="0" fontId="13" fillId="0" borderId="4" xfId="169" applyFont="1" applyFill="1" applyBorder="1" applyAlignment="1">
      <alignment horizontal="left" indent="1"/>
    </xf>
    <xf numFmtId="0" fontId="13" fillId="0" borderId="57" xfId="169" applyFont="1" applyFill="1" applyBorder="1" applyAlignment="1">
      <alignment horizontal="left" indent="1"/>
    </xf>
    <xf numFmtId="278" fontId="13" fillId="0" borderId="7" xfId="169" applyNumberFormat="1" applyFont="1" applyFill="1" applyBorder="1" applyAlignment="1">
      <alignment horizontal="left" indent="6"/>
    </xf>
    <xf numFmtId="278" fontId="13" fillId="0" borderId="57" xfId="169" applyNumberFormat="1" applyFont="1" applyFill="1" applyBorder="1" applyAlignment="1">
      <alignment horizontal="left" indent="6"/>
    </xf>
    <xf numFmtId="0" fontId="13" fillId="0" borderId="8" xfId="169" applyFont="1" applyFill="1" applyBorder="1" applyAlignment="1">
      <alignment horizontal="left" indent="1"/>
    </xf>
    <xf numFmtId="0" fontId="13" fillId="0" borderId="2" xfId="169" applyFont="1" applyFill="1" applyBorder="1" applyAlignment="1">
      <alignment horizontal="left" indent="1"/>
    </xf>
    <xf numFmtId="0" fontId="13" fillId="0" borderId="56" xfId="169" applyFont="1" applyFill="1" applyBorder="1" applyAlignment="1">
      <alignment horizontal="left" indent="1"/>
    </xf>
    <xf numFmtId="278" fontId="13" fillId="0" borderId="8" xfId="169" applyNumberFormat="1" applyFont="1" applyFill="1" applyBorder="1" applyAlignment="1">
      <alignment horizontal="center"/>
    </xf>
    <xf numFmtId="278" fontId="13" fillId="0" borderId="56" xfId="169" applyNumberFormat="1" applyFont="1" applyFill="1" applyBorder="1" applyAlignment="1">
      <alignment horizontal="center"/>
    </xf>
    <xf numFmtId="0" fontId="13" fillId="0" borderId="4" xfId="13" applyFont="1" applyFill="1" applyBorder="1" applyAlignment="1">
      <alignment horizontal="right"/>
    </xf>
    <xf numFmtId="0" fontId="12" fillId="0" borderId="8" xfId="13" applyFont="1" applyFill="1" applyBorder="1" applyAlignment="1">
      <alignment vertical="center" wrapText="1"/>
    </xf>
    <xf numFmtId="0" fontId="12" fillId="0" borderId="6" xfId="13" applyFont="1" applyFill="1" applyBorder="1" applyAlignment="1">
      <alignment vertical="center" wrapText="1"/>
    </xf>
    <xf numFmtId="0" fontId="12" fillId="0" borderId="7" xfId="13" applyFont="1" applyFill="1" applyBorder="1" applyAlignment="1">
      <alignment vertical="center" wrapText="1"/>
    </xf>
    <xf numFmtId="0" fontId="12" fillId="0" borderId="81" xfId="13" applyFont="1" applyFill="1" applyBorder="1" applyAlignment="1">
      <alignment horizontal="center" vertical="center" wrapText="1"/>
    </xf>
    <xf numFmtId="0" fontId="12" fillId="0" borderId="75" xfId="13" applyFont="1" applyFill="1" applyBorder="1" applyAlignment="1">
      <alignment horizontal="center" vertical="center"/>
    </xf>
    <xf numFmtId="0" fontId="16" fillId="0" borderId="274" xfId="13" applyFont="1" applyFill="1" applyBorder="1" applyAlignment="1">
      <alignment horizontal="center" vertical="center" wrapText="1"/>
    </xf>
    <xf numFmtId="0" fontId="16" fillId="0" borderId="275" xfId="13" applyFont="1" applyFill="1" applyBorder="1" applyAlignment="1">
      <alignment horizontal="center" vertical="center" wrapText="1"/>
    </xf>
    <xf numFmtId="0" fontId="12" fillId="0" borderId="75" xfId="13" applyFont="1" applyFill="1" applyBorder="1" applyAlignment="1">
      <alignment horizontal="center" vertical="center" wrapText="1"/>
    </xf>
    <xf numFmtId="0" fontId="16" fillId="0" borderId="11" xfId="382" applyFont="1" applyFill="1" applyBorder="1" applyAlignment="1">
      <alignment horizontal="center" vertical="center"/>
    </xf>
    <xf numFmtId="1" fontId="52" fillId="0" borderId="11" xfId="382" applyNumberFormat="1" applyFont="1" applyFill="1" applyBorder="1" applyAlignment="1">
      <alignment horizontal="center" vertical="center"/>
    </xf>
    <xf numFmtId="0" fontId="61" fillId="0" borderId="1" xfId="376" applyFont="1" applyFill="1" applyBorder="1" applyAlignment="1">
      <alignment horizontal="center" vertical="center" wrapText="1"/>
    </xf>
    <xf numFmtId="0" fontId="61" fillId="0" borderId="3" xfId="376" applyFont="1" applyFill="1" applyBorder="1" applyAlignment="1">
      <alignment horizontal="center" vertical="center" wrapText="1"/>
    </xf>
    <xf numFmtId="0" fontId="52" fillId="0" borderId="6" xfId="382" applyFont="1" applyFill="1" applyBorder="1" applyAlignment="1">
      <alignment horizontal="center" vertical="center" wrapText="1"/>
    </xf>
    <xf numFmtId="0" fontId="52" fillId="0" borderId="41" xfId="382" applyFont="1" applyFill="1" applyBorder="1" applyAlignment="1">
      <alignment horizontal="center" vertical="center" wrapText="1"/>
    </xf>
    <xf numFmtId="0" fontId="52" fillId="0" borderId="9" xfId="382" applyFont="1" applyFill="1" applyBorder="1" applyAlignment="1">
      <alignment horizontal="center" vertical="center" wrapText="1"/>
    </xf>
    <xf numFmtId="0" fontId="52" fillId="0" borderId="55" xfId="382" applyFont="1" applyFill="1" applyBorder="1" applyAlignment="1">
      <alignment horizontal="center" vertical="center" wrapText="1"/>
    </xf>
    <xf numFmtId="0" fontId="12" fillId="0" borderId="9" xfId="13" applyFont="1" applyFill="1" applyBorder="1" applyAlignment="1">
      <alignment horizontal="left" vertical="center" indent="9"/>
    </xf>
    <xf numFmtId="0" fontId="12" fillId="0" borderId="10" xfId="13" applyFont="1" applyFill="1" applyBorder="1" applyAlignment="1">
      <alignment horizontal="left" vertical="center" indent="9"/>
    </xf>
    <xf numFmtId="0" fontId="12" fillId="0" borderId="55" xfId="13" applyFont="1" applyFill="1" applyBorder="1" applyAlignment="1">
      <alignment horizontal="left" vertical="center" indent="9"/>
    </xf>
    <xf numFmtId="0" fontId="12" fillId="0" borderId="9" xfId="13" applyFont="1" applyFill="1" applyBorder="1" applyAlignment="1">
      <alignment horizontal="center" vertical="center"/>
    </xf>
    <xf numFmtId="0" fontId="12" fillId="0" borderId="10" xfId="13" applyFont="1" applyFill="1" applyBorder="1" applyAlignment="1">
      <alignment horizontal="center" vertical="center"/>
    </xf>
    <xf numFmtId="282" fontId="13" fillId="0" borderId="6" xfId="13" applyNumberFormat="1" applyFont="1" applyFill="1" applyBorder="1" applyAlignment="1">
      <alignment horizontal="left" vertical="center"/>
    </xf>
    <xf numFmtId="282" fontId="13" fillId="0" borderId="0" xfId="13" applyNumberFormat="1" applyFont="1" applyFill="1" applyBorder="1" applyAlignment="1">
      <alignment horizontal="left" vertical="center"/>
    </xf>
    <xf numFmtId="282" fontId="13" fillId="0" borderId="41" xfId="13" applyNumberFormat="1" applyFont="1" applyFill="1" applyBorder="1" applyAlignment="1">
      <alignment horizontal="left" vertical="center"/>
    </xf>
    <xf numFmtId="282" fontId="13" fillId="0" borderId="6" xfId="13" applyNumberFormat="1" applyFont="1" applyFill="1" applyBorder="1" applyAlignment="1">
      <alignment horizontal="left" vertical="center" indent="1"/>
    </xf>
    <xf numFmtId="282" fontId="13" fillId="0" borderId="0" xfId="13" applyNumberFormat="1" applyFont="1" applyFill="1" applyBorder="1" applyAlignment="1">
      <alignment horizontal="left" vertical="center" indent="1"/>
    </xf>
    <xf numFmtId="282" fontId="13" fillId="0" borderId="41" xfId="13" applyNumberFormat="1" applyFont="1" applyFill="1" applyBorder="1" applyAlignment="1">
      <alignment horizontal="left" vertical="center" indent="1"/>
    </xf>
    <xf numFmtId="0" fontId="20" fillId="0" borderId="6" xfId="13" applyFont="1" applyFill="1" applyBorder="1" applyAlignment="1">
      <alignment horizontal="left" vertical="center" wrapText="1" indent="2"/>
    </xf>
    <xf numFmtId="0" fontId="20" fillId="0" borderId="0" xfId="13" applyFont="1" applyFill="1" applyBorder="1" applyAlignment="1">
      <alignment horizontal="left" vertical="center" wrapText="1" indent="2"/>
    </xf>
    <xf numFmtId="0" fontId="20" fillId="0" borderId="41" xfId="13" applyFont="1" applyFill="1" applyBorder="1" applyAlignment="1">
      <alignment horizontal="left" vertical="center" wrapText="1" indent="2"/>
    </xf>
    <xf numFmtId="0" fontId="12" fillId="0" borderId="0" xfId="73" applyFont="1" applyFill="1" applyAlignment="1">
      <alignment horizontal="center"/>
    </xf>
    <xf numFmtId="0" fontId="11" fillId="0" borderId="4" xfId="13" applyFont="1" applyFill="1" applyBorder="1" applyAlignment="1">
      <alignment horizontal="right"/>
    </xf>
    <xf numFmtId="0" fontId="13" fillId="0" borderId="0" xfId="53" applyFont="1" applyFill="1" applyBorder="1" applyAlignment="1">
      <alignment horizontal="left" vertical="top" wrapText="1"/>
    </xf>
    <xf numFmtId="0" fontId="13" fillId="0" borderId="2"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0" xfId="312" applyFont="1" applyFill="1" applyAlignment="1">
      <alignment horizontal="left" vertical="center" wrapText="1"/>
    </xf>
    <xf numFmtId="0" fontId="9" fillId="0" borderId="0" xfId="380" applyFont="1" applyFill="1" applyBorder="1" applyAlignment="1">
      <alignment horizontal="left" vertical="top" wrapText="1"/>
    </xf>
    <xf numFmtId="0" fontId="16" fillId="0" borderId="4" xfId="312" applyFont="1" applyFill="1" applyBorder="1" applyAlignment="1">
      <alignment horizontal="right"/>
    </xf>
    <xf numFmtId="0" fontId="7" fillId="0" borderId="2" xfId="0" applyFont="1" applyFill="1" applyBorder="1" applyAlignment="1">
      <alignment horizontal="left" vertical="center" wrapText="1"/>
    </xf>
    <xf numFmtId="0" fontId="7" fillId="0" borderId="0" xfId="0" applyFont="1" applyFill="1" applyBorder="1" applyAlignment="1">
      <alignment horizontal="left" vertical="center" wrapText="1"/>
    </xf>
    <xf numFmtId="37" fontId="164" fillId="0" borderId="11" xfId="36" applyNumberFormat="1" applyFont="1" applyFill="1" applyBorder="1" applyAlignment="1">
      <alignment vertical="top"/>
    </xf>
    <xf numFmtId="3" fontId="86" fillId="0" borderId="1" xfId="26" applyNumberFormat="1" applyFont="1" applyFill="1" applyBorder="1" applyAlignment="1">
      <alignment horizontal="right" vertical="center"/>
    </xf>
    <xf numFmtId="0" fontId="41" fillId="0" borderId="11" xfId="13" applyFont="1" applyFill="1" applyBorder="1" applyAlignment="1">
      <alignment vertical="top" wrapText="1"/>
    </xf>
    <xf numFmtId="3" fontId="86" fillId="0" borderId="11" xfId="26" applyNumberFormat="1" applyFont="1" applyFill="1" applyBorder="1" applyAlignment="1">
      <alignment horizontal="right" vertical="center"/>
    </xf>
  </cellXfs>
  <cellStyles count="561">
    <cellStyle name="20% - Accent1 2" xfId="391"/>
    <cellStyle name="20% - Accent2 2" xfId="392"/>
    <cellStyle name="20% - Accent3 2" xfId="393"/>
    <cellStyle name="20% - Accent4 2" xfId="394"/>
    <cellStyle name="20% - Accent5 2" xfId="395"/>
    <cellStyle name="20% - Accent6 2" xfId="396"/>
    <cellStyle name="40% - Accent1 2" xfId="397"/>
    <cellStyle name="40% - Accent2 2" xfId="398"/>
    <cellStyle name="40% - Accent3 2" xfId="399"/>
    <cellStyle name="40% - Accent4 2" xfId="400"/>
    <cellStyle name="40% - Accent5 2" xfId="401"/>
    <cellStyle name="40% - Accent6 2" xfId="402"/>
    <cellStyle name="60% - Accent1 2" xfId="403"/>
    <cellStyle name="60% - Accent2 2" xfId="404"/>
    <cellStyle name="60% - Accent3 2" xfId="405"/>
    <cellStyle name="60% - Accent4 2" xfId="406"/>
    <cellStyle name="60% - Accent5 2" xfId="407"/>
    <cellStyle name="60% - Accent6 2" xfId="408"/>
    <cellStyle name="Accent1 - 20%" xfId="409"/>
    <cellStyle name="Accent1 - 40%" xfId="410"/>
    <cellStyle name="Accent1 - 60%" xfId="411"/>
    <cellStyle name="Accent1 2" xfId="412"/>
    <cellStyle name="Accent1 3" xfId="413"/>
    <cellStyle name="Accent2 - 20%" xfId="414"/>
    <cellStyle name="Accent2 - 40%" xfId="415"/>
    <cellStyle name="Accent2 - 60%" xfId="416"/>
    <cellStyle name="Accent2 2" xfId="417"/>
    <cellStyle name="Accent2 3" xfId="418"/>
    <cellStyle name="Accent3 - 20%" xfId="419"/>
    <cellStyle name="Accent3 - 40%" xfId="420"/>
    <cellStyle name="Accent3 - 60%" xfId="421"/>
    <cellStyle name="Accent3 2" xfId="422"/>
    <cellStyle name="Accent3 3" xfId="423"/>
    <cellStyle name="Accent4 - 20%" xfId="424"/>
    <cellStyle name="Accent4 - 40%" xfId="425"/>
    <cellStyle name="Accent4 - 60%" xfId="426"/>
    <cellStyle name="Accent4 2" xfId="427"/>
    <cellStyle name="Accent4 3" xfId="428"/>
    <cellStyle name="Accent5 - 20%" xfId="429"/>
    <cellStyle name="Accent5 - 40%" xfId="430"/>
    <cellStyle name="Accent5 - 60%" xfId="431"/>
    <cellStyle name="Accent5 2" xfId="432"/>
    <cellStyle name="Accent5 3" xfId="433"/>
    <cellStyle name="Accent6 - 20%" xfId="434"/>
    <cellStyle name="Accent6 - 40%" xfId="435"/>
    <cellStyle name="Accent6 - 60%" xfId="436"/>
    <cellStyle name="Accent6 2" xfId="437"/>
    <cellStyle name="Accent6 3" xfId="438"/>
    <cellStyle name="Bad 2" xfId="439"/>
    <cellStyle name="Calculation 2" xfId="440"/>
    <cellStyle name="Calculation 3" xfId="441"/>
    <cellStyle name="Check Cell 2" xfId="442"/>
    <cellStyle name="Check Cell 3" xfId="443"/>
    <cellStyle name="Comma" xfId="1" builtinId="3"/>
    <cellStyle name="Comma [0] 2" xfId="23"/>
    <cellStyle name="Comma [0] 2 2" xfId="279"/>
    <cellStyle name="Comma 10" xfId="280"/>
    <cellStyle name="Comma 10 2" xfId="24"/>
    <cellStyle name="Comma 11" xfId="281"/>
    <cellStyle name="Comma 12" xfId="444"/>
    <cellStyle name="Comma 14 2" xfId="445"/>
    <cellStyle name="Comma 2" xfId="4"/>
    <cellStyle name="Comma 2 2" xfId="18"/>
    <cellStyle name="Comma 2 2 2" xfId="25"/>
    <cellStyle name="Comma 2 2 3" xfId="26"/>
    <cellStyle name="Comma 2 2 4" xfId="227"/>
    <cellStyle name="Comma 2 3" xfId="27"/>
    <cellStyle name="Comma 2 3 2" xfId="28"/>
    <cellStyle name="Comma 2 3 3" xfId="446"/>
    <cellStyle name="Comma 2 4" xfId="29"/>
    <cellStyle name="Comma 2 4 2" xfId="282"/>
    <cellStyle name="Comma 2 5" xfId="30"/>
    <cellStyle name="Comma 2 5 2" xfId="283"/>
    <cellStyle name="Comma 2 6" xfId="284"/>
    <cellStyle name="Comma 2 7" xfId="31"/>
    <cellStyle name="Comma 2_Book1" xfId="285"/>
    <cellStyle name="Comma 282" xfId="447"/>
    <cellStyle name="Comma 283" xfId="448"/>
    <cellStyle name="Comma 285 2" xfId="449"/>
    <cellStyle name="Comma 3" xfId="17"/>
    <cellStyle name="Comma 3 2" xfId="286"/>
    <cellStyle name="Comma 3 2 2" xfId="32"/>
    <cellStyle name="Comma 3 2 2 2" xfId="287"/>
    <cellStyle name="Comma 3 2 2 3" xfId="384"/>
    <cellStyle name="Comma 3 3" xfId="288"/>
    <cellStyle name="Comma 3 3 2" xfId="450"/>
    <cellStyle name="Comma 3 3 3" xfId="451"/>
    <cellStyle name="Comma 3 4" xfId="289"/>
    <cellStyle name="Comma 3 4 2" xfId="452"/>
    <cellStyle name="Comma 3 5" xfId="290"/>
    <cellStyle name="Comma 3 6" xfId="291"/>
    <cellStyle name="Comma 4" xfId="33"/>
    <cellStyle name="Comma 4 2" xfId="34"/>
    <cellStyle name="Comma 4 2 2" xfId="217"/>
    <cellStyle name="Comma 4 3" xfId="453"/>
    <cellStyle name="Comma 4 3 2" xfId="454"/>
    <cellStyle name="Comma 4 3 3" xfId="455"/>
    <cellStyle name="Comma 5" xfId="35"/>
    <cellStyle name="Comma 5 2" xfId="292"/>
    <cellStyle name="Comma 5 2 2" xfId="36"/>
    <cellStyle name="Comma 5 2 2 2" xfId="293"/>
    <cellStyle name="Comma 5 3" xfId="294"/>
    <cellStyle name="Comma 5 4" xfId="456"/>
    <cellStyle name="Comma 6" xfId="37"/>
    <cellStyle name="Comma 6 2" xfId="38"/>
    <cellStyle name="Comma 7" xfId="39"/>
    <cellStyle name="Comma 7 2" xfId="295"/>
    <cellStyle name="Comma 7 3" xfId="374"/>
    <cellStyle name="Comma 7 4" xfId="367"/>
    <cellStyle name="Comma 8" xfId="296"/>
    <cellStyle name="Comma 8 2" xfId="457"/>
    <cellStyle name="Comma 9" xfId="297"/>
    <cellStyle name="Comma_annual dig'03" xfId="370"/>
    <cellStyle name="Comma_PPI M (2003) Q2 2010 Workings" xfId="364"/>
    <cellStyle name="Comma_section 15 revised-energy" xfId="369"/>
    <cellStyle name="Comma_T5.5" xfId="268"/>
    <cellStyle name="Currency 2" xfId="40"/>
    <cellStyle name="Currency 2 2" xfId="298"/>
    <cellStyle name="Currency 3" xfId="41"/>
    <cellStyle name="Emphasis 1" xfId="458"/>
    <cellStyle name="Emphasis 2" xfId="459"/>
    <cellStyle name="Emphasis 3" xfId="460"/>
    <cellStyle name="Explanatory Text 2" xfId="461"/>
    <cellStyle name="Good 2" xfId="462"/>
    <cellStyle name="Good 3" xfId="463"/>
    <cellStyle name="Heading 1 2" xfId="464"/>
    <cellStyle name="Heading 1 3" xfId="465"/>
    <cellStyle name="Heading 2 2" xfId="466"/>
    <cellStyle name="Heading 2 3" xfId="467"/>
    <cellStyle name="Heading 3 2" xfId="468"/>
    <cellStyle name="Heading 3 3" xfId="469"/>
    <cellStyle name="Heading 4 2" xfId="470"/>
    <cellStyle name="Hyperlink" xfId="6" builtinId="8"/>
    <cellStyle name="Hyperlink 2" xfId="15"/>
    <cellStyle name="Hyperlink 2 2" xfId="42"/>
    <cellStyle name="Hyperlink 2 3" xfId="251"/>
    <cellStyle name="Hyperlink 3" xfId="43"/>
    <cellStyle name="Hyperlink 3 2" xfId="226"/>
    <cellStyle name="Hyperlink 4" xfId="219"/>
    <cellStyle name="Hyperlink 4 2" xfId="236"/>
    <cellStyle name="Hyperlink 5" xfId="389"/>
    <cellStyle name="Input 2" xfId="471"/>
    <cellStyle name="Input 3" xfId="472"/>
    <cellStyle name="Linked Cell 2" xfId="473"/>
    <cellStyle name="Linked Cell 3" xfId="474"/>
    <cellStyle name="Neutral 2" xfId="475"/>
    <cellStyle name="Neutral 3" xfId="476"/>
    <cellStyle name="Normal" xfId="0" builtinId="0"/>
    <cellStyle name="Normal 10" xfId="44"/>
    <cellStyle name="Normal 10 10 6" xfId="45"/>
    <cellStyle name="Normal 10 10 6 2" xfId="299"/>
    <cellStyle name="Normal 10 10 8 2 2 2 5" xfId="477"/>
    <cellStyle name="Normal 10 10 8 3 2 5" xfId="478"/>
    <cellStyle name="Normal 10 2" xfId="46"/>
    <cellStyle name="Normal 11" xfId="47"/>
    <cellStyle name="Normal 11 2" xfId="48"/>
    <cellStyle name="Normal 11 2 2" xfId="300"/>
    <cellStyle name="Normal 11 3" xfId="49"/>
    <cellStyle name="Normal 11 3 2" xfId="257"/>
    <cellStyle name="Normal 11 3 2 2" xfId="388"/>
    <cellStyle name="Normal 11 4" xfId="301"/>
    <cellStyle name="Normal 12" xfId="50"/>
    <cellStyle name="Normal 13" xfId="51"/>
    <cellStyle name="Normal 13 2" xfId="220"/>
    <cellStyle name="Normal 13 3" xfId="479"/>
    <cellStyle name="Normal 139" xfId="480"/>
    <cellStyle name="Normal 14" xfId="52"/>
    <cellStyle name="Normal 14 2" xfId="481"/>
    <cellStyle name="Normal 143" xfId="482"/>
    <cellStyle name="Normal 144" xfId="223"/>
    <cellStyle name="Normal 144 2" xfId="483"/>
    <cellStyle name="Normal 145" xfId="484"/>
    <cellStyle name="Normal 146" xfId="485"/>
    <cellStyle name="Normal 146 3" xfId="486"/>
    <cellStyle name="Normal 15" xfId="53"/>
    <cellStyle name="Normal 16" xfId="379"/>
    <cellStyle name="Normal 17" xfId="10"/>
    <cellStyle name="Normal 17 2" xfId="228"/>
    <cellStyle name="Normal 18" xfId="383"/>
    <cellStyle name="Normal 2" xfId="2"/>
    <cellStyle name="Normal 2 10" xfId="13"/>
    <cellStyle name="Normal 2 10 2" xfId="215"/>
    <cellStyle name="Normal 2 11" xfId="302"/>
    <cellStyle name="Normal 2 2" xfId="7"/>
    <cellStyle name="Normal 2 2 2" xfId="54"/>
    <cellStyle name="Normal 2 2 2 2" xfId="55"/>
    <cellStyle name="Normal 2 2 2 2 2" xfId="56"/>
    <cellStyle name="Normal 2 2 2 3" xfId="57"/>
    <cellStyle name="Normal 2 2 2 4" xfId="58"/>
    <cellStyle name="Normal 2 2 2 4 2" xfId="59"/>
    <cellStyle name="Normal 2 2 2 4 2 2" xfId="303"/>
    <cellStyle name="Normal 2 2 2 4 3" xfId="60"/>
    <cellStyle name="Normal 2 2 2 4 3 2" xfId="304"/>
    <cellStyle name="Normal 2 2 2 4 4" xfId="61"/>
    <cellStyle name="Normal 2 2 2 4 4 2" xfId="256"/>
    <cellStyle name="Normal 2 2 2 4 4 2 2" xfId="387"/>
    <cellStyle name="Normal 2 2 2 4 5" xfId="305"/>
    <cellStyle name="Normal 2 2 2 5" xfId="306"/>
    <cellStyle name="Normal 2 2 2_COMPARISON TABLEMAR2010" xfId="62"/>
    <cellStyle name="Normal 2 2 3" xfId="63"/>
    <cellStyle name="Normal 2 2 3 2" xfId="64"/>
    <cellStyle name="Normal 2 2 3 3" xfId="307"/>
    <cellStyle name="Normal 2 2 4" xfId="65"/>
    <cellStyle name="Normal 2 2 4 2" xfId="308"/>
    <cellStyle name="Normal 2 2 5" xfId="66"/>
    <cellStyle name="Normal 2 2 5 2" xfId="229"/>
    <cellStyle name="Normal 2 2 5 2 2" xfId="362"/>
    <cellStyle name="Normal 2 2 6" xfId="309"/>
    <cellStyle name="Normal 2 2_ppi(m) q3 2010 tables (Final)  20.12.2010" xfId="310"/>
    <cellStyle name="Normal 2 3" xfId="67"/>
    <cellStyle name="Normal 2 3 2" xfId="68"/>
    <cellStyle name="Normal 2 3 3" xfId="69"/>
    <cellStyle name="Normal 2 3 3 2" xfId="487"/>
    <cellStyle name="Normal 2 4" xfId="70"/>
    <cellStyle name="Normal 2 4 2" xfId="71"/>
    <cellStyle name="Normal 2 5" xfId="72"/>
    <cellStyle name="Normal 2 5 2" xfId="73"/>
    <cellStyle name="Normal 2 5 2 2" xfId="311"/>
    <cellStyle name="Normal 2 5 3" xfId="312"/>
    <cellStyle name="Normal 2 6" xfId="244"/>
    <cellStyle name="Normal 2 7" xfId="313"/>
    <cellStyle name="Normal 2 8" xfId="314"/>
    <cellStyle name="Normal 2 9" xfId="315"/>
    <cellStyle name="Normal 2_(P2) Base 2007 PPI (M) Q2 2012" xfId="316"/>
    <cellStyle name="Normal 22" xfId="230"/>
    <cellStyle name="Normal 3" xfId="5"/>
    <cellStyle name="Normal 3 10" xfId="74"/>
    <cellStyle name="Normal 3 10 2" xfId="488"/>
    <cellStyle name="Normal 3 11" xfId="75"/>
    <cellStyle name="Normal 3 12" xfId="76"/>
    <cellStyle name="Normal 3 13" xfId="77"/>
    <cellStyle name="Normal 3 14" xfId="78"/>
    <cellStyle name="Normal 3 15" xfId="79"/>
    <cellStyle name="Normal 3 16" xfId="80"/>
    <cellStyle name="Normal 3 17" xfId="81"/>
    <cellStyle name="Normal 3 18" xfId="82"/>
    <cellStyle name="Normal 3 19" xfId="83"/>
    <cellStyle name="Normal 3 2" xfId="84"/>
    <cellStyle name="Normal 3 2 10" xfId="85"/>
    <cellStyle name="Normal 3 2 10 2" xfId="317"/>
    <cellStyle name="Normal 3 2 11" xfId="86"/>
    <cellStyle name="Normal 3 2 11 2" xfId="318"/>
    <cellStyle name="Normal 3 2 12" xfId="87"/>
    <cellStyle name="Normal 3 2 12 2" xfId="319"/>
    <cellStyle name="Normal 3 2 13" xfId="88"/>
    <cellStyle name="Normal 3 2 13 2" xfId="320"/>
    <cellStyle name="Normal 3 2 14" xfId="89"/>
    <cellStyle name="Normal 3 2 14 2" xfId="321"/>
    <cellStyle name="Normal 3 2 15" xfId="90"/>
    <cellStyle name="Normal 3 2 15 2" xfId="322"/>
    <cellStyle name="Normal 3 2 16" xfId="91"/>
    <cellStyle name="Normal 3 2 16 2" xfId="323"/>
    <cellStyle name="Normal 3 2 17" xfId="92"/>
    <cellStyle name="Normal 3 2 17 2" xfId="324"/>
    <cellStyle name="Normal 3 2 18" xfId="93"/>
    <cellStyle name="Normal 3 2 18 2" xfId="325"/>
    <cellStyle name="Normal 3 2 19" xfId="94"/>
    <cellStyle name="Normal 3 2 19 2" xfId="326"/>
    <cellStyle name="Normal 3 2 2" xfId="95"/>
    <cellStyle name="Normal 3 2 2 10" xfId="96"/>
    <cellStyle name="Normal 3 2 2 11" xfId="97"/>
    <cellStyle name="Normal 3 2 2 12" xfId="98"/>
    <cellStyle name="Normal 3 2 2 13" xfId="99"/>
    <cellStyle name="Normal 3 2 2 14" xfId="100"/>
    <cellStyle name="Normal 3 2 2 15" xfId="101"/>
    <cellStyle name="Normal 3 2 2 16" xfId="102"/>
    <cellStyle name="Normal 3 2 2 17" xfId="103"/>
    <cellStyle name="Normal 3 2 2 18" xfId="104"/>
    <cellStyle name="Normal 3 2 2 19" xfId="105"/>
    <cellStyle name="Normal 3 2 2 2" xfId="106"/>
    <cellStyle name="Normal 3 2 2 2 2" xfId="489"/>
    <cellStyle name="Normal 3 2 2 20" xfId="107"/>
    <cellStyle name="Normal 3 2 2 21" xfId="108"/>
    <cellStyle name="Normal 3 2 2 22" xfId="109"/>
    <cellStyle name="Normal 3 2 2 23" xfId="110"/>
    <cellStyle name="Normal 3 2 2 24" xfId="111"/>
    <cellStyle name="Normal 3 2 2 25" xfId="112"/>
    <cellStyle name="Normal 3 2 2 26" xfId="113"/>
    <cellStyle name="Normal 3 2 2 27" xfId="114"/>
    <cellStyle name="Normal 3 2 2 28" xfId="115"/>
    <cellStyle name="Normal 3 2 2 29" xfId="116"/>
    <cellStyle name="Normal 3 2 2 3" xfId="117"/>
    <cellStyle name="Normal 3 2 2 30" xfId="118"/>
    <cellStyle name="Normal 3 2 2 31" xfId="327"/>
    <cellStyle name="Normal 3 2 2 32" xfId="385"/>
    <cellStyle name="Normal 3 2 2 4" xfId="119"/>
    <cellStyle name="Normal 3 2 2 5" xfId="120"/>
    <cellStyle name="Normal 3 2 2 6" xfId="121"/>
    <cellStyle name="Normal 3 2 2 7" xfId="122"/>
    <cellStyle name="Normal 3 2 2 8" xfId="123"/>
    <cellStyle name="Normal 3 2 2 9" xfId="124"/>
    <cellStyle name="Normal 3 2 20" xfId="125"/>
    <cellStyle name="Normal 3 2 20 2" xfId="328"/>
    <cellStyle name="Normal 3 2 21" xfId="126"/>
    <cellStyle name="Normal 3 2 21 2" xfId="329"/>
    <cellStyle name="Normal 3 2 22" xfId="127"/>
    <cellStyle name="Normal 3 2 22 2" xfId="330"/>
    <cellStyle name="Normal 3 2 23" xfId="128"/>
    <cellStyle name="Normal 3 2 23 2" xfId="331"/>
    <cellStyle name="Normal 3 2 24" xfId="129"/>
    <cellStyle name="Normal 3 2 24 2" xfId="332"/>
    <cellStyle name="Normal 3 2 25" xfId="130"/>
    <cellStyle name="Normal 3 2 25 2" xfId="333"/>
    <cellStyle name="Normal 3 2 26" xfId="131"/>
    <cellStyle name="Normal 3 2 26 2" xfId="334"/>
    <cellStyle name="Normal 3 2 27" xfId="132"/>
    <cellStyle name="Normal 3 2 27 2" xfId="335"/>
    <cellStyle name="Normal 3 2 28" xfId="133"/>
    <cellStyle name="Normal 3 2 28 2" xfId="336"/>
    <cellStyle name="Normal 3 2 29" xfId="134"/>
    <cellStyle name="Normal 3 2 29 2" xfId="337"/>
    <cellStyle name="Normal 3 2 3" xfId="135"/>
    <cellStyle name="Normal 3 2 3 2" xfId="338"/>
    <cellStyle name="Normal 3 2 30" xfId="136"/>
    <cellStyle name="Normal 3 2 30 2" xfId="339"/>
    <cellStyle name="Normal 3 2 31" xfId="137"/>
    <cellStyle name="Normal 3 2 31 2" xfId="138"/>
    <cellStyle name="Normal 3 2 31 2 2" xfId="340"/>
    <cellStyle name="Normal 3 2 31 3" xfId="139"/>
    <cellStyle name="Normal 3 2 31 3 2" xfId="341"/>
    <cellStyle name="Normal 3 2 31 4" xfId="140"/>
    <cellStyle name="Normal 3 2 31 4 2" xfId="254"/>
    <cellStyle name="Normal 3 2 31 4 2 2" xfId="386"/>
    <cellStyle name="Normal 3 2 31 5" xfId="342"/>
    <cellStyle name="Normal 3 2 32" xfId="343"/>
    <cellStyle name="Normal 3 2 4" xfId="141"/>
    <cellStyle name="Normal 3 2 4 2" xfId="344"/>
    <cellStyle name="Normal 3 2 5" xfId="142"/>
    <cellStyle name="Normal 3 2 5 2" xfId="345"/>
    <cellStyle name="Normal 3 2 6" xfId="143"/>
    <cellStyle name="Normal 3 2 6 2" xfId="346"/>
    <cellStyle name="Normal 3 2 7" xfId="144"/>
    <cellStyle name="Normal 3 2 7 2" xfId="347"/>
    <cellStyle name="Normal 3 2 8" xfId="145"/>
    <cellStyle name="Normal 3 2 8 2" xfId="348"/>
    <cellStyle name="Normal 3 2 9" xfId="146"/>
    <cellStyle name="Normal 3 2 9 2" xfId="349"/>
    <cellStyle name="Normal 3 20" xfId="147"/>
    <cellStyle name="Normal 3 21" xfId="148"/>
    <cellStyle name="Normal 3 22" xfId="149"/>
    <cellStyle name="Normal 3 23" xfId="150"/>
    <cellStyle name="Normal 3 24" xfId="151"/>
    <cellStyle name="Normal 3 25" xfId="152"/>
    <cellStyle name="Normal 3 26" xfId="153"/>
    <cellStyle name="Normal 3 27" xfId="154"/>
    <cellStyle name="Normal 3 28" xfId="155"/>
    <cellStyle name="Normal 3 29" xfId="156"/>
    <cellStyle name="Normal 3 3" xfId="157"/>
    <cellStyle name="Normal 3 3 2" xfId="350"/>
    <cellStyle name="Normal 3 30" xfId="158"/>
    <cellStyle name="Normal 3 31" xfId="159"/>
    <cellStyle name="Normal 3 32" xfId="160"/>
    <cellStyle name="Normal 3 33" xfId="161"/>
    <cellStyle name="Normal 3 34" xfId="252"/>
    <cellStyle name="Normal 3 4" xfId="162"/>
    <cellStyle name="Normal 3 4 2" xfId="163"/>
    <cellStyle name="Normal 3 5" xfId="164"/>
    <cellStyle name="Normal 3 6" xfId="165"/>
    <cellStyle name="Normal 3 7" xfId="166"/>
    <cellStyle name="Normal 3 8" xfId="167"/>
    <cellStyle name="Normal 3 9" xfId="168"/>
    <cellStyle name="Normal 4" xfId="8"/>
    <cellStyle name="Normal 4 2" xfId="169"/>
    <cellStyle name="Normal 4 3" xfId="224"/>
    <cellStyle name="Normal 4 4" xfId="351"/>
    <cellStyle name="Normal 4 5" xfId="352"/>
    <cellStyle name="Normal 4 6" xfId="353"/>
    <cellStyle name="Normal 4 7" xfId="354"/>
    <cellStyle name="Normal 4_Xl0000000" xfId="490"/>
    <cellStyle name="Normal 5" xfId="16"/>
    <cellStyle name="Normal 5 10" xfId="491"/>
    <cellStyle name="Normal 5 12" xfId="492"/>
    <cellStyle name="Normal 5 2" xfId="170"/>
    <cellStyle name="Normal 5 3" xfId="171"/>
    <cellStyle name="Normal 5 3 2" xfId="493"/>
    <cellStyle name="Normal 5 4" xfId="172"/>
    <cellStyle name="Normal 5 5" xfId="390"/>
    <cellStyle name="Normal 6" xfId="173"/>
    <cellStyle name="Normal 6 2" xfId="174"/>
    <cellStyle name="Normal 6 2 2" xfId="175"/>
    <cellStyle name="Normal 6 2 3" xfId="355"/>
    <cellStyle name="Normal 6 3" xfId="176"/>
    <cellStyle name="Normal 6 3 2" xfId="356"/>
    <cellStyle name="Normal 6 4" xfId="494"/>
    <cellStyle name="Normal 7" xfId="177"/>
    <cellStyle name="Normal 7 10" xfId="178"/>
    <cellStyle name="Normal 7 11" xfId="179"/>
    <cellStyle name="Normal 7 12" xfId="180"/>
    <cellStyle name="Normal 7 13" xfId="181"/>
    <cellStyle name="Normal 7 14" xfId="182"/>
    <cellStyle name="Normal 7 15" xfId="183"/>
    <cellStyle name="Normal 7 16" xfId="184"/>
    <cellStyle name="Normal 7 17" xfId="185"/>
    <cellStyle name="Normal 7 18" xfId="186"/>
    <cellStyle name="Normal 7 19" xfId="187"/>
    <cellStyle name="Normal 7 2" xfId="188"/>
    <cellStyle name="Normal 7 2 2" xfId="357"/>
    <cellStyle name="Normal 7 20" xfId="189"/>
    <cellStyle name="Normal 7 21" xfId="190"/>
    <cellStyle name="Normal 7 22" xfId="191"/>
    <cellStyle name="Normal 7 23" xfId="192"/>
    <cellStyle name="Normal 7 24" xfId="193"/>
    <cellStyle name="Normal 7 25" xfId="194"/>
    <cellStyle name="Normal 7 26" xfId="195"/>
    <cellStyle name="Normal 7 27" xfId="196"/>
    <cellStyle name="Normal 7 28" xfId="197"/>
    <cellStyle name="Normal 7 29" xfId="198"/>
    <cellStyle name="Normal 7 3" xfId="199"/>
    <cellStyle name="Normal 7 30" xfId="200"/>
    <cellStyle name="Normal 7 31" xfId="201"/>
    <cellStyle name="Normal 7 32" xfId="358"/>
    <cellStyle name="Normal 7 4" xfId="202"/>
    <cellStyle name="Normal 7 5" xfId="203"/>
    <cellStyle name="Normal 7 6" xfId="204"/>
    <cellStyle name="Normal 7 7" xfId="205"/>
    <cellStyle name="Normal 7 8" xfId="206"/>
    <cellStyle name="Normal 7 9" xfId="207"/>
    <cellStyle name="Normal 8" xfId="208"/>
    <cellStyle name="Normal 8 2" xfId="209"/>
    <cellStyle name="Normal 8_DOE WEmTu Q112" xfId="495"/>
    <cellStyle name="Normal 9" xfId="210"/>
    <cellStyle name="Normal 9 2" xfId="211"/>
    <cellStyle name="Normal 9 2 2" xfId="496"/>
    <cellStyle name="Normal 9 3" xfId="497"/>
    <cellStyle name="Normal 90" xfId="498"/>
    <cellStyle name="Normal_01TAB1Q1" xfId="233"/>
    <cellStyle name="Normal_01TAB3Q1" xfId="234"/>
    <cellStyle name="Normal_2000" xfId="258"/>
    <cellStyle name="Normal_annual dig'03" xfId="368"/>
    <cellStyle name="Normal_Book3" xfId="361"/>
    <cellStyle name="Normal_consq4-2002tabs" xfId="378"/>
    <cellStyle name="Normal_DIG11_5" xfId="277"/>
    <cellStyle name="Normal_DIG2_4" xfId="11"/>
    <cellStyle name="Normal_DIG2_5" xfId="12"/>
    <cellStyle name="Normal_DIG2_6" xfId="9"/>
    <cellStyle name="Normal_DIG2_7" xfId="14"/>
    <cellStyle name="Normal_DIG4_11B" xfId="21"/>
    <cellStyle name="Normal_DIG4_12A" xfId="22"/>
    <cellStyle name="Normal_DIG7_10" xfId="242"/>
    <cellStyle name="Normal_DIG7_12" xfId="243"/>
    <cellStyle name="Normal_DIG7_4" xfId="237"/>
    <cellStyle name="Normal_DIG7_5" xfId="238"/>
    <cellStyle name="Normal_DIG7_6" xfId="239"/>
    <cellStyle name="Normal_DIG7_7" xfId="235"/>
    <cellStyle name="Normal_DIG7_8" xfId="240"/>
    <cellStyle name="Normal_DIG7_9" xfId="241"/>
    <cellStyle name="Normal_Digest 2002" xfId="376"/>
    <cellStyle name="Normal_Energy Balance incl Rodrigues" xfId="372"/>
    <cellStyle name="Normal_GDFCF tables for series" xfId="221"/>
    <cellStyle name="Normal_indicator water" xfId="371"/>
    <cellStyle name="Normal_Industry 15.7-15.8" xfId="360"/>
    <cellStyle name="Normal_inflationfcast" xfId="232"/>
    <cellStyle name="Normal_loss peak" xfId="373"/>
    <cellStyle name="Normal_ODCS" xfId="214"/>
    <cellStyle name="Normal_PPI M (2003) Q2 2010 Workings 2" xfId="363"/>
    <cellStyle name="Normal_PPI M (2003) Q2 2010 Workings_ppi(m) q3 2010 tables (Final)  20.12.2010" xfId="365"/>
    <cellStyle name="Normal_PPISept02_ppi(m) q3 2010 tables (Final)  20.12.2010" xfId="366"/>
    <cellStyle name="Normal_q2001water972000" xfId="380"/>
    <cellStyle name="Normal_Quarterly BOP 2001" xfId="225"/>
    <cellStyle name="Normal_RHABMCPC010731" xfId="216"/>
    <cellStyle name="Normal_section 15 (b)-Industry" xfId="359"/>
    <cellStyle name="Normal_Sheet1" xfId="231"/>
    <cellStyle name="Normal_Sheet1 (2)" xfId="274"/>
    <cellStyle name="Normal_Sheet1 (3)" xfId="275"/>
    <cellStyle name="Normal_Sheet1 (4)" xfId="276"/>
    <cellStyle name="Normal_Sheet1 (5)" xfId="278"/>
    <cellStyle name="Normal_T 3.21" xfId="259"/>
    <cellStyle name="Normal_T 4.1" xfId="260"/>
    <cellStyle name="Normal_T 4.19" xfId="262"/>
    <cellStyle name="Normal_T 4.57" xfId="265"/>
    <cellStyle name="Normal_T 5.14" xfId="270"/>
    <cellStyle name="Normal_T12.1-2" xfId="261"/>
    <cellStyle name="Normal_T13.2" xfId="263"/>
    <cellStyle name="Normal_T4.32" xfId="264"/>
    <cellStyle name="Normal_T5.15 2 2" xfId="273"/>
    <cellStyle name="Normal_T5.2 2" xfId="272"/>
    <cellStyle name="Normal_T5.3 - 5.4" xfId="267"/>
    <cellStyle name="Normal_T5.5" xfId="266"/>
    <cellStyle name="Normal_T-5.6 - 5.7" xfId="271"/>
    <cellStyle name="Normal_T5.8 -5.9" xfId="269"/>
    <cellStyle name="Normal_Tab 2.18 - GOVFUNC" xfId="222"/>
    <cellStyle name="Normal_TAB1-5" xfId="3"/>
    <cellStyle name="Normal_TAB2-00" xfId="381"/>
    <cellStyle name="Normal_TAB34" xfId="253"/>
    <cellStyle name="Normal_TAB810" xfId="255"/>
    <cellStyle name="Normal_TAB82" xfId="248"/>
    <cellStyle name="Normal_TAB823" xfId="247"/>
    <cellStyle name="Normal_TAB89" xfId="246"/>
    <cellStyle name="Normal_Table 25f" xfId="213"/>
    <cellStyle name="Normal_TABLE 8.2a" xfId="245"/>
    <cellStyle name="Normal_TABLE 8.2c" xfId="249"/>
    <cellStyle name="Normal_TABLE 8.7-8" xfId="250"/>
    <cellStyle name="Normal_water production" xfId="375"/>
    <cellStyle name="Normal_water production 2" xfId="382"/>
    <cellStyle name="Normal_WATER sales 2" xfId="377"/>
    <cellStyle name="Note 2" xfId="499"/>
    <cellStyle name="Note 3" xfId="500"/>
    <cellStyle name="Note 4" xfId="501"/>
    <cellStyle name="Output 2" xfId="502"/>
    <cellStyle name="Output 3" xfId="503"/>
    <cellStyle name="Output Column Headings" xfId="19"/>
    <cellStyle name="Output Line Items" xfId="20"/>
    <cellStyle name="Percent 2" xfId="218"/>
    <cellStyle name="Percent 2 2" xfId="212"/>
    <cellStyle name="Percent 3" xfId="504"/>
    <cellStyle name="SAPBEXaggData" xfId="505"/>
    <cellStyle name="SAPBEXaggDataEmph" xfId="506"/>
    <cellStyle name="SAPBEXaggItem" xfId="507"/>
    <cellStyle name="SAPBEXaggItemX" xfId="508"/>
    <cellStyle name="SAPBEXchaText" xfId="509"/>
    <cellStyle name="SAPBEXchaText 2" xfId="510"/>
    <cellStyle name="SAPBEXexcBad7" xfId="511"/>
    <cellStyle name="SAPBEXexcBad8" xfId="512"/>
    <cellStyle name="SAPBEXexcBad9" xfId="513"/>
    <cellStyle name="SAPBEXexcCritical4" xfId="514"/>
    <cellStyle name="SAPBEXexcCritical5" xfId="515"/>
    <cellStyle name="SAPBEXexcCritical6" xfId="516"/>
    <cellStyle name="SAPBEXexcGood1" xfId="517"/>
    <cellStyle name="SAPBEXexcGood2" xfId="518"/>
    <cellStyle name="SAPBEXexcGood3" xfId="519"/>
    <cellStyle name="SAPBEXfilterDrill" xfId="520"/>
    <cellStyle name="SAPBEXfilterItem" xfId="521"/>
    <cellStyle name="SAPBEXfilterText" xfId="522"/>
    <cellStyle name="SAPBEXformats" xfId="523"/>
    <cellStyle name="SAPBEXheaderItem" xfId="524"/>
    <cellStyle name="SAPBEXheaderText" xfId="525"/>
    <cellStyle name="SAPBEXHLevel0" xfId="526"/>
    <cellStyle name="SAPBEXHLevel0X" xfId="527"/>
    <cellStyle name="SAPBEXHLevel1" xfId="528"/>
    <cellStyle name="SAPBEXHLevel1X" xfId="529"/>
    <cellStyle name="SAPBEXHLevel2" xfId="530"/>
    <cellStyle name="SAPBEXHLevel2X" xfId="531"/>
    <cellStyle name="SAPBEXHLevel3" xfId="532"/>
    <cellStyle name="SAPBEXHLevel3X" xfId="533"/>
    <cellStyle name="SAPBEXinputData" xfId="534"/>
    <cellStyle name="SAPBEXItemHeader" xfId="535"/>
    <cellStyle name="SAPBEXresData" xfId="536"/>
    <cellStyle name="SAPBEXresDataEmph" xfId="537"/>
    <cellStyle name="SAPBEXresItem" xfId="538"/>
    <cellStyle name="SAPBEXresItemX" xfId="539"/>
    <cellStyle name="SAPBEXstdData" xfId="540"/>
    <cellStyle name="SAPBEXstdDataEmph" xfId="541"/>
    <cellStyle name="SAPBEXstdItem" xfId="542"/>
    <cellStyle name="SAPBEXstdItem 2" xfId="543"/>
    <cellStyle name="SAPBEXstdItem 2 2" xfId="544"/>
    <cellStyle name="SAPBEXstdItem 3" xfId="545"/>
    <cellStyle name="SAPBEXstdItem 4" xfId="546"/>
    <cellStyle name="SAPBEXstdItem 5" xfId="547"/>
    <cellStyle name="SAPBEXstdItem 6" xfId="548"/>
    <cellStyle name="SAPBEXstdItem 7" xfId="549"/>
    <cellStyle name="SAPBEXstdItem 8" xfId="550"/>
    <cellStyle name="SAPBEXstdItemX" xfId="551"/>
    <cellStyle name="SAPBEXtitle" xfId="552"/>
    <cellStyle name="SAPBEXunassignedItem" xfId="553"/>
    <cellStyle name="SAPBEXundefined" xfId="554"/>
    <cellStyle name="Sheet Title" xfId="555"/>
    <cellStyle name="Title 2" xfId="556"/>
    <cellStyle name="Total 2" xfId="557"/>
    <cellStyle name="Total 3" xfId="558"/>
    <cellStyle name="Warning Text 2" xfId="559"/>
    <cellStyle name="Warning Text 3" xfId="560"/>
  </cellStyles>
  <dxfs count="45">
    <dxf>
      <font>
        <b val="0"/>
        <i val="0"/>
        <strike val="0"/>
        <condense val="0"/>
        <extend val="0"/>
        <outline val="0"/>
        <shadow val="0"/>
        <u val="none"/>
        <vertAlign val="baseline"/>
        <sz val="10.5"/>
        <color auto="1"/>
        <name val="Times New Roman"/>
        <scheme val="none"/>
      </font>
      <numFmt numFmtId="4" formatCode="#,##0.00"/>
      <fill>
        <patternFill patternType="none">
          <bgColor auto="1"/>
        </patternFill>
      </fill>
      <alignment horizontal="center"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4" formatCode="#,##0.00"/>
      <fill>
        <patternFill patternType="none">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4" formatCode="#,##0.00"/>
      <fill>
        <patternFill patternType="none">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4" formatCode="#,##0.00"/>
      <fill>
        <patternFill patternType="none">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fill>
        <patternFill patternType="none">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fill>
        <patternFill patternType="none">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fill>
        <patternFill patternType="none">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fill>
        <patternFill patternType="none">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fill>
        <patternFill patternType="none">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fill>
        <patternFill patternType="none">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fill>
        <patternFill patternType="none">
          <bgColor auto="1"/>
        </patternFill>
      </fill>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auto="1"/>
        <name val="Times New Roman"/>
        <scheme val="none"/>
      </font>
      <fill>
        <patternFill patternType="none">
          <bgColor auto="1"/>
        </patternFill>
      </fill>
      <alignment horizontal="center" vertical="center" textRotation="0" wrapText="0"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0.5"/>
        <color auto="1"/>
        <name val="Times New Roman"/>
        <scheme val="none"/>
      </font>
      <fill>
        <patternFill patternType="none">
          <bgColor auto="1"/>
        </patternFill>
      </fill>
      <alignment horizontal="center" vertical="center" textRotation="0" wrapText="0" relativeIndent="0" justifyLastLine="0" shrinkToFit="0" readingOrder="0"/>
      <border diagonalUp="0" diagonalDown="0" outline="0">
        <left style="thin">
          <color indexed="0"/>
        </left>
        <right style="thin">
          <color indexed="0"/>
        </right>
        <top/>
        <bottom/>
      </border>
    </dxf>
    <dxf>
      <font>
        <i/>
        <strike val="0"/>
        <outline val="0"/>
        <shadow val="0"/>
        <u val="none"/>
        <vertAlign val="baseline"/>
        <sz val="14"/>
        <color auto="1"/>
        <name val="Times New Roman"/>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2"/>
        <color auto="1"/>
        <name val="Times New Roman"/>
        <scheme val="none"/>
      </font>
      <numFmt numFmtId="3" formatCode="#,##0"/>
      <fill>
        <patternFill patternType="none">
          <fgColor indexed="64"/>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sz val="12"/>
        <color auto="1"/>
        <name val="Times New Roman"/>
        <scheme val="none"/>
      </font>
      <fill>
        <patternFill patternType="none">
          <bgColor auto="1"/>
        </patternFill>
      </fill>
      <border diagonalUp="0" diagonalDown="0" outline="0">
        <left/>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bgColor auto="1"/>
        </patternFill>
      </fill>
      <alignment vertical="top" textRotation="0" wrapText="0" justifyLastLine="0" shrinkToFit="0" readingOrder="0"/>
      <border diagonalUp="0" diagonalDown="0" outline="0">
        <left style="thin">
          <color indexed="64"/>
        </left>
        <right style="thin">
          <color indexed="64"/>
        </right>
      </border>
    </dxf>
    <dxf>
      <border>
        <bottom style="thin">
          <color indexed="64"/>
        </bottom>
      </border>
    </dxf>
    <dxf>
      <font>
        <b/>
        <i val="0"/>
        <strike val="0"/>
        <condense val="0"/>
        <extend val="0"/>
        <outline val="0"/>
        <shadow val="0"/>
        <u val="none"/>
        <vertAlign val="baseline"/>
        <sz val="12"/>
        <color auto="1"/>
        <name val="Times New Roman"/>
        <scheme val="none"/>
      </font>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numFmt numFmtId="3"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fill>
        <patternFill patternType="none">
          <bgColor auto="1"/>
        </patternFill>
      </fill>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Table Style 1"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externalLink" Target="externalLinks/externalLink114.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externalLink" Target="externalLinks/externalLink139.xml"/><Relationship Id="rId170" Type="http://schemas.openxmlformats.org/officeDocument/2006/relationships/worksheet" Target="worksheets/sheet170.xml"/><Relationship Id="rId226" Type="http://schemas.openxmlformats.org/officeDocument/2006/relationships/externalLink" Target="externalLinks/externalLink41.xml"/><Relationship Id="rId268" Type="http://schemas.openxmlformats.org/officeDocument/2006/relationships/externalLink" Target="externalLinks/externalLink83.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externalLink" Target="externalLinks/externalLink150.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externalLink" Target="externalLinks/externalLink52.xml"/><Relationship Id="rId279" Type="http://schemas.openxmlformats.org/officeDocument/2006/relationships/externalLink" Target="externalLinks/externalLink9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externalLink" Target="externalLinks/externalLink105.xml"/><Relationship Id="rId304" Type="http://schemas.openxmlformats.org/officeDocument/2006/relationships/externalLink" Target="externalLinks/externalLink119.xml"/><Relationship Id="rId346" Type="http://schemas.openxmlformats.org/officeDocument/2006/relationships/customXml" Target="../customXml/item3.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externalLink" Target="externalLinks/externalLink7.xml"/><Relationship Id="rId206" Type="http://schemas.openxmlformats.org/officeDocument/2006/relationships/externalLink" Target="externalLinks/externalLink21.xml"/><Relationship Id="rId248" Type="http://schemas.openxmlformats.org/officeDocument/2006/relationships/externalLink" Target="externalLinks/externalLink63.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externalLink" Target="externalLinks/externalLink130.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externalLink" Target="externalLinks/externalLink32.xml"/><Relationship Id="rId259" Type="http://schemas.openxmlformats.org/officeDocument/2006/relationships/externalLink" Target="externalLinks/externalLink7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externalLink" Target="externalLinks/externalLink85.xml"/><Relationship Id="rId326" Type="http://schemas.openxmlformats.org/officeDocument/2006/relationships/externalLink" Target="externalLinks/externalLink141.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externalLink" Target="externalLinks/externalLink43.xml"/><Relationship Id="rId281" Type="http://schemas.openxmlformats.org/officeDocument/2006/relationships/externalLink" Target="externalLinks/externalLink96.xml"/><Relationship Id="rId337" Type="http://schemas.openxmlformats.org/officeDocument/2006/relationships/externalLink" Target="externalLinks/externalLink15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externalLink" Target="externalLinks/externalLink54.xml"/><Relationship Id="rId250" Type="http://schemas.openxmlformats.org/officeDocument/2006/relationships/externalLink" Target="externalLinks/externalLink65.xml"/><Relationship Id="rId292" Type="http://schemas.openxmlformats.org/officeDocument/2006/relationships/externalLink" Target="externalLinks/externalLink107.xml"/><Relationship Id="rId306" Type="http://schemas.openxmlformats.org/officeDocument/2006/relationships/externalLink" Target="externalLinks/externalLink121.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152" Type="http://schemas.openxmlformats.org/officeDocument/2006/relationships/worksheet" Target="worksheets/sheet152.xml"/><Relationship Id="rId194" Type="http://schemas.openxmlformats.org/officeDocument/2006/relationships/externalLink" Target="externalLinks/externalLink9.xml"/><Relationship Id="rId208" Type="http://schemas.openxmlformats.org/officeDocument/2006/relationships/externalLink" Target="externalLinks/externalLink23.xml"/><Relationship Id="rId261" Type="http://schemas.openxmlformats.org/officeDocument/2006/relationships/externalLink" Target="externalLinks/externalLink76.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97.xml"/><Relationship Id="rId317" Type="http://schemas.openxmlformats.org/officeDocument/2006/relationships/externalLink" Target="externalLinks/externalLink132.xml"/><Relationship Id="rId338" Type="http://schemas.openxmlformats.org/officeDocument/2006/relationships/externalLink" Target="externalLinks/externalLink153.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externalLink" Target="externalLinks/externalLink34.xml"/><Relationship Id="rId230" Type="http://schemas.openxmlformats.org/officeDocument/2006/relationships/externalLink" Target="externalLinks/externalLink45.xml"/><Relationship Id="rId251" Type="http://schemas.openxmlformats.org/officeDocument/2006/relationships/externalLink" Target="externalLinks/externalLink6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87.xml"/><Relationship Id="rId293" Type="http://schemas.openxmlformats.org/officeDocument/2006/relationships/externalLink" Target="externalLinks/externalLink108.xml"/><Relationship Id="rId307" Type="http://schemas.openxmlformats.org/officeDocument/2006/relationships/externalLink" Target="externalLinks/externalLink122.xml"/><Relationship Id="rId328" Type="http://schemas.openxmlformats.org/officeDocument/2006/relationships/externalLink" Target="externalLinks/externalLink14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externalLink" Target="externalLinks/externalLink10.xml"/><Relationship Id="rId209" Type="http://schemas.openxmlformats.org/officeDocument/2006/relationships/externalLink" Target="externalLinks/externalLink24.xml"/><Relationship Id="rId220" Type="http://schemas.openxmlformats.org/officeDocument/2006/relationships/externalLink" Target="externalLinks/externalLink35.xml"/><Relationship Id="rId241" Type="http://schemas.openxmlformats.org/officeDocument/2006/relationships/externalLink" Target="externalLinks/externalLink5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77.xml"/><Relationship Id="rId283" Type="http://schemas.openxmlformats.org/officeDocument/2006/relationships/externalLink" Target="externalLinks/externalLink98.xml"/><Relationship Id="rId318" Type="http://schemas.openxmlformats.org/officeDocument/2006/relationships/externalLink" Target="externalLinks/externalLink133.xml"/><Relationship Id="rId339" Type="http://schemas.openxmlformats.org/officeDocument/2006/relationships/externalLink" Target="externalLinks/externalLink154.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externalLink" Target="externalLinks/externalLink25.xml"/><Relationship Id="rId26" Type="http://schemas.openxmlformats.org/officeDocument/2006/relationships/worksheet" Target="worksheets/sheet26.xml"/><Relationship Id="rId231" Type="http://schemas.openxmlformats.org/officeDocument/2006/relationships/externalLink" Target="externalLinks/externalLink46.xml"/><Relationship Id="rId252" Type="http://schemas.openxmlformats.org/officeDocument/2006/relationships/externalLink" Target="externalLinks/externalLink67.xml"/><Relationship Id="rId273" Type="http://schemas.openxmlformats.org/officeDocument/2006/relationships/externalLink" Target="externalLinks/externalLink88.xml"/><Relationship Id="rId294" Type="http://schemas.openxmlformats.org/officeDocument/2006/relationships/externalLink" Target="externalLinks/externalLink109.xml"/><Relationship Id="rId308" Type="http://schemas.openxmlformats.org/officeDocument/2006/relationships/externalLink" Target="externalLinks/externalLink123.xml"/><Relationship Id="rId329" Type="http://schemas.openxmlformats.org/officeDocument/2006/relationships/externalLink" Target="externalLinks/externalLink14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theme" Target="theme/theme1.xml"/><Relationship Id="rId196" Type="http://schemas.openxmlformats.org/officeDocument/2006/relationships/externalLink" Target="externalLinks/externalLink11.xml"/><Relationship Id="rId200" Type="http://schemas.openxmlformats.org/officeDocument/2006/relationships/externalLink" Target="externalLinks/externalLink15.xml"/><Relationship Id="rId16" Type="http://schemas.openxmlformats.org/officeDocument/2006/relationships/worksheet" Target="worksheets/sheet16.xml"/><Relationship Id="rId221" Type="http://schemas.openxmlformats.org/officeDocument/2006/relationships/externalLink" Target="externalLinks/externalLink36.xml"/><Relationship Id="rId242" Type="http://schemas.openxmlformats.org/officeDocument/2006/relationships/externalLink" Target="externalLinks/externalLink57.xml"/><Relationship Id="rId263" Type="http://schemas.openxmlformats.org/officeDocument/2006/relationships/externalLink" Target="externalLinks/externalLink78.xml"/><Relationship Id="rId284" Type="http://schemas.openxmlformats.org/officeDocument/2006/relationships/externalLink" Target="externalLinks/externalLink99.xml"/><Relationship Id="rId319" Type="http://schemas.openxmlformats.org/officeDocument/2006/relationships/externalLink" Target="externalLinks/externalLink13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externalLink" Target="externalLinks/externalLink145.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externalLink" Target="externalLinks/externalLink1.xml"/><Relationship Id="rId211" Type="http://schemas.openxmlformats.org/officeDocument/2006/relationships/externalLink" Target="externalLinks/externalLink26.xml"/><Relationship Id="rId232" Type="http://schemas.openxmlformats.org/officeDocument/2006/relationships/externalLink" Target="externalLinks/externalLink47.xml"/><Relationship Id="rId253" Type="http://schemas.openxmlformats.org/officeDocument/2006/relationships/externalLink" Target="externalLinks/externalLink68.xml"/><Relationship Id="rId274" Type="http://schemas.openxmlformats.org/officeDocument/2006/relationships/externalLink" Target="externalLinks/externalLink89.xml"/><Relationship Id="rId295" Type="http://schemas.openxmlformats.org/officeDocument/2006/relationships/externalLink" Target="externalLinks/externalLink110.xml"/><Relationship Id="rId309" Type="http://schemas.openxmlformats.org/officeDocument/2006/relationships/externalLink" Target="externalLinks/externalLink12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externalLink" Target="externalLinks/externalLink135.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12.xml"/><Relationship Id="rId341" Type="http://schemas.openxmlformats.org/officeDocument/2006/relationships/styles" Target="styles.xml"/><Relationship Id="rId201" Type="http://schemas.openxmlformats.org/officeDocument/2006/relationships/externalLink" Target="externalLinks/externalLink16.xml"/><Relationship Id="rId222" Type="http://schemas.openxmlformats.org/officeDocument/2006/relationships/externalLink" Target="externalLinks/externalLink37.xml"/><Relationship Id="rId243" Type="http://schemas.openxmlformats.org/officeDocument/2006/relationships/externalLink" Target="externalLinks/externalLink58.xml"/><Relationship Id="rId264" Type="http://schemas.openxmlformats.org/officeDocument/2006/relationships/externalLink" Target="externalLinks/externalLink79.xml"/><Relationship Id="rId285" Type="http://schemas.openxmlformats.org/officeDocument/2006/relationships/externalLink" Target="externalLinks/externalLink10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externalLink" Target="externalLinks/externalLink125.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externalLink" Target="externalLinks/externalLink2.xml"/><Relationship Id="rId331" Type="http://schemas.openxmlformats.org/officeDocument/2006/relationships/externalLink" Target="externalLinks/externalLink146.xml"/><Relationship Id="rId1" Type="http://schemas.openxmlformats.org/officeDocument/2006/relationships/worksheet" Target="worksheets/sheet1.xml"/><Relationship Id="rId212" Type="http://schemas.openxmlformats.org/officeDocument/2006/relationships/externalLink" Target="externalLinks/externalLink27.xml"/><Relationship Id="rId233" Type="http://schemas.openxmlformats.org/officeDocument/2006/relationships/externalLink" Target="externalLinks/externalLink48.xml"/><Relationship Id="rId254" Type="http://schemas.openxmlformats.org/officeDocument/2006/relationships/externalLink" Target="externalLinks/externalLink69.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externalLink" Target="externalLinks/externalLink90.xml"/><Relationship Id="rId296" Type="http://schemas.openxmlformats.org/officeDocument/2006/relationships/externalLink" Target="externalLinks/externalLink111.xml"/><Relationship Id="rId300" Type="http://schemas.openxmlformats.org/officeDocument/2006/relationships/externalLink" Target="externalLinks/externalLink11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13.xml"/><Relationship Id="rId321" Type="http://schemas.openxmlformats.org/officeDocument/2006/relationships/externalLink" Target="externalLinks/externalLink136.xml"/><Relationship Id="rId342" Type="http://schemas.openxmlformats.org/officeDocument/2006/relationships/sharedStrings" Target="sharedStrings.xml"/><Relationship Id="rId202" Type="http://schemas.openxmlformats.org/officeDocument/2006/relationships/externalLink" Target="externalLinks/externalLink17.xml"/><Relationship Id="rId223" Type="http://schemas.openxmlformats.org/officeDocument/2006/relationships/externalLink" Target="externalLinks/externalLink38.xml"/><Relationship Id="rId244" Type="http://schemas.openxmlformats.org/officeDocument/2006/relationships/externalLink" Target="externalLinks/externalLink59.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80.xml"/><Relationship Id="rId286" Type="http://schemas.openxmlformats.org/officeDocument/2006/relationships/externalLink" Target="externalLinks/externalLink101.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3.xml"/><Relationship Id="rId311" Type="http://schemas.openxmlformats.org/officeDocument/2006/relationships/externalLink" Target="externalLinks/externalLink126.xml"/><Relationship Id="rId332" Type="http://schemas.openxmlformats.org/officeDocument/2006/relationships/externalLink" Target="externalLinks/externalLink147.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28.xml"/><Relationship Id="rId234"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70.xml"/><Relationship Id="rId276" Type="http://schemas.openxmlformats.org/officeDocument/2006/relationships/externalLink" Target="externalLinks/externalLink91.xml"/><Relationship Id="rId297" Type="http://schemas.openxmlformats.org/officeDocument/2006/relationships/externalLink" Target="externalLinks/externalLink112.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externalLink" Target="externalLinks/externalLink116.xml"/><Relationship Id="rId322" Type="http://schemas.openxmlformats.org/officeDocument/2006/relationships/externalLink" Target="externalLinks/externalLink137.xml"/><Relationship Id="rId343"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4.xml"/><Relationship Id="rId203" Type="http://schemas.openxmlformats.org/officeDocument/2006/relationships/externalLink" Target="externalLinks/externalLink18.xml"/><Relationship Id="rId19" Type="http://schemas.openxmlformats.org/officeDocument/2006/relationships/worksheet" Target="worksheets/sheet19.xml"/><Relationship Id="rId224" Type="http://schemas.openxmlformats.org/officeDocument/2006/relationships/externalLink" Target="externalLinks/externalLink39.xml"/><Relationship Id="rId245" Type="http://schemas.openxmlformats.org/officeDocument/2006/relationships/externalLink" Target="externalLinks/externalLink60.xml"/><Relationship Id="rId266" Type="http://schemas.openxmlformats.org/officeDocument/2006/relationships/externalLink" Target="externalLinks/externalLink81.xml"/><Relationship Id="rId287" Type="http://schemas.openxmlformats.org/officeDocument/2006/relationships/externalLink" Target="externalLinks/externalLink102.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externalLink" Target="externalLinks/externalLink127.xml"/><Relationship Id="rId333" Type="http://schemas.openxmlformats.org/officeDocument/2006/relationships/externalLink" Target="externalLinks/externalLink14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4.xml"/><Relationship Id="rId3" Type="http://schemas.openxmlformats.org/officeDocument/2006/relationships/worksheet" Target="worksheets/sheet3.xml"/><Relationship Id="rId214" Type="http://schemas.openxmlformats.org/officeDocument/2006/relationships/externalLink" Target="externalLinks/externalLink29.xml"/><Relationship Id="rId235" Type="http://schemas.openxmlformats.org/officeDocument/2006/relationships/externalLink" Target="externalLinks/externalLink50.xml"/><Relationship Id="rId256" Type="http://schemas.openxmlformats.org/officeDocument/2006/relationships/externalLink" Target="externalLinks/externalLink71.xml"/><Relationship Id="rId277" Type="http://schemas.openxmlformats.org/officeDocument/2006/relationships/externalLink" Target="externalLinks/externalLink92.xml"/><Relationship Id="rId298" Type="http://schemas.openxmlformats.org/officeDocument/2006/relationships/externalLink" Target="externalLinks/externalLink113.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externalLink" Target="externalLinks/externalLink117.xml"/><Relationship Id="rId323" Type="http://schemas.openxmlformats.org/officeDocument/2006/relationships/externalLink" Target="externalLinks/externalLink138.xml"/><Relationship Id="rId344"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externalLink" Target="externalLinks/externalLink5.xml"/><Relationship Id="rId204" Type="http://schemas.openxmlformats.org/officeDocument/2006/relationships/externalLink" Target="externalLinks/externalLink19.xml"/><Relationship Id="rId225" Type="http://schemas.openxmlformats.org/officeDocument/2006/relationships/externalLink" Target="externalLinks/externalLink40.xml"/><Relationship Id="rId246" Type="http://schemas.openxmlformats.org/officeDocument/2006/relationships/externalLink" Target="externalLinks/externalLink61.xml"/><Relationship Id="rId267" Type="http://schemas.openxmlformats.org/officeDocument/2006/relationships/externalLink" Target="externalLinks/externalLink82.xml"/><Relationship Id="rId288" Type="http://schemas.openxmlformats.org/officeDocument/2006/relationships/externalLink" Target="externalLinks/externalLink103.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externalLink" Target="externalLinks/externalLink12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externalLink" Target="externalLinks/externalLink14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externalLink" Target="externalLinks/externalLink30.xml"/><Relationship Id="rId236" Type="http://schemas.openxmlformats.org/officeDocument/2006/relationships/externalLink" Target="externalLinks/externalLink51.xml"/><Relationship Id="rId257" Type="http://schemas.openxmlformats.org/officeDocument/2006/relationships/externalLink" Target="externalLinks/externalLink72.xml"/><Relationship Id="rId278" Type="http://schemas.openxmlformats.org/officeDocument/2006/relationships/externalLink" Target="externalLinks/externalLink93.xml"/><Relationship Id="rId303" Type="http://schemas.openxmlformats.org/officeDocument/2006/relationships/externalLink" Target="externalLinks/externalLink11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customXml" Target="../customXml/item2.xml"/><Relationship Id="rId191" Type="http://schemas.openxmlformats.org/officeDocument/2006/relationships/externalLink" Target="externalLinks/externalLink6.xml"/><Relationship Id="rId205" Type="http://schemas.openxmlformats.org/officeDocument/2006/relationships/externalLink" Target="externalLinks/externalLink20.xml"/><Relationship Id="rId247" Type="http://schemas.openxmlformats.org/officeDocument/2006/relationships/externalLink" Target="externalLinks/externalLink62.xml"/><Relationship Id="rId107" Type="http://schemas.openxmlformats.org/officeDocument/2006/relationships/worksheet" Target="worksheets/sheet107.xml"/><Relationship Id="rId289" Type="http://schemas.openxmlformats.org/officeDocument/2006/relationships/externalLink" Target="externalLinks/externalLink10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externalLink" Target="externalLinks/externalLink12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externalLink" Target="externalLinks/externalLink31.xml"/><Relationship Id="rId258" Type="http://schemas.openxmlformats.org/officeDocument/2006/relationships/externalLink" Target="externalLinks/externalLink73.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externalLink" Target="externalLinks/externalLink140.xml"/><Relationship Id="rId171" Type="http://schemas.openxmlformats.org/officeDocument/2006/relationships/worksheet" Target="worksheets/sheet171.xml"/><Relationship Id="rId227" Type="http://schemas.openxmlformats.org/officeDocument/2006/relationships/externalLink" Target="externalLinks/externalLink42.xml"/><Relationship Id="rId269" Type="http://schemas.openxmlformats.org/officeDocument/2006/relationships/externalLink" Target="externalLinks/externalLink8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externalLink" Target="externalLinks/externalLink95.xml"/><Relationship Id="rId336" Type="http://schemas.openxmlformats.org/officeDocument/2006/relationships/externalLink" Target="externalLinks/externalLink151.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externalLink" Target="externalLinks/externalLink53.xml"/><Relationship Id="rId291" Type="http://schemas.openxmlformats.org/officeDocument/2006/relationships/externalLink" Target="externalLinks/externalLink106.xml"/><Relationship Id="rId305" Type="http://schemas.openxmlformats.org/officeDocument/2006/relationships/externalLink" Target="externalLinks/externalLink120.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externalLink" Target="externalLinks/externalLink8.xml"/><Relationship Id="rId207" Type="http://schemas.openxmlformats.org/officeDocument/2006/relationships/externalLink" Target="externalLinks/externalLink22.xml"/><Relationship Id="rId249" Type="http://schemas.openxmlformats.org/officeDocument/2006/relationships/externalLink" Target="externalLinks/externalLink64.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75.xml"/><Relationship Id="rId316" Type="http://schemas.openxmlformats.org/officeDocument/2006/relationships/externalLink" Target="externalLinks/externalLink131.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externalLink" Target="externalLinks/externalLink33.xml"/><Relationship Id="rId271" Type="http://schemas.openxmlformats.org/officeDocument/2006/relationships/externalLink" Target="externalLinks/externalLink86.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externalLink" Target="externalLinks/externalLink142.xml"/><Relationship Id="rId173" Type="http://schemas.openxmlformats.org/officeDocument/2006/relationships/worksheet" Target="worksheets/sheet173.xml"/><Relationship Id="rId229" Type="http://schemas.openxmlformats.org/officeDocument/2006/relationships/externalLink" Target="externalLinks/externalLink44.xml"/><Relationship Id="rId240" Type="http://schemas.openxmlformats.org/officeDocument/2006/relationships/externalLink" Target="externalLinks/externalLink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en-US"/>
        </a:p>
      </c:txPr>
    </c:title>
    <c:autoTitleDeleted val="0"/>
    <c:plotArea>
      <c:layout/>
      <c:pie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81D2-4700-A380-37F1F750545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1D2-4700-A380-37F1F750545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1D2-4700-A380-37F1F750545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1D2-4700-A380-37F1F750545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1D2-4700-A380-37F1F750545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1D2-4700-A380-37F1F750545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1D2-4700-A380-37F1F750545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1D2-4700-A380-37F1F7505451}"/>
              </c:ext>
            </c:extLst>
          </c:dPt>
          <c:val>
            <c:numRef>
              <c:f>'T 14.1'!$A$26:$A$33</c:f>
              <c:numCache>
                <c:formatCode>General</c:formatCode>
                <c:ptCount val="8"/>
                <c:pt idx="0">
                  <c:v>0</c:v>
                </c:pt>
                <c:pt idx="2">
                  <c:v>0</c:v>
                </c:pt>
                <c:pt idx="3">
                  <c:v>0</c:v>
                </c:pt>
                <c:pt idx="5">
                  <c:v>0</c:v>
                </c:pt>
                <c:pt idx="7">
                  <c:v>0</c:v>
                </c:pt>
              </c:numCache>
            </c:numRef>
          </c:val>
          <c:extLst>
            <c:ext xmlns:c16="http://schemas.microsoft.com/office/drawing/2014/chart" uri="{C3380CC4-5D6E-409C-BE32-E72D297353CC}">
              <c16:uniqueId val="{00000011-81D2-4700-A380-37F1F7505451}"/>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rtl="0">
            <a:defRPr sz="1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21</xdr:row>
      <xdr:rowOff>209550</xdr:rowOff>
    </xdr:from>
    <xdr:to>
      <xdr:col>0</xdr:col>
      <xdr:colOff>0</xdr:colOff>
      <xdr:row>22</xdr:row>
      <xdr:rowOff>57150</xdr:rowOff>
    </xdr:to>
    <xdr:sp macro="" textlink="">
      <xdr:nvSpPr>
        <xdr:cNvPr id="2" name="Text Box 7">
          <a:extLst>
            <a:ext uri="{FF2B5EF4-FFF2-40B4-BE49-F238E27FC236}">
              <a16:creationId xmlns:a16="http://schemas.microsoft.com/office/drawing/2014/main" id="{00000000-0008-0000-5D00-000002000000}"/>
            </a:ext>
          </a:extLst>
        </xdr:cNvPr>
        <xdr:cNvSpPr txBox="1">
          <a:spLocks noChangeArrowheads="1"/>
        </xdr:cNvSpPr>
      </xdr:nvSpPr>
      <xdr:spPr bwMode="auto">
        <a:xfrm>
          <a:off x="0" y="5010150"/>
          <a:ext cx="0" cy="12954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0" i="0" strike="noStrike">
              <a:solidFill>
                <a:srgbClr val="000000"/>
              </a:solidFill>
              <a:latin typeface="Times New Roman"/>
              <a:cs typeface="Times New Roman"/>
            </a:rPr>
            <a:t>Jan. - June)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19</xdr:row>
      <xdr:rowOff>38100</xdr:rowOff>
    </xdr:from>
    <xdr:to>
      <xdr:col>8</xdr:col>
      <xdr:colOff>771525</xdr:colOff>
      <xdr:row>21</xdr:row>
      <xdr:rowOff>9525</xdr:rowOff>
    </xdr:to>
    <xdr:sp macro="" textlink="">
      <xdr:nvSpPr>
        <xdr:cNvPr id="2" name="Text 2">
          <a:extLst>
            <a:ext uri="{FF2B5EF4-FFF2-40B4-BE49-F238E27FC236}">
              <a16:creationId xmlns:a16="http://schemas.microsoft.com/office/drawing/2014/main" id="{00000000-0008-0000-9500-000002000000}"/>
            </a:ext>
          </a:extLst>
        </xdr:cNvPr>
        <xdr:cNvSpPr txBox="1">
          <a:spLocks noChangeArrowheads="1"/>
        </xdr:cNvSpPr>
      </xdr:nvSpPr>
      <xdr:spPr bwMode="auto">
        <a:xfrm>
          <a:off x="9525" y="5570220"/>
          <a:ext cx="9631680" cy="276225"/>
        </a:xfrm>
        <a:prstGeom prst="rect">
          <a:avLst/>
        </a:prstGeom>
        <a:solidFill>
          <a:srgbClr val="FFFFFF"/>
        </a:solidFill>
        <a:ln w="1">
          <a:noFill/>
          <a:miter lim="800000"/>
          <a:headEnd/>
          <a:tailEnd/>
        </a:ln>
      </xdr:spPr>
      <xdr:txBody>
        <a:bodyPr vertOverflow="clip" wrap="square" lIns="18288" tIns="22860" rIns="18288" bIns="0" anchor="t" upright="1"/>
        <a:lstStyle/>
        <a:p>
          <a:pPr algn="just" rtl="0">
            <a:defRPr sz="1000"/>
          </a:pPr>
          <a:r>
            <a:rPr lang="en-US" sz="900" b="0" i="0" strike="noStrike" baseline="30000">
              <a:solidFill>
                <a:srgbClr val="000000"/>
              </a:solidFill>
              <a:latin typeface="Times New Roman"/>
              <a:cs typeface="Times New Roman"/>
            </a:rPr>
            <a:t>1</a:t>
          </a:r>
          <a:r>
            <a:rPr lang="en-US" sz="900" b="0" i="0" strike="noStrike">
              <a:solidFill>
                <a:srgbClr val="000000"/>
              </a:solidFill>
              <a:latin typeface="Times New Roman"/>
              <a:cs typeface="Times New Roman"/>
            </a:rPr>
            <a:t> A vehicle may be withdrawn from the register of vehicles (off the road) either temporarily or permanently. Any such vehicle (except a government vehicle) must register with the N.T.A. before it is put on the road again. Including government </a:t>
          </a:r>
          <a:r>
            <a:rPr lang="en-US" sz="800" b="0" i="0" strike="noStrike">
              <a:solidFill>
                <a:srgbClr val="000000"/>
              </a:solidFill>
              <a:latin typeface="Times New Roman"/>
              <a:cs typeface="Times New Roman"/>
            </a:rPr>
            <a:t>vehicles</a:t>
          </a:r>
          <a:r>
            <a:rPr lang="en-US" sz="900" b="0" i="0" strike="noStrike">
              <a:solidFill>
                <a:srgbClr val="000000"/>
              </a:solidFill>
              <a:latin typeface="Times New Roman"/>
              <a:cs typeface="Times New Roman"/>
            </a:rPr>
            <a:t> which have been sold by auction.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1851660</xdr:colOff>
      <xdr:row>27</xdr:row>
      <xdr:rowOff>0</xdr:rowOff>
    </xdr:from>
    <xdr:to>
      <xdr:col>0</xdr:col>
      <xdr:colOff>1706880</xdr:colOff>
      <xdr:row>27</xdr:row>
      <xdr:rowOff>0</xdr:rowOff>
    </xdr:to>
    <xdr:graphicFrame macro="">
      <xdr:nvGraphicFramePr>
        <xdr:cNvPr id="2" name="Chart 1">
          <a:extLst>
            <a:ext uri="{FF2B5EF4-FFF2-40B4-BE49-F238E27FC236}">
              <a16:creationId xmlns:a16="http://schemas.microsoft.com/office/drawing/2014/main" id="{00000000-0008-0000-9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19050</xdr:rowOff>
    </xdr:from>
    <xdr:to>
      <xdr:col>0</xdr:col>
      <xdr:colOff>0</xdr:colOff>
      <xdr:row>1</xdr:row>
      <xdr:rowOff>123825</xdr:rowOff>
    </xdr:to>
    <xdr:sp macro="" textlink="">
      <xdr:nvSpPr>
        <xdr:cNvPr id="2" name="Text 1">
          <a:extLst>
            <a:ext uri="{FF2B5EF4-FFF2-40B4-BE49-F238E27FC236}">
              <a16:creationId xmlns:a16="http://schemas.microsoft.com/office/drawing/2014/main" id="{00000000-0008-0000-0000-000002000000}"/>
            </a:ext>
          </a:extLst>
        </xdr:cNvPr>
        <xdr:cNvSpPr txBox="1">
          <a:spLocks noChangeArrowheads="1"/>
        </xdr:cNvSpPr>
      </xdr:nvSpPr>
      <xdr:spPr bwMode="auto">
        <a:xfrm>
          <a:off x="0" y="190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0</xdr:colOff>
      <xdr:row>1</xdr:row>
      <xdr:rowOff>19050</xdr:rowOff>
    </xdr:from>
    <xdr:to>
      <xdr:col>0</xdr:col>
      <xdr:colOff>0</xdr:colOff>
      <xdr:row>1</xdr:row>
      <xdr:rowOff>123825</xdr:rowOff>
    </xdr:to>
    <xdr:sp macro="" textlink="">
      <xdr:nvSpPr>
        <xdr:cNvPr id="3" name="Text 1">
          <a:extLst>
            <a:ext uri="{FF2B5EF4-FFF2-40B4-BE49-F238E27FC236}">
              <a16:creationId xmlns:a16="http://schemas.microsoft.com/office/drawing/2014/main" id="{00000000-0008-0000-0000-000003000000}"/>
            </a:ext>
          </a:extLst>
        </xdr:cNvPr>
        <xdr:cNvSpPr txBox="1">
          <a:spLocks noChangeArrowheads="1"/>
        </xdr:cNvSpPr>
      </xdr:nvSpPr>
      <xdr:spPr bwMode="auto">
        <a:xfrm>
          <a:off x="0" y="190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4" name="Text 1">
          <a:extLst>
            <a:ext uri="{FF2B5EF4-FFF2-40B4-BE49-F238E27FC236}">
              <a16:creationId xmlns:a16="http://schemas.microsoft.com/office/drawing/2014/main" id="{00000000-0008-0000-0000-000004000000}"/>
            </a:ext>
          </a:extLst>
        </xdr:cNvPr>
        <xdr:cNvSpPr txBox="1">
          <a:spLocks noChangeArrowheads="1"/>
        </xdr:cNvSpPr>
      </xdr:nvSpPr>
      <xdr:spPr bwMode="auto">
        <a:xfrm>
          <a:off x="1047750" y="190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5" name="Text 1">
          <a:extLst>
            <a:ext uri="{FF2B5EF4-FFF2-40B4-BE49-F238E27FC236}">
              <a16:creationId xmlns:a16="http://schemas.microsoft.com/office/drawing/2014/main" id="{00000000-0008-0000-0000-000005000000}"/>
            </a:ext>
          </a:extLst>
        </xdr:cNvPr>
        <xdr:cNvSpPr txBox="1">
          <a:spLocks noChangeArrowheads="1"/>
        </xdr:cNvSpPr>
      </xdr:nvSpPr>
      <xdr:spPr bwMode="auto">
        <a:xfrm>
          <a:off x="1047750" y="190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0</xdr:colOff>
      <xdr:row>1</xdr:row>
      <xdr:rowOff>19050</xdr:rowOff>
    </xdr:from>
    <xdr:to>
      <xdr:col>0</xdr:col>
      <xdr:colOff>0</xdr:colOff>
      <xdr:row>1</xdr:row>
      <xdr:rowOff>123825</xdr:rowOff>
    </xdr:to>
    <xdr:sp macro="" textlink="">
      <xdr:nvSpPr>
        <xdr:cNvPr id="6" name="Text 1">
          <a:extLst>
            <a:ext uri="{FF2B5EF4-FFF2-40B4-BE49-F238E27FC236}">
              <a16:creationId xmlns:a16="http://schemas.microsoft.com/office/drawing/2014/main" id="{00000000-0008-0000-0000-000006000000}"/>
            </a:ext>
          </a:extLst>
        </xdr:cNvPr>
        <xdr:cNvSpPr txBox="1">
          <a:spLocks noChangeArrowheads="1"/>
        </xdr:cNvSpPr>
      </xdr:nvSpPr>
      <xdr:spPr bwMode="auto">
        <a:xfrm>
          <a:off x="0" y="190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0</xdr:colOff>
      <xdr:row>1</xdr:row>
      <xdr:rowOff>19050</xdr:rowOff>
    </xdr:from>
    <xdr:to>
      <xdr:col>0</xdr:col>
      <xdr:colOff>0</xdr:colOff>
      <xdr:row>1</xdr:row>
      <xdr:rowOff>123825</xdr:rowOff>
    </xdr:to>
    <xdr:sp macro="" textlink="">
      <xdr:nvSpPr>
        <xdr:cNvPr id="7" name="Text 1">
          <a:extLst>
            <a:ext uri="{FF2B5EF4-FFF2-40B4-BE49-F238E27FC236}">
              <a16:creationId xmlns:a16="http://schemas.microsoft.com/office/drawing/2014/main" id="{00000000-0008-0000-0000-000007000000}"/>
            </a:ext>
          </a:extLst>
        </xdr:cNvPr>
        <xdr:cNvSpPr txBox="1">
          <a:spLocks noChangeArrowheads="1"/>
        </xdr:cNvSpPr>
      </xdr:nvSpPr>
      <xdr:spPr bwMode="auto">
        <a:xfrm>
          <a:off x="0" y="190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8" name="Text 1">
          <a:extLst>
            <a:ext uri="{FF2B5EF4-FFF2-40B4-BE49-F238E27FC236}">
              <a16:creationId xmlns:a16="http://schemas.microsoft.com/office/drawing/2014/main" id="{00000000-0008-0000-0000-000008000000}"/>
            </a:ext>
          </a:extLst>
        </xdr:cNvPr>
        <xdr:cNvSpPr txBox="1">
          <a:spLocks noChangeArrowheads="1"/>
        </xdr:cNvSpPr>
      </xdr:nvSpPr>
      <xdr:spPr bwMode="auto">
        <a:xfrm>
          <a:off x="1047750" y="190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10" name="Text 1">
          <a:extLst>
            <a:ext uri="{FF2B5EF4-FFF2-40B4-BE49-F238E27FC236}">
              <a16:creationId xmlns:a16="http://schemas.microsoft.com/office/drawing/2014/main" id="{00000000-0008-0000-0000-00000A000000}"/>
            </a:ext>
          </a:extLst>
        </xdr:cNvPr>
        <xdr:cNvSpPr txBox="1">
          <a:spLocks noChangeArrowheads="1"/>
        </xdr:cNvSpPr>
      </xdr:nvSpPr>
      <xdr:spPr bwMode="auto">
        <a:xfrm>
          <a:off x="1047750" y="190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11" name="Text 1">
          <a:extLst>
            <a:ext uri="{FF2B5EF4-FFF2-40B4-BE49-F238E27FC236}">
              <a16:creationId xmlns:a16="http://schemas.microsoft.com/office/drawing/2014/main" id="{00000000-0008-0000-0000-00000B000000}"/>
            </a:ext>
          </a:extLst>
        </xdr:cNvPr>
        <xdr:cNvSpPr txBox="1">
          <a:spLocks noChangeArrowheads="1"/>
        </xdr:cNvSpPr>
      </xdr:nvSpPr>
      <xdr:spPr bwMode="auto">
        <a:xfrm>
          <a:off x="1047750" y="190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12" name="Text 1">
          <a:extLst>
            <a:ext uri="{FF2B5EF4-FFF2-40B4-BE49-F238E27FC236}">
              <a16:creationId xmlns:a16="http://schemas.microsoft.com/office/drawing/2014/main" id="{00000000-0008-0000-0000-00000C000000}"/>
            </a:ext>
          </a:extLst>
        </xdr:cNvPr>
        <xdr:cNvSpPr txBox="1">
          <a:spLocks noChangeArrowheads="1"/>
        </xdr:cNvSpPr>
      </xdr:nvSpPr>
      <xdr:spPr bwMode="auto">
        <a:xfrm>
          <a:off x="1047750" y="19050"/>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9524</xdr:colOff>
      <xdr:row>4</xdr:row>
      <xdr:rowOff>19050</xdr:rowOff>
    </xdr:from>
    <xdr:to>
      <xdr:col>1</xdr:col>
      <xdr:colOff>9523</xdr:colOff>
      <xdr:row>7</xdr:row>
      <xdr:rowOff>9528</xdr:rowOff>
    </xdr:to>
    <xdr:cxnSp macro="">
      <xdr:nvCxnSpPr>
        <xdr:cNvPr id="2" name="Straight Connector 1">
          <a:extLst>
            <a:ext uri="{FF2B5EF4-FFF2-40B4-BE49-F238E27FC236}">
              <a16:creationId xmlns:a16="http://schemas.microsoft.com/office/drawing/2014/main" id="{00000000-0008-0000-AE00-000002000000}"/>
            </a:ext>
          </a:extLst>
        </xdr:cNvPr>
        <xdr:cNvCxnSpPr/>
      </xdr:nvCxnSpPr>
      <xdr:spPr>
        <a:xfrm rot="16200000" flipH="1">
          <a:off x="-401005" y="1168719"/>
          <a:ext cx="1857378" cy="103631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9523</xdr:rowOff>
    </xdr:from>
    <xdr:to>
      <xdr:col>1</xdr:col>
      <xdr:colOff>0</xdr:colOff>
      <xdr:row>7</xdr:row>
      <xdr:rowOff>2</xdr:rowOff>
    </xdr:to>
    <xdr:cxnSp macro="">
      <xdr:nvCxnSpPr>
        <xdr:cNvPr id="2" name="Straight Connector 1">
          <a:extLst>
            <a:ext uri="{FF2B5EF4-FFF2-40B4-BE49-F238E27FC236}">
              <a16:creationId xmlns:a16="http://schemas.microsoft.com/office/drawing/2014/main" id="{00000000-0008-0000-AF00-000002000000}"/>
            </a:ext>
          </a:extLst>
        </xdr:cNvPr>
        <xdr:cNvCxnSpPr/>
      </xdr:nvCxnSpPr>
      <xdr:spPr>
        <a:xfrm rot="16200000" flipH="1">
          <a:off x="-410530" y="1159193"/>
          <a:ext cx="1857379" cy="10363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171449</xdr:rowOff>
    </xdr:from>
    <xdr:to>
      <xdr:col>1</xdr:col>
      <xdr:colOff>0</xdr:colOff>
      <xdr:row>7</xdr:row>
      <xdr:rowOff>9527</xdr:rowOff>
    </xdr:to>
    <xdr:cxnSp macro="">
      <xdr:nvCxnSpPr>
        <xdr:cNvPr id="2" name="Straight Connector 1">
          <a:extLst>
            <a:ext uri="{FF2B5EF4-FFF2-40B4-BE49-F238E27FC236}">
              <a16:creationId xmlns:a16="http://schemas.microsoft.com/office/drawing/2014/main" id="{00000000-0008-0000-B000-000002000000}"/>
            </a:ext>
          </a:extLst>
        </xdr:cNvPr>
        <xdr:cNvCxnSpPr/>
      </xdr:nvCxnSpPr>
      <xdr:spPr>
        <a:xfrm rot="16200000" flipH="1">
          <a:off x="-418149" y="1161098"/>
          <a:ext cx="1872618" cy="10363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1</xdr:row>
      <xdr:rowOff>9525</xdr:rowOff>
    </xdr:from>
    <xdr:to>
      <xdr:col>9</xdr:col>
      <xdr:colOff>0</xdr:colOff>
      <xdr:row>28</xdr:row>
      <xdr:rowOff>0</xdr:rowOff>
    </xdr:to>
    <xdr:sp macro="" textlink="">
      <xdr:nvSpPr>
        <xdr:cNvPr id="2" name="Text Box 1">
          <a:extLst>
            <a:ext uri="{FF2B5EF4-FFF2-40B4-BE49-F238E27FC236}">
              <a16:creationId xmlns:a16="http://schemas.microsoft.com/office/drawing/2014/main" id="{00000000-0008-0000-B200-000002000000}"/>
            </a:ext>
          </a:extLst>
        </xdr:cNvPr>
        <xdr:cNvSpPr txBox="1">
          <a:spLocks noChangeArrowheads="1"/>
        </xdr:cNvSpPr>
      </xdr:nvSpPr>
      <xdr:spPr bwMode="auto">
        <a:xfrm>
          <a:off x="7109460" y="184785"/>
          <a:ext cx="0" cy="5850255"/>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199</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0</xdr:colOff>
      <xdr:row>0</xdr:row>
      <xdr:rowOff>66674</xdr:rowOff>
    </xdr:from>
    <xdr:to>
      <xdr:col>33</xdr:col>
      <xdr:colOff>0</xdr:colOff>
      <xdr:row>34</xdr:row>
      <xdr:rowOff>201931</xdr:rowOff>
    </xdr:to>
    <xdr:sp macro="" textlink="">
      <xdr:nvSpPr>
        <xdr:cNvPr id="2" name="Text 2">
          <a:extLst>
            <a:ext uri="{FF2B5EF4-FFF2-40B4-BE49-F238E27FC236}">
              <a16:creationId xmlns:a16="http://schemas.microsoft.com/office/drawing/2014/main" id="{00000000-0008-0000-6200-000002000000}"/>
            </a:ext>
          </a:extLst>
        </xdr:cNvPr>
        <xdr:cNvSpPr txBox="1">
          <a:spLocks noChangeArrowheads="1"/>
        </xdr:cNvSpPr>
      </xdr:nvSpPr>
      <xdr:spPr bwMode="auto">
        <a:xfrm>
          <a:off x="10469881" y="66674"/>
          <a:ext cx="191894" cy="6558917"/>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200" b="0" i="0" strike="noStrike">
              <a:solidFill>
                <a:srgbClr val="000000"/>
              </a:solidFill>
              <a:latin typeface="Times New Roman"/>
              <a:cs typeface="Times New Roman"/>
            </a:rPr>
            <a:t>- 110 -</a:t>
          </a:r>
        </a:p>
        <a:p>
          <a:pPr algn="ctr" rtl="0">
            <a:defRPr sz="1000"/>
          </a:pPr>
          <a:r>
            <a:rPr lang="en-US" sz="1200" b="0" i="0" strike="noStrike">
              <a:solidFill>
                <a:srgbClr val="000000"/>
              </a:solidFill>
              <a:latin typeface="Times New Roman"/>
              <a:cs typeface="Times New Roman"/>
            </a:rPr>
            <a:t>10</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14</xdr:col>
      <xdr:colOff>335280</xdr:colOff>
      <xdr:row>8</xdr:row>
      <xdr:rowOff>0</xdr:rowOff>
    </xdr:from>
    <xdr:ext cx="184731" cy="264560"/>
    <xdr:sp macro="" textlink="">
      <xdr:nvSpPr>
        <xdr:cNvPr id="4" name="TextBox 3">
          <a:extLst>
            <a:ext uri="{FF2B5EF4-FFF2-40B4-BE49-F238E27FC236}">
              <a16:creationId xmlns:a16="http://schemas.microsoft.com/office/drawing/2014/main" id="{4C5D0886-5C7E-49C1-A766-DF18B8F76986}"/>
            </a:ext>
          </a:extLst>
        </xdr:cNvPr>
        <xdr:cNvSpPr txBox="1"/>
      </xdr:nvSpPr>
      <xdr:spPr>
        <a:xfrm>
          <a:off x="12161520" y="234696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x-none"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10</xdr:col>
      <xdr:colOff>0</xdr:colOff>
      <xdr:row>17</xdr:row>
      <xdr:rowOff>251460</xdr:rowOff>
    </xdr:from>
    <xdr:to>
      <xdr:col>10</xdr:col>
      <xdr:colOff>0</xdr:colOff>
      <xdr:row>17</xdr:row>
      <xdr:rowOff>487680</xdr:rowOff>
    </xdr:to>
    <xdr:sp macro="" textlink="">
      <xdr:nvSpPr>
        <xdr:cNvPr id="2" name="Line 1">
          <a:extLst>
            <a:ext uri="{FF2B5EF4-FFF2-40B4-BE49-F238E27FC236}">
              <a16:creationId xmlns:a16="http://schemas.microsoft.com/office/drawing/2014/main" id="{00000000-0008-0000-6C00-000002000000}"/>
            </a:ext>
          </a:extLst>
        </xdr:cNvPr>
        <xdr:cNvSpPr>
          <a:spLocks noChangeShapeType="1"/>
        </xdr:cNvSpPr>
      </xdr:nvSpPr>
      <xdr:spPr bwMode="auto">
        <a:xfrm flipV="1">
          <a:off x="780288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18</xdr:row>
      <xdr:rowOff>0</xdr:rowOff>
    </xdr:to>
    <xdr:sp macro="" textlink="">
      <xdr:nvSpPr>
        <xdr:cNvPr id="3" name="Line 2">
          <a:extLst>
            <a:ext uri="{FF2B5EF4-FFF2-40B4-BE49-F238E27FC236}">
              <a16:creationId xmlns:a16="http://schemas.microsoft.com/office/drawing/2014/main" id="{00000000-0008-0000-6C00-000003000000}"/>
            </a:ext>
          </a:extLst>
        </xdr:cNvPr>
        <xdr:cNvSpPr>
          <a:spLocks noChangeShapeType="1"/>
        </xdr:cNvSpPr>
      </xdr:nvSpPr>
      <xdr:spPr bwMode="auto">
        <a:xfrm flipV="1">
          <a:off x="854202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4" name="Line 3">
          <a:extLst>
            <a:ext uri="{FF2B5EF4-FFF2-40B4-BE49-F238E27FC236}">
              <a16:creationId xmlns:a16="http://schemas.microsoft.com/office/drawing/2014/main" id="{00000000-0008-0000-6C00-000004000000}"/>
            </a:ext>
          </a:extLst>
        </xdr:cNvPr>
        <xdr:cNvSpPr>
          <a:spLocks noChangeShapeType="1"/>
        </xdr:cNvSpPr>
      </xdr:nvSpPr>
      <xdr:spPr bwMode="auto">
        <a:xfrm flipV="1">
          <a:off x="928116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17</xdr:row>
      <xdr:rowOff>251460</xdr:rowOff>
    </xdr:from>
    <xdr:to>
      <xdr:col>10</xdr:col>
      <xdr:colOff>0</xdr:colOff>
      <xdr:row>17</xdr:row>
      <xdr:rowOff>487680</xdr:rowOff>
    </xdr:to>
    <xdr:sp macro="" textlink="">
      <xdr:nvSpPr>
        <xdr:cNvPr id="6" name="Line 1">
          <a:extLst>
            <a:ext uri="{FF2B5EF4-FFF2-40B4-BE49-F238E27FC236}">
              <a16:creationId xmlns:a16="http://schemas.microsoft.com/office/drawing/2014/main" id="{00000000-0008-0000-6C00-000006000000}"/>
            </a:ext>
          </a:extLst>
        </xdr:cNvPr>
        <xdr:cNvSpPr>
          <a:spLocks noChangeShapeType="1"/>
        </xdr:cNvSpPr>
      </xdr:nvSpPr>
      <xdr:spPr bwMode="auto">
        <a:xfrm flipV="1">
          <a:off x="780288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18</xdr:row>
      <xdr:rowOff>0</xdr:rowOff>
    </xdr:to>
    <xdr:sp macro="" textlink="">
      <xdr:nvSpPr>
        <xdr:cNvPr id="7" name="Line 2">
          <a:extLst>
            <a:ext uri="{FF2B5EF4-FFF2-40B4-BE49-F238E27FC236}">
              <a16:creationId xmlns:a16="http://schemas.microsoft.com/office/drawing/2014/main" id="{00000000-0008-0000-6C00-000007000000}"/>
            </a:ext>
          </a:extLst>
        </xdr:cNvPr>
        <xdr:cNvSpPr>
          <a:spLocks noChangeShapeType="1"/>
        </xdr:cNvSpPr>
      </xdr:nvSpPr>
      <xdr:spPr bwMode="auto">
        <a:xfrm flipV="1">
          <a:off x="854202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8" name="Line 3">
          <a:extLst>
            <a:ext uri="{FF2B5EF4-FFF2-40B4-BE49-F238E27FC236}">
              <a16:creationId xmlns:a16="http://schemas.microsoft.com/office/drawing/2014/main" id="{00000000-0008-0000-6C00-000008000000}"/>
            </a:ext>
          </a:extLst>
        </xdr:cNvPr>
        <xdr:cNvSpPr>
          <a:spLocks noChangeShapeType="1"/>
        </xdr:cNvSpPr>
      </xdr:nvSpPr>
      <xdr:spPr bwMode="auto">
        <a:xfrm flipV="1">
          <a:off x="928116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17</xdr:row>
      <xdr:rowOff>251460</xdr:rowOff>
    </xdr:from>
    <xdr:to>
      <xdr:col>10</xdr:col>
      <xdr:colOff>0</xdr:colOff>
      <xdr:row>17</xdr:row>
      <xdr:rowOff>487680</xdr:rowOff>
    </xdr:to>
    <xdr:sp macro="" textlink="">
      <xdr:nvSpPr>
        <xdr:cNvPr id="10" name="Line 1">
          <a:extLst>
            <a:ext uri="{FF2B5EF4-FFF2-40B4-BE49-F238E27FC236}">
              <a16:creationId xmlns:a16="http://schemas.microsoft.com/office/drawing/2014/main" id="{00000000-0008-0000-6C00-000002000000}"/>
            </a:ext>
          </a:extLst>
        </xdr:cNvPr>
        <xdr:cNvSpPr>
          <a:spLocks noChangeShapeType="1"/>
        </xdr:cNvSpPr>
      </xdr:nvSpPr>
      <xdr:spPr bwMode="auto">
        <a:xfrm flipV="1">
          <a:off x="780288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18</xdr:row>
      <xdr:rowOff>0</xdr:rowOff>
    </xdr:to>
    <xdr:sp macro="" textlink="">
      <xdr:nvSpPr>
        <xdr:cNvPr id="11" name="Line 2">
          <a:extLst>
            <a:ext uri="{FF2B5EF4-FFF2-40B4-BE49-F238E27FC236}">
              <a16:creationId xmlns:a16="http://schemas.microsoft.com/office/drawing/2014/main" id="{00000000-0008-0000-6C00-000003000000}"/>
            </a:ext>
          </a:extLst>
        </xdr:cNvPr>
        <xdr:cNvSpPr>
          <a:spLocks noChangeShapeType="1"/>
        </xdr:cNvSpPr>
      </xdr:nvSpPr>
      <xdr:spPr bwMode="auto">
        <a:xfrm flipV="1">
          <a:off x="854202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12" name="Line 3">
          <a:extLst>
            <a:ext uri="{FF2B5EF4-FFF2-40B4-BE49-F238E27FC236}">
              <a16:creationId xmlns:a16="http://schemas.microsoft.com/office/drawing/2014/main" id="{00000000-0008-0000-6C00-000004000000}"/>
            </a:ext>
          </a:extLst>
        </xdr:cNvPr>
        <xdr:cNvSpPr>
          <a:spLocks noChangeShapeType="1"/>
        </xdr:cNvSpPr>
      </xdr:nvSpPr>
      <xdr:spPr bwMode="auto">
        <a:xfrm flipV="1">
          <a:off x="928116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17</xdr:row>
      <xdr:rowOff>251460</xdr:rowOff>
    </xdr:from>
    <xdr:to>
      <xdr:col>10</xdr:col>
      <xdr:colOff>0</xdr:colOff>
      <xdr:row>17</xdr:row>
      <xdr:rowOff>487680</xdr:rowOff>
    </xdr:to>
    <xdr:sp macro="" textlink="">
      <xdr:nvSpPr>
        <xdr:cNvPr id="13" name="Line 1">
          <a:extLst>
            <a:ext uri="{FF2B5EF4-FFF2-40B4-BE49-F238E27FC236}">
              <a16:creationId xmlns:a16="http://schemas.microsoft.com/office/drawing/2014/main" id="{00000000-0008-0000-6C00-000006000000}"/>
            </a:ext>
          </a:extLst>
        </xdr:cNvPr>
        <xdr:cNvSpPr>
          <a:spLocks noChangeShapeType="1"/>
        </xdr:cNvSpPr>
      </xdr:nvSpPr>
      <xdr:spPr bwMode="auto">
        <a:xfrm flipV="1">
          <a:off x="780288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17</xdr:row>
      <xdr:rowOff>251460</xdr:rowOff>
    </xdr:from>
    <xdr:to>
      <xdr:col>11</xdr:col>
      <xdr:colOff>0</xdr:colOff>
      <xdr:row>18</xdr:row>
      <xdr:rowOff>0</xdr:rowOff>
    </xdr:to>
    <xdr:sp macro="" textlink="">
      <xdr:nvSpPr>
        <xdr:cNvPr id="14" name="Line 2">
          <a:extLst>
            <a:ext uri="{FF2B5EF4-FFF2-40B4-BE49-F238E27FC236}">
              <a16:creationId xmlns:a16="http://schemas.microsoft.com/office/drawing/2014/main" id="{00000000-0008-0000-6C00-000007000000}"/>
            </a:ext>
          </a:extLst>
        </xdr:cNvPr>
        <xdr:cNvSpPr>
          <a:spLocks noChangeShapeType="1"/>
        </xdr:cNvSpPr>
      </xdr:nvSpPr>
      <xdr:spPr bwMode="auto">
        <a:xfrm flipV="1">
          <a:off x="854202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18</xdr:row>
      <xdr:rowOff>0</xdr:rowOff>
    </xdr:to>
    <xdr:sp macro="" textlink="">
      <xdr:nvSpPr>
        <xdr:cNvPr id="15" name="Line 3">
          <a:extLst>
            <a:ext uri="{FF2B5EF4-FFF2-40B4-BE49-F238E27FC236}">
              <a16:creationId xmlns:a16="http://schemas.microsoft.com/office/drawing/2014/main" id="{00000000-0008-0000-6C00-000008000000}"/>
            </a:ext>
          </a:extLst>
        </xdr:cNvPr>
        <xdr:cNvSpPr>
          <a:spLocks noChangeShapeType="1"/>
        </xdr:cNvSpPr>
      </xdr:nvSpPr>
      <xdr:spPr bwMode="auto">
        <a:xfrm flipV="1">
          <a:off x="9281160" y="3375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0</xdr:colOff>
      <xdr:row>34</xdr:row>
      <xdr:rowOff>142875</xdr:rowOff>
    </xdr:to>
    <xdr:sp macro="" textlink="">
      <xdr:nvSpPr>
        <xdr:cNvPr id="2" name="Text 1">
          <a:extLst>
            <a:ext uri="{FF2B5EF4-FFF2-40B4-BE49-F238E27FC236}">
              <a16:creationId xmlns:a16="http://schemas.microsoft.com/office/drawing/2014/main" id="{00000000-0008-0000-6D00-000002000000}"/>
            </a:ext>
          </a:extLst>
        </xdr:cNvPr>
        <xdr:cNvSpPr txBox="1">
          <a:spLocks noChangeArrowheads="1"/>
        </xdr:cNvSpPr>
      </xdr:nvSpPr>
      <xdr:spPr bwMode="auto">
        <a:xfrm>
          <a:off x="9505950" y="0"/>
          <a:ext cx="285841" cy="546925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xt 1">
          <a:extLst>
            <a:ext uri="{FF2B5EF4-FFF2-40B4-BE49-F238E27FC236}">
              <a16:creationId xmlns:a16="http://schemas.microsoft.com/office/drawing/2014/main" id="{00000000-0008-0000-7300-000002000000}"/>
            </a:ext>
          </a:extLst>
        </xdr:cNvPr>
        <xdr:cNvSpPr txBox="1">
          <a:spLocks noChangeArrowheads="1"/>
        </xdr:cNvSpPr>
      </xdr:nvSpPr>
      <xdr:spPr bwMode="auto">
        <a:xfrm>
          <a:off x="8143875" y="0"/>
          <a:ext cx="0" cy="0"/>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0">
            <a:defRPr sz="1000"/>
          </a:pPr>
          <a:r>
            <a:rPr lang="en-US" sz="1200" b="0" i="0" strike="noStrike">
              <a:solidFill>
                <a:srgbClr val="000000"/>
              </a:solidFill>
              <a:latin typeface="Times New Roman"/>
              <a:cs typeface="Times New Roman"/>
            </a:rPr>
            <a:t>- 115 -</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xt 2">
          <a:extLst>
            <a:ext uri="{FF2B5EF4-FFF2-40B4-BE49-F238E27FC236}">
              <a16:creationId xmlns:a16="http://schemas.microsoft.com/office/drawing/2014/main" id="{00000000-0008-0000-7300-000003000000}"/>
            </a:ext>
          </a:extLst>
        </xdr:cNvPr>
        <xdr:cNvSpPr txBox="1">
          <a:spLocks noChangeArrowheads="1"/>
        </xdr:cNvSpPr>
      </xdr:nvSpPr>
      <xdr:spPr bwMode="auto">
        <a:xfrm>
          <a:off x="8143875" y="0"/>
          <a:ext cx="0" cy="0"/>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0">
            <a:defRPr sz="1000"/>
          </a:pPr>
          <a:r>
            <a:rPr lang="en-US" sz="1200" b="0" i="0" strike="noStrike">
              <a:solidFill>
                <a:srgbClr val="000000"/>
              </a:solidFill>
              <a:latin typeface="Times New Roman"/>
              <a:cs typeface="Times New Roman"/>
            </a:rPr>
            <a:t>- 116 -</a:t>
          </a:r>
        </a:p>
        <a:p>
          <a:pPr algn="ctr" rtl="0">
            <a:defRPr sz="1000"/>
          </a:pPr>
          <a:endParaRPr lang="en-US" sz="1200" b="0" i="0" strike="noStrike">
            <a:solidFill>
              <a:srgbClr val="000000"/>
            </a:solidFill>
            <a:latin typeface="Times New Roma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17</xdr:col>
      <xdr:colOff>0</xdr:colOff>
      <xdr:row>4</xdr:row>
      <xdr:rowOff>142875</xdr:rowOff>
    </xdr:from>
    <xdr:ext cx="184731" cy="264560"/>
    <xdr:sp macro="" textlink="">
      <xdr:nvSpPr>
        <xdr:cNvPr id="2" name="TextBox 1">
          <a:extLst>
            <a:ext uri="{FF2B5EF4-FFF2-40B4-BE49-F238E27FC236}">
              <a16:creationId xmlns:a16="http://schemas.microsoft.com/office/drawing/2014/main" id="{00000000-0008-0000-8600-000002000000}"/>
            </a:ext>
          </a:extLst>
        </xdr:cNvPr>
        <xdr:cNvSpPr txBox="1"/>
      </xdr:nvSpPr>
      <xdr:spPr>
        <a:xfrm>
          <a:off x="14958060" y="9124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0</xdr:colOff>
      <xdr:row>1</xdr:row>
      <xdr:rowOff>95250</xdr:rowOff>
    </xdr:from>
    <xdr:ext cx="184731" cy="264560"/>
    <xdr:sp macro="" textlink="">
      <xdr:nvSpPr>
        <xdr:cNvPr id="3" name="TextBox 2">
          <a:extLst>
            <a:ext uri="{FF2B5EF4-FFF2-40B4-BE49-F238E27FC236}">
              <a16:creationId xmlns:a16="http://schemas.microsoft.com/office/drawing/2014/main" id="{00000000-0008-0000-8600-000003000000}"/>
            </a:ext>
          </a:extLst>
        </xdr:cNvPr>
        <xdr:cNvSpPr txBox="1"/>
      </xdr:nvSpPr>
      <xdr:spPr>
        <a:xfrm>
          <a:off x="14958060" y="293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0</xdr:colOff>
      <xdr:row>0</xdr:row>
      <xdr:rowOff>133350</xdr:rowOff>
    </xdr:from>
    <xdr:ext cx="266700" cy="9353550"/>
    <xdr:sp macro="" textlink="">
      <xdr:nvSpPr>
        <xdr:cNvPr id="4" name="TextBox 3">
          <a:extLst>
            <a:ext uri="{FF2B5EF4-FFF2-40B4-BE49-F238E27FC236}">
              <a16:creationId xmlns:a16="http://schemas.microsoft.com/office/drawing/2014/main" id="{00000000-0008-0000-8600-000004000000}"/>
            </a:ext>
          </a:extLst>
        </xdr:cNvPr>
        <xdr:cNvSpPr txBox="1"/>
      </xdr:nvSpPr>
      <xdr:spPr>
        <a:xfrm>
          <a:off x="15119986" y="133350"/>
          <a:ext cx="266700" cy="9353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vert" wrap="square" rtlCol="0" anchor="ctr">
          <a:noAutofit/>
        </a:bodyPr>
        <a:lstStyle/>
        <a:p>
          <a:pPr algn="ctr"/>
          <a:r>
            <a:rPr lang="en-US" sz="1050">
              <a:latin typeface="Times New Roman" pitchFamily="18" charset="0"/>
              <a:cs typeface="Times New Roman" pitchFamily="18" charset="0"/>
            </a:rPr>
            <a:t>- </a:t>
          </a:r>
          <a:r>
            <a:rPr lang="en-US" sz="1200">
              <a:latin typeface="Times New Roman" pitchFamily="18" charset="0"/>
              <a:cs typeface="Times New Roman" pitchFamily="18" charset="0"/>
            </a:rPr>
            <a:t>1</a:t>
          </a:r>
          <a:r>
            <a:rPr lang="en-US" sz="1200"/>
            <a:t>50</a:t>
          </a:r>
          <a:r>
            <a:rPr lang="en-US" sz="1050"/>
            <a:t>  -</a:t>
          </a:r>
        </a:p>
      </xdr:txBody>
    </xdr:sp>
    <xdr:clientData/>
  </xdr:oneCellAnchor>
  <xdr:oneCellAnchor>
    <xdr:from>
      <xdr:col>17</xdr:col>
      <xdr:colOff>0</xdr:colOff>
      <xdr:row>1</xdr:row>
      <xdr:rowOff>95250</xdr:rowOff>
    </xdr:from>
    <xdr:ext cx="184731" cy="264560"/>
    <xdr:sp macro="" textlink="">
      <xdr:nvSpPr>
        <xdr:cNvPr id="5" name="TextBox 4">
          <a:extLst>
            <a:ext uri="{FF2B5EF4-FFF2-40B4-BE49-F238E27FC236}">
              <a16:creationId xmlns:a16="http://schemas.microsoft.com/office/drawing/2014/main" id="{00000000-0008-0000-8600-000005000000}"/>
            </a:ext>
          </a:extLst>
        </xdr:cNvPr>
        <xdr:cNvSpPr txBox="1"/>
      </xdr:nvSpPr>
      <xdr:spPr>
        <a:xfrm>
          <a:off x="14958060" y="293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19</xdr:col>
      <xdr:colOff>0</xdr:colOff>
      <xdr:row>2</xdr:row>
      <xdr:rowOff>0</xdr:rowOff>
    </xdr:from>
    <xdr:to>
      <xdr:col>19</xdr:col>
      <xdr:colOff>0</xdr:colOff>
      <xdr:row>22</xdr:row>
      <xdr:rowOff>0</xdr:rowOff>
    </xdr:to>
    <xdr:sp macro="" textlink="">
      <xdr:nvSpPr>
        <xdr:cNvPr id="2" name="Text 1">
          <a:extLst>
            <a:ext uri="{FF2B5EF4-FFF2-40B4-BE49-F238E27FC236}">
              <a16:creationId xmlns:a16="http://schemas.microsoft.com/office/drawing/2014/main" id="{00000000-0008-0000-8F00-000002000000}"/>
            </a:ext>
          </a:extLst>
        </xdr:cNvPr>
        <xdr:cNvSpPr txBox="1">
          <a:spLocks noChangeArrowheads="1"/>
        </xdr:cNvSpPr>
      </xdr:nvSpPr>
      <xdr:spPr bwMode="auto">
        <a:xfrm>
          <a:off x="17145000" y="403860"/>
          <a:ext cx="0" cy="5113020"/>
        </a:xfrm>
        <a:prstGeom prst="rect">
          <a:avLst/>
        </a:prstGeom>
        <a:no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- 162</a:t>
          </a:r>
          <a:r>
            <a:rPr lang="en-US" sz="1100" b="0" i="0" strike="noStrike" baseline="0">
              <a:solidFill>
                <a:srgbClr val="000000"/>
              </a:solidFill>
              <a:latin typeface="Times New Roman"/>
              <a:cs typeface="Times New Roman"/>
            </a:rPr>
            <a:t> -</a:t>
          </a:r>
          <a:endParaRPr lang="en-US" sz="1100" b="0"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14</xdr:col>
      <xdr:colOff>561975</xdr:colOff>
      <xdr:row>44</xdr:row>
      <xdr:rowOff>0</xdr:rowOff>
    </xdr:from>
    <xdr:ext cx="381000" cy="8486775"/>
    <xdr:sp macro="" textlink="">
      <xdr:nvSpPr>
        <xdr:cNvPr id="2" name="TextBox 1">
          <a:extLst>
            <a:ext uri="{FF2B5EF4-FFF2-40B4-BE49-F238E27FC236}">
              <a16:creationId xmlns:a16="http://schemas.microsoft.com/office/drawing/2014/main" id="{56981BDA-6FEA-4612-9858-1AB5A4845D95}"/>
            </a:ext>
          </a:extLst>
        </xdr:cNvPr>
        <xdr:cNvSpPr txBox="1"/>
      </xdr:nvSpPr>
      <xdr:spPr>
        <a:xfrm rot="5400000">
          <a:off x="6095047" y="10667048"/>
          <a:ext cx="8486775" cy="3810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New%20Headquarters%20Building\Statistics\Balance%20of%20Payments\Managemernt%20meeting16-05-08\Meeting6-05-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Trade%20Indicator\2009\indicator%20qr109\BOM10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E:\Reports\Mauritius\Monthly\2005\Alm07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1\wb231996\LOCALS~1\Temp\BOARD\BENIN\Decion%20Pt\HIPC%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OCUME~1/wb231996/LOCALS~1/Temp/BOARD/BENIN/Decion%20Pt/HIPC%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DOCUME~1\wb231996\LOCALS~1\Temp\TEMP\HIPC\Other%20HIPCs\Burkina%20Faso\BUR%20129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DOCUME~1/wb231996/LOCALS~1/Temp/TEMP/HIPC/Other%20HIPCs/Burkina%20Faso/BUR%20129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CIP\2002\panepz02%20blow%20up%2025.10.0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Reports\Mauritius\Monthly\2005\Alm07200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2014/ILO/ILO-MUS-YI-201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1\wb231996\LOCALS~1\Temp\BOARD\MALI\1ST-COMP\DSA\MLI-buyback.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1/wb231996/LOCALS~1/Temp/BOARD/MALI/1ST-COMP/DSA/MLI-buyback.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Digest%202010(Trade)/digest%202007/digest2007-%2028080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Digest%202010(Trade)\digest%202007\digest2007-%202808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igest%202010(Trade)\digest%202007\digest2007-%2028080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Users\user2\AppData\Roaming\Microsoft\Excel\Tables%20received\Digest%202010(Trade)\digest%202007\digest2007-%2028080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Trade%20Indicator\2009\indicator%20qr109\BOM1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DOCUME~1/wb231996/LOCALS~1/Temp/DATA/STP/WORK/non-oil/stbop%20oil.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DOCUME~1\wb231996\LOCALS~1\Temp\DATA\STP\WORK\non-oil\stbop%20oi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E:\New%20Headquarters%20Building\Statistics\Balance%20of%20Payments\Managemernt%20meeting16-05-08\Meeting6-05-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FMAD\Off%20Quote\2010\Nov-10\Copy%20of%20OFF%20%20QUO%20%2030%20%20NOVEMBER%20%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OCUME~1\jenchu\LOCALS~1\Temp\TD_80\f63edd01\Attach\BUG10183\Format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1\jenchu\LOCALS~1\Temp\TD_80\f63edd01\Attach\BUG10183\Format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user2\AppData\Roaming\Microsoft\Excel\Tables%20received\CIP\2002\panepz02%20blow%20up%2025.1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1/user/LOCALS~1/Temp/Table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user\LOCALS~1\Temp\Table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ser2\AppData\Roaming\Microsoft\Excel\Tables%20received\DOCUME~1\user\LOCALS~1\Temp\Table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RESEARCH\New%20MSurvey\Private\TEST\RevRet\Format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user2\AppData\Roaming\Microsoft\Excel\Tables%20received\CIP\2002\Epz%20CEAL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1\wb231996\LOCALS~1\Temp\Cameroon\DSA\Cam_Relie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1/wb231996/LOCALS~1/Temp/Cameroon/DSA/Cam_Relief.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wb231996\LOCALS~1\Temp\WIN\Temporary%20Internet%20Files\OLK11E1\Cam_IDAassi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1/wb231996/LOCALS~1/Temp/WIN/Temporary%20Internet%20Files/OLK11E1/Cam_IDAassis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1/wb231996/LOCALS~1/Temp/joe/Guinea%20Bissau/Guinea-Bissau/Guinea%20Bissau_mdb.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wb231996\LOCALS~1\Temp\joe\Guinea%20Bissau\Guinea-Bissau\Guinea%20Bissau_md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1/wb231996/LOCALS~1/Temp/DATA/SEN/Bopfiles/SNBOPlas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1\wb231996\LOCALS~1\Temp\DATA\SEN\Bopfiles\SNBOPla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www.bom.mu/DOCUME~1/jenchu/LOCALS~1/Temp/TD_80/f63edd01/Attach/BUG10183/Format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ellanah/Desktop/Indicator%20Q4%202011/Trade%20Indicator/2009/indicator%20qr109/BOM10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ellanah\Desktop\Indicator%20Q4%202011\Trade%20Indicator\2009\indicator%20qr109\BOM10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Users\Adarsh.Juwaheer\AppData\Local\Microsoft\Windows\Temporary%20Internet%20Files\Content.Outlook\74740BH8\Documents%20and%20Settings\ellanah\Desktop\Indicator%20Q4%202011\Trade%20Indicator\2009\indicator%20qr109\BOM1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user2\AppData\Roaming\Microsoft\Excel\Tables%20received\Documents%20and%20Settings\ellanah\Desktop\Indicator%20Q4%202011\Trade%20Indicator\2009\indicator%20qr109\BOM10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Users\user\AppData\Roaming\Microsoft\Excel\Component%202%20Environmental%20Resources%20and%20their%20use%20version%202.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1/wb231996/LOCALS~1/Temp/DATA/STP/WORK/non-oil/stpsei%20oi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1\wb231996\LOCALS~1\Temp\DATA\STP\WORK\non-oil\stpsei%20oi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Statistics\Balance%20of%20Payments\BOPs\Capital%20&amp;%20Fin%20Account\Compilation%20of%20Capital%20and%20Financial\2017\Q12017\684BOPBPM6.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www.bom.mu/Statistics/Balance%20of%20Payments/BOPs/Capital%20&amp;%20Fin%20Account/Compilation%20of%20Capital%20and%20Financial/2017/Q12017/684BOPBPM6.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1/wb231996/LOCALS~1/Temp/TEMP/DSAtblEmily02-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1\wb231996\LOCALS~1\Temp\TEMP\DSAtblEmily02-0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Trade%20Indicator/2009/indicator%20qr109/BOM10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Trade%20Indicator\2009\indicator%20qr109\BOM10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user2\AppData\Roaming\Microsoft\Excel\Tables%20received\Trade%20Indicator\2009\indicator%20qr109\BOM10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1\wb231996\LOCALS~1\Temp\Docs\O-DRIVE\JM\BEN\HIPC\excelfiles\with%20libya\BN-DSA-Kad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1/wb231996/LOCALS~1/Temp/Docs/O-DRIVE/JM/BEN/HIPC/excelfiles/with%20libya/BN-DSA-Kad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Trade%20Indicator\2009\indicator%20qr109\BOM1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 val="Charts 2.11 &amp; 2.12"/>
      <sheetName val="Summary"/>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Classifications"/>
      <sheetName val="Sources"/>
      <sheetName val="POP"/>
      <sheetName val="EAP"/>
      <sheetName val="EMP"/>
      <sheetName val="TRU"/>
      <sheetName val="EES"/>
      <sheetName val="UNE"/>
      <sheetName val="EIP"/>
      <sheetName val="HOW"/>
      <sheetName val="EAR"/>
      <sheetName val="LAC"/>
      <sheetName val="CPI"/>
      <sheetName val="TUM"/>
      <sheetName val="CBC"/>
      <sheetName val="INJ"/>
      <sheetName val="STR"/>
      <sheetName val="LAI"/>
      <sheetName val="POV"/>
      <sheetName val="LAP"/>
      <sheetName val="IFL"/>
      <sheetName val="Tools"/>
    </sheetNames>
    <sheetDataSet>
      <sheetData sheetId="0" refreshError="1"/>
      <sheetData sheetId="1" refreshError="1"/>
      <sheetData sheetId="2" refreshError="1"/>
      <sheetData sheetId="3">
        <row r="10">
          <cell r="BD10" t="str">
            <v>[1] Continuous Multi-Purpose Household Survey</v>
          </cell>
        </row>
        <row r="11">
          <cell r="BD11" t="str">
            <v>[2] Household Budget Survey</v>
          </cell>
        </row>
        <row r="12">
          <cell r="BD12" t="str">
            <v>[3] Occupational Injuries</v>
          </cell>
        </row>
        <row r="13">
          <cell r="BD13" t="str">
            <v>[4] Ministry of Labour, Industrial Relations and Employment - Registrar of Associations</v>
          </cell>
        </row>
        <row r="14">
          <cell r="BD14" t="str">
            <v>[5] Census of economic activities and annual survey</v>
          </cell>
        </row>
        <row r="15">
          <cell r="BD15" t="str">
            <v/>
          </cell>
        </row>
        <row r="16">
          <cell r="BD16" t="str">
            <v/>
          </cell>
        </row>
        <row r="17">
          <cell r="BD17" t="str">
            <v/>
          </cell>
        </row>
        <row r="18">
          <cell r="BD18" t="str">
            <v/>
          </cell>
        </row>
        <row r="19">
          <cell r="BD19" t="str">
            <v/>
          </cell>
        </row>
        <row r="20">
          <cell r="BD20" t="str">
            <v/>
          </cell>
        </row>
        <row r="21">
          <cell r="BD21" t="str">
            <v/>
          </cell>
        </row>
        <row r="22">
          <cell r="BD22" t="str">
            <v/>
          </cell>
        </row>
        <row r="23">
          <cell r="BD23" t="str">
            <v/>
          </cell>
        </row>
        <row r="24">
          <cell r="BD24" t="str">
            <v/>
          </cell>
        </row>
        <row r="25">
          <cell r="BD25" t="str">
            <v/>
          </cell>
        </row>
        <row r="26">
          <cell r="BD26" t="str">
            <v/>
          </cell>
        </row>
        <row r="27">
          <cell r="BD27" t="str">
            <v/>
          </cell>
        </row>
        <row r="28">
          <cell r="BD28" t="str">
            <v/>
          </cell>
        </row>
        <row r="29">
          <cell r="BD29" t="str">
            <v/>
          </cell>
        </row>
        <row r="30">
          <cell r="BD30" t="str">
            <v/>
          </cell>
        </row>
        <row r="31">
          <cell r="BD31" t="str">
            <v/>
          </cell>
        </row>
        <row r="32">
          <cell r="BD32" t="str">
            <v/>
          </cell>
        </row>
        <row r="33">
          <cell r="BD33" t="str">
            <v/>
          </cell>
        </row>
        <row r="34">
          <cell r="BD34" t="str">
            <v/>
          </cell>
        </row>
        <row r="35">
          <cell r="BD35" t="str">
            <v/>
          </cell>
        </row>
        <row r="36">
          <cell r="BD36" t="str">
            <v/>
          </cell>
        </row>
        <row r="37">
          <cell r="BD37" t="str">
            <v/>
          </cell>
        </row>
        <row r="38">
          <cell r="BD38" t="str">
            <v/>
          </cell>
        </row>
        <row r="39">
          <cell r="BD39" t="str">
            <v/>
          </cell>
        </row>
        <row r="40">
          <cell r="BD40" t="str">
            <v/>
          </cell>
        </row>
        <row r="41">
          <cell r="BD41" t="str">
            <v/>
          </cell>
        </row>
        <row r="42">
          <cell r="BD42" t="str">
            <v/>
          </cell>
        </row>
        <row r="43">
          <cell r="BD43" t="str">
            <v/>
          </cell>
        </row>
        <row r="44">
          <cell r="BD44" t="str">
            <v/>
          </cell>
        </row>
        <row r="45">
          <cell r="BD45" t="str">
            <v/>
          </cell>
        </row>
        <row r="46">
          <cell r="BD46" t="str">
            <v/>
          </cell>
        </row>
        <row r="47">
          <cell r="BD47" t="str">
            <v/>
          </cell>
        </row>
        <row r="48">
          <cell r="BD48" t="str">
            <v/>
          </cell>
        </row>
        <row r="49">
          <cell r="BD49" t="str">
            <v/>
          </cell>
        </row>
        <row r="50">
          <cell r="BD50" t="str">
            <v/>
          </cell>
        </row>
        <row r="51">
          <cell r="BD51" t="str">
            <v/>
          </cell>
        </row>
        <row r="52">
          <cell r="BD52" t="str">
            <v/>
          </cell>
        </row>
        <row r="53">
          <cell r="BD53" t="str">
            <v/>
          </cell>
        </row>
        <row r="54">
          <cell r="BD54" t="str">
            <v/>
          </cell>
        </row>
        <row r="55">
          <cell r="BD55" t="str">
            <v/>
          </cell>
        </row>
        <row r="56">
          <cell r="BD56" t="str">
            <v/>
          </cell>
        </row>
        <row r="57">
          <cell r="BD57" t="str">
            <v/>
          </cell>
        </row>
        <row r="58">
          <cell r="BD58" t="str">
            <v/>
          </cell>
        </row>
        <row r="59">
          <cell r="BD59"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sheetData sheetId="1"/>
      <sheetData sheetId="2"/>
      <sheetData sheetId="3"/>
      <sheetData sheetId="4"/>
      <sheetData sheetId="5"/>
      <sheetData sheetId="6"/>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Vol4"/>
      <sheetName val="Vol3"/>
      <sheetName val="Vol 2"/>
      <sheetName val="Vol 1"/>
    </sheetNames>
    <sheetDataSet>
      <sheetData sheetId="0"/>
      <sheetData sheetId="1"/>
      <sheetData sheetId="2"/>
      <sheetData sheetId="3"/>
      <sheetData sheetId="4"/>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s>
    <sheetDataSet>
      <sheetData sheetId="0" refreshError="1"/>
      <sheetData sheetId="1" refreshError="1"/>
      <sheetData sheetId="2" refreshError="1"/>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Currency-Qr 109"/>
      <sheetName val="GOLD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tables/table1.xml><?xml version="1.0" encoding="utf-8"?>
<table xmlns="http://schemas.openxmlformats.org/spreadsheetml/2006/main" id="1" name="Table134" displayName="Table134" ref="A4:K12" totalsRowShown="0" headerRowDxfId="44" dataDxfId="42" headerRowBorderDxfId="43" tableBorderDxfId="41">
  <tableColumns count="11">
    <tableColumn id="1" name="Type of plant" dataDxfId="40"/>
    <tableColumn id="6" name="2010" dataDxfId="39" dataCellStyle="Comma 2"/>
    <tableColumn id="7" name="2011" dataDxfId="38" dataCellStyle="Comma 2"/>
    <tableColumn id="8" name="2012" dataDxfId="37" dataCellStyle="Comma 2"/>
    <tableColumn id="9" name="2013" dataDxfId="36" dataCellStyle="Comma 2"/>
    <tableColumn id="10" name="2014" dataDxfId="35" dataCellStyle="Comma 2"/>
    <tableColumn id="11" name="2015" dataDxfId="34" dataCellStyle="Comma 2"/>
    <tableColumn id="12" name="2016" dataDxfId="33" dataCellStyle="Comma 2"/>
    <tableColumn id="13" name="2017" dataDxfId="32" dataCellStyle="Comma 2"/>
    <tableColumn id="14" name="2018" dataDxfId="31" dataCellStyle="Comma 2"/>
    <tableColumn id="5" name="2019" dataDxfId="30"/>
  </tableColumns>
  <tableStyleInfo name="Table Style 1" showFirstColumn="0" showLastColumn="0" showRowStripes="1" showColumnStripes="0"/>
</table>
</file>

<file path=xl/tables/table2.xml><?xml version="1.0" encoding="utf-8"?>
<table xmlns="http://schemas.openxmlformats.org/spreadsheetml/2006/main" id="2" name="Table5397" displayName="Table5397" ref="A18:K28" totalsRowShown="0" headerRowDxfId="29" dataDxfId="27" headerRowBorderDxfId="28" tableBorderDxfId="26">
  <tableColumns count="11">
    <tableColumn id="1" name="Year" dataDxfId="25"/>
    <tableColumn id="2" name="2010" dataDxfId="24" dataCellStyle="Normal 2"/>
    <tableColumn id="3" name="2011" dataDxfId="23" dataCellStyle="Normal 2"/>
    <tableColumn id="4" name="2012" dataDxfId="22" dataCellStyle="Normal 2"/>
    <tableColumn id="5" name="2013" dataDxfId="21" dataCellStyle="Normal 2"/>
    <tableColumn id="6" name="2014" dataDxfId="20" dataCellStyle="Normal 2"/>
    <tableColumn id="7" name="2015" dataDxfId="19" dataCellStyle="Normal 2"/>
    <tableColumn id="8" name="2016" dataDxfId="18" dataCellStyle="Normal 2"/>
    <tableColumn id="9" name="2017" dataDxfId="17" dataCellStyle="Normal 2"/>
    <tableColumn id="10" name="2018" dataDxfId="16" dataCellStyle="Normal 2"/>
    <tableColumn id="11" name="2019" dataDxfId="15" dataCellStyle="Normal 2 10"/>
  </tableColumns>
  <tableStyleInfo name="Table Style 1" showFirstColumn="0" showLastColumn="0" showRowStripes="1" showColumnStripes="0"/>
</table>
</file>

<file path=xl/tables/table3.xml><?xml version="1.0" encoding="utf-8"?>
<table xmlns="http://schemas.openxmlformats.org/spreadsheetml/2006/main" id="3" name="Table6353" displayName="Table6353" ref="A4:K6" totalsRowShown="0" headerRowDxfId="14" dataDxfId="12" headerRowBorderDxfId="13" tableBorderDxfId="11">
  <tableColumns count="11">
    <tableColumn id="1" name=" Type of substances" dataDxfId="10"/>
    <tableColumn id="2" name="2010" dataDxfId="9" dataCellStyle="Normal 2"/>
    <tableColumn id="3" name="2011" dataDxfId="8" dataCellStyle="Normal 2"/>
    <tableColumn id="4" name="2012" dataDxfId="7" dataCellStyle="Normal 2"/>
    <tableColumn id="5" name="2013" dataDxfId="6" dataCellStyle="Normal 2"/>
    <tableColumn id="6" name="2014" dataDxfId="5" dataCellStyle="Normal 2"/>
    <tableColumn id="7" name="2015" dataDxfId="4" dataCellStyle="Normal 2"/>
    <tableColumn id="8" name="2016" dataDxfId="3" dataCellStyle="Normal 2"/>
    <tableColumn id="9" name="2017" dataDxfId="2" dataCellStyle="Normal 2"/>
    <tableColumn id="10" name="2018" dataDxfId="1" dataCellStyle="Normal 2"/>
    <tableColumn id="11" name="2019" dataDxfId="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smauritius.govmu.org/Pages/Statistics/statsbysubj.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6.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6.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2.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3.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6.bin"/></Relationships>
</file>

<file path=xl/worksheets/_rels/sheet18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7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8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www.bom.mu/sites/default/files/pdf/Research_and_Publications/Monthly_Statistical_Bulletin/msb_oct18_2.pdf"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showGridLines="0" tabSelected="1" zoomScale="110" zoomScaleNormal="110" workbookViewId="0"/>
  </sheetViews>
  <sheetFormatPr defaultRowHeight="12.75"/>
  <cols>
    <col min="1" max="1" width="110.33203125" customWidth="1"/>
  </cols>
  <sheetData>
    <row r="1" spans="1:1" ht="18.75">
      <c r="A1" s="6182" t="s">
        <v>4300</v>
      </c>
    </row>
    <row r="2" spans="1:1" ht="19.5">
      <c r="A2" s="6183"/>
    </row>
    <row r="3" spans="1:1" ht="18.75">
      <c r="A3" s="6182" t="s">
        <v>4289</v>
      </c>
    </row>
    <row r="4" spans="1:1" ht="19.5">
      <c r="A4" s="6183"/>
    </row>
    <row r="5" spans="1:1" ht="47.25">
      <c r="A5" s="6184" t="s">
        <v>4303</v>
      </c>
    </row>
    <row r="6" spans="1:1" ht="15.75">
      <c r="A6" s="6185"/>
    </row>
    <row r="7" spans="1:1" ht="47.25">
      <c r="A7" s="6184" t="s">
        <v>4309</v>
      </c>
    </row>
    <row r="8" spans="1:1" ht="15.75">
      <c r="A8" s="6185"/>
    </row>
    <row r="9" spans="1:1" ht="31.5">
      <c r="A9" s="6184" t="s">
        <v>4290</v>
      </c>
    </row>
    <row r="10" spans="1:1" ht="15.75">
      <c r="A10" s="6185"/>
    </row>
    <row r="11" spans="1:1" ht="31.5">
      <c r="A11" s="6184" t="s">
        <v>4291</v>
      </c>
    </row>
    <row r="12" spans="1:1" ht="15.75">
      <c r="A12" s="6185"/>
    </row>
    <row r="13" spans="1:1" ht="31.5">
      <c r="A13" s="6184" t="s">
        <v>4292</v>
      </c>
    </row>
    <row r="14" spans="1:1" ht="15.75">
      <c r="A14" s="6185"/>
    </row>
    <row r="15" spans="1:1" ht="31.5">
      <c r="A15" s="6184" t="s">
        <v>4301</v>
      </c>
    </row>
    <row r="16" spans="1:1" ht="15.75">
      <c r="A16" s="6191" t="s">
        <v>4302</v>
      </c>
    </row>
    <row r="17" spans="1:1" ht="15.75">
      <c r="A17" s="6185"/>
    </row>
    <row r="18" spans="1:1" ht="31.5">
      <c r="A18" s="6184" t="s">
        <v>4293</v>
      </c>
    </row>
    <row r="19" spans="1:1" ht="15.75">
      <c r="A19" s="6185"/>
    </row>
    <row r="20" spans="1:1" s="6187" customFormat="1" ht="15.75">
      <c r="A20" s="6186" t="s">
        <v>4294</v>
      </c>
    </row>
    <row r="21" spans="1:1" s="6187" customFormat="1" ht="15.75">
      <c r="A21" s="6186" t="s">
        <v>4295</v>
      </c>
    </row>
    <row r="22" spans="1:1" s="6187" customFormat="1" ht="15.75">
      <c r="A22" s="6186"/>
    </row>
    <row r="23" spans="1:1" s="6187" customFormat="1" ht="15.75">
      <c r="A23" s="6188" t="s">
        <v>4296</v>
      </c>
    </row>
    <row r="24" spans="1:1" s="6187" customFormat="1" ht="15.75">
      <c r="A24" s="6188" t="s">
        <v>4297</v>
      </c>
    </row>
    <row r="25" spans="1:1" s="6187" customFormat="1" ht="15.75">
      <c r="A25" s="6188" t="s">
        <v>4298</v>
      </c>
    </row>
    <row r="26" spans="1:1" s="6187" customFormat="1" ht="15.75">
      <c r="A26" s="6189" t="s">
        <v>4299</v>
      </c>
    </row>
    <row r="27" spans="1:1" s="6187" customFormat="1" ht="15.75">
      <c r="A27" s="6192" t="s">
        <v>4304</v>
      </c>
    </row>
  </sheetData>
  <hyperlinks>
    <hyperlink ref="A16" r:id="rId1"/>
  </hyperlinks>
  <pageMargins left="0.5" right="0"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K25"/>
  <sheetViews>
    <sheetView workbookViewId="0">
      <selection sqref="A1:C1"/>
    </sheetView>
  </sheetViews>
  <sheetFormatPr defaultColWidth="9.33203125" defaultRowHeight="15.75"/>
  <cols>
    <col min="1" max="1" width="27.5" style="10" customWidth="1"/>
    <col min="2" max="2" width="10.1640625" style="10" customWidth="1"/>
    <col min="3" max="3" width="15.1640625" style="10" customWidth="1"/>
    <col min="4" max="4" width="12.33203125" style="10" customWidth="1"/>
    <col min="5" max="5" width="11.6640625" style="10" customWidth="1"/>
    <col min="6" max="6" width="11" style="10" customWidth="1"/>
    <col min="7" max="7" width="14.83203125" style="10" customWidth="1"/>
    <col min="8" max="8" width="12.83203125" style="10" customWidth="1"/>
    <col min="9" max="9" width="13.33203125" style="10" customWidth="1"/>
    <col min="10" max="10" width="11" style="10" customWidth="1"/>
    <col min="11" max="11" width="12.6640625" style="10" customWidth="1"/>
    <col min="12" max="13" width="11.33203125" style="10" customWidth="1"/>
    <col min="14" max="14" width="10.1640625" style="10" customWidth="1"/>
    <col min="15" max="15" width="9.5" style="10" customWidth="1"/>
    <col min="16"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4" customHeight="1">
      <c r="A2" s="6" t="s">
        <v>123</v>
      </c>
    </row>
    <row r="3" spans="1:89" ht="24" customHeight="1">
      <c r="A3" s="5698" t="s">
        <v>124</v>
      </c>
    </row>
    <row r="4" spans="1:89" ht="12" customHeight="1" thickBot="1">
      <c r="B4" s="62"/>
      <c r="E4" s="3067"/>
      <c r="F4" s="3067"/>
      <c r="G4" s="3067"/>
      <c r="H4" s="3067"/>
      <c r="I4" s="3067"/>
      <c r="J4" s="3067"/>
    </row>
    <row r="5" spans="1:89" ht="33" customHeight="1" thickBot="1">
      <c r="A5" s="5699"/>
      <c r="B5" s="2185" t="s">
        <v>115</v>
      </c>
      <c r="C5" s="5700" t="s">
        <v>125</v>
      </c>
      <c r="D5" s="84"/>
      <c r="E5" s="5701"/>
      <c r="F5" s="5702"/>
      <c r="G5" s="5700" t="s">
        <v>126</v>
      </c>
      <c r="H5" s="84"/>
      <c r="I5" s="5701"/>
      <c r="J5" s="5703"/>
      <c r="K5" s="3067"/>
      <c r="L5" s="3067"/>
      <c r="M5" s="3067"/>
      <c r="N5" s="3067"/>
      <c r="O5" s="3067"/>
    </row>
    <row r="6" spans="1:89" ht="36" customHeight="1" thickBot="1">
      <c r="A6" s="5404" t="s">
        <v>97</v>
      </c>
      <c r="B6" s="5704" t="s">
        <v>118</v>
      </c>
      <c r="C6" s="5705" t="s">
        <v>5</v>
      </c>
      <c r="D6" s="5402" t="s">
        <v>6</v>
      </c>
      <c r="E6" s="5659" t="s">
        <v>7</v>
      </c>
      <c r="F6" s="63" t="s">
        <v>127</v>
      </c>
      <c r="G6" s="5706" t="s">
        <v>5</v>
      </c>
      <c r="H6" s="5310" t="s">
        <v>6</v>
      </c>
      <c r="I6" s="5311" t="s">
        <v>7</v>
      </c>
      <c r="J6" s="74" t="s">
        <v>119</v>
      </c>
      <c r="K6" s="3067"/>
      <c r="L6" s="3067"/>
      <c r="M6" s="3067"/>
      <c r="N6" s="3067"/>
      <c r="O6" s="3067"/>
    </row>
    <row r="7" spans="1:89" ht="26.25" customHeight="1">
      <c r="A7" s="5661" t="s">
        <v>100</v>
      </c>
      <c r="B7" s="64">
        <v>40.4</v>
      </c>
      <c r="C7" s="5707">
        <v>118604</v>
      </c>
      <c r="D7" s="328">
        <v>59007</v>
      </c>
      <c r="E7" s="328">
        <v>59597</v>
      </c>
      <c r="F7" s="65">
        <v>2935.742574257426</v>
      </c>
      <c r="G7" s="5707">
        <v>118123</v>
      </c>
      <c r="H7" s="328">
        <v>58746</v>
      </c>
      <c r="I7" s="328">
        <v>59377</v>
      </c>
      <c r="J7" s="65">
        <v>2923.8366336633662</v>
      </c>
      <c r="K7" s="3067"/>
      <c r="L7" s="3067"/>
      <c r="M7" s="3067"/>
      <c r="N7" s="3067"/>
      <c r="O7" s="3067"/>
    </row>
    <row r="8" spans="1:89" ht="24.95" customHeight="1">
      <c r="A8" s="5374" t="s">
        <v>101</v>
      </c>
      <c r="B8" s="66">
        <v>179.6</v>
      </c>
      <c r="C8" s="5708">
        <v>141442</v>
      </c>
      <c r="D8" s="22">
        <v>70140</v>
      </c>
      <c r="E8" s="22">
        <v>71302</v>
      </c>
      <c r="F8" s="67">
        <v>787.53897550111355</v>
      </c>
      <c r="G8" s="5708">
        <v>141714</v>
      </c>
      <c r="H8" s="22">
        <v>70230</v>
      </c>
      <c r="I8" s="22">
        <v>71484</v>
      </c>
      <c r="J8" s="67">
        <v>789.05345211581289</v>
      </c>
      <c r="K8" s="3067"/>
      <c r="L8" s="3067"/>
      <c r="M8" s="3067"/>
      <c r="N8" s="3067"/>
      <c r="O8" s="3067"/>
    </row>
    <row r="9" spans="1:89" ht="24.95" customHeight="1">
      <c r="A9" s="5374" t="s">
        <v>102</v>
      </c>
      <c r="B9" s="66">
        <v>154.30000000000001</v>
      </c>
      <c r="C9" s="5708">
        <v>107993</v>
      </c>
      <c r="D9" s="22">
        <v>53481</v>
      </c>
      <c r="E9" s="22">
        <v>54512</v>
      </c>
      <c r="F9" s="67">
        <v>699.88982501620217</v>
      </c>
      <c r="G9" s="5708">
        <v>107963</v>
      </c>
      <c r="H9" s="22">
        <v>53434</v>
      </c>
      <c r="I9" s="22">
        <v>54529</v>
      </c>
      <c r="J9" s="67">
        <v>699.69539857420602</v>
      </c>
      <c r="K9" s="3067"/>
      <c r="L9" s="3067"/>
      <c r="M9" s="3067"/>
      <c r="N9" s="3067"/>
      <c r="O9" s="3067"/>
    </row>
    <row r="10" spans="1:89" ht="24.95" customHeight="1">
      <c r="A10" s="5374" t="s">
        <v>103</v>
      </c>
      <c r="B10" s="66">
        <v>298.8</v>
      </c>
      <c r="C10" s="5708">
        <v>138700</v>
      </c>
      <c r="D10" s="22">
        <v>68881</v>
      </c>
      <c r="E10" s="22">
        <v>69819</v>
      </c>
      <c r="F10" s="67">
        <v>464.19009370816599</v>
      </c>
      <c r="G10" s="5708">
        <v>138676</v>
      </c>
      <c r="H10" s="22">
        <v>68883</v>
      </c>
      <c r="I10" s="22">
        <v>69793</v>
      </c>
      <c r="J10" s="67">
        <v>464.10977242302539</v>
      </c>
      <c r="K10" s="3067"/>
      <c r="L10" s="3067"/>
      <c r="M10" s="3067"/>
      <c r="N10" s="3067"/>
      <c r="O10" s="3067"/>
    </row>
    <row r="11" spans="1:89" ht="24.95" customHeight="1">
      <c r="A11" s="5374" t="s">
        <v>104</v>
      </c>
      <c r="B11" s="66">
        <v>261.3</v>
      </c>
      <c r="C11" s="5708">
        <v>112808</v>
      </c>
      <c r="D11" s="22">
        <v>56143</v>
      </c>
      <c r="E11" s="22">
        <v>56665</v>
      </c>
      <c r="F11" s="67">
        <v>431.71833141982393</v>
      </c>
      <c r="G11" s="5708">
        <v>112660</v>
      </c>
      <c r="H11" s="22">
        <v>56050</v>
      </c>
      <c r="I11" s="22">
        <v>56610</v>
      </c>
      <c r="J11" s="67">
        <v>431.15193264446992</v>
      </c>
      <c r="K11" s="3067"/>
      <c r="L11" s="3067"/>
      <c r="M11" s="3067"/>
      <c r="N11" s="3067"/>
      <c r="O11" s="3067"/>
    </row>
    <row r="12" spans="1:89" ht="24.95" customHeight="1">
      <c r="A12" s="5374" t="s">
        <v>105</v>
      </c>
      <c r="B12" s="66">
        <v>246.2</v>
      </c>
      <c r="C12" s="5708">
        <v>68338</v>
      </c>
      <c r="D12" s="22">
        <v>33964</v>
      </c>
      <c r="E12" s="22">
        <v>34374</v>
      </c>
      <c r="F12" s="67">
        <v>277.57108042242083</v>
      </c>
      <c r="G12" s="5708">
        <v>68288</v>
      </c>
      <c r="H12" s="22">
        <v>33943</v>
      </c>
      <c r="I12" s="22">
        <v>34345</v>
      </c>
      <c r="J12" s="67">
        <v>277.36799350121851</v>
      </c>
      <c r="K12" s="3067"/>
      <c r="L12" s="3067"/>
      <c r="M12" s="3067"/>
      <c r="N12" s="3067"/>
      <c r="O12" s="3067"/>
    </row>
    <row r="13" spans="1:89" ht="24.95" customHeight="1">
      <c r="A13" s="5374" t="s">
        <v>106</v>
      </c>
      <c r="B13" s="66">
        <v>196.2</v>
      </c>
      <c r="C13" s="5708">
        <v>367269</v>
      </c>
      <c r="D13" s="22">
        <v>179818</v>
      </c>
      <c r="E13" s="22">
        <v>187451</v>
      </c>
      <c r="F13" s="67">
        <v>1871.9113149847096</v>
      </c>
      <c r="G13" s="5708">
        <v>366506</v>
      </c>
      <c r="H13" s="22">
        <v>179408</v>
      </c>
      <c r="I13" s="22">
        <v>187098</v>
      </c>
      <c r="J13" s="67">
        <v>1868.0224260958207</v>
      </c>
      <c r="K13" s="3067"/>
      <c r="L13" s="3067"/>
      <c r="M13" s="3067"/>
      <c r="N13" s="3067"/>
      <c r="O13" s="3067"/>
    </row>
    <row r="14" spans="1:89" ht="24.95" customHeight="1">
      <c r="A14" s="5374" t="s">
        <v>107</v>
      </c>
      <c r="B14" s="66">
        <v>234.4</v>
      </c>
      <c r="C14" s="5708">
        <v>83659</v>
      </c>
      <c r="D14" s="22">
        <v>41692</v>
      </c>
      <c r="E14" s="22">
        <v>41967</v>
      </c>
      <c r="F14" s="67">
        <v>356.90699658703073</v>
      </c>
      <c r="G14" s="5708">
        <v>83664</v>
      </c>
      <c r="H14" s="22">
        <v>41688</v>
      </c>
      <c r="I14" s="22">
        <v>41976</v>
      </c>
      <c r="J14" s="67">
        <v>356.92832764505118</v>
      </c>
      <c r="K14" s="3067"/>
      <c r="L14" s="3067"/>
      <c r="M14" s="3067"/>
      <c r="N14" s="3067"/>
      <c r="O14" s="3067"/>
    </row>
    <row r="15" spans="1:89" ht="24.95" customHeight="1" thickBot="1">
      <c r="A15" s="5374" t="s">
        <v>108</v>
      </c>
      <c r="B15" s="66">
        <v>257.2</v>
      </c>
      <c r="C15" s="5709">
        <v>83395</v>
      </c>
      <c r="D15" s="22">
        <v>41797</v>
      </c>
      <c r="E15" s="22">
        <v>41598</v>
      </c>
      <c r="F15" s="67">
        <v>324.24183514774495</v>
      </c>
      <c r="G15" s="5709">
        <v>84069</v>
      </c>
      <c r="H15" s="22">
        <v>42117</v>
      </c>
      <c r="I15" s="22">
        <v>41952</v>
      </c>
      <c r="J15" s="67">
        <v>326.86236391912911</v>
      </c>
      <c r="K15" s="3067"/>
      <c r="L15" s="3067"/>
      <c r="M15" s="3067"/>
      <c r="N15" s="3067"/>
      <c r="O15" s="3067"/>
    </row>
    <row r="16" spans="1:89" ht="29.25" customHeight="1">
      <c r="A16" s="5661" t="s">
        <v>109</v>
      </c>
      <c r="B16" s="69">
        <v>1868.4000000000003</v>
      </c>
      <c r="C16" s="5445">
        <v>1222208</v>
      </c>
      <c r="D16" s="5443">
        <v>604923</v>
      </c>
      <c r="E16" s="5443">
        <v>617285</v>
      </c>
      <c r="F16" s="75">
        <v>654.14686362663235</v>
      </c>
      <c r="G16" s="5445">
        <v>1221663</v>
      </c>
      <c r="H16" s="5443">
        <v>604499</v>
      </c>
      <c r="I16" s="5443">
        <v>617164</v>
      </c>
      <c r="J16" s="75">
        <v>653.85517019910071</v>
      </c>
      <c r="K16" s="3067"/>
      <c r="L16" s="3067"/>
      <c r="M16" s="3067"/>
      <c r="N16" s="3067"/>
      <c r="O16" s="3067"/>
    </row>
    <row r="17" spans="1:15" ht="24" customHeight="1" thickBot="1">
      <c r="A17" s="5710" t="s">
        <v>110</v>
      </c>
      <c r="B17" s="70">
        <v>110.1</v>
      </c>
      <c r="C17" s="5711">
        <v>43155</v>
      </c>
      <c r="D17" s="5712">
        <v>21164</v>
      </c>
      <c r="E17" s="5713">
        <v>21991</v>
      </c>
      <c r="F17" s="76">
        <v>391.96185286103542</v>
      </c>
      <c r="G17" s="5711">
        <v>43538</v>
      </c>
      <c r="H17" s="5712">
        <v>21349</v>
      </c>
      <c r="I17" s="5713">
        <v>22189</v>
      </c>
      <c r="J17" s="76">
        <v>395.44050862851952</v>
      </c>
      <c r="K17" s="3067"/>
      <c r="L17" s="3067"/>
      <c r="M17" s="3067"/>
      <c r="N17" s="3067"/>
      <c r="O17" s="3067"/>
    </row>
    <row r="18" spans="1:15" ht="29.25" customHeight="1" thickBot="1">
      <c r="A18" s="5714" t="s">
        <v>15</v>
      </c>
      <c r="B18" s="71">
        <v>1978.5000000000002</v>
      </c>
      <c r="C18" s="5715">
        <v>1265363</v>
      </c>
      <c r="D18" s="5716">
        <v>626087</v>
      </c>
      <c r="E18" s="5716">
        <v>639276</v>
      </c>
      <c r="F18" s="72">
        <v>639.55673490017682</v>
      </c>
      <c r="G18" s="5715">
        <v>1265201</v>
      </c>
      <c r="H18" s="5716">
        <v>625848</v>
      </c>
      <c r="I18" s="5716">
        <v>639353</v>
      </c>
      <c r="J18" s="72">
        <v>639.47485468789478</v>
      </c>
      <c r="K18" s="3067"/>
      <c r="L18" s="3067"/>
      <c r="M18" s="3067"/>
      <c r="N18" s="3067"/>
      <c r="O18" s="3067"/>
    </row>
    <row r="19" spans="1:15" ht="21" customHeight="1">
      <c r="A19" s="126" t="s">
        <v>128</v>
      </c>
      <c r="B19" s="73"/>
      <c r="C19" s="73"/>
      <c r="D19" s="73"/>
      <c r="E19" s="73"/>
      <c r="F19" s="73"/>
      <c r="G19" s="73"/>
      <c r="H19" s="73"/>
      <c r="I19" s="73"/>
      <c r="J19" s="73"/>
    </row>
    <row r="20" spans="1:15" ht="13.5" customHeight="1">
      <c r="A20" s="126" t="s">
        <v>129</v>
      </c>
      <c r="B20" s="73"/>
      <c r="C20" s="73"/>
      <c r="D20" s="73"/>
      <c r="E20" s="73"/>
      <c r="F20" s="73"/>
      <c r="G20" s="73"/>
      <c r="H20" s="73"/>
      <c r="I20" s="73"/>
      <c r="J20" s="73"/>
    </row>
    <row r="21" spans="1:15" ht="15.75" customHeight="1">
      <c r="A21" s="126" t="s">
        <v>112</v>
      </c>
      <c r="B21" s="73"/>
      <c r="C21" s="73"/>
      <c r="D21" s="73"/>
      <c r="E21" s="73"/>
      <c r="F21" s="73"/>
      <c r="G21" s="73"/>
      <c r="H21" s="73"/>
      <c r="I21" s="73"/>
      <c r="J21" s="73"/>
    </row>
    <row r="22" spans="1:15" ht="1.5" customHeight="1">
      <c r="A22" s="83"/>
    </row>
    <row r="23" spans="1:15" ht="12.75" customHeight="1"/>
    <row r="24" spans="1:15" ht="12" customHeight="1"/>
    <row r="25" spans="1:15" ht="21" customHeight="1"/>
  </sheetData>
  <mergeCells count="1">
    <mergeCell ref="A1:C1"/>
  </mergeCells>
  <hyperlinks>
    <hyperlink ref="A1" location="CONTENT!A1" display="Back to table of contents"/>
  </hyperlinks>
  <pageMargins left="0.9055118110236221" right="0.23622047244094491" top="0.74803149606299213" bottom="0.43307086614173229"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CK40"/>
  <sheetViews>
    <sheetView workbookViewId="0">
      <selection activeCell="AH1" sqref="AH1:AH1048576"/>
    </sheetView>
  </sheetViews>
  <sheetFormatPr defaultColWidth="9.1640625" defaultRowHeight="15.75"/>
  <cols>
    <col min="1" max="1" width="2.83203125" style="566" customWidth="1"/>
    <col min="2" max="2" width="4.83203125" style="564" customWidth="1"/>
    <col min="3" max="4" width="5.6640625" style="566" hidden="1" customWidth="1"/>
    <col min="5" max="5" width="6.83203125" style="566" hidden="1" customWidth="1"/>
    <col min="6" max="23" width="5.5" style="566" customWidth="1"/>
    <col min="24" max="31" width="5.5" style="4156" customWidth="1"/>
    <col min="32" max="32" width="0.5" style="4156" hidden="1" customWidth="1"/>
    <col min="33" max="33" width="0.1640625" style="4156" customWidth="1"/>
    <col min="34" max="253" width="9.1640625" style="566"/>
    <col min="254" max="254" width="3.6640625" style="566" customWidth="1"/>
    <col min="255" max="255" width="4.83203125" style="566" customWidth="1"/>
    <col min="256" max="257" width="0" style="566" hidden="1" customWidth="1"/>
    <col min="258" max="262" width="5.6640625" style="566" customWidth="1"/>
    <col min="263" max="263" width="6.1640625" style="566" customWidth="1"/>
    <col min="264" max="269" width="5.6640625" style="566" customWidth="1"/>
    <col min="270" max="270" width="6.5" style="566" customWidth="1"/>
    <col min="271" max="272" width="6.33203125" style="566" customWidth="1"/>
    <col min="273" max="275" width="5.6640625" style="566" customWidth="1"/>
    <col min="276" max="276" width="6" style="566" customWidth="1"/>
    <col min="277" max="277" width="5.6640625" style="566" customWidth="1"/>
    <col min="278" max="278" width="6" style="566" customWidth="1"/>
    <col min="279" max="279" width="6.33203125" style="566" customWidth="1"/>
    <col min="280" max="282" width="5.5" style="566" customWidth="1"/>
    <col min="283" max="283" width="5.33203125" style="566" customWidth="1"/>
    <col min="284" max="284" width="0" style="566" hidden="1" customWidth="1"/>
    <col min="285" max="285" width="0.6640625" style="566" customWidth="1"/>
    <col min="286" max="286" width="10.33203125" style="566" customWidth="1"/>
    <col min="287" max="509" width="9.1640625" style="566"/>
    <col min="510" max="510" width="3.6640625" style="566" customWidth="1"/>
    <col min="511" max="511" width="4.83203125" style="566" customWidth="1"/>
    <col min="512" max="513" width="0" style="566" hidden="1" customWidth="1"/>
    <col min="514" max="518" width="5.6640625" style="566" customWidth="1"/>
    <col min="519" max="519" width="6.1640625" style="566" customWidth="1"/>
    <col min="520" max="525" width="5.6640625" style="566" customWidth="1"/>
    <col min="526" max="526" width="6.5" style="566" customWidth="1"/>
    <col min="527" max="528" width="6.33203125" style="566" customWidth="1"/>
    <col min="529" max="531" width="5.6640625" style="566" customWidth="1"/>
    <col min="532" max="532" width="6" style="566" customWidth="1"/>
    <col min="533" max="533" width="5.6640625" style="566" customWidth="1"/>
    <col min="534" max="534" width="6" style="566" customWidth="1"/>
    <col min="535" max="535" width="6.33203125" style="566" customWidth="1"/>
    <col min="536" max="538" width="5.5" style="566" customWidth="1"/>
    <col min="539" max="539" width="5.33203125" style="566" customWidth="1"/>
    <col min="540" max="540" width="0" style="566" hidden="1" customWidth="1"/>
    <col min="541" max="541" width="0.6640625" style="566" customWidth="1"/>
    <col min="542" max="542" width="10.33203125" style="566" customWidth="1"/>
    <col min="543" max="765" width="9.1640625" style="566"/>
    <col min="766" max="766" width="3.6640625" style="566" customWidth="1"/>
    <col min="767" max="767" width="4.83203125" style="566" customWidth="1"/>
    <col min="768" max="769" width="0" style="566" hidden="1" customWidth="1"/>
    <col min="770" max="774" width="5.6640625" style="566" customWidth="1"/>
    <col min="775" max="775" width="6.1640625" style="566" customWidth="1"/>
    <col min="776" max="781" width="5.6640625" style="566" customWidth="1"/>
    <col min="782" max="782" width="6.5" style="566" customWidth="1"/>
    <col min="783" max="784" width="6.33203125" style="566" customWidth="1"/>
    <col min="785" max="787" width="5.6640625" style="566" customWidth="1"/>
    <col min="788" max="788" width="6" style="566" customWidth="1"/>
    <col min="789" max="789" width="5.6640625" style="566" customWidth="1"/>
    <col min="790" max="790" width="6" style="566" customWidth="1"/>
    <col min="791" max="791" width="6.33203125" style="566" customWidth="1"/>
    <col min="792" max="794" width="5.5" style="566" customWidth="1"/>
    <col min="795" max="795" width="5.33203125" style="566" customWidth="1"/>
    <col min="796" max="796" width="0" style="566" hidden="1" customWidth="1"/>
    <col min="797" max="797" width="0.6640625" style="566" customWidth="1"/>
    <col min="798" max="798" width="10.33203125" style="566" customWidth="1"/>
    <col min="799" max="1021" width="9.1640625" style="566"/>
    <col min="1022" max="1022" width="3.6640625" style="566" customWidth="1"/>
    <col min="1023" max="1023" width="4.83203125" style="566" customWidth="1"/>
    <col min="1024" max="1025" width="0" style="566" hidden="1" customWidth="1"/>
    <col min="1026" max="1030" width="5.6640625" style="566" customWidth="1"/>
    <col min="1031" max="1031" width="6.1640625" style="566" customWidth="1"/>
    <col min="1032" max="1037" width="5.6640625" style="566" customWidth="1"/>
    <col min="1038" max="1038" width="6.5" style="566" customWidth="1"/>
    <col min="1039" max="1040" width="6.33203125" style="566" customWidth="1"/>
    <col min="1041" max="1043" width="5.6640625" style="566" customWidth="1"/>
    <col min="1044" max="1044" width="6" style="566" customWidth="1"/>
    <col min="1045" max="1045" width="5.6640625" style="566" customWidth="1"/>
    <col min="1046" max="1046" width="6" style="566" customWidth="1"/>
    <col min="1047" max="1047" width="6.33203125" style="566" customWidth="1"/>
    <col min="1048" max="1050" width="5.5" style="566" customWidth="1"/>
    <col min="1051" max="1051" width="5.33203125" style="566" customWidth="1"/>
    <col min="1052" max="1052" width="0" style="566" hidden="1" customWidth="1"/>
    <col min="1053" max="1053" width="0.6640625" style="566" customWidth="1"/>
    <col min="1054" max="1054" width="10.33203125" style="566" customWidth="1"/>
    <col min="1055" max="1277" width="9.1640625" style="566"/>
    <col min="1278" max="1278" width="3.6640625" style="566" customWidth="1"/>
    <col min="1279" max="1279" width="4.83203125" style="566" customWidth="1"/>
    <col min="1280" max="1281" width="0" style="566" hidden="1" customWidth="1"/>
    <col min="1282" max="1286" width="5.6640625" style="566" customWidth="1"/>
    <col min="1287" max="1287" width="6.1640625" style="566" customWidth="1"/>
    <col min="1288" max="1293" width="5.6640625" style="566" customWidth="1"/>
    <col min="1294" max="1294" width="6.5" style="566" customWidth="1"/>
    <col min="1295" max="1296" width="6.33203125" style="566" customWidth="1"/>
    <col min="1297" max="1299" width="5.6640625" style="566" customWidth="1"/>
    <col min="1300" max="1300" width="6" style="566" customWidth="1"/>
    <col min="1301" max="1301" width="5.6640625" style="566" customWidth="1"/>
    <col min="1302" max="1302" width="6" style="566" customWidth="1"/>
    <col min="1303" max="1303" width="6.33203125" style="566" customWidth="1"/>
    <col min="1304" max="1306" width="5.5" style="566" customWidth="1"/>
    <col min="1307" max="1307" width="5.33203125" style="566" customWidth="1"/>
    <col min="1308" max="1308" width="0" style="566" hidden="1" customWidth="1"/>
    <col min="1309" max="1309" width="0.6640625" style="566" customWidth="1"/>
    <col min="1310" max="1310" width="10.33203125" style="566" customWidth="1"/>
    <col min="1311" max="1533" width="9.1640625" style="566"/>
    <col min="1534" max="1534" width="3.6640625" style="566" customWidth="1"/>
    <col min="1535" max="1535" width="4.83203125" style="566" customWidth="1"/>
    <col min="1536" max="1537" width="0" style="566" hidden="1" customWidth="1"/>
    <col min="1538" max="1542" width="5.6640625" style="566" customWidth="1"/>
    <col min="1543" max="1543" width="6.1640625" style="566" customWidth="1"/>
    <col min="1544" max="1549" width="5.6640625" style="566" customWidth="1"/>
    <col min="1550" max="1550" width="6.5" style="566" customWidth="1"/>
    <col min="1551" max="1552" width="6.33203125" style="566" customWidth="1"/>
    <col min="1553" max="1555" width="5.6640625" style="566" customWidth="1"/>
    <col min="1556" max="1556" width="6" style="566" customWidth="1"/>
    <col min="1557" max="1557" width="5.6640625" style="566" customWidth="1"/>
    <col min="1558" max="1558" width="6" style="566" customWidth="1"/>
    <col min="1559" max="1559" width="6.33203125" style="566" customWidth="1"/>
    <col min="1560" max="1562" width="5.5" style="566" customWidth="1"/>
    <col min="1563" max="1563" width="5.33203125" style="566" customWidth="1"/>
    <col min="1564" max="1564" width="0" style="566" hidden="1" customWidth="1"/>
    <col min="1565" max="1565" width="0.6640625" style="566" customWidth="1"/>
    <col min="1566" max="1566" width="10.33203125" style="566" customWidth="1"/>
    <col min="1567" max="1789" width="9.1640625" style="566"/>
    <col min="1790" max="1790" width="3.6640625" style="566" customWidth="1"/>
    <col min="1791" max="1791" width="4.83203125" style="566" customWidth="1"/>
    <col min="1792" max="1793" width="0" style="566" hidden="1" customWidth="1"/>
    <col min="1794" max="1798" width="5.6640625" style="566" customWidth="1"/>
    <col min="1799" max="1799" width="6.1640625" style="566" customWidth="1"/>
    <col min="1800" max="1805" width="5.6640625" style="566" customWidth="1"/>
    <col min="1806" max="1806" width="6.5" style="566" customWidth="1"/>
    <col min="1807" max="1808" width="6.33203125" style="566" customWidth="1"/>
    <col min="1809" max="1811" width="5.6640625" style="566" customWidth="1"/>
    <col min="1812" max="1812" width="6" style="566" customWidth="1"/>
    <col min="1813" max="1813" width="5.6640625" style="566" customWidth="1"/>
    <col min="1814" max="1814" width="6" style="566" customWidth="1"/>
    <col min="1815" max="1815" width="6.33203125" style="566" customWidth="1"/>
    <col min="1816" max="1818" width="5.5" style="566" customWidth="1"/>
    <col min="1819" max="1819" width="5.33203125" style="566" customWidth="1"/>
    <col min="1820" max="1820" width="0" style="566" hidden="1" customWidth="1"/>
    <col min="1821" max="1821" width="0.6640625" style="566" customWidth="1"/>
    <col min="1822" max="1822" width="10.33203125" style="566" customWidth="1"/>
    <col min="1823" max="2045" width="9.1640625" style="566"/>
    <col min="2046" max="2046" width="3.6640625" style="566" customWidth="1"/>
    <col min="2047" max="2047" width="4.83203125" style="566" customWidth="1"/>
    <col min="2048" max="2049" width="0" style="566" hidden="1" customWidth="1"/>
    <col min="2050" max="2054" width="5.6640625" style="566" customWidth="1"/>
    <col min="2055" max="2055" width="6.1640625" style="566" customWidth="1"/>
    <col min="2056" max="2061" width="5.6640625" style="566" customWidth="1"/>
    <col min="2062" max="2062" width="6.5" style="566" customWidth="1"/>
    <col min="2063" max="2064" width="6.33203125" style="566" customWidth="1"/>
    <col min="2065" max="2067" width="5.6640625" style="566" customWidth="1"/>
    <col min="2068" max="2068" width="6" style="566" customWidth="1"/>
    <col min="2069" max="2069" width="5.6640625" style="566" customWidth="1"/>
    <col min="2070" max="2070" width="6" style="566" customWidth="1"/>
    <col min="2071" max="2071" width="6.33203125" style="566" customWidth="1"/>
    <col min="2072" max="2074" width="5.5" style="566" customWidth="1"/>
    <col min="2075" max="2075" width="5.33203125" style="566" customWidth="1"/>
    <col min="2076" max="2076" width="0" style="566" hidden="1" customWidth="1"/>
    <col min="2077" max="2077" width="0.6640625" style="566" customWidth="1"/>
    <col min="2078" max="2078" width="10.33203125" style="566" customWidth="1"/>
    <col min="2079" max="2301" width="9.1640625" style="566"/>
    <col min="2302" max="2302" width="3.6640625" style="566" customWidth="1"/>
    <col min="2303" max="2303" width="4.83203125" style="566" customWidth="1"/>
    <col min="2304" max="2305" width="0" style="566" hidden="1" customWidth="1"/>
    <col min="2306" max="2310" width="5.6640625" style="566" customWidth="1"/>
    <col min="2311" max="2311" width="6.1640625" style="566" customWidth="1"/>
    <col min="2312" max="2317" width="5.6640625" style="566" customWidth="1"/>
    <col min="2318" max="2318" width="6.5" style="566" customWidth="1"/>
    <col min="2319" max="2320" width="6.33203125" style="566" customWidth="1"/>
    <col min="2321" max="2323" width="5.6640625" style="566" customWidth="1"/>
    <col min="2324" max="2324" width="6" style="566" customWidth="1"/>
    <col min="2325" max="2325" width="5.6640625" style="566" customWidth="1"/>
    <col min="2326" max="2326" width="6" style="566" customWidth="1"/>
    <col min="2327" max="2327" width="6.33203125" style="566" customWidth="1"/>
    <col min="2328" max="2330" width="5.5" style="566" customWidth="1"/>
    <col min="2331" max="2331" width="5.33203125" style="566" customWidth="1"/>
    <col min="2332" max="2332" width="0" style="566" hidden="1" customWidth="1"/>
    <col min="2333" max="2333" width="0.6640625" style="566" customWidth="1"/>
    <col min="2334" max="2334" width="10.33203125" style="566" customWidth="1"/>
    <col min="2335" max="2557" width="9.1640625" style="566"/>
    <col min="2558" max="2558" width="3.6640625" style="566" customWidth="1"/>
    <col min="2559" max="2559" width="4.83203125" style="566" customWidth="1"/>
    <col min="2560" max="2561" width="0" style="566" hidden="1" customWidth="1"/>
    <col min="2562" max="2566" width="5.6640625" style="566" customWidth="1"/>
    <col min="2567" max="2567" width="6.1640625" style="566" customWidth="1"/>
    <col min="2568" max="2573" width="5.6640625" style="566" customWidth="1"/>
    <col min="2574" max="2574" width="6.5" style="566" customWidth="1"/>
    <col min="2575" max="2576" width="6.33203125" style="566" customWidth="1"/>
    <col min="2577" max="2579" width="5.6640625" style="566" customWidth="1"/>
    <col min="2580" max="2580" width="6" style="566" customWidth="1"/>
    <col min="2581" max="2581" width="5.6640625" style="566" customWidth="1"/>
    <col min="2582" max="2582" width="6" style="566" customWidth="1"/>
    <col min="2583" max="2583" width="6.33203125" style="566" customWidth="1"/>
    <col min="2584" max="2586" width="5.5" style="566" customWidth="1"/>
    <col min="2587" max="2587" width="5.33203125" style="566" customWidth="1"/>
    <col min="2588" max="2588" width="0" style="566" hidden="1" customWidth="1"/>
    <col min="2589" max="2589" width="0.6640625" style="566" customWidth="1"/>
    <col min="2590" max="2590" width="10.33203125" style="566" customWidth="1"/>
    <col min="2591" max="2813" width="9.1640625" style="566"/>
    <col min="2814" max="2814" width="3.6640625" style="566" customWidth="1"/>
    <col min="2815" max="2815" width="4.83203125" style="566" customWidth="1"/>
    <col min="2816" max="2817" width="0" style="566" hidden="1" customWidth="1"/>
    <col min="2818" max="2822" width="5.6640625" style="566" customWidth="1"/>
    <col min="2823" max="2823" width="6.1640625" style="566" customWidth="1"/>
    <col min="2824" max="2829" width="5.6640625" style="566" customWidth="1"/>
    <col min="2830" max="2830" width="6.5" style="566" customWidth="1"/>
    <col min="2831" max="2832" width="6.33203125" style="566" customWidth="1"/>
    <col min="2833" max="2835" width="5.6640625" style="566" customWidth="1"/>
    <col min="2836" max="2836" width="6" style="566" customWidth="1"/>
    <col min="2837" max="2837" width="5.6640625" style="566" customWidth="1"/>
    <col min="2838" max="2838" width="6" style="566" customWidth="1"/>
    <col min="2839" max="2839" width="6.33203125" style="566" customWidth="1"/>
    <col min="2840" max="2842" width="5.5" style="566" customWidth="1"/>
    <col min="2843" max="2843" width="5.33203125" style="566" customWidth="1"/>
    <col min="2844" max="2844" width="0" style="566" hidden="1" customWidth="1"/>
    <col min="2845" max="2845" width="0.6640625" style="566" customWidth="1"/>
    <col min="2846" max="2846" width="10.33203125" style="566" customWidth="1"/>
    <col min="2847" max="3069" width="9.1640625" style="566"/>
    <col min="3070" max="3070" width="3.6640625" style="566" customWidth="1"/>
    <col min="3071" max="3071" width="4.83203125" style="566" customWidth="1"/>
    <col min="3072" max="3073" width="0" style="566" hidden="1" customWidth="1"/>
    <col min="3074" max="3078" width="5.6640625" style="566" customWidth="1"/>
    <col min="3079" max="3079" width="6.1640625" style="566" customWidth="1"/>
    <col min="3080" max="3085" width="5.6640625" style="566" customWidth="1"/>
    <col min="3086" max="3086" width="6.5" style="566" customWidth="1"/>
    <col min="3087" max="3088" width="6.33203125" style="566" customWidth="1"/>
    <col min="3089" max="3091" width="5.6640625" style="566" customWidth="1"/>
    <col min="3092" max="3092" width="6" style="566" customWidth="1"/>
    <col min="3093" max="3093" width="5.6640625" style="566" customWidth="1"/>
    <col min="3094" max="3094" width="6" style="566" customWidth="1"/>
    <col min="3095" max="3095" width="6.33203125" style="566" customWidth="1"/>
    <col min="3096" max="3098" width="5.5" style="566" customWidth="1"/>
    <col min="3099" max="3099" width="5.33203125" style="566" customWidth="1"/>
    <col min="3100" max="3100" width="0" style="566" hidden="1" customWidth="1"/>
    <col min="3101" max="3101" width="0.6640625" style="566" customWidth="1"/>
    <col min="3102" max="3102" width="10.33203125" style="566" customWidth="1"/>
    <col min="3103" max="3325" width="9.1640625" style="566"/>
    <col min="3326" max="3326" width="3.6640625" style="566" customWidth="1"/>
    <col min="3327" max="3327" width="4.83203125" style="566" customWidth="1"/>
    <col min="3328" max="3329" width="0" style="566" hidden="1" customWidth="1"/>
    <col min="3330" max="3334" width="5.6640625" style="566" customWidth="1"/>
    <col min="3335" max="3335" width="6.1640625" style="566" customWidth="1"/>
    <col min="3336" max="3341" width="5.6640625" style="566" customWidth="1"/>
    <col min="3342" max="3342" width="6.5" style="566" customWidth="1"/>
    <col min="3343" max="3344" width="6.33203125" style="566" customWidth="1"/>
    <col min="3345" max="3347" width="5.6640625" style="566" customWidth="1"/>
    <col min="3348" max="3348" width="6" style="566" customWidth="1"/>
    <col min="3349" max="3349" width="5.6640625" style="566" customWidth="1"/>
    <col min="3350" max="3350" width="6" style="566" customWidth="1"/>
    <col min="3351" max="3351" width="6.33203125" style="566" customWidth="1"/>
    <col min="3352" max="3354" width="5.5" style="566" customWidth="1"/>
    <col min="3355" max="3355" width="5.33203125" style="566" customWidth="1"/>
    <col min="3356" max="3356" width="0" style="566" hidden="1" customWidth="1"/>
    <col min="3357" max="3357" width="0.6640625" style="566" customWidth="1"/>
    <col min="3358" max="3358" width="10.33203125" style="566" customWidth="1"/>
    <col min="3359" max="3581" width="9.1640625" style="566"/>
    <col min="3582" max="3582" width="3.6640625" style="566" customWidth="1"/>
    <col min="3583" max="3583" width="4.83203125" style="566" customWidth="1"/>
    <col min="3584" max="3585" width="0" style="566" hidden="1" customWidth="1"/>
    <col min="3586" max="3590" width="5.6640625" style="566" customWidth="1"/>
    <col min="3591" max="3591" width="6.1640625" style="566" customWidth="1"/>
    <col min="3592" max="3597" width="5.6640625" style="566" customWidth="1"/>
    <col min="3598" max="3598" width="6.5" style="566" customWidth="1"/>
    <col min="3599" max="3600" width="6.33203125" style="566" customWidth="1"/>
    <col min="3601" max="3603" width="5.6640625" style="566" customWidth="1"/>
    <col min="3604" max="3604" width="6" style="566" customWidth="1"/>
    <col min="3605" max="3605" width="5.6640625" style="566" customWidth="1"/>
    <col min="3606" max="3606" width="6" style="566" customWidth="1"/>
    <col min="3607" max="3607" width="6.33203125" style="566" customWidth="1"/>
    <col min="3608" max="3610" width="5.5" style="566" customWidth="1"/>
    <col min="3611" max="3611" width="5.33203125" style="566" customWidth="1"/>
    <col min="3612" max="3612" width="0" style="566" hidden="1" customWidth="1"/>
    <col min="3613" max="3613" width="0.6640625" style="566" customWidth="1"/>
    <col min="3614" max="3614" width="10.33203125" style="566" customWidth="1"/>
    <col min="3615" max="3837" width="9.1640625" style="566"/>
    <col min="3838" max="3838" width="3.6640625" style="566" customWidth="1"/>
    <col min="3839" max="3839" width="4.83203125" style="566" customWidth="1"/>
    <col min="3840" max="3841" width="0" style="566" hidden="1" customWidth="1"/>
    <col min="3842" max="3846" width="5.6640625" style="566" customWidth="1"/>
    <col min="3847" max="3847" width="6.1640625" style="566" customWidth="1"/>
    <col min="3848" max="3853" width="5.6640625" style="566" customWidth="1"/>
    <col min="3854" max="3854" width="6.5" style="566" customWidth="1"/>
    <col min="3855" max="3856" width="6.33203125" style="566" customWidth="1"/>
    <col min="3857" max="3859" width="5.6640625" style="566" customWidth="1"/>
    <col min="3860" max="3860" width="6" style="566" customWidth="1"/>
    <col min="3861" max="3861" width="5.6640625" style="566" customWidth="1"/>
    <col min="3862" max="3862" width="6" style="566" customWidth="1"/>
    <col min="3863" max="3863" width="6.33203125" style="566" customWidth="1"/>
    <col min="3864" max="3866" width="5.5" style="566" customWidth="1"/>
    <col min="3867" max="3867" width="5.33203125" style="566" customWidth="1"/>
    <col min="3868" max="3868" width="0" style="566" hidden="1" customWidth="1"/>
    <col min="3869" max="3869" width="0.6640625" style="566" customWidth="1"/>
    <col min="3870" max="3870" width="10.33203125" style="566" customWidth="1"/>
    <col min="3871" max="4093" width="9.1640625" style="566"/>
    <col min="4094" max="4094" width="3.6640625" style="566" customWidth="1"/>
    <col min="4095" max="4095" width="4.83203125" style="566" customWidth="1"/>
    <col min="4096" max="4097" width="0" style="566" hidden="1" customWidth="1"/>
    <col min="4098" max="4102" width="5.6640625" style="566" customWidth="1"/>
    <col min="4103" max="4103" width="6.1640625" style="566" customWidth="1"/>
    <col min="4104" max="4109" width="5.6640625" style="566" customWidth="1"/>
    <col min="4110" max="4110" width="6.5" style="566" customWidth="1"/>
    <col min="4111" max="4112" width="6.33203125" style="566" customWidth="1"/>
    <col min="4113" max="4115" width="5.6640625" style="566" customWidth="1"/>
    <col min="4116" max="4116" width="6" style="566" customWidth="1"/>
    <col min="4117" max="4117" width="5.6640625" style="566" customWidth="1"/>
    <col min="4118" max="4118" width="6" style="566" customWidth="1"/>
    <col min="4119" max="4119" width="6.33203125" style="566" customWidth="1"/>
    <col min="4120" max="4122" width="5.5" style="566" customWidth="1"/>
    <col min="4123" max="4123" width="5.33203125" style="566" customWidth="1"/>
    <col min="4124" max="4124" width="0" style="566" hidden="1" customWidth="1"/>
    <col min="4125" max="4125" width="0.6640625" style="566" customWidth="1"/>
    <col min="4126" max="4126" width="10.33203125" style="566" customWidth="1"/>
    <col min="4127" max="4349" width="9.1640625" style="566"/>
    <col min="4350" max="4350" width="3.6640625" style="566" customWidth="1"/>
    <col min="4351" max="4351" width="4.83203125" style="566" customWidth="1"/>
    <col min="4352" max="4353" width="0" style="566" hidden="1" customWidth="1"/>
    <col min="4354" max="4358" width="5.6640625" style="566" customWidth="1"/>
    <col min="4359" max="4359" width="6.1640625" style="566" customWidth="1"/>
    <col min="4360" max="4365" width="5.6640625" style="566" customWidth="1"/>
    <col min="4366" max="4366" width="6.5" style="566" customWidth="1"/>
    <col min="4367" max="4368" width="6.33203125" style="566" customWidth="1"/>
    <col min="4369" max="4371" width="5.6640625" style="566" customWidth="1"/>
    <col min="4372" max="4372" width="6" style="566" customWidth="1"/>
    <col min="4373" max="4373" width="5.6640625" style="566" customWidth="1"/>
    <col min="4374" max="4374" width="6" style="566" customWidth="1"/>
    <col min="4375" max="4375" width="6.33203125" style="566" customWidth="1"/>
    <col min="4376" max="4378" width="5.5" style="566" customWidth="1"/>
    <col min="4379" max="4379" width="5.33203125" style="566" customWidth="1"/>
    <col min="4380" max="4380" width="0" style="566" hidden="1" customWidth="1"/>
    <col min="4381" max="4381" width="0.6640625" style="566" customWidth="1"/>
    <col min="4382" max="4382" width="10.33203125" style="566" customWidth="1"/>
    <col min="4383" max="4605" width="9.1640625" style="566"/>
    <col min="4606" max="4606" width="3.6640625" style="566" customWidth="1"/>
    <col min="4607" max="4607" width="4.83203125" style="566" customWidth="1"/>
    <col min="4608" max="4609" width="0" style="566" hidden="1" customWidth="1"/>
    <col min="4610" max="4614" width="5.6640625" style="566" customWidth="1"/>
    <col min="4615" max="4615" width="6.1640625" style="566" customWidth="1"/>
    <col min="4616" max="4621" width="5.6640625" style="566" customWidth="1"/>
    <col min="4622" max="4622" width="6.5" style="566" customWidth="1"/>
    <col min="4623" max="4624" width="6.33203125" style="566" customWidth="1"/>
    <col min="4625" max="4627" width="5.6640625" style="566" customWidth="1"/>
    <col min="4628" max="4628" width="6" style="566" customWidth="1"/>
    <col min="4629" max="4629" width="5.6640625" style="566" customWidth="1"/>
    <col min="4630" max="4630" width="6" style="566" customWidth="1"/>
    <col min="4631" max="4631" width="6.33203125" style="566" customWidth="1"/>
    <col min="4632" max="4634" width="5.5" style="566" customWidth="1"/>
    <col min="4635" max="4635" width="5.33203125" style="566" customWidth="1"/>
    <col min="4636" max="4636" width="0" style="566" hidden="1" customWidth="1"/>
    <col min="4637" max="4637" width="0.6640625" style="566" customWidth="1"/>
    <col min="4638" max="4638" width="10.33203125" style="566" customWidth="1"/>
    <col min="4639" max="4861" width="9.1640625" style="566"/>
    <col min="4862" max="4862" width="3.6640625" style="566" customWidth="1"/>
    <col min="4863" max="4863" width="4.83203125" style="566" customWidth="1"/>
    <col min="4864" max="4865" width="0" style="566" hidden="1" customWidth="1"/>
    <col min="4866" max="4870" width="5.6640625" style="566" customWidth="1"/>
    <col min="4871" max="4871" width="6.1640625" style="566" customWidth="1"/>
    <col min="4872" max="4877" width="5.6640625" style="566" customWidth="1"/>
    <col min="4878" max="4878" width="6.5" style="566" customWidth="1"/>
    <col min="4879" max="4880" width="6.33203125" style="566" customWidth="1"/>
    <col min="4881" max="4883" width="5.6640625" style="566" customWidth="1"/>
    <col min="4884" max="4884" width="6" style="566" customWidth="1"/>
    <col min="4885" max="4885" width="5.6640625" style="566" customWidth="1"/>
    <col min="4886" max="4886" width="6" style="566" customWidth="1"/>
    <col min="4887" max="4887" width="6.33203125" style="566" customWidth="1"/>
    <col min="4888" max="4890" width="5.5" style="566" customWidth="1"/>
    <col min="4891" max="4891" width="5.33203125" style="566" customWidth="1"/>
    <col min="4892" max="4892" width="0" style="566" hidden="1" customWidth="1"/>
    <col min="4893" max="4893" width="0.6640625" style="566" customWidth="1"/>
    <col min="4894" max="4894" width="10.33203125" style="566" customWidth="1"/>
    <col min="4895" max="5117" width="9.1640625" style="566"/>
    <col min="5118" max="5118" width="3.6640625" style="566" customWidth="1"/>
    <col min="5119" max="5119" width="4.83203125" style="566" customWidth="1"/>
    <col min="5120" max="5121" width="0" style="566" hidden="1" customWidth="1"/>
    <col min="5122" max="5126" width="5.6640625" style="566" customWidth="1"/>
    <col min="5127" max="5127" width="6.1640625" style="566" customWidth="1"/>
    <col min="5128" max="5133" width="5.6640625" style="566" customWidth="1"/>
    <col min="5134" max="5134" width="6.5" style="566" customWidth="1"/>
    <col min="5135" max="5136" width="6.33203125" style="566" customWidth="1"/>
    <col min="5137" max="5139" width="5.6640625" style="566" customWidth="1"/>
    <col min="5140" max="5140" width="6" style="566" customWidth="1"/>
    <col min="5141" max="5141" width="5.6640625" style="566" customWidth="1"/>
    <col min="5142" max="5142" width="6" style="566" customWidth="1"/>
    <col min="5143" max="5143" width="6.33203125" style="566" customWidth="1"/>
    <col min="5144" max="5146" width="5.5" style="566" customWidth="1"/>
    <col min="5147" max="5147" width="5.33203125" style="566" customWidth="1"/>
    <col min="5148" max="5148" width="0" style="566" hidden="1" customWidth="1"/>
    <col min="5149" max="5149" width="0.6640625" style="566" customWidth="1"/>
    <col min="5150" max="5150" width="10.33203125" style="566" customWidth="1"/>
    <col min="5151" max="5373" width="9.1640625" style="566"/>
    <col min="5374" max="5374" width="3.6640625" style="566" customWidth="1"/>
    <col min="5375" max="5375" width="4.83203125" style="566" customWidth="1"/>
    <col min="5376" max="5377" width="0" style="566" hidden="1" customWidth="1"/>
    <col min="5378" max="5382" width="5.6640625" style="566" customWidth="1"/>
    <col min="5383" max="5383" width="6.1640625" style="566" customWidth="1"/>
    <col min="5384" max="5389" width="5.6640625" style="566" customWidth="1"/>
    <col min="5390" max="5390" width="6.5" style="566" customWidth="1"/>
    <col min="5391" max="5392" width="6.33203125" style="566" customWidth="1"/>
    <col min="5393" max="5395" width="5.6640625" style="566" customWidth="1"/>
    <col min="5396" max="5396" width="6" style="566" customWidth="1"/>
    <col min="5397" max="5397" width="5.6640625" style="566" customWidth="1"/>
    <col min="5398" max="5398" width="6" style="566" customWidth="1"/>
    <col min="5399" max="5399" width="6.33203125" style="566" customWidth="1"/>
    <col min="5400" max="5402" width="5.5" style="566" customWidth="1"/>
    <col min="5403" max="5403" width="5.33203125" style="566" customWidth="1"/>
    <col min="5404" max="5404" width="0" style="566" hidden="1" customWidth="1"/>
    <col min="5405" max="5405" width="0.6640625" style="566" customWidth="1"/>
    <col min="5406" max="5406" width="10.33203125" style="566" customWidth="1"/>
    <col min="5407" max="5629" width="9.1640625" style="566"/>
    <col min="5630" max="5630" width="3.6640625" style="566" customWidth="1"/>
    <col min="5631" max="5631" width="4.83203125" style="566" customWidth="1"/>
    <col min="5632" max="5633" width="0" style="566" hidden="1" customWidth="1"/>
    <col min="5634" max="5638" width="5.6640625" style="566" customWidth="1"/>
    <col min="5639" max="5639" width="6.1640625" style="566" customWidth="1"/>
    <col min="5640" max="5645" width="5.6640625" style="566" customWidth="1"/>
    <col min="5646" max="5646" width="6.5" style="566" customWidth="1"/>
    <col min="5647" max="5648" width="6.33203125" style="566" customWidth="1"/>
    <col min="5649" max="5651" width="5.6640625" style="566" customWidth="1"/>
    <col min="5652" max="5652" width="6" style="566" customWidth="1"/>
    <col min="5653" max="5653" width="5.6640625" style="566" customWidth="1"/>
    <col min="5654" max="5654" width="6" style="566" customWidth="1"/>
    <col min="5655" max="5655" width="6.33203125" style="566" customWidth="1"/>
    <col min="5656" max="5658" width="5.5" style="566" customWidth="1"/>
    <col min="5659" max="5659" width="5.33203125" style="566" customWidth="1"/>
    <col min="5660" max="5660" width="0" style="566" hidden="1" customWidth="1"/>
    <col min="5661" max="5661" width="0.6640625" style="566" customWidth="1"/>
    <col min="5662" max="5662" width="10.33203125" style="566" customWidth="1"/>
    <col min="5663" max="5885" width="9.1640625" style="566"/>
    <col min="5886" max="5886" width="3.6640625" style="566" customWidth="1"/>
    <col min="5887" max="5887" width="4.83203125" style="566" customWidth="1"/>
    <col min="5888" max="5889" width="0" style="566" hidden="1" customWidth="1"/>
    <col min="5890" max="5894" width="5.6640625" style="566" customWidth="1"/>
    <col min="5895" max="5895" width="6.1640625" style="566" customWidth="1"/>
    <col min="5896" max="5901" width="5.6640625" style="566" customWidth="1"/>
    <col min="5902" max="5902" width="6.5" style="566" customWidth="1"/>
    <col min="5903" max="5904" width="6.33203125" style="566" customWidth="1"/>
    <col min="5905" max="5907" width="5.6640625" style="566" customWidth="1"/>
    <col min="5908" max="5908" width="6" style="566" customWidth="1"/>
    <col min="5909" max="5909" width="5.6640625" style="566" customWidth="1"/>
    <col min="5910" max="5910" width="6" style="566" customWidth="1"/>
    <col min="5911" max="5911" width="6.33203125" style="566" customWidth="1"/>
    <col min="5912" max="5914" width="5.5" style="566" customWidth="1"/>
    <col min="5915" max="5915" width="5.33203125" style="566" customWidth="1"/>
    <col min="5916" max="5916" width="0" style="566" hidden="1" customWidth="1"/>
    <col min="5917" max="5917" width="0.6640625" style="566" customWidth="1"/>
    <col min="5918" max="5918" width="10.33203125" style="566" customWidth="1"/>
    <col min="5919" max="6141" width="9.1640625" style="566"/>
    <col min="6142" max="6142" width="3.6640625" style="566" customWidth="1"/>
    <col min="6143" max="6143" width="4.83203125" style="566" customWidth="1"/>
    <col min="6144" max="6145" width="0" style="566" hidden="1" customWidth="1"/>
    <col min="6146" max="6150" width="5.6640625" style="566" customWidth="1"/>
    <col min="6151" max="6151" width="6.1640625" style="566" customWidth="1"/>
    <col min="6152" max="6157" width="5.6640625" style="566" customWidth="1"/>
    <col min="6158" max="6158" width="6.5" style="566" customWidth="1"/>
    <col min="6159" max="6160" width="6.33203125" style="566" customWidth="1"/>
    <col min="6161" max="6163" width="5.6640625" style="566" customWidth="1"/>
    <col min="6164" max="6164" width="6" style="566" customWidth="1"/>
    <col min="6165" max="6165" width="5.6640625" style="566" customWidth="1"/>
    <col min="6166" max="6166" width="6" style="566" customWidth="1"/>
    <col min="6167" max="6167" width="6.33203125" style="566" customWidth="1"/>
    <col min="6168" max="6170" width="5.5" style="566" customWidth="1"/>
    <col min="6171" max="6171" width="5.33203125" style="566" customWidth="1"/>
    <col min="6172" max="6172" width="0" style="566" hidden="1" customWidth="1"/>
    <col min="6173" max="6173" width="0.6640625" style="566" customWidth="1"/>
    <col min="6174" max="6174" width="10.33203125" style="566" customWidth="1"/>
    <col min="6175" max="6397" width="9.1640625" style="566"/>
    <col min="6398" max="6398" width="3.6640625" style="566" customWidth="1"/>
    <col min="6399" max="6399" width="4.83203125" style="566" customWidth="1"/>
    <col min="6400" max="6401" width="0" style="566" hidden="1" customWidth="1"/>
    <col min="6402" max="6406" width="5.6640625" style="566" customWidth="1"/>
    <col min="6407" max="6407" width="6.1640625" style="566" customWidth="1"/>
    <col min="6408" max="6413" width="5.6640625" style="566" customWidth="1"/>
    <col min="6414" max="6414" width="6.5" style="566" customWidth="1"/>
    <col min="6415" max="6416" width="6.33203125" style="566" customWidth="1"/>
    <col min="6417" max="6419" width="5.6640625" style="566" customWidth="1"/>
    <col min="6420" max="6420" width="6" style="566" customWidth="1"/>
    <col min="6421" max="6421" width="5.6640625" style="566" customWidth="1"/>
    <col min="6422" max="6422" width="6" style="566" customWidth="1"/>
    <col min="6423" max="6423" width="6.33203125" style="566" customWidth="1"/>
    <col min="6424" max="6426" width="5.5" style="566" customWidth="1"/>
    <col min="6427" max="6427" width="5.33203125" style="566" customWidth="1"/>
    <col min="6428" max="6428" width="0" style="566" hidden="1" customWidth="1"/>
    <col min="6429" max="6429" width="0.6640625" style="566" customWidth="1"/>
    <col min="6430" max="6430" width="10.33203125" style="566" customWidth="1"/>
    <col min="6431" max="6653" width="9.1640625" style="566"/>
    <col min="6654" max="6654" width="3.6640625" style="566" customWidth="1"/>
    <col min="6655" max="6655" width="4.83203125" style="566" customWidth="1"/>
    <col min="6656" max="6657" width="0" style="566" hidden="1" customWidth="1"/>
    <col min="6658" max="6662" width="5.6640625" style="566" customWidth="1"/>
    <col min="6663" max="6663" width="6.1640625" style="566" customWidth="1"/>
    <col min="6664" max="6669" width="5.6640625" style="566" customWidth="1"/>
    <col min="6670" max="6670" width="6.5" style="566" customWidth="1"/>
    <col min="6671" max="6672" width="6.33203125" style="566" customWidth="1"/>
    <col min="6673" max="6675" width="5.6640625" style="566" customWidth="1"/>
    <col min="6676" max="6676" width="6" style="566" customWidth="1"/>
    <col min="6677" max="6677" width="5.6640625" style="566" customWidth="1"/>
    <col min="6678" max="6678" width="6" style="566" customWidth="1"/>
    <col min="6679" max="6679" width="6.33203125" style="566" customWidth="1"/>
    <col min="6680" max="6682" width="5.5" style="566" customWidth="1"/>
    <col min="6683" max="6683" width="5.33203125" style="566" customWidth="1"/>
    <col min="6684" max="6684" width="0" style="566" hidden="1" customWidth="1"/>
    <col min="6685" max="6685" width="0.6640625" style="566" customWidth="1"/>
    <col min="6686" max="6686" width="10.33203125" style="566" customWidth="1"/>
    <col min="6687" max="6909" width="9.1640625" style="566"/>
    <col min="6910" max="6910" width="3.6640625" style="566" customWidth="1"/>
    <col min="6911" max="6911" width="4.83203125" style="566" customWidth="1"/>
    <col min="6912" max="6913" width="0" style="566" hidden="1" customWidth="1"/>
    <col min="6914" max="6918" width="5.6640625" style="566" customWidth="1"/>
    <col min="6919" max="6919" width="6.1640625" style="566" customWidth="1"/>
    <col min="6920" max="6925" width="5.6640625" style="566" customWidth="1"/>
    <col min="6926" max="6926" width="6.5" style="566" customWidth="1"/>
    <col min="6927" max="6928" width="6.33203125" style="566" customWidth="1"/>
    <col min="6929" max="6931" width="5.6640625" style="566" customWidth="1"/>
    <col min="6932" max="6932" width="6" style="566" customWidth="1"/>
    <col min="6933" max="6933" width="5.6640625" style="566" customWidth="1"/>
    <col min="6934" max="6934" width="6" style="566" customWidth="1"/>
    <col min="6935" max="6935" width="6.33203125" style="566" customWidth="1"/>
    <col min="6936" max="6938" width="5.5" style="566" customWidth="1"/>
    <col min="6939" max="6939" width="5.33203125" style="566" customWidth="1"/>
    <col min="6940" max="6940" width="0" style="566" hidden="1" customWidth="1"/>
    <col min="6941" max="6941" width="0.6640625" style="566" customWidth="1"/>
    <col min="6942" max="6942" width="10.33203125" style="566" customWidth="1"/>
    <col min="6943" max="7165" width="9.1640625" style="566"/>
    <col min="7166" max="7166" width="3.6640625" style="566" customWidth="1"/>
    <col min="7167" max="7167" width="4.83203125" style="566" customWidth="1"/>
    <col min="7168" max="7169" width="0" style="566" hidden="1" customWidth="1"/>
    <col min="7170" max="7174" width="5.6640625" style="566" customWidth="1"/>
    <col min="7175" max="7175" width="6.1640625" style="566" customWidth="1"/>
    <col min="7176" max="7181" width="5.6640625" style="566" customWidth="1"/>
    <col min="7182" max="7182" width="6.5" style="566" customWidth="1"/>
    <col min="7183" max="7184" width="6.33203125" style="566" customWidth="1"/>
    <col min="7185" max="7187" width="5.6640625" style="566" customWidth="1"/>
    <col min="7188" max="7188" width="6" style="566" customWidth="1"/>
    <col min="7189" max="7189" width="5.6640625" style="566" customWidth="1"/>
    <col min="7190" max="7190" width="6" style="566" customWidth="1"/>
    <col min="7191" max="7191" width="6.33203125" style="566" customWidth="1"/>
    <col min="7192" max="7194" width="5.5" style="566" customWidth="1"/>
    <col min="7195" max="7195" width="5.33203125" style="566" customWidth="1"/>
    <col min="7196" max="7196" width="0" style="566" hidden="1" customWidth="1"/>
    <col min="7197" max="7197" width="0.6640625" style="566" customWidth="1"/>
    <col min="7198" max="7198" width="10.33203125" style="566" customWidth="1"/>
    <col min="7199" max="7421" width="9.1640625" style="566"/>
    <col min="7422" max="7422" width="3.6640625" style="566" customWidth="1"/>
    <col min="7423" max="7423" width="4.83203125" style="566" customWidth="1"/>
    <col min="7424" max="7425" width="0" style="566" hidden="1" customWidth="1"/>
    <col min="7426" max="7430" width="5.6640625" style="566" customWidth="1"/>
    <col min="7431" max="7431" width="6.1640625" style="566" customWidth="1"/>
    <col min="7432" max="7437" width="5.6640625" style="566" customWidth="1"/>
    <col min="7438" max="7438" width="6.5" style="566" customWidth="1"/>
    <col min="7439" max="7440" width="6.33203125" style="566" customWidth="1"/>
    <col min="7441" max="7443" width="5.6640625" style="566" customWidth="1"/>
    <col min="7444" max="7444" width="6" style="566" customWidth="1"/>
    <col min="7445" max="7445" width="5.6640625" style="566" customWidth="1"/>
    <col min="7446" max="7446" width="6" style="566" customWidth="1"/>
    <col min="7447" max="7447" width="6.33203125" style="566" customWidth="1"/>
    <col min="7448" max="7450" width="5.5" style="566" customWidth="1"/>
    <col min="7451" max="7451" width="5.33203125" style="566" customWidth="1"/>
    <col min="7452" max="7452" width="0" style="566" hidden="1" customWidth="1"/>
    <col min="7453" max="7453" width="0.6640625" style="566" customWidth="1"/>
    <col min="7454" max="7454" width="10.33203125" style="566" customWidth="1"/>
    <col min="7455" max="7677" width="9.1640625" style="566"/>
    <col min="7678" max="7678" width="3.6640625" style="566" customWidth="1"/>
    <col min="7679" max="7679" width="4.83203125" style="566" customWidth="1"/>
    <col min="7680" max="7681" width="0" style="566" hidden="1" customWidth="1"/>
    <col min="7682" max="7686" width="5.6640625" style="566" customWidth="1"/>
    <col min="7687" max="7687" width="6.1640625" style="566" customWidth="1"/>
    <col min="7688" max="7693" width="5.6640625" style="566" customWidth="1"/>
    <col min="7694" max="7694" width="6.5" style="566" customWidth="1"/>
    <col min="7695" max="7696" width="6.33203125" style="566" customWidth="1"/>
    <col min="7697" max="7699" width="5.6640625" style="566" customWidth="1"/>
    <col min="7700" max="7700" width="6" style="566" customWidth="1"/>
    <col min="7701" max="7701" width="5.6640625" style="566" customWidth="1"/>
    <col min="7702" max="7702" width="6" style="566" customWidth="1"/>
    <col min="7703" max="7703" width="6.33203125" style="566" customWidth="1"/>
    <col min="7704" max="7706" width="5.5" style="566" customWidth="1"/>
    <col min="7707" max="7707" width="5.33203125" style="566" customWidth="1"/>
    <col min="7708" max="7708" width="0" style="566" hidden="1" customWidth="1"/>
    <col min="7709" max="7709" width="0.6640625" style="566" customWidth="1"/>
    <col min="7710" max="7710" width="10.33203125" style="566" customWidth="1"/>
    <col min="7711" max="7933" width="9.1640625" style="566"/>
    <col min="7934" max="7934" width="3.6640625" style="566" customWidth="1"/>
    <col min="7935" max="7935" width="4.83203125" style="566" customWidth="1"/>
    <col min="7936" max="7937" width="0" style="566" hidden="1" customWidth="1"/>
    <col min="7938" max="7942" width="5.6640625" style="566" customWidth="1"/>
    <col min="7943" max="7943" width="6.1640625" style="566" customWidth="1"/>
    <col min="7944" max="7949" width="5.6640625" style="566" customWidth="1"/>
    <col min="7950" max="7950" width="6.5" style="566" customWidth="1"/>
    <col min="7951" max="7952" width="6.33203125" style="566" customWidth="1"/>
    <col min="7953" max="7955" width="5.6640625" style="566" customWidth="1"/>
    <col min="7956" max="7956" width="6" style="566" customWidth="1"/>
    <col min="7957" max="7957" width="5.6640625" style="566" customWidth="1"/>
    <col min="7958" max="7958" width="6" style="566" customWidth="1"/>
    <col min="7959" max="7959" width="6.33203125" style="566" customWidth="1"/>
    <col min="7960" max="7962" width="5.5" style="566" customWidth="1"/>
    <col min="7963" max="7963" width="5.33203125" style="566" customWidth="1"/>
    <col min="7964" max="7964" width="0" style="566" hidden="1" customWidth="1"/>
    <col min="7965" max="7965" width="0.6640625" style="566" customWidth="1"/>
    <col min="7966" max="7966" width="10.33203125" style="566" customWidth="1"/>
    <col min="7967" max="8189" width="9.1640625" style="566"/>
    <col min="8190" max="8190" width="3.6640625" style="566" customWidth="1"/>
    <col min="8191" max="8191" width="4.83203125" style="566" customWidth="1"/>
    <col min="8192" max="8193" width="0" style="566" hidden="1" customWidth="1"/>
    <col min="8194" max="8198" width="5.6640625" style="566" customWidth="1"/>
    <col min="8199" max="8199" width="6.1640625" style="566" customWidth="1"/>
    <col min="8200" max="8205" width="5.6640625" style="566" customWidth="1"/>
    <col min="8206" max="8206" width="6.5" style="566" customWidth="1"/>
    <col min="8207" max="8208" width="6.33203125" style="566" customWidth="1"/>
    <col min="8209" max="8211" width="5.6640625" style="566" customWidth="1"/>
    <col min="8212" max="8212" width="6" style="566" customWidth="1"/>
    <col min="8213" max="8213" width="5.6640625" style="566" customWidth="1"/>
    <col min="8214" max="8214" width="6" style="566" customWidth="1"/>
    <col min="8215" max="8215" width="6.33203125" style="566" customWidth="1"/>
    <col min="8216" max="8218" width="5.5" style="566" customWidth="1"/>
    <col min="8219" max="8219" width="5.33203125" style="566" customWidth="1"/>
    <col min="8220" max="8220" width="0" style="566" hidden="1" customWidth="1"/>
    <col min="8221" max="8221" width="0.6640625" style="566" customWidth="1"/>
    <col min="8222" max="8222" width="10.33203125" style="566" customWidth="1"/>
    <col min="8223" max="8445" width="9.1640625" style="566"/>
    <col min="8446" max="8446" width="3.6640625" style="566" customWidth="1"/>
    <col min="8447" max="8447" width="4.83203125" style="566" customWidth="1"/>
    <col min="8448" max="8449" width="0" style="566" hidden="1" customWidth="1"/>
    <col min="8450" max="8454" width="5.6640625" style="566" customWidth="1"/>
    <col min="8455" max="8455" width="6.1640625" style="566" customWidth="1"/>
    <col min="8456" max="8461" width="5.6640625" style="566" customWidth="1"/>
    <col min="8462" max="8462" width="6.5" style="566" customWidth="1"/>
    <col min="8463" max="8464" width="6.33203125" style="566" customWidth="1"/>
    <col min="8465" max="8467" width="5.6640625" style="566" customWidth="1"/>
    <col min="8468" max="8468" width="6" style="566" customWidth="1"/>
    <col min="8469" max="8469" width="5.6640625" style="566" customWidth="1"/>
    <col min="8470" max="8470" width="6" style="566" customWidth="1"/>
    <col min="8471" max="8471" width="6.33203125" style="566" customWidth="1"/>
    <col min="8472" max="8474" width="5.5" style="566" customWidth="1"/>
    <col min="8475" max="8475" width="5.33203125" style="566" customWidth="1"/>
    <col min="8476" max="8476" width="0" style="566" hidden="1" customWidth="1"/>
    <col min="8477" max="8477" width="0.6640625" style="566" customWidth="1"/>
    <col min="8478" max="8478" width="10.33203125" style="566" customWidth="1"/>
    <col min="8479" max="8701" width="9.1640625" style="566"/>
    <col min="8702" max="8702" width="3.6640625" style="566" customWidth="1"/>
    <col min="8703" max="8703" width="4.83203125" style="566" customWidth="1"/>
    <col min="8704" max="8705" width="0" style="566" hidden="1" customWidth="1"/>
    <col min="8706" max="8710" width="5.6640625" style="566" customWidth="1"/>
    <col min="8711" max="8711" width="6.1640625" style="566" customWidth="1"/>
    <col min="8712" max="8717" width="5.6640625" style="566" customWidth="1"/>
    <col min="8718" max="8718" width="6.5" style="566" customWidth="1"/>
    <col min="8719" max="8720" width="6.33203125" style="566" customWidth="1"/>
    <col min="8721" max="8723" width="5.6640625" style="566" customWidth="1"/>
    <col min="8724" max="8724" width="6" style="566" customWidth="1"/>
    <col min="8725" max="8725" width="5.6640625" style="566" customWidth="1"/>
    <col min="8726" max="8726" width="6" style="566" customWidth="1"/>
    <col min="8727" max="8727" width="6.33203125" style="566" customWidth="1"/>
    <col min="8728" max="8730" width="5.5" style="566" customWidth="1"/>
    <col min="8731" max="8731" width="5.33203125" style="566" customWidth="1"/>
    <col min="8732" max="8732" width="0" style="566" hidden="1" customWidth="1"/>
    <col min="8733" max="8733" width="0.6640625" style="566" customWidth="1"/>
    <col min="8734" max="8734" width="10.33203125" style="566" customWidth="1"/>
    <col min="8735" max="8957" width="9.1640625" style="566"/>
    <col min="8958" max="8958" width="3.6640625" style="566" customWidth="1"/>
    <col min="8959" max="8959" width="4.83203125" style="566" customWidth="1"/>
    <col min="8960" max="8961" width="0" style="566" hidden="1" customWidth="1"/>
    <col min="8962" max="8966" width="5.6640625" style="566" customWidth="1"/>
    <col min="8967" max="8967" width="6.1640625" style="566" customWidth="1"/>
    <col min="8968" max="8973" width="5.6640625" style="566" customWidth="1"/>
    <col min="8974" max="8974" width="6.5" style="566" customWidth="1"/>
    <col min="8975" max="8976" width="6.33203125" style="566" customWidth="1"/>
    <col min="8977" max="8979" width="5.6640625" style="566" customWidth="1"/>
    <col min="8980" max="8980" width="6" style="566" customWidth="1"/>
    <col min="8981" max="8981" width="5.6640625" style="566" customWidth="1"/>
    <col min="8982" max="8982" width="6" style="566" customWidth="1"/>
    <col min="8983" max="8983" width="6.33203125" style="566" customWidth="1"/>
    <col min="8984" max="8986" width="5.5" style="566" customWidth="1"/>
    <col min="8987" max="8987" width="5.33203125" style="566" customWidth="1"/>
    <col min="8988" max="8988" width="0" style="566" hidden="1" customWidth="1"/>
    <col min="8989" max="8989" width="0.6640625" style="566" customWidth="1"/>
    <col min="8990" max="8990" width="10.33203125" style="566" customWidth="1"/>
    <col min="8991" max="9213" width="9.1640625" style="566"/>
    <col min="9214" max="9214" width="3.6640625" style="566" customWidth="1"/>
    <col min="9215" max="9215" width="4.83203125" style="566" customWidth="1"/>
    <col min="9216" max="9217" width="0" style="566" hidden="1" customWidth="1"/>
    <col min="9218" max="9222" width="5.6640625" style="566" customWidth="1"/>
    <col min="9223" max="9223" width="6.1640625" style="566" customWidth="1"/>
    <col min="9224" max="9229" width="5.6640625" style="566" customWidth="1"/>
    <col min="9230" max="9230" width="6.5" style="566" customWidth="1"/>
    <col min="9231" max="9232" width="6.33203125" style="566" customWidth="1"/>
    <col min="9233" max="9235" width="5.6640625" style="566" customWidth="1"/>
    <col min="9236" max="9236" width="6" style="566" customWidth="1"/>
    <col min="9237" max="9237" width="5.6640625" style="566" customWidth="1"/>
    <col min="9238" max="9238" width="6" style="566" customWidth="1"/>
    <col min="9239" max="9239" width="6.33203125" style="566" customWidth="1"/>
    <col min="9240" max="9242" width="5.5" style="566" customWidth="1"/>
    <col min="9243" max="9243" width="5.33203125" style="566" customWidth="1"/>
    <col min="9244" max="9244" width="0" style="566" hidden="1" customWidth="1"/>
    <col min="9245" max="9245" width="0.6640625" style="566" customWidth="1"/>
    <col min="9246" max="9246" width="10.33203125" style="566" customWidth="1"/>
    <col min="9247" max="9469" width="9.1640625" style="566"/>
    <col min="9470" max="9470" width="3.6640625" style="566" customWidth="1"/>
    <col min="9471" max="9471" width="4.83203125" style="566" customWidth="1"/>
    <col min="9472" max="9473" width="0" style="566" hidden="1" customWidth="1"/>
    <col min="9474" max="9478" width="5.6640625" style="566" customWidth="1"/>
    <col min="9479" max="9479" width="6.1640625" style="566" customWidth="1"/>
    <col min="9480" max="9485" width="5.6640625" style="566" customWidth="1"/>
    <col min="9486" max="9486" width="6.5" style="566" customWidth="1"/>
    <col min="9487" max="9488" width="6.33203125" style="566" customWidth="1"/>
    <col min="9489" max="9491" width="5.6640625" style="566" customWidth="1"/>
    <col min="9492" max="9492" width="6" style="566" customWidth="1"/>
    <col min="9493" max="9493" width="5.6640625" style="566" customWidth="1"/>
    <col min="9494" max="9494" width="6" style="566" customWidth="1"/>
    <col min="9495" max="9495" width="6.33203125" style="566" customWidth="1"/>
    <col min="9496" max="9498" width="5.5" style="566" customWidth="1"/>
    <col min="9499" max="9499" width="5.33203125" style="566" customWidth="1"/>
    <col min="9500" max="9500" width="0" style="566" hidden="1" customWidth="1"/>
    <col min="9501" max="9501" width="0.6640625" style="566" customWidth="1"/>
    <col min="9502" max="9502" width="10.33203125" style="566" customWidth="1"/>
    <col min="9503" max="9725" width="9.1640625" style="566"/>
    <col min="9726" max="9726" width="3.6640625" style="566" customWidth="1"/>
    <col min="9727" max="9727" width="4.83203125" style="566" customWidth="1"/>
    <col min="9728" max="9729" width="0" style="566" hidden="1" customWidth="1"/>
    <col min="9730" max="9734" width="5.6640625" style="566" customWidth="1"/>
    <col min="9735" max="9735" width="6.1640625" style="566" customWidth="1"/>
    <col min="9736" max="9741" width="5.6640625" style="566" customWidth="1"/>
    <col min="9742" max="9742" width="6.5" style="566" customWidth="1"/>
    <col min="9743" max="9744" width="6.33203125" style="566" customWidth="1"/>
    <col min="9745" max="9747" width="5.6640625" style="566" customWidth="1"/>
    <col min="9748" max="9748" width="6" style="566" customWidth="1"/>
    <col min="9749" max="9749" width="5.6640625" style="566" customWidth="1"/>
    <col min="9750" max="9750" width="6" style="566" customWidth="1"/>
    <col min="9751" max="9751" width="6.33203125" style="566" customWidth="1"/>
    <col min="9752" max="9754" width="5.5" style="566" customWidth="1"/>
    <col min="9755" max="9755" width="5.33203125" style="566" customWidth="1"/>
    <col min="9756" max="9756" width="0" style="566" hidden="1" customWidth="1"/>
    <col min="9757" max="9757" width="0.6640625" style="566" customWidth="1"/>
    <col min="9758" max="9758" width="10.33203125" style="566" customWidth="1"/>
    <col min="9759" max="9981" width="9.1640625" style="566"/>
    <col min="9982" max="9982" width="3.6640625" style="566" customWidth="1"/>
    <col min="9983" max="9983" width="4.83203125" style="566" customWidth="1"/>
    <col min="9984" max="9985" width="0" style="566" hidden="1" customWidth="1"/>
    <col min="9986" max="9990" width="5.6640625" style="566" customWidth="1"/>
    <col min="9991" max="9991" width="6.1640625" style="566" customWidth="1"/>
    <col min="9992" max="9997" width="5.6640625" style="566" customWidth="1"/>
    <col min="9998" max="9998" width="6.5" style="566" customWidth="1"/>
    <col min="9999" max="10000" width="6.33203125" style="566" customWidth="1"/>
    <col min="10001" max="10003" width="5.6640625" style="566" customWidth="1"/>
    <col min="10004" max="10004" width="6" style="566" customWidth="1"/>
    <col min="10005" max="10005" width="5.6640625" style="566" customWidth="1"/>
    <col min="10006" max="10006" width="6" style="566" customWidth="1"/>
    <col min="10007" max="10007" width="6.33203125" style="566" customWidth="1"/>
    <col min="10008" max="10010" width="5.5" style="566" customWidth="1"/>
    <col min="10011" max="10011" width="5.33203125" style="566" customWidth="1"/>
    <col min="10012" max="10012" width="0" style="566" hidden="1" customWidth="1"/>
    <col min="10013" max="10013" width="0.6640625" style="566" customWidth="1"/>
    <col min="10014" max="10014" width="10.33203125" style="566" customWidth="1"/>
    <col min="10015" max="10237" width="9.1640625" style="566"/>
    <col min="10238" max="10238" width="3.6640625" style="566" customWidth="1"/>
    <col min="10239" max="10239" width="4.83203125" style="566" customWidth="1"/>
    <col min="10240" max="10241" width="0" style="566" hidden="1" customWidth="1"/>
    <col min="10242" max="10246" width="5.6640625" style="566" customWidth="1"/>
    <col min="10247" max="10247" width="6.1640625" style="566" customWidth="1"/>
    <col min="10248" max="10253" width="5.6640625" style="566" customWidth="1"/>
    <col min="10254" max="10254" width="6.5" style="566" customWidth="1"/>
    <col min="10255" max="10256" width="6.33203125" style="566" customWidth="1"/>
    <col min="10257" max="10259" width="5.6640625" style="566" customWidth="1"/>
    <col min="10260" max="10260" width="6" style="566" customWidth="1"/>
    <col min="10261" max="10261" width="5.6640625" style="566" customWidth="1"/>
    <col min="10262" max="10262" width="6" style="566" customWidth="1"/>
    <col min="10263" max="10263" width="6.33203125" style="566" customWidth="1"/>
    <col min="10264" max="10266" width="5.5" style="566" customWidth="1"/>
    <col min="10267" max="10267" width="5.33203125" style="566" customWidth="1"/>
    <col min="10268" max="10268" width="0" style="566" hidden="1" customWidth="1"/>
    <col min="10269" max="10269" width="0.6640625" style="566" customWidth="1"/>
    <col min="10270" max="10270" width="10.33203125" style="566" customWidth="1"/>
    <col min="10271" max="10493" width="9.1640625" style="566"/>
    <col min="10494" max="10494" width="3.6640625" style="566" customWidth="1"/>
    <col min="10495" max="10495" width="4.83203125" style="566" customWidth="1"/>
    <col min="10496" max="10497" width="0" style="566" hidden="1" customWidth="1"/>
    <col min="10498" max="10502" width="5.6640625" style="566" customWidth="1"/>
    <col min="10503" max="10503" width="6.1640625" style="566" customWidth="1"/>
    <col min="10504" max="10509" width="5.6640625" style="566" customWidth="1"/>
    <col min="10510" max="10510" width="6.5" style="566" customWidth="1"/>
    <col min="10511" max="10512" width="6.33203125" style="566" customWidth="1"/>
    <col min="10513" max="10515" width="5.6640625" style="566" customWidth="1"/>
    <col min="10516" max="10516" width="6" style="566" customWidth="1"/>
    <col min="10517" max="10517" width="5.6640625" style="566" customWidth="1"/>
    <col min="10518" max="10518" width="6" style="566" customWidth="1"/>
    <col min="10519" max="10519" width="6.33203125" style="566" customWidth="1"/>
    <col min="10520" max="10522" width="5.5" style="566" customWidth="1"/>
    <col min="10523" max="10523" width="5.33203125" style="566" customWidth="1"/>
    <col min="10524" max="10524" width="0" style="566" hidden="1" customWidth="1"/>
    <col min="10525" max="10525" width="0.6640625" style="566" customWidth="1"/>
    <col min="10526" max="10526" width="10.33203125" style="566" customWidth="1"/>
    <col min="10527" max="10749" width="9.1640625" style="566"/>
    <col min="10750" max="10750" width="3.6640625" style="566" customWidth="1"/>
    <col min="10751" max="10751" width="4.83203125" style="566" customWidth="1"/>
    <col min="10752" max="10753" width="0" style="566" hidden="1" customWidth="1"/>
    <col min="10754" max="10758" width="5.6640625" style="566" customWidth="1"/>
    <col min="10759" max="10759" width="6.1640625" style="566" customWidth="1"/>
    <col min="10760" max="10765" width="5.6640625" style="566" customWidth="1"/>
    <col min="10766" max="10766" width="6.5" style="566" customWidth="1"/>
    <col min="10767" max="10768" width="6.33203125" style="566" customWidth="1"/>
    <col min="10769" max="10771" width="5.6640625" style="566" customWidth="1"/>
    <col min="10772" max="10772" width="6" style="566" customWidth="1"/>
    <col min="10773" max="10773" width="5.6640625" style="566" customWidth="1"/>
    <col min="10774" max="10774" width="6" style="566" customWidth="1"/>
    <col min="10775" max="10775" width="6.33203125" style="566" customWidth="1"/>
    <col min="10776" max="10778" width="5.5" style="566" customWidth="1"/>
    <col min="10779" max="10779" width="5.33203125" style="566" customWidth="1"/>
    <col min="10780" max="10780" width="0" style="566" hidden="1" customWidth="1"/>
    <col min="10781" max="10781" width="0.6640625" style="566" customWidth="1"/>
    <col min="10782" max="10782" width="10.33203125" style="566" customWidth="1"/>
    <col min="10783" max="11005" width="9.1640625" style="566"/>
    <col min="11006" max="11006" width="3.6640625" style="566" customWidth="1"/>
    <col min="11007" max="11007" width="4.83203125" style="566" customWidth="1"/>
    <col min="11008" max="11009" width="0" style="566" hidden="1" customWidth="1"/>
    <col min="11010" max="11014" width="5.6640625" style="566" customWidth="1"/>
    <col min="11015" max="11015" width="6.1640625" style="566" customWidth="1"/>
    <col min="11016" max="11021" width="5.6640625" style="566" customWidth="1"/>
    <col min="11022" max="11022" width="6.5" style="566" customWidth="1"/>
    <col min="11023" max="11024" width="6.33203125" style="566" customWidth="1"/>
    <col min="11025" max="11027" width="5.6640625" style="566" customWidth="1"/>
    <col min="11028" max="11028" width="6" style="566" customWidth="1"/>
    <col min="11029" max="11029" width="5.6640625" style="566" customWidth="1"/>
    <col min="11030" max="11030" width="6" style="566" customWidth="1"/>
    <col min="11031" max="11031" width="6.33203125" style="566" customWidth="1"/>
    <col min="11032" max="11034" width="5.5" style="566" customWidth="1"/>
    <col min="11035" max="11035" width="5.33203125" style="566" customWidth="1"/>
    <col min="11036" max="11036" width="0" style="566" hidden="1" customWidth="1"/>
    <col min="11037" max="11037" width="0.6640625" style="566" customWidth="1"/>
    <col min="11038" max="11038" width="10.33203125" style="566" customWidth="1"/>
    <col min="11039" max="11261" width="9.1640625" style="566"/>
    <col min="11262" max="11262" width="3.6640625" style="566" customWidth="1"/>
    <col min="11263" max="11263" width="4.83203125" style="566" customWidth="1"/>
    <col min="11264" max="11265" width="0" style="566" hidden="1" customWidth="1"/>
    <col min="11266" max="11270" width="5.6640625" style="566" customWidth="1"/>
    <col min="11271" max="11271" width="6.1640625" style="566" customWidth="1"/>
    <col min="11272" max="11277" width="5.6640625" style="566" customWidth="1"/>
    <col min="11278" max="11278" width="6.5" style="566" customWidth="1"/>
    <col min="11279" max="11280" width="6.33203125" style="566" customWidth="1"/>
    <col min="11281" max="11283" width="5.6640625" style="566" customWidth="1"/>
    <col min="11284" max="11284" width="6" style="566" customWidth="1"/>
    <col min="11285" max="11285" width="5.6640625" style="566" customWidth="1"/>
    <col min="11286" max="11286" width="6" style="566" customWidth="1"/>
    <col min="11287" max="11287" width="6.33203125" style="566" customWidth="1"/>
    <col min="11288" max="11290" width="5.5" style="566" customWidth="1"/>
    <col min="11291" max="11291" width="5.33203125" style="566" customWidth="1"/>
    <col min="11292" max="11292" width="0" style="566" hidden="1" customWidth="1"/>
    <col min="11293" max="11293" width="0.6640625" style="566" customWidth="1"/>
    <col min="11294" max="11294" width="10.33203125" style="566" customWidth="1"/>
    <col min="11295" max="11517" width="9.1640625" style="566"/>
    <col min="11518" max="11518" width="3.6640625" style="566" customWidth="1"/>
    <col min="11519" max="11519" width="4.83203125" style="566" customWidth="1"/>
    <col min="11520" max="11521" width="0" style="566" hidden="1" customWidth="1"/>
    <col min="11522" max="11526" width="5.6640625" style="566" customWidth="1"/>
    <col min="11527" max="11527" width="6.1640625" style="566" customWidth="1"/>
    <col min="11528" max="11533" width="5.6640625" style="566" customWidth="1"/>
    <col min="11534" max="11534" width="6.5" style="566" customWidth="1"/>
    <col min="11535" max="11536" width="6.33203125" style="566" customWidth="1"/>
    <col min="11537" max="11539" width="5.6640625" style="566" customWidth="1"/>
    <col min="11540" max="11540" width="6" style="566" customWidth="1"/>
    <col min="11541" max="11541" width="5.6640625" style="566" customWidth="1"/>
    <col min="11542" max="11542" width="6" style="566" customWidth="1"/>
    <col min="11543" max="11543" width="6.33203125" style="566" customWidth="1"/>
    <col min="11544" max="11546" width="5.5" style="566" customWidth="1"/>
    <col min="11547" max="11547" width="5.33203125" style="566" customWidth="1"/>
    <col min="11548" max="11548" width="0" style="566" hidden="1" customWidth="1"/>
    <col min="11549" max="11549" width="0.6640625" style="566" customWidth="1"/>
    <col min="11550" max="11550" width="10.33203125" style="566" customWidth="1"/>
    <col min="11551" max="11773" width="9.1640625" style="566"/>
    <col min="11774" max="11774" width="3.6640625" style="566" customWidth="1"/>
    <col min="11775" max="11775" width="4.83203125" style="566" customWidth="1"/>
    <col min="11776" max="11777" width="0" style="566" hidden="1" customWidth="1"/>
    <col min="11778" max="11782" width="5.6640625" style="566" customWidth="1"/>
    <col min="11783" max="11783" width="6.1640625" style="566" customWidth="1"/>
    <col min="11784" max="11789" width="5.6640625" style="566" customWidth="1"/>
    <col min="11790" max="11790" width="6.5" style="566" customWidth="1"/>
    <col min="11791" max="11792" width="6.33203125" style="566" customWidth="1"/>
    <col min="11793" max="11795" width="5.6640625" style="566" customWidth="1"/>
    <col min="11796" max="11796" width="6" style="566" customWidth="1"/>
    <col min="11797" max="11797" width="5.6640625" style="566" customWidth="1"/>
    <col min="11798" max="11798" width="6" style="566" customWidth="1"/>
    <col min="11799" max="11799" width="6.33203125" style="566" customWidth="1"/>
    <col min="11800" max="11802" width="5.5" style="566" customWidth="1"/>
    <col min="11803" max="11803" width="5.33203125" style="566" customWidth="1"/>
    <col min="11804" max="11804" width="0" style="566" hidden="1" customWidth="1"/>
    <col min="11805" max="11805" width="0.6640625" style="566" customWidth="1"/>
    <col min="11806" max="11806" width="10.33203125" style="566" customWidth="1"/>
    <col min="11807" max="12029" width="9.1640625" style="566"/>
    <col min="12030" max="12030" width="3.6640625" style="566" customWidth="1"/>
    <col min="12031" max="12031" width="4.83203125" style="566" customWidth="1"/>
    <col min="12032" max="12033" width="0" style="566" hidden="1" customWidth="1"/>
    <col min="12034" max="12038" width="5.6640625" style="566" customWidth="1"/>
    <col min="12039" max="12039" width="6.1640625" style="566" customWidth="1"/>
    <col min="12040" max="12045" width="5.6640625" style="566" customWidth="1"/>
    <col min="12046" max="12046" width="6.5" style="566" customWidth="1"/>
    <col min="12047" max="12048" width="6.33203125" style="566" customWidth="1"/>
    <col min="12049" max="12051" width="5.6640625" style="566" customWidth="1"/>
    <col min="12052" max="12052" width="6" style="566" customWidth="1"/>
    <col min="12053" max="12053" width="5.6640625" style="566" customWidth="1"/>
    <col min="12054" max="12054" width="6" style="566" customWidth="1"/>
    <col min="12055" max="12055" width="6.33203125" style="566" customWidth="1"/>
    <col min="12056" max="12058" width="5.5" style="566" customWidth="1"/>
    <col min="12059" max="12059" width="5.33203125" style="566" customWidth="1"/>
    <col min="12060" max="12060" width="0" style="566" hidden="1" customWidth="1"/>
    <col min="12061" max="12061" width="0.6640625" style="566" customWidth="1"/>
    <col min="12062" max="12062" width="10.33203125" style="566" customWidth="1"/>
    <col min="12063" max="12285" width="9.1640625" style="566"/>
    <col min="12286" max="12286" width="3.6640625" style="566" customWidth="1"/>
    <col min="12287" max="12287" width="4.83203125" style="566" customWidth="1"/>
    <col min="12288" max="12289" width="0" style="566" hidden="1" customWidth="1"/>
    <col min="12290" max="12294" width="5.6640625" style="566" customWidth="1"/>
    <col min="12295" max="12295" width="6.1640625" style="566" customWidth="1"/>
    <col min="12296" max="12301" width="5.6640625" style="566" customWidth="1"/>
    <col min="12302" max="12302" width="6.5" style="566" customWidth="1"/>
    <col min="12303" max="12304" width="6.33203125" style="566" customWidth="1"/>
    <col min="12305" max="12307" width="5.6640625" style="566" customWidth="1"/>
    <col min="12308" max="12308" width="6" style="566" customWidth="1"/>
    <col min="12309" max="12309" width="5.6640625" style="566" customWidth="1"/>
    <col min="12310" max="12310" width="6" style="566" customWidth="1"/>
    <col min="12311" max="12311" width="6.33203125" style="566" customWidth="1"/>
    <col min="12312" max="12314" width="5.5" style="566" customWidth="1"/>
    <col min="12315" max="12315" width="5.33203125" style="566" customWidth="1"/>
    <col min="12316" max="12316" width="0" style="566" hidden="1" customWidth="1"/>
    <col min="12317" max="12317" width="0.6640625" style="566" customWidth="1"/>
    <col min="12318" max="12318" width="10.33203125" style="566" customWidth="1"/>
    <col min="12319" max="12541" width="9.1640625" style="566"/>
    <col min="12542" max="12542" width="3.6640625" style="566" customWidth="1"/>
    <col min="12543" max="12543" width="4.83203125" style="566" customWidth="1"/>
    <col min="12544" max="12545" width="0" style="566" hidden="1" customWidth="1"/>
    <col min="12546" max="12550" width="5.6640625" style="566" customWidth="1"/>
    <col min="12551" max="12551" width="6.1640625" style="566" customWidth="1"/>
    <col min="12552" max="12557" width="5.6640625" style="566" customWidth="1"/>
    <col min="12558" max="12558" width="6.5" style="566" customWidth="1"/>
    <col min="12559" max="12560" width="6.33203125" style="566" customWidth="1"/>
    <col min="12561" max="12563" width="5.6640625" style="566" customWidth="1"/>
    <col min="12564" max="12564" width="6" style="566" customWidth="1"/>
    <col min="12565" max="12565" width="5.6640625" style="566" customWidth="1"/>
    <col min="12566" max="12566" width="6" style="566" customWidth="1"/>
    <col min="12567" max="12567" width="6.33203125" style="566" customWidth="1"/>
    <col min="12568" max="12570" width="5.5" style="566" customWidth="1"/>
    <col min="12571" max="12571" width="5.33203125" style="566" customWidth="1"/>
    <col min="12572" max="12572" width="0" style="566" hidden="1" customWidth="1"/>
    <col min="12573" max="12573" width="0.6640625" style="566" customWidth="1"/>
    <col min="12574" max="12574" width="10.33203125" style="566" customWidth="1"/>
    <col min="12575" max="12797" width="9.1640625" style="566"/>
    <col min="12798" max="12798" width="3.6640625" style="566" customWidth="1"/>
    <col min="12799" max="12799" width="4.83203125" style="566" customWidth="1"/>
    <col min="12800" max="12801" width="0" style="566" hidden="1" customWidth="1"/>
    <col min="12802" max="12806" width="5.6640625" style="566" customWidth="1"/>
    <col min="12807" max="12807" width="6.1640625" style="566" customWidth="1"/>
    <col min="12808" max="12813" width="5.6640625" style="566" customWidth="1"/>
    <col min="12814" max="12814" width="6.5" style="566" customWidth="1"/>
    <col min="12815" max="12816" width="6.33203125" style="566" customWidth="1"/>
    <col min="12817" max="12819" width="5.6640625" style="566" customWidth="1"/>
    <col min="12820" max="12820" width="6" style="566" customWidth="1"/>
    <col min="12821" max="12821" width="5.6640625" style="566" customWidth="1"/>
    <col min="12822" max="12822" width="6" style="566" customWidth="1"/>
    <col min="12823" max="12823" width="6.33203125" style="566" customWidth="1"/>
    <col min="12824" max="12826" width="5.5" style="566" customWidth="1"/>
    <col min="12827" max="12827" width="5.33203125" style="566" customWidth="1"/>
    <col min="12828" max="12828" width="0" style="566" hidden="1" customWidth="1"/>
    <col min="12829" max="12829" width="0.6640625" style="566" customWidth="1"/>
    <col min="12830" max="12830" width="10.33203125" style="566" customWidth="1"/>
    <col min="12831" max="13053" width="9.1640625" style="566"/>
    <col min="13054" max="13054" width="3.6640625" style="566" customWidth="1"/>
    <col min="13055" max="13055" width="4.83203125" style="566" customWidth="1"/>
    <col min="13056" max="13057" width="0" style="566" hidden="1" customWidth="1"/>
    <col min="13058" max="13062" width="5.6640625" style="566" customWidth="1"/>
    <col min="13063" max="13063" width="6.1640625" style="566" customWidth="1"/>
    <col min="13064" max="13069" width="5.6640625" style="566" customWidth="1"/>
    <col min="13070" max="13070" width="6.5" style="566" customWidth="1"/>
    <col min="13071" max="13072" width="6.33203125" style="566" customWidth="1"/>
    <col min="13073" max="13075" width="5.6640625" style="566" customWidth="1"/>
    <col min="13076" max="13076" width="6" style="566" customWidth="1"/>
    <col min="13077" max="13077" width="5.6640625" style="566" customWidth="1"/>
    <col min="13078" max="13078" width="6" style="566" customWidth="1"/>
    <col min="13079" max="13079" width="6.33203125" style="566" customWidth="1"/>
    <col min="13080" max="13082" width="5.5" style="566" customWidth="1"/>
    <col min="13083" max="13083" width="5.33203125" style="566" customWidth="1"/>
    <col min="13084" max="13084" width="0" style="566" hidden="1" customWidth="1"/>
    <col min="13085" max="13085" width="0.6640625" style="566" customWidth="1"/>
    <col min="13086" max="13086" width="10.33203125" style="566" customWidth="1"/>
    <col min="13087" max="13309" width="9.1640625" style="566"/>
    <col min="13310" max="13310" width="3.6640625" style="566" customWidth="1"/>
    <col min="13311" max="13311" width="4.83203125" style="566" customWidth="1"/>
    <col min="13312" max="13313" width="0" style="566" hidden="1" customWidth="1"/>
    <col min="13314" max="13318" width="5.6640625" style="566" customWidth="1"/>
    <col min="13319" max="13319" width="6.1640625" style="566" customWidth="1"/>
    <col min="13320" max="13325" width="5.6640625" style="566" customWidth="1"/>
    <col min="13326" max="13326" width="6.5" style="566" customWidth="1"/>
    <col min="13327" max="13328" width="6.33203125" style="566" customWidth="1"/>
    <col min="13329" max="13331" width="5.6640625" style="566" customWidth="1"/>
    <col min="13332" max="13332" width="6" style="566" customWidth="1"/>
    <col min="13333" max="13333" width="5.6640625" style="566" customWidth="1"/>
    <col min="13334" max="13334" width="6" style="566" customWidth="1"/>
    <col min="13335" max="13335" width="6.33203125" style="566" customWidth="1"/>
    <col min="13336" max="13338" width="5.5" style="566" customWidth="1"/>
    <col min="13339" max="13339" width="5.33203125" style="566" customWidth="1"/>
    <col min="13340" max="13340" width="0" style="566" hidden="1" customWidth="1"/>
    <col min="13341" max="13341" width="0.6640625" style="566" customWidth="1"/>
    <col min="13342" max="13342" width="10.33203125" style="566" customWidth="1"/>
    <col min="13343" max="13565" width="9.1640625" style="566"/>
    <col min="13566" max="13566" width="3.6640625" style="566" customWidth="1"/>
    <col min="13567" max="13567" width="4.83203125" style="566" customWidth="1"/>
    <col min="13568" max="13569" width="0" style="566" hidden="1" customWidth="1"/>
    <col min="13570" max="13574" width="5.6640625" style="566" customWidth="1"/>
    <col min="13575" max="13575" width="6.1640625" style="566" customWidth="1"/>
    <col min="13576" max="13581" width="5.6640625" style="566" customWidth="1"/>
    <col min="13582" max="13582" width="6.5" style="566" customWidth="1"/>
    <col min="13583" max="13584" width="6.33203125" style="566" customWidth="1"/>
    <col min="13585" max="13587" width="5.6640625" style="566" customWidth="1"/>
    <col min="13588" max="13588" width="6" style="566" customWidth="1"/>
    <col min="13589" max="13589" width="5.6640625" style="566" customWidth="1"/>
    <col min="13590" max="13590" width="6" style="566" customWidth="1"/>
    <col min="13591" max="13591" width="6.33203125" style="566" customWidth="1"/>
    <col min="13592" max="13594" width="5.5" style="566" customWidth="1"/>
    <col min="13595" max="13595" width="5.33203125" style="566" customWidth="1"/>
    <col min="13596" max="13596" width="0" style="566" hidden="1" customWidth="1"/>
    <col min="13597" max="13597" width="0.6640625" style="566" customWidth="1"/>
    <col min="13598" max="13598" width="10.33203125" style="566" customWidth="1"/>
    <col min="13599" max="13821" width="9.1640625" style="566"/>
    <col min="13822" max="13822" width="3.6640625" style="566" customWidth="1"/>
    <col min="13823" max="13823" width="4.83203125" style="566" customWidth="1"/>
    <col min="13824" max="13825" width="0" style="566" hidden="1" customWidth="1"/>
    <col min="13826" max="13830" width="5.6640625" style="566" customWidth="1"/>
    <col min="13831" max="13831" width="6.1640625" style="566" customWidth="1"/>
    <col min="13832" max="13837" width="5.6640625" style="566" customWidth="1"/>
    <col min="13838" max="13838" width="6.5" style="566" customWidth="1"/>
    <col min="13839" max="13840" width="6.33203125" style="566" customWidth="1"/>
    <col min="13841" max="13843" width="5.6640625" style="566" customWidth="1"/>
    <col min="13844" max="13844" width="6" style="566" customWidth="1"/>
    <col min="13845" max="13845" width="5.6640625" style="566" customWidth="1"/>
    <col min="13846" max="13846" width="6" style="566" customWidth="1"/>
    <col min="13847" max="13847" width="6.33203125" style="566" customWidth="1"/>
    <col min="13848" max="13850" width="5.5" style="566" customWidth="1"/>
    <col min="13851" max="13851" width="5.33203125" style="566" customWidth="1"/>
    <col min="13852" max="13852" width="0" style="566" hidden="1" customWidth="1"/>
    <col min="13853" max="13853" width="0.6640625" style="566" customWidth="1"/>
    <col min="13854" max="13854" width="10.33203125" style="566" customWidth="1"/>
    <col min="13855" max="14077" width="9.1640625" style="566"/>
    <col min="14078" max="14078" width="3.6640625" style="566" customWidth="1"/>
    <col min="14079" max="14079" width="4.83203125" style="566" customWidth="1"/>
    <col min="14080" max="14081" width="0" style="566" hidden="1" customWidth="1"/>
    <col min="14082" max="14086" width="5.6640625" style="566" customWidth="1"/>
    <col min="14087" max="14087" width="6.1640625" style="566" customWidth="1"/>
    <col min="14088" max="14093" width="5.6640625" style="566" customWidth="1"/>
    <col min="14094" max="14094" width="6.5" style="566" customWidth="1"/>
    <col min="14095" max="14096" width="6.33203125" style="566" customWidth="1"/>
    <col min="14097" max="14099" width="5.6640625" style="566" customWidth="1"/>
    <col min="14100" max="14100" width="6" style="566" customWidth="1"/>
    <col min="14101" max="14101" width="5.6640625" style="566" customWidth="1"/>
    <col min="14102" max="14102" width="6" style="566" customWidth="1"/>
    <col min="14103" max="14103" width="6.33203125" style="566" customWidth="1"/>
    <col min="14104" max="14106" width="5.5" style="566" customWidth="1"/>
    <col min="14107" max="14107" width="5.33203125" style="566" customWidth="1"/>
    <col min="14108" max="14108" width="0" style="566" hidden="1" customWidth="1"/>
    <col min="14109" max="14109" width="0.6640625" style="566" customWidth="1"/>
    <col min="14110" max="14110" width="10.33203125" style="566" customWidth="1"/>
    <col min="14111" max="14333" width="9.1640625" style="566"/>
    <col min="14334" max="14334" width="3.6640625" style="566" customWidth="1"/>
    <col min="14335" max="14335" width="4.83203125" style="566" customWidth="1"/>
    <col min="14336" max="14337" width="0" style="566" hidden="1" customWidth="1"/>
    <col min="14338" max="14342" width="5.6640625" style="566" customWidth="1"/>
    <col min="14343" max="14343" width="6.1640625" style="566" customWidth="1"/>
    <col min="14344" max="14349" width="5.6640625" style="566" customWidth="1"/>
    <col min="14350" max="14350" width="6.5" style="566" customWidth="1"/>
    <col min="14351" max="14352" width="6.33203125" style="566" customWidth="1"/>
    <col min="14353" max="14355" width="5.6640625" style="566" customWidth="1"/>
    <col min="14356" max="14356" width="6" style="566" customWidth="1"/>
    <col min="14357" max="14357" width="5.6640625" style="566" customWidth="1"/>
    <col min="14358" max="14358" width="6" style="566" customWidth="1"/>
    <col min="14359" max="14359" width="6.33203125" style="566" customWidth="1"/>
    <col min="14360" max="14362" width="5.5" style="566" customWidth="1"/>
    <col min="14363" max="14363" width="5.33203125" style="566" customWidth="1"/>
    <col min="14364" max="14364" width="0" style="566" hidden="1" customWidth="1"/>
    <col min="14365" max="14365" width="0.6640625" style="566" customWidth="1"/>
    <col min="14366" max="14366" width="10.33203125" style="566" customWidth="1"/>
    <col min="14367" max="14589" width="9.1640625" style="566"/>
    <col min="14590" max="14590" width="3.6640625" style="566" customWidth="1"/>
    <col min="14591" max="14591" width="4.83203125" style="566" customWidth="1"/>
    <col min="14592" max="14593" width="0" style="566" hidden="1" customWidth="1"/>
    <col min="14594" max="14598" width="5.6640625" style="566" customWidth="1"/>
    <col min="14599" max="14599" width="6.1640625" style="566" customWidth="1"/>
    <col min="14600" max="14605" width="5.6640625" style="566" customWidth="1"/>
    <col min="14606" max="14606" width="6.5" style="566" customWidth="1"/>
    <col min="14607" max="14608" width="6.33203125" style="566" customWidth="1"/>
    <col min="14609" max="14611" width="5.6640625" style="566" customWidth="1"/>
    <col min="14612" max="14612" width="6" style="566" customWidth="1"/>
    <col min="14613" max="14613" width="5.6640625" style="566" customWidth="1"/>
    <col min="14614" max="14614" width="6" style="566" customWidth="1"/>
    <col min="14615" max="14615" width="6.33203125" style="566" customWidth="1"/>
    <col min="14616" max="14618" width="5.5" style="566" customWidth="1"/>
    <col min="14619" max="14619" width="5.33203125" style="566" customWidth="1"/>
    <col min="14620" max="14620" width="0" style="566" hidden="1" customWidth="1"/>
    <col min="14621" max="14621" width="0.6640625" style="566" customWidth="1"/>
    <col min="14622" max="14622" width="10.33203125" style="566" customWidth="1"/>
    <col min="14623" max="14845" width="9.1640625" style="566"/>
    <col min="14846" max="14846" width="3.6640625" style="566" customWidth="1"/>
    <col min="14847" max="14847" width="4.83203125" style="566" customWidth="1"/>
    <col min="14848" max="14849" width="0" style="566" hidden="1" customWidth="1"/>
    <col min="14850" max="14854" width="5.6640625" style="566" customWidth="1"/>
    <col min="14855" max="14855" width="6.1640625" style="566" customWidth="1"/>
    <col min="14856" max="14861" width="5.6640625" style="566" customWidth="1"/>
    <col min="14862" max="14862" width="6.5" style="566" customWidth="1"/>
    <col min="14863" max="14864" width="6.33203125" style="566" customWidth="1"/>
    <col min="14865" max="14867" width="5.6640625" style="566" customWidth="1"/>
    <col min="14868" max="14868" width="6" style="566" customWidth="1"/>
    <col min="14869" max="14869" width="5.6640625" style="566" customWidth="1"/>
    <col min="14870" max="14870" width="6" style="566" customWidth="1"/>
    <col min="14871" max="14871" width="6.33203125" style="566" customWidth="1"/>
    <col min="14872" max="14874" width="5.5" style="566" customWidth="1"/>
    <col min="14875" max="14875" width="5.33203125" style="566" customWidth="1"/>
    <col min="14876" max="14876" width="0" style="566" hidden="1" customWidth="1"/>
    <col min="14877" max="14877" width="0.6640625" style="566" customWidth="1"/>
    <col min="14878" max="14878" width="10.33203125" style="566" customWidth="1"/>
    <col min="14879" max="15101" width="9.1640625" style="566"/>
    <col min="15102" max="15102" width="3.6640625" style="566" customWidth="1"/>
    <col min="15103" max="15103" width="4.83203125" style="566" customWidth="1"/>
    <col min="15104" max="15105" width="0" style="566" hidden="1" customWidth="1"/>
    <col min="15106" max="15110" width="5.6640625" style="566" customWidth="1"/>
    <col min="15111" max="15111" width="6.1640625" style="566" customWidth="1"/>
    <col min="15112" max="15117" width="5.6640625" style="566" customWidth="1"/>
    <col min="15118" max="15118" width="6.5" style="566" customWidth="1"/>
    <col min="15119" max="15120" width="6.33203125" style="566" customWidth="1"/>
    <col min="15121" max="15123" width="5.6640625" style="566" customWidth="1"/>
    <col min="15124" max="15124" width="6" style="566" customWidth="1"/>
    <col min="15125" max="15125" width="5.6640625" style="566" customWidth="1"/>
    <col min="15126" max="15126" width="6" style="566" customWidth="1"/>
    <col min="15127" max="15127" width="6.33203125" style="566" customWidth="1"/>
    <col min="15128" max="15130" width="5.5" style="566" customWidth="1"/>
    <col min="15131" max="15131" width="5.33203125" style="566" customWidth="1"/>
    <col min="15132" max="15132" width="0" style="566" hidden="1" customWidth="1"/>
    <col min="15133" max="15133" width="0.6640625" style="566" customWidth="1"/>
    <col min="15134" max="15134" width="10.33203125" style="566" customWidth="1"/>
    <col min="15135" max="15357" width="9.1640625" style="566"/>
    <col min="15358" max="15358" width="3.6640625" style="566" customWidth="1"/>
    <col min="15359" max="15359" width="4.83203125" style="566" customWidth="1"/>
    <col min="15360" max="15361" width="0" style="566" hidden="1" customWidth="1"/>
    <col min="15362" max="15366" width="5.6640625" style="566" customWidth="1"/>
    <col min="15367" max="15367" width="6.1640625" style="566" customWidth="1"/>
    <col min="15368" max="15373" width="5.6640625" style="566" customWidth="1"/>
    <col min="15374" max="15374" width="6.5" style="566" customWidth="1"/>
    <col min="15375" max="15376" width="6.33203125" style="566" customWidth="1"/>
    <col min="15377" max="15379" width="5.6640625" style="566" customWidth="1"/>
    <col min="15380" max="15380" width="6" style="566" customWidth="1"/>
    <col min="15381" max="15381" width="5.6640625" style="566" customWidth="1"/>
    <col min="15382" max="15382" width="6" style="566" customWidth="1"/>
    <col min="15383" max="15383" width="6.33203125" style="566" customWidth="1"/>
    <col min="15384" max="15386" width="5.5" style="566" customWidth="1"/>
    <col min="15387" max="15387" width="5.33203125" style="566" customWidth="1"/>
    <col min="15388" max="15388" width="0" style="566" hidden="1" customWidth="1"/>
    <col min="15389" max="15389" width="0.6640625" style="566" customWidth="1"/>
    <col min="15390" max="15390" width="10.33203125" style="566" customWidth="1"/>
    <col min="15391" max="15613" width="9.1640625" style="566"/>
    <col min="15614" max="15614" width="3.6640625" style="566" customWidth="1"/>
    <col min="15615" max="15615" width="4.83203125" style="566" customWidth="1"/>
    <col min="15616" max="15617" width="0" style="566" hidden="1" customWidth="1"/>
    <col min="15618" max="15622" width="5.6640625" style="566" customWidth="1"/>
    <col min="15623" max="15623" width="6.1640625" style="566" customWidth="1"/>
    <col min="15624" max="15629" width="5.6640625" style="566" customWidth="1"/>
    <col min="15630" max="15630" width="6.5" style="566" customWidth="1"/>
    <col min="15631" max="15632" width="6.33203125" style="566" customWidth="1"/>
    <col min="15633" max="15635" width="5.6640625" style="566" customWidth="1"/>
    <col min="15636" max="15636" width="6" style="566" customWidth="1"/>
    <col min="15637" max="15637" width="5.6640625" style="566" customWidth="1"/>
    <col min="15638" max="15638" width="6" style="566" customWidth="1"/>
    <col min="15639" max="15639" width="6.33203125" style="566" customWidth="1"/>
    <col min="15640" max="15642" width="5.5" style="566" customWidth="1"/>
    <col min="15643" max="15643" width="5.33203125" style="566" customWidth="1"/>
    <col min="15644" max="15644" width="0" style="566" hidden="1" customWidth="1"/>
    <col min="15645" max="15645" width="0.6640625" style="566" customWidth="1"/>
    <col min="15646" max="15646" width="10.33203125" style="566" customWidth="1"/>
    <col min="15647" max="15869" width="9.1640625" style="566"/>
    <col min="15870" max="15870" width="3.6640625" style="566" customWidth="1"/>
    <col min="15871" max="15871" width="4.83203125" style="566" customWidth="1"/>
    <col min="15872" max="15873" width="0" style="566" hidden="1" customWidth="1"/>
    <col min="15874" max="15878" width="5.6640625" style="566" customWidth="1"/>
    <col min="15879" max="15879" width="6.1640625" style="566" customWidth="1"/>
    <col min="15880" max="15885" width="5.6640625" style="566" customWidth="1"/>
    <col min="15886" max="15886" width="6.5" style="566" customWidth="1"/>
    <col min="15887" max="15888" width="6.33203125" style="566" customWidth="1"/>
    <col min="15889" max="15891" width="5.6640625" style="566" customWidth="1"/>
    <col min="15892" max="15892" width="6" style="566" customWidth="1"/>
    <col min="15893" max="15893" width="5.6640625" style="566" customWidth="1"/>
    <col min="15894" max="15894" width="6" style="566" customWidth="1"/>
    <col min="15895" max="15895" width="6.33203125" style="566" customWidth="1"/>
    <col min="15896" max="15898" width="5.5" style="566" customWidth="1"/>
    <col min="15899" max="15899" width="5.33203125" style="566" customWidth="1"/>
    <col min="15900" max="15900" width="0" style="566" hidden="1" customWidth="1"/>
    <col min="15901" max="15901" width="0.6640625" style="566" customWidth="1"/>
    <col min="15902" max="15902" width="10.33203125" style="566" customWidth="1"/>
    <col min="15903" max="16125" width="9.1640625" style="566"/>
    <col min="16126" max="16126" width="3.6640625" style="566" customWidth="1"/>
    <col min="16127" max="16127" width="4.83203125" style="566" customWidth="1"/>
    <col min="16128" max="16129" width="0" style="566" hidden="1" customWidth="1"/>
    <col min="16130" max="16134" width="5.6640625" style="566" customWidth="1"/>
    <col min="16135" max="16135" width="6.1640625" style="566" customWidth="1"/>
    <col min="16136" max="16141" width="5.6640625" style="566" customWidth="1"/>
    <col min="16142" max="16142" width="6.5" style="566" customWidth="1"/>
    <col min="16143" max="16144" width="6.33203125" style="566" customWidth="1"/>
    <col min="16145" max="16147" width="5.6640625" style="566" customWidth="1"/>
    <col min="16148" max="16148" width="6" style="566" customWidth="1"/>
    <col min="16149" max="16149" width="5.6640625" style="566" customWidth="1"/>
    <col min="16150" max="16150" width="6" style="566" customWidth="1"/>
    <col min="16151" max="16151" width="6.33203125" style="566" customWidth="1"/>
    <col min="16152" max="16154" width="5.5" style="566" customWidth="1"/>
    <col min="16155" max="16155" width="5.33203125" style="566" customWidth="1"/>
    <col min="16156" max="16156" width="0" style="566" hidden="1" customWidth="1"/>
    <col min="16157" max="16157" width="0.6640625" style="566" customWidth="1"/>
    <col min="16158" max="16158" width="10.33203125" style="566" customWidth="1"/>
    <col min="16159" max="16384" width="9.1640625" style="566"/>
  </cols>
  <sheetData>
    <row r="1" spans="1:89"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c r="A2" s="569" t="s">
        <v>2100</v>
      </c>
      <c r="L2" s="4148"/>
      <c r="X2" s="4149"/>
      <c r="Y2" s="4149"/>
      <c r="Z2" s="4149"/>
      <c r="AA2" s="4149"/>
      <c r="AB2" s="4149"/>
      <c r="AC2" s="4149"/>
      <c r="AD2" s="4149"/>
      <c r="AE2" s="4149"/>
      <c r="AF2" s="4149"/>
      <c r="AG2" s="4149"/>
    </row>
    <row r="3" spans="1:89" ht="4.5" customHeight="1" thickBot="1">
      <c r="A3" s="4148"/>
      <c r="X3" s="4151"/>
      <c r="Y3" s="4151"/>
      <c r="Z3" s="4151"/>
      <c r="AA3" s="4151"/>
      <c r="AB3" s="4151"/>
      <c r="AC3" s="4151"/>
      <c r="AD3" s="4151"/>
      <c r="AE3" s="4151"/>
      <c r="AF3" s="4151"/>
      <c r="AG3" s="4151"/>
    </row>
    <row r="4" spans="1:89" ht="13.5" customHeight="1" thickBot="1">
      <c r="A4" s="6493" t="s">
        <v>2101</v>
      </c>
      <c r="B4" s="4152"/>
      <c r="C4" s="6496"/>
      <c r="D4" s="6496"/>
      <c r="E4" s="6496"/>
      <c r="F4" s="6496"/>
      <c r="G4" s="6496"/>
      <c r="H4" s="6496"/>
      <c r="I4" s="6496"/>
      <c r="J4" s="6496"/>
      <c r="K4" s="6496"/>
      <c r="L4" s="6496"/>
      <c r="M4" s="6496"/>
      <c r="N4" s="6496"/>
      <c r="O4" s="6496"/>
      <c r="P4" s="6496"/>
      <c r="Q4" s="6496"/>
      <c r="R4" s="6496"/>
      <c r="S4" s="6496"/>
      <c r="T4" s="6496"/>
      <c r="U4" s="6496"/>
      <c r="V4" s="6496"/>
      <c r="W4" s="6496"/>
      <c r="X4" s="6496"/>
      <c r="Y4" s="6496"/>
      <c r="Z4" s="6293"/>
      <c r="AA4" s="6293"/>
      <c r="AB4" s="6293"/>
      <c r="AC4" s="6293"/>
      <c r="AD4" s="6293"/>
      <c r="AE4" s="6298"/>
      <c r="AF4" s="574"/>
      <c r="AG4" s="574"/>
    </row>
    <row r="5" spans="1:89" ht="29.45" customHeight="1" thickBot="1">
      <c r="A5" s="6494"/>
      <c r="B5" s="4153"/>
      <c r="C5" s="4154">
        <v>1990</v>
      </c>
      <c r="D5" s="4153">
        <v>1992</v>
      </c>
      <c r="E5" s="4153">
        <v>1993</v>
      </c>
      <c r="F5" s="4153">
        <v>1994</v>
      </c>
      <c r="G5" s="4153">
        <v>1995</v>
      </c>
      <c r="H5" s="4153">
        <v>1996</v>
      </c>
      <c r="I5" s="4153">
        <v>1997</v>
      </c>
      <c r="J5" s="4153">
        <v>1998</v>
      </c>
      <c r="K5" s="4153">
        <v>1999</v>
      </c>
      <c r="L5" s="4153">
        <v>2000</v>
      </c>
      <c r="M5" s="4153">
        <v>2001</v>
      </c>
      <c r="N5" s="4153">
        <v>2002</v>
      </c>
      <c r="O5" s="4153">
        <v>2003</v>
      </c>
      <c r="P5" s="4153">
        <v>2004</v>
      </c>
      <c r="Q5" s="4153">
        <v>2005</v>
      </c>
      <c r="R5" s="4153">
        <v>2006</v>
      </c>
      <c r="S5" s="4153">
        <v>2007</v>
      </c>
      <c r="T5" s="4153">
        <v>2008</v>
      </c>
      <c r="U5" s="4153">
        <v>2009</v>
      </c>
      <c r="V5" s="4153">
        <v>2010</v>
      </c>
      <c r="W5" s="4153">
        <v>2011</v>
      </c>
      <c r="X5" s="4153">
        <v>2012</v>
      </c>
      <c r="Y5" s="4153">
        <v>2013</v>
      </c>
      <c r="Z5" s="4153">
        <v>2014</v>
      </c>
      <c r="AA5" s="4153">
        <v>2015</v>
      </c>
      <c r="AB5" s="4153">
        <v>2016</v>
      </c>
      <c r="AC5" s="4153">
        <v>2017</v>
      </c>
      <c r="AD5" s="4153">
        <v>2018</v>
      </c>
      <c r="AE5" s="4155">
        <v>2019</v>
      </c>
    </row>
    <row r="6" spans="1:89" ht="18.95" hidden="1" customHeight="1" thickBot="1">
      <c r="A6" s="6494"/>
      <c r="B6" s="4158">
        <v>1962</v>
      </c>
      <c r="C6" s="4159">
        <v>9.9</v>
      </c>
      <c r="D6" s="4159">
        <v>8.8454459355622657</v>
      </c>
      <c r="E6" s="4159">
        <v>8.0049284484726382</v>
      </c>
      <c r="F6" s="4159">
        <v>7.4603247422857768</v>
      </c>
      <c r="G6" s="4159">
        <v>7.0380422097035629</v>
      </c>
      <c r="H6" s="4159">
        <v>6.602291003474261</v>
      </c>
      <c r="I6" s="4159">
        <v>6.1935187649852352</v>
      </c>
      <c r="J6" s="4159">
        <v>5.7991748735816806</v>
      </c>
      <c r="K6" s="935">
        <v>5.4248595636872601</v>
      </c>
      <c r="L6" s="935">
        <v>5.2061991973966029</v>
      </c>
      <c r="M6" s="935">
        <v>4.9394679292187877</v>
      </c>
      <c r="N6" s="935">
        <v>4.6423570763334467</v>
      </c>
      <c r="O6" s="935">
        <v>4.4681011321784858</v>
      </c>
      <c r="P6" s="935">
        <v>4.2675273468753447</v>
      </c>
      <c r="Q6" s="935">
        <v>4.0681862219974692</v>
      </c>
      <c r="R6" s="936">
        <v>3.7357081928351419</v>
      </c>
      <c r="S6" s="935">
        <v>3.4335553242970049</v>
      </c>
      <c r="T6" s="935">
        <v>3.1299501588851459</v>
      </c>
      <c r="U6" s="935">
        <v>3.0536099111074595</v>
      </c>
      <c r="V6" s="935">
        <v>2.967550934020855</v>
      </c>
      <c r="W6" s="937">
        <v>2.7864328018975164</v>
      </c>
      <c r="X6" s="935">
        <v>2.6818410027887554</v>
      </c>
      <c r="Y6" s="935">
        <v>2.5911507273321308</v>
      </c>
      <c r="Z6" s="935">
        <v>2.5108049683450879</v>
      </c>
      <c r="AA6" s="935">
        <v>2.5</v>
      </c>
      <c r="AB6" s="935"/>
      <c r="AC6" s="935"/>
      <c r="AD6" s="935"/>
      <c r="AE6" s="938">
        <f>AA6/1.01</f>
        <v>2.4752475247524752</v>
      </c>
    </row>
    <row r="7" spans="1:89" ht="18.95" hidden="1" customHeight="1" thickBot="1">
      <c r="A7" s="6494"/>
      <c r="B7" s="4160">
        <v>1970</v>
      </c>
      <c r="C7" s="4159">
        <v>11.5</v>
      </c>
      <c r="D7" s="4159">
        <v>10.275012955451118</v>
      </c>
      <c r="E7" s="4159">
        <v>9.2986542583268026</v>
      </c>
      <c r="F7" s="4159">
        <v>8.6660337915440842</v>
      </c>
      <c r="G7" s="4159">
        <v>8.1755035769283815</v>
      </c>
      <c r="H7" s="4159">
        <v>7.6693279333286872</v>
      </c>
      <c r="I7" s="4159">
        <v>7.1944914946798191</v>
      </c>
      <c r="J7" s="4159">
        <v>6.7364152571908411</v>
      </c>
      <c r="K7" s="935">
        <v>6.3016045436771204</v>
      </c>
      <c r="L7" s="935">
        <v>6.0476051282889829</v>
      </c>
      <c r="M7" s="935">
        <v>5.7377657763652588</v>
      </c>
      <c r="N7" s="935">
        <v>5.3926370078620849</v>
      </c>
      <c r="O7" s="935">
        <v>5.1902184868739996</v>
      </c>
      <c r="P7" s="935">
        <v>4.9572287362693412</v>
      </c>
      <c r="Q7" s="935">
        <v>4.7256708639364549</v>
      </c>
      <c r="R7" s="936">
        <v>4.3394590118792058</v>
      </c>
      <c r="S7" s="935">
        <v>3.9884733565066228</v>
      </c>
      <c r="T7" s="935">
        <v>3.6358006896140593</v>
      </c>
      <c r="U7" s="935">
        <v>3.5471226240137166</v>
      </c>
      <c r="V7" s="935">
        <v>3.4471551253777619</v>
      </c>
      <c r="W7" s="937">
        <v>3.2367653759415607</v>
      </c>
      <c r="X7" s="935">
        <v>3.1152698517243129</v>
      </c>
      <c r="Y7" s="935">
        <v>3.0099225620524765</v>
      </c>
      <c r="Z7" s="935">
        <v>2.9165916298958106</v>
      </c>
      <c r="AA7" s="935">
        <v>2.9</v>
      </c>
      <c r="AB7" s="935"/>
      <c r="AC7" s="935"/>
      <c r="AD7" s="935"/>
      <c r="AE7" s="938">
        <f>AA7/1.01</f>
        <v>2.8712871287128712</v>
      </c>
    </row>
    <row r="8" spans="1:89" ht="18.95" hidden="1" customHeight="1" thickBot="1">
      <c r="A8" s="6494"/>
      <c r="B8" s="4160">
        <v>1980</v>
      </c>
      <c r="C8" s="4159">
        <v>45.5</v>
      </c>
      <c r="D8" s="4159">
        <v>40.653312128089198</v>
      </c>
      <c r="E8" s="4159">
        <v>36.790327717727784</v>
      </c>
      <c r="F8" s="4159">
        <v>34.287351088283117</v>
      </c>
      <c r="G8" s="4159">
        <v>32.34655763045577</v>
      </c>
      <c r="H8" s="4159">
        <v>30.343862692735243</v>
      </c>
      <c r="I8" s="4159">
        <v>28.46516200068972</v>
      </c>
      <c r="J8" s="4159">
        <v>26.652773408885505</v>
      </c>
      <c r="K8" s="935">
        <v>24.93243536846165</v>
      </c>
      <c r="L8" s="935">
        <v>23.927481159752062</v>
      </c>
      <c r="M8" s="935">
        <v>22.701595028227761</v>
      </c>
      <c r="N8" s="935">
        <v>21.336085552845638</v>
      </c>
      <c r="O8" s="935">
        <v>20.535212274153647</v>
      </c>
      <c r="P8" s="935">
        <v>19.613383260891737</v>
      </c>
      <c r="Q8" s="935">
        <v>18.697219505139884</v>
      </c>
      <c r="R8" s="936">
        <v>17.169163916565552</v>
      </c>
      <c r="S8" s="935">
        <v>15.780481540960984</v>
      </c>
      <c r="T8" s="935">
        <v>14.38512446760345</v>
      </c>
      <c r="U8" s="935">
        <v>14.03426777327166</v>
      </c>
      <c r="V8" s="935">
        <v>13.638744191712012</v>
      </c>
      <c r="W8" s="937">
        <v>12.806332574377477</v>
      </c>
      <c r="X8" s="935">
        <v>12.325632891604887</v>
      </c>
      <c r="Y8" s="935">
        <v>11.908824049859795</v>
      </c>
      <c r="Z8" s="935">
        <v>11.539558187848639</v>
      </c>
      <c r="AA8" s="935">
        <v>11.4</v>
      </c>
      <c r="AB8" s="935"/>
      <c r="AC8" s="935"/>
      <c r="AD8" s="935"/>
      <c r="AE8" s="938">
        <f>AA8/1.01</f>
        <v>11.287128712871286</v>
      </c>
    </row>
    <row r="9" spans="1:89" ht="18.95" hidden="1" customHeight="1" thickBot="1">
      <c r="A9" s="6494"/>
      <c r="B9" s="4161">
        <v>1990</v>
      </c>
      <c r="C9" s="4162">
        <v>100</v>
      </c>
      <c r="D9" s="4159">
        <v>89.347938743053192</v>
      </c>
      <c r="E9" s="4159">
        <v>80.857863115885237</v>
      </c>
      <c r="F9" s="4159">
        <v>75.356815578644216</v>
      </c>
      <c r="G9" s="4159">
        <v>71.091335451551146</v>
      </c>
      <c r="H9" s="4159">
        <v>66.689808115901627</v>
      </c>
      <c r="I9" s="4159">
        <v>62.560795605911466</v>
      </c>
      <c r="J9" s="4159">
        <v>58.577523975572532</v>
      </c>
      <c r="K9" s="935">
        <v>54.796561249366263</v>
      </c>
      <c r="L9" s="935">
        <v>52.587870680773761</v>
      </c>
      <c r="M9" s="935">
        <v>49.893615446654422</v>
      </c>
      <c r="N9" s="935">
        <v>46.89249572053987</v>
      </c>
      <c r="O9" s="935">
        <v>45.132334668469561</v>
      </c>
      <c r="P9" s="935">
        <v>43.106336837124701</v>
      </c>
      <c r="Q9" s="935">
        <v>41.09279012118656</v>
      </c>
      <c r="R9" s="936">
        <v>37.734426190253956</v>
      </c>
      <c r="S9" s="935">
        <v>34.68237701310106</v>
      </c>
      <c r="T9" s="935">
        <v>31.61565817055703</v>
      </c>
      <c r="U9" s="935">
        <v>30.844544556641008</v>
      </c>
      <c r="V9" s="935">
        <v>29.97526195980662</v>
      </c>
      <c r="W9" s="937">
        <v>28.145785877752697</v>
      </c>
      <c r="X9" s="935">
        <v>27.089303058472279</v>
      </c>
      <c r="Y9" s="935">
        <v>26.173239670021527</v>
      </c>
      <c r="Z9" s="935">
        <v>25.361666346920082</v>
      </c>
      <c r="AA9" s="935">
        <v>25</v>
      </c>
      <c r="AB9" s="935"/>
      <c r="AC9" s="935"/>
      <c r="AD9" s="935"/>
      <c r="AE9" s="938">
        <f>AA9/1.01</f>
        <v>24.752475247524753</v>
      </c>
    </row>
    <row r="10" spans="1:89" ht="18.95" hidden="1" customHeight="1" thickBot="1">
      <c r="A10" s="6494"/>
      <c r="B10" s="4163">
        <v>1992</v>
      </c>
      <c r="C10" s="4159">
        <v>111.9</v>
      </c>
      <c r="D10" s="4162">
        <v>100</v>
      </c>
      <c r="E10" s="4159">
        <v>90.497737556561091</v>
      </c>
      <c r="F10" s="4159">
        <v>84.340855131930198</v>
      </c>
      <c r="G10" s="4159">
        <v>79.566844464085094</v>
      </c>
      <c r="H10" s="4159">
        <v>74.64056703947945</v>
      </c>
      <c r="I10" s="4159">
        <v>70.019293658048255</v>
      </c>
      <c r="J10" s="4159">
        <v>65.561136383940308</v>
      </c>
      <c r="K10" s="935">
        <v>61.329407281515728</v>
      </c>
      <c r="L10" s="935">
        <v>58.857396623335632</v>
      </c>
      <c r="M10" s="935">
        <v>55.841932280204581</v>
      </c>
      <c r="N10" s="935">
        <v>52.483019060342649</v>
      </c>
      <c r="O10" s="935">
        <v>50.513011607644515</v>
      </c>
      <c r="P10" s="935">
        <v>48.245474314846724</v>
      </c>
      <c r="Q10" s="935">
        <v>45.991872559434441</v>
      </c>
      <c r="R10" s="936">
        <v>42.233124480656052</v>
      </c>
      <c r="S10" s="935">
        <v>38.817210000602984</v>
      </c>
      <c r="T10" s="935">
        <v>35.384876937650851</v>
      </c>
      <c r="U10" s="935">
        <v>34.52183115868376</v>
      </c>
      <c r="V10" s="935">
        <v>33.548912690654774</v>
      </c>
      <c r="W10" s="937">
        <v>31.50132647009838</v>
      </c>
      <c r="X10" s="935">
        <v>30.31888976910335</v>
      </c>
      <c r="Y10" s="935">
        <v>29.2936133034815</v>
      </c>
      <c r="Z10" s="935">
        <v>28.385284208799899</v>
      </c>
      <c r="AA10" s="935">
        <v>28</v>
      </c>
      <c r="AB10" s="935">
        <v>27.722772277227723</v>
      </c>
      <c r="AC10" s="935"/>
      <c r="AD10" s="935"/>
      <c r="AE10" s="938">
        <v>26.733628039756727</v>
      </c>
    </row>
    <row r="11" spans="1:89" ht="18.95" hidden="1" customHeight="1" thickBot="1">
      <c r="A11" s="6494"/>
      <c r="B11" s="4163">
        <v>1993</v>
      </c>
      <c r="C11" s="4159">
        <v>123.6</v>
      </c>
      <c r="D11" s="4159">
        <v>110.5</v>
      </c>
      <c r="E11" s="4162">
        <v>100</v>
      </c>
      <c r="F11" s="4164">
        <v>93.2</v>
      </c>
      <c r="G11" s="4159">
        <v>87.9</v>
      </c>
      <c r="H11" s="4159">
        <v>82.5</v>
      </c>
      <c r="I11" s="4159">
        <v>77.400000000000006</v>
      </c>
      <c r="J11" s="4159">
        <v>72.5</v>
      </c>
      <c r="K11" s="935">
        <v>67.8</v>
      </c>
      <c r="L11" s="935">
        <v>65.099999999999994</v>
      </c>
      <c r="M11" s="935">
        <v>61.764705882352928</v>
      </c>
      <c r="N11" s="935">
        <v>58.049535603715157</v>
      </c>
      <c r="O11" s="935">
        <v>55.8</v>
      </c>
      <c r="P11" s="935">
        <v>53.3</v>
      </c>
      <c r="Q11" s="935">
        <v>50.8</v>
      </c>
      <c r="R11" s="936">
        <v>46.6</v>
      </c>
      <c r="S11" s="935">
        <v>42.8</v>
      </c>
      <c r="T11" s="935">
        <v>39</v>
      </c>
      <c r="U11" s="935">
        <v>38.048780487804883</v>
      </c>
      <c r="V11" s="935">
        <v>36.976463059091238</v>
      </c>
      <c r="W11" s="937">
        <v>34.719683623559852</v>
      </c>
      <c r="X11" s="935">
        <v>33.416442371087442</v>
      </c>
      <c r="Y11" s="935">
        <v>32.369442700347058</v>
      </c>
      <c r="Z11" s="935">
        <v>31.365739050723889</v>
      </c>
      <c r="AA11" s="935">
        <v>30.963217226775804</v>
      </c>
      <c r="AB11" s="935">
        <v>30.656650719580004</v>
      </c>
      <c r="AC11" s="935">
        <v>29.6</v>
      </c>
      <c r="AD11" s="935"/>
      <c r="AE11" s="938">
        <v>28.68217054263566</v>
      </c>
    </row>
    <row r="12" spans="1:89" ht="18.95" customHeight="1" thickBot="1">
      <c r="A12" s="6494"/>
      <c r="B12" s="4163">
        <v>1994</v>
      </c>
      <c r="C12" s="4159">
        <v>132.6</v>
      </c>
      <c r="D12" s="4159">
        <v>118.6</v>
      </c>
      <c r="E12" s="4159">
        <v>107.3</v>
      </c>
      <c r="F12" s="4162">
        <v>100</v>
      </c>
      <c r="G12" s="4159">
        <v>94.3</v>
      </c>
      <c r="H12" s="4159">
        <v>88.461538461538467</v>
      </c>
      <c r="I12" s="4159">
        <v>83</v>
      </c>
      <c r="J12" s="4159">
        <v>77.7</v>
      </c>
      <c r="K12" s="935">
        <v>72.7</v>
      </c>
      <c r="L12" s="935">
        <v>69.8</v>
      </c>
      <c r="M12" s="935">
        <v>66.223908918406067</v>
      </c>
      <c r="N12" s="935">
        <v>62.240515900757579</v>
      </c>
      <c r="O12" s="935">
        <v>59.9</v>
      </c>
      <c r="P12" s="935">
        <v>57.2</v>
      </c>
      <c r="Q12" s="935">
        <v>54.5</v>
      </c>
      <c r="R12" s="936">
        <v>50.1</v>
      </c>
      <c r="S12" s="935">
        <v>46</v>
      </c>
      <c r="T12" s="935">
        <v>41.9</v>
      </c>
      <c r="U12" s="935">
        <v>40.878048780487809</v>
      </c>
      <c r="V12" s="935">
        <v>39.72599492758777</v>
      </c>
      <c r="W12" s="937">
        <v>37.30140368787584</v>
      </c>
      <c r="X12" s="935">
        <v>35.901254752527279</v>
      </c>
      <c r="Y12" s="935">
        <v>34.732412017472384</v>
      </c>
      <c r="Z12" s="935">
        <v>33.655438001426731</v>
      </c>
      <c r="AA12" s="935">
        <v>33.223532084330436</v>
      </c>
      <c r="AB12" s="935">
        <v>32.894586222109339</v>
      </c>
      <c r="AC12" s="935">
        <v>31.7</v>
      </c>
      <c r="AD12" s="935">
        <v>30.717054263565888</v>
      </c>
      <c r="AE12" s="938">
        <v>30.564233098075515</v>
      </c>
    </row>
    <row r="13" spans="1:89" ht="18.95" customHeight="1" thickBot="1">
      <c r="A13" s="6494"/>
      <c r="B13" s="4163">
        <v>1995</v>
      </c>
      <c r="C13" s="4159">
        <v>140.6</v>
      </c>
      <c r="D13" s="4159">
        <v>125.7</v>
      </c>
      <c r="E13" s="4159">
        <v>113.7</v>
      </c>
      <c r="F13" s="4159">
        <v>106</v>
      </c>
      <c r="G13" s="4162">
        <v>100</v>
      </c>
      <c r="H13" s="4159">
        <v>93.808630393996253</v>
      </c>
      <c r="I13" s="4159">
        <v>88</v>
      </c>
      <c r="J13" s="4159">
        <v>82.4</v>
      </c>
      <c r="K13" s="935">
        <v>77.099999999999994</v>
      </c>
      <c r="L13" s="935">
        <v>74</v>
      </c>
      <c r="M13" s="935">
        <v>70.208728652751418</v>
      </c>
      <c r="N13" s="935">
        <v>65.985647230029528</v>
      </c>
      <c r="O13" s="935">
        <v>63.5</v>
      </c>
      <c r="P13" s="935">
        <v>60.7</v>
      </c>
      <c r="Q13" s="935">
        <v>57.8</v>
      </c>
      <c r="R13" s="936">
        <v>53.1</v>
      </c>
      <c r="S13" s="935">
        <v>48.8</v>
      </c>
      <c r="T13" s="935">
        <v>44.5</v>
      </c>
      <c r="U13" s="935">
        <v>43.41463414634147</v>
      </c>
      <c r="V13" s="935">
        <v>42.191092464860517</v>
      </c>
      <c r="W13" s="937">
        <v>39.616049262779832</v>
      </c>
      <c r="X13" s="935">
        <v>38.129017577266445</v>
      </c>
      <c r="Y13" s="935">
        <v>36.816356738520739</v>
      </c>
      <c r="Z13" s="935">
        <v>35.674764281512338</v>
      </c>
      <c r="AA13" s="935">
        <v>35.216944009390268</v>
      </c>
      <c r="AB13" s="935">
        <v>34.868261395435908</v>
      </c>
      <c r="AC13" s="935">
        <v>33.6</v>
      </c>
      <c r="AD13" s="935">
        <v>32.558139534883722</v>
      </c>
      <c r="AE13" s="938">
        <v>32.396158741177835</v>
      </c>
    </row>
    <row r="14" spans="1:89" ht="18.95" customHeight="1" thickBot="1">
      <c r="A14" s="6494"/>
      <c r="B14" s="4163">
        <v>1996</v>
      </c>
      <c r="C14" s="4159">
        <v>149.80000000000001</v>
      </c>
      <c r="D14" s="4159">
        <v>134</v>
      </c>
      <c r="E14" s="4159">
        <v>121.2</v>
      </c>
      <c r="F14" s="4159">
        <v>113</v>
      </c>
      <c r="G14" s="4159">
        <v>106.6</v>
      </c>
      <c r="H14" s="4162">
        <v>100</v>
      </c>
      <c r="I14" s="4159">
        <v>93.8</v>
      </c>
      <c r="J14" s="4159">
        <v>87.8</v>
      </c>
      <c r="K14" s="935">
        <v>82.1</v>
      </c>
      <c r="L14" s="935">
        <v>78.8</v>
      </c>
      <c r="M14" s="935">
        <v>74.762808349146113</v>
      </c>
      <c r="N14" s="935">
        <v>70.265797320626035</v>
      </c>
      <c r="O14" s="935">
        <v>67.7</v>
      </c>
      <c r="P14" s="935">
        <v>64.599999999999994</v>
      </c>
      <c r="Q14" s="935">
        <v>61.6</v>
      </c>
      <c r="R14" s="936">
        <v>56.6</v>
      </c>
      <c r="S14" s="935">
        <v>52</v>
      </c>
      <c r="T14" s="935">
        <v>47.4</v>
      </c>
      <c r="U14" s="935">
        <v>46.243902439024396</v>
      </c>
      <c r="V14" s="935">
        <v>44.940624333357043</v>
      </c>
      <c r="W14" s="937">
        <v>42.19776932709582</v>
      </c>
      <c r="X14" s="935">
        <v>40.613829958706276</v>
      </c>
      <c r="Y14" s="935">
        <v>39.246236283263109</v>
      </c>
      <c r="Z14" s="935">
        <v>38.029298724092158</v>
      </c>
      <c r="AA14" s="935">
        <v>37.541262314010027</v>
      </c>
      <c r="AB14" s="935">
        <v>37.16956664753468</v>
      </c>
      <c r="AC14" s="935">
        <v>35.799999999999997</v>
      </c>
      <c r="AD14" s="935">
        <v>34.689922480620154</v>
      </c>
      <c r="AE14" s="938">
        <v>34.517335801612099</v>
      </c>
    </row>
    <row r="15" spans="1:89" ht="18.95" customHeight="1" thickBot="1">
      <c r="A15" s="6494"/>
      <c r="B15" s="4165">
        <v>1997</v>
      </c>
      <c r="C15" s="4159">
        <v>159.69999999999999</v>
      </c>
      <c r="D15" s="4159">
        <v>142.80000000000001</v>
      </c>
      <c r="E15" s="4159">
        <v>129.19999999999999</v>
      </c>
      <c r="F15" s="4159">
        <v>120.5</v>
      </c>
      <c r="G15" s="4159">
        <v>113.6</v>
      </c>
      <c r="H15" s="4159">
        <v>106.6</v>
      </c>
      <c r="I15" s="4162">
        <v>100</v>
      </c>
      <c r="J15" s="4159">
        <v>93.6</v>
      </c>
      <c r="K15" s="935">
        <v>87.6</v>
      </c>
      <c r="L15" s="935">
        <v>84.1</v>
      </c>
      <c r="M15" s="935">
        <v>79.791271347248568</v>
      </c>
      <c r="N15" s="935">
        <v>74.991796378993016</v>
      </c>
      <c r="O15" s="935">
        <v>72.2</v>
      </c>
      <c r="P15" s="935">
        <v>68.900000000000006</v>
      </c>
      <c r="Q15" s="935">
        <v>65.7</v>
      </c>
      <c r="R15" s="936">
        <v>60.3</v>
      </c>
      <c r="S15" s="935">
        <v>55.4</v>
      </c>
      <c r="T15" s="935">
        <v>50.5</v>
      </c>
      <c r="U15" s="935">
        <v>49.268292682926834</v>
      </c>
      <c r="V15" s="935">
        <v>47.87977908933609</v>
      </c>
      <c r="W15" s="937">
        <v>44.957539051019808</v>
      </c>
      <c r="X15" s="935">
        <v>43.270008711279893</v>
      </c>
      <c r="Y15" s="935">
        <v>41.836487877958461</v>
      </c>
      <c r="Z15" s="935">
        <v>40.539232439882241</v>
      </c>
      <c r="AA15" s="935">
        <v>40.01898562673469</v>
      </c>
      <c r="AB15" s="935">
        <v>39.622758046271969</v>
      </c>
      <c r="AC15" s="935">
        <v>38.200000000000003</v>
      </c>
      <c r="AD15" s="935">
        <v>37.015503875968996</v>
      </c>
      <c r="AE15" s="938">
        <v>36.83134714026766</v>
      </c>
    </row>
    <row r="16" spans="1:89" ht="18.95" customHeight="1" thickBot="1">
      <c r="A16" s="6494"/>
      <c r="B16" s="4165">
        <v>1998</v>
      </c>
      <c r="C16" s="4159">
        <v>170.6</v>
      </c>
      <c r="D16" s="4159">
        <v>152.5</v>
      </c>
      <c r="E16" s="4159">
        <v>138</v>
      </c>
      <c r="F16" s="4159">
        <v>128.69999999999999</v>
      </c>
      <c r="G16" s="4159">
        <v>121.3</v>
      </c>
      <c r="H16" s="4159">
        <v>113.8</v>
      </c>
      <c r="I16" s="4159">
        <v>106.8</v>
      </c>
      <c r="J16" s="4162">
        <v>100</v>
      </c>
      <c r="K16" s="935">
        <v>93.5</v>
      </c>
      <c r="L16" s="935">
        <v>89.7</v>
      </c>
      <c r="M16" s="935">
        <v>85.104364326375702</v>
      </c>
      <c r="N16" s="935">
        <v>79.985304818022271</v>
      </c>
      <c r="O16" s="935">
        <v>77</v>
      </c>
      <c r="P16" s="935">
        <v>73.5</v>
      </c>
      <c r="Q16" s="935">
        <v>70.099999999999994</v>
      </c>
      <c r="R16" s="936">
        <v>64.400000000000006</v>
      </c>
      <c r="S16" s="935">
        <v>59.2</v>
      </c>
      <c r="T16" s="935">
        <v>54</v>
      </c>
      <c r="U16" s="935">
        <v>52.682926829268297</v>
      </c>
      <c r="V16" s="935">
        <v>51.198179620280179</v>
      </c>
      <c r="W16" s="937">
        <v>48.073408094159795</v>
      </c>
      <c r="X16" s="935">
        <v>46.268920206121074</v>
      </c>
      <c r="Y16" s="935">
        <v>44.681369053659644</v>
      </c>
      <c r="Z16" s="935">
        <v>43.295900245794236</v>
      </c>
      <c r="AA16" s="935">
        <v>42.740276649352651</v>
      </c>
      <c r="AB16" s="935">
        <v>42.317105593418468</v>
      </c>
      <c r="AC16" s="935">
        <v>40.799999999999997</v>
      </c>
      <c r="AD16" s="935">
        <v>39.534883720930232</v>
      </c>
      <c r="AE16" s="938">
        <v>39.338192757144512</v>
      </c>
    </row>
    <row r="17" spans="1:31" ht="18.95" customHeight="1" thickBot="1">
      <c r="A17" s="6494"/>
      <c r="B17" s="4165">
        <v>1999</v>
      </c>
      <c r="C17" s="4159">
        <v>182.4</v>
      </c>
      <c r="D17" s="4159">
        <v>163</v>
      </c>
      <c r="E17" s="4159">
        <v>147.5</v>
      </c>
      <c r="F17" s="4159">
        <v>137.6</v>
      </c>
      <c r="G17" s="4159">
        <v>129.69999999999999</v>
      </c>
      <c r="H17" s="4159">
        <v>121.7</v>
      </c>
      <c r="I17" s="4159">
        <v>114.2</v>
      </c>
      <c r="J17" s="4166">
        <v>106.9</v>
      </c>
      <c r="K17" s="940">
        <v>100</v>
      </c>
      <c r="L17" s="942">
        <v>96</v>
      </c>
      <c r="M17" s="935">
        <v>91.081593927893735</v>
      </c>
      <c r="N17" s="935">
        <v>85.603001811930199</v>
      </c>
      <c r="O17" s="935">
        <v>82.4</v>
      </c>
      <c r="P17" s="935">
        <v>78.7</v>
      </c>
      <c r="Q17" s="935">
        <v>75</v>
      </c>
      <c r="R17" s="936">
        <v>68.900000000000006</v>
      </c>
      <c r="S17" s="935">
        <v>63.3</v>
      </c>
      <c r="T17" s="935">
        <v>57.7</v>
      </c>
      <c r="U17" s="935">
        <v>56.292682926829279</v>
      </c>
      <c r="V17" s="935">
        <v>54.706203038706789</v>
      </c>
      <c r="W17" s="937">
        <v>51.367326796907783</v>
      </c>
      <c r="X17" s="935">
        <v>49.43919807209604</v>
      </c>
      <c r="Y17" s="935">
        <v>47.764383518362166</v>
      </c>
      <c r="Z17" s="935">
        <v>46.283317362754033</v>
      </c>
      <c r="AA17" s="935">
        <v>45.689355738157985</v>
      </c>
      <c r="AB17" s="935">
        <v>45.23698587936434</v>
      </c>
      <c r="AC17" s="935">
        <v>43.6</v>
      </c>
      <c r="AD17" s="935">
        <v>42.248062015503876</v>
      </c>
      <c r="AE17" s="938">
        <v>42.037872652242669</v>
      </c>
    </row>
    <row r="18" spans="1:31" ht="18.95" customHeight="1" thickBot="1">
      <c r="A18" s="6494"/>
      <c r="B18" s="4165">
        <v>2000</v>
      </c>
      <c r="C18" s="4159">
        <v>190.1</v>
      </c>
      <c r="D18" s="4159">
        <v>169.8</v>
      </c>
      <c r="E18" s="4159">
        <v>153.69999999999999</v>
      </c>
      <c r="F18" s="4159">
        <v>143.4</v>
      </c>
      <c r="G18" s="4159">
        <v>135.1</v>
      </c>
      <c r="H18" s="4159">
        <v>126.8</v>
      </c>
      <c r="I18" s="4159">
        <v>119</v>
      </c>
      <c r="J18" s="4159">
        <v>111.4</v>
      </c>
      <c r="K18" s="938">
        <v>104.2</v>
      </c>
      <c r="L18" s="940">
        <v>100</v>
      </c>
      <c r="M18" s="935">
        <v>94.876660341555976</v>
      </c>
      <c r="N18" s="935">
        <v>89.169793554093957</v>
      </c>
      <c r="O18" s="935">
        <v>85.9</v>
      </c>
      <c r="P18" s="935">
        <v>82</v>
      </c>
      <c r="Q18" s="935">
        <v>78.2</v>
      </c>
      <c r="R18" s="936">
        <v>71.8</v>
      </c>
      <c r="S18" s="935">
        <v>66</v>
      </c>
      <c r="T18" s="935">
        <v>60.2</v>
      </c>
      <c r="U18" s="935">
        <v>58.73170731707318</v>
      </c>
      <c r="V18" s="935">
        <v>57.076489132238272</v>
      </c>
      <c r="W18" s="937">
        <v>53.592947542007771</v>
      </c>
      <c r="X18" s="935">
        <v>51.581277711268314</v>
      </c>
      <c r="Y18" s="935">
        <v>49.770487626133381</v>
      </c>
      <c r="Z18" s="935">
        <v>48.227216691989703</v>
      </c>
      <c r="AA18" s="935">
        <v>47.608308679160622</v>
      </c>
      <c r="AB18" s="935">
        <v>47.136939286297647</v>
      </c>
      <c r="AC18" s="935">
        <v>45.5</v>
      </c>
      <c r="AD18" s="935">
        <v>44.089147286821706</v>
      </c>
      <c r="AE18" s="938">
        <v>43.869798295344985</v>
      </c>
    </row>
    <row r="19" spans="1:31" ht="18.95" customHeight="1" thickBot="1">
      <c r="A19" s="6494"/>
      <c r="B19" s="4165">
        <v>2001</v>
      </c>
      <c r="C19" s="4159">
        <v>200.36540000000002</v>
      </c>
      <c r="D19" s="4159">
        <v>178.96920000000003</v>
      </c>
      <c r="E19" s="4159">
        <v>161.99979999999999</v>
      </c>
      <c r="F19" s="4159">
        <v>151.14359999999999</v>
      </c>
      <c r="G19" s="4159">
        <v>142.3954</v>
      </c>
      <c r="H19" s="4159">
        <v>133.6472</v>
      </c>
      <c r="I19" s="4159">
        <v>125.426</v>
      </c>
      <c r="J19" s="4159">
        <v>117.41560000000001</v>
      </c>
      <c r="K19" s="935">
        <v>109.82680000000001</v>
      </c>
      <c r="L19" s="935">
        <v>105.4</v>
      </c>
      <c r="M19" s="940">
        <v>100</v>
      </c>
      <c r="N19" s="939">
        <v>93.984962406015029</v>
      </c>
      <c r="O19" s="935">
        <v>90.5</v>
      </c>
      <c r="P19" s="935">
        <v>86.4</v>
      </c>
      <c r="Q19" s="935">
        <v>82.4</v>
      </c>
      <c r="R19" s="936">
        <v>75.7</v>
      </c>
      <c r="S19" s="935">
        <v>69.599999999999994</v>
      </c>
      <c r="T19" s="935">
        <v>63.4</v>
      </c>
      <c r="U19" s="935">
        <v>61.853658536585371</v>
      </c>
      <c r="V19" s="935">
        <v>60.110455331958576</v>
      </c>
      <c r="W19" s="937">
        <v>56.441742095735755</v>
      </c>
      <c r="X19" s="935">
        <v>54.323139649408816</v>
      </c>
      <c r="Y19" s="935">
        <v>52.458093957944591</v>
      </c>
      <c r="Z19" s="935">
        <v>50.831486393357153</v>
      </c>
      <c r="AA19" s="935">
        <v>50.1791573478353</v>
      </c>
      <c r="AB19" s="935">
        <v>49.682334007757724</v>
      </c>
      <c r="AC19" s="935">
        <v>47.9</v>
      </c>
      <c r="AD19" s="935">
        <v>46.414728682170541</v>
      </c>
      <c r="AE19" s="938">
        <v>46.183809634000546</v>
      </c>
    </row>
    <row r="20" spans="1:31" ht="18.95" customHeight="1" thickBot="1">
      <c r="A20" s="6494"/>
      <c r="B20" s="4165">
        <v>2002</v>
      </c>
      <c r="C20" s="4159">
        <v>213.18878560000005</v>
      </c>
      <c r="D20" s="4159">
        <v>190.42322880000003</v>
      </c>
      <c r="E20" s="4159">
        <v>172.36778720000001</v>
      </c>
      <c r="F20" s="4159">
        <v>160.8167904</v>
      </c>
      <c r="G20" s="4159">
        <v>151.50870560000001</v>
      </c>
      <c r="H20" s="4159">
        <v>142.2006208</v>
      </c>
      <c r="I20" s="4159">
        <v>133.45326400000002</v>
      </c>
      <c r="J20" s="4159">
        <v>124.93019840000002</v>
      </c>
      <c r="K20" s="935">
        <v>116.85571520000001</v>
      </c>
      <c r="L20" s="935">
        <v>112.14560000000002</v>
      </c>
      <c r="M20" s="938">
        <v>106.4</v>
      </c>
      <c r="N20" s="940">
        <v>100</v>
      </c>
      <c r="O20" s="941">
        <v>96.2</v>
      </c>
      <c r="P20" s="935">
        <v>91.9</v>
      </c>
      <c r="Q20" s="935">
        <v>87.6</v>
      </c>
      <c r="R20" s="936">
        <v>80.400000000000006</v>
      </c>
      <c r="S20" s="935">
        <v>73.900000000000006</v>
      </c>
      <c r="T20" s="935">
        <v>67.400000000000006</v>
      </c>
      <c r="U20" s="935">
        <v>65.756097560975618</v>
      </c>
      <c r="V20" s="935">
        <v>63.902913081608965</v>
      </c>
      <c r="W20" s="937">
        <v>60.002735287895746</v>
      </c>
      <c r="X20" s="935">
        <v>57.750467072084454</v>
      </c>
      <c r="Y20" s="935">
        <v>55.815411971253035</v>
      </c>
      <c r="Z20" s="935">
        <v>54.084701522532015</v>
      </c>
      <c r="AA20" s="935">
        <v>53.390623418096766</v>
      </c>
      <c r="AB20" s="935">
        <v>52.862003384254223</v>
      </c>
      <c r="AC20" s="935">
        <v>51</v>
      </c>
      <c r="AD20" s="935">
        <v>49.418604651162788</v>
      </c>
      <c r="AE20" s="938">
        <v>49.172740946430643</v>
      </c>
    </row>
    <row r="21" spans="1:31" ht="18.95" customHeight="1" thickBot="1">
      <c r="A21" s="6494"/>
      <c r="B21" s="4165">
        <v>2003</v>
      </c>
      <c r="C21" s="4159">
        <v>221.5</v>
      </c>
      <c r="D21" s="4159">
        <v>197.8</v>
      </c>
      <c r="E21" s="4159">
        <v>179.1</v>
      </c>
      <c r="F21" s="4159">
        <v>167.1</v>
      </c>
      <c r="G21" s="4159">
        <v>157.4</v>
      </c>
      <c r="H21" s="4159">
        <v>147.69999999999999</v>
      </c>
      <c r="I21" s="4159">
        <v>138.69999999999999</v>
      </c>
      <c r="J21" s="4159">
        <v>129.80000000000001</v>
      </c>
      <c r="K21" s="935">
        <v>121.4</v>
      </c>
      <c r="L21" s="935">
        <v>116.5</v>
      </c>
      <c r="M21" s="935">
        <v>110.5</v>
      </c>
      <c r="N21" s="938">
        <v>103.9</v>
      </c>
      <c r="O21" s="940">
        <v>100</v>
      </c>
      <c r="P21" s="942">
        <v>95.5</v>
      </c>
      <c r="Q21" s="935">
        <v>91</v>
      </c>
      <c r="R21" s="936">
        <v>83.6</v>
      </c>
      <c r="S21" s="935">
        <v>76.8</v>
      </c>
      <c r="T21" s="935">
        <v>70</v>
      </c>
      <c r="U21" s="935">
        <v>68.292682926829272</v>
      </c>
      <c r="V21" s="935">
        <v>66.368010618881712</v>
      </c>
      <c r="W21" s="937">
        <v>62.31738086279973</v>
      </c>
      <c r="X21" s="935">
        <v>59.978229896823613</v>
      </c>
      <c r="Y21" s="935">
        <v>57.992213038131908</v>
      </c>
      <c r="Z21" s="935">
        <v>56.194004881910757</v>
      </c>
      <c r="AA21" s="935">
        <v>55.472857731402534</v>
      </c>
      <c r="AB21" s="935">
        <v>54.923621516240132</v>
      </c>
      <c r="AC21" s="935">
        <v>53</v>
      </c>
      <c r="AD21" s="935">
        <v>51.356589147286819</v>
      </c>
      <c r="AE21" s="938">
        <v>51.101083728643609</v>
      </c>
    </row>
    <row r="22" spans="1:31" ht="18.95" customHeight="1" thickBot="1">
      <c r="A22" s="6494"/>
      <c r="B22" s="4165">
        <v>2004</v>
      </c>
      <c r="C22" s="4159">
        <v>231.9</v>
      </c>
      <c r="D22" s="4159">
        <v>207.1</v>
      </c>
      <c r="E22" s="4159">
        <v>187.5</v>
      </c>
      <c r="F22" s="4159">
        <v>174.9</v>
      </c>
      <c r="G22" s="4159">
        <v>164.8</v>
      </c>
      <c r="H22" s="4159">
        <v>154.69999999999999</v>
      </c>
      <c r="I22" s="4159">
        <v>145.19999999999999</v>
      </c>
      <c r="J22" s="4159">
        <v>135.9</v>
      </c>
      <c r="K22" s="935">
        <v>127.1</v>
      </c>
      <c r="L22" s="935">
        <v>122</v>
      </c>
      <c r="M22" s="935">
        <v>115.7</v>
      </c>
      <c r="N22" s="935">
        <v>108.8</v>
      </c>
      <c r="O22" s="943">
        <v>104.7</v>
      </c>
      <c r="P22" s="940">
        <v>100</v>
      </c>
      <c r="Q22" s="935">
        <v>95.3</v>
      </c>
      <c r="R22" s="936">
        <v>87.5</v>
      </c>
      <c r="S22" s="935">
        <v>80.400000000000006</v>
      </c>
      <c r="T22" s="935">
        <v>73.3</v>
      </c>
      <c r="U22" s="935">
        <v>71.512195121951223</v>
      </c>
      <c r="V22" s="935">
        <v>69.496788262343273</v>
      </c>
      <c r="W22" s="937">
        <v>65.255200246331711</v>
      </c>
      <c r="X22" s="935">
        <v>62.805775020531009</v>
      </c>
      <c r="Y22" s="935">
        <v>60.717847050924092</v>
      </c>
      <c r="Z22" s="935">
        <v>58.835123111360559</v>
      </c>
      <c r="AA22" s="935">
        <v>58.08008204477845</v>
      </c>
      <c r="AB22" s="935">
        <v>57.505031727503415</v>
      </c>
      <c r="AC22" s="935">
        <v>55.5</v>
      </c>
      <c r="AD22" s="935">
        <v>53.779069767441861</v>
      </c>
      <c r="AE22" s="938">
        <v>53.511512206409819</v>
      </c>
    </row>
    <row r="23" spans="1:31" ht="18.95" customHeight="1" thickBot="1">
      <c r="A23" s="6494"/>
      <c r="B23" s="4165">
        <v>2005</v>
      </c>
      <c r="C23" s="4167">
        <v>243.3</v>
      </c>
      <c r="D23" s="4167">
        <v>217.3</v>
      </c>
      <c r="E23" s="4167">
        <v>196.7</v>
      </c>
      <c r="F23" s="4167">
        <v>183.5</v>
      </c>
      <c r="G23" s="4167">
        <v>172.9</v>
      </c>
      <c r="H23" s="4167">
        <v>162.30000000000001</v>
      </c>
      <c r="I23" s="4167">
        <v>152.30000000000001</v>
      </c>
      <c r="J23" s="4167">
        <v>142.6</v>
      </c>
      <c r="K23" s="936">
        <v>133.30000000000001</v>
      </c>
      <c r="L23" s="936">
        <v>128</v>
      </c>
      <c r="M23" s="936">
        <v>121.4</v>
      </c>
      <c r="N23" s="936">
        <v>114.1</v>
      </c>
      <c r="O23" s="936">
        <v>109.8</v>
      </c>
      <c r="P23" s="936">
        <v>104.9</v>
      </c>
      <c r="Q23" s="940">
        <v>100</v>
      </c>
      <c r="R23" s="936">
        <v>91.8</v>
      </c>
      <c r="S23" s="935">
        <v>84.4</v>
      </c>
      <c r="T23" s="935">
        <v>76.900000000000006</v>
      </c>
      <c r="U23" s="935">
        <v>75.024390243902445</v>
      </c>
      <c r="V23" s="935">
        <v>72.910000237028626</v>
      </c>
      <c r="W23" s="937">
        <v>68.460094119275709</v>
      </c>
      <c r="X23" s="935">
        <v>65.89036970093909</v>
      </c>
      <c r="Y23" s="935">
        <v>63.693021556419389</v>
      </c>
      <c r="Z23" s="935">
        <v>61.718044143817224</v>
      </c>
      <c r="AA23" s="935">
        <v>60.92600606497259</v>
      </c>
      <c r="AB23" s="935">
        <v>60.322778282151077</v>
      </c>
      <c r="AC23" s="935">
        <v>58.2</v>
      </c>
      <c r="AD23" s="935">
        <v>56.395348837209305</v>
      </c>
      <c r="AE23" s="938">
        <v>56.114774962397327</v>
      </c>
    </row>
    <row r="24" spans="1:31" ht="18.95" customHeight="1" thickBot="1">
      <c r="A24" s="6494"/>
      <c r="B24" s="4165">
        <v>2006</v>
      </c>
      <c r="C24" s="4159">
        <v>265</v>
      </c>
      <c r="D24" s="4159">
        <v>236.6</v>
      </c>
      <c r="E24" s="4159">
        <v>214.2</v>
      </c>
      <c r="F24" s="4159">
        <v>199.8</v>
      </c>
      <c r="G24" s="4159">
        <v>188.3</v>
      </c>
      <c r="H24" s="4159">
        <v>176.7</v>
      </c>
      <c r="I24" s="4159">
        <v>165.8</v>
      </c>
      <c r="J24" s="4159">
        <v>155.30000000000001</v>
      </c>
      <c r="K24" s="935">
        <v>145.19999999999999</v>
      </c>
      <c r="L24" s="935">
        <v>139.4</v>
      </c>
      <c r="M24" s="935">
        <v>132.19999999999999</v>
      </c>
      <c r="N24" s="935">
        <v>124.3</v>
      </c>
      <c r="O24" s="935">
        <v>119.6</v>
      </c>
      <c r="P24" s="935">
        <v>114.2</v>
      </c>
      <c r="Q24" s="4168">
        <v>108.9</v>
      </c>
      <c r="R24" s="940">
        <v>100</v>
      </c>
      <c r="S24" s="4169">
        <v>91.9</v>
      </c>
      <c r="T24" s="935">
        <v>83.8</v>
      </c>
      <c r="U24" s="935">
        <v>81.756097560975618</v>
      </c>
      <c r="V24" s="935">
        <v>79.45198985517554</v>
      </c>
      <c r="W24" s="937">
        <v>74.602807375751681</v>
      </c>
      <c r="X24" s="935">
        <v>71.802509505054559</v>
      </c>
      <c r="Y24" s="935">
        <v>69.36170047494069</v>
      </c>
      <c r="Z24" s="935">
        <v>67.210950072616953</v>
      </c>
      <c r="AA24" s="935">
        <v>66.348420604755148</v>
      </c>
      <c r="AB24" s="935">
        <v>65.691505549262516</v>
      </c>
      <c r="AC24" s="935">
        <v>63.3</v>
      </c>
      <c r="AD24" s="935">
        <v>61.337209302325576</v>
      </c>
      <c r="AE24" s="938">
        <v>61.032049057040382</v>
      </c>
    </row>
    <row r="25" spans="1:31" ht="18.95" customHeight="1" thickBot="1">
      <c r="A25" s="6494"/>
      <c r="B25" s="4165">
        <v>2007</v>
      </c>
      <c r="C25" s="4167">
        <v>288.32</v>
      </c>
      <c r="D25" s="4167">
        <v>257.42079999999999</v>
      </c>
      <c r="E25" s="4167">
        <v>233</v>
      </c>
      <c r="F25" s="4167">
        <v>217.4</v>
      </c>
      <c r="G25" s="4167">
        <v>204.9</v>
      </c>
      <c r="H25" s="4167">
        <v>192.2</v>
      </c>
      <c r="I25" s="4167">
        <v>180.4</v>
      </c>
      <c r="J25" s="4167">
        <v>169</v>
      </c>
      <c r="K25" s="4167">
        <v>158</v>
      </c>
      <c r="L25" s="4167">
        <v>151.69999999999999</v>
      </c>
      <c r="M25" s="4167">
        <v>143.80000000000001</v>
      </c>
      <c r="N25" s="4167">
        <v>135.19999999999999</v>
      </c>
      <c r="O25" s="4167">
        <v>130.1</v>
      </c>
      <c r="P25" s="4167">
        <v>124.2</v>
      </c>
      <c r="Q25" s="4167">
        <v>118.5</v>
      </c>
      <c r="R25" s="4170">
        <v>108.8</v>
      </c>
      <c r="S25" s="940">
        <v>100</v>
      </c>
      <c r="T25" s="935">
        <v>91.2</v>
      </c>
      <c r="U25" s="935">
        <v>88.975609756097569</v>
      </c>
      <c r="V25" s="935">
        <v>86.468036692028747</v>
      </c>
      <c r="W25" s="937">
        <v>81.190644781247656</v>
      </c>
      <c r="X25" s="935">
        <v>78.143065237004492</v>
      </c>
      <c r="Y25" s="935">
        <v>75.465530116735479</v>
      </c>
      <c r="Z25" s="935">
        <v>73.125513679007256</v>
      </c>
      <c r="AA25" s="935">
        <v>72.187081617973604</v>
      </c>
      <c r="AB25" s="935">
        <v>71.47235803759763</v>
      </c>
      <c r="AC25" s="935">
        <v>68.900000000000006</v>
      </c>
      <c r="AD25" s="935">
        <v>66.763565891472865</v>
      </c>
      <c r="AE25" s="938">
        <v>66.431408847236682</v>
      </c>
    </row>
    <row r="26" spans="1:31" ht="18.95" customHeight="1" thickBot="1">
      <c r="A26" s="6494"/>
      <c r="B26" s="4165">
        <v>2008</v>
      </c>
      <c r="C26" s="4167">
        <v>316.28703999999999</v>
      </c>
      <c r="D26" s="4167">
        <v>282.39061759999998</v>
      </c>
      <c r="E26" s="4167">
        <v>255.6</v>
      </c>
      <c r="F26" s="4167">
        <v>238.5</v>
      </c>
      <c r="G26" s="4167">
        <v>224.7</v>
      </c>
      <c r="H26" s="4167">
        <v>210.8</v>
      </c>
      <c r="I26" s="4167">
        <v>197.9</v>
      </c>
      <c r="J26" s="4167">
        <v>185.4</v>
      </c>
      <c r="K26" s="4167">
        <v>173.3</v>
      </c>
      <c r="L26" s="4167">
        <v>166.4</v>
      </c>
      <c r="M26" s="4167">
        <v>157.69999999999999</v>
      </c>
      <c r="N26" s="4167">
        <v>148.30000000000001</v>
      </c>
      <c r="O26" s="4167">
        <v>142.69999999999999</v>
      </c>
      <c r="P26" s="4167">
        <v>136.19999999999999</v>
      </c>
      <c r="Q26" s="4167">
        <v>130</v>
      </c>
      <c r="R26" s="4167">
        <v>119.4</v>
      </c>
      <c r="S26" s="4167">
        <v>109.7</v>
      </c>
      <c r="T26" s="940">
        <v>100</v>
      </c>
      <c r="U26" s="935">
        <v>97.560975609756099</v>
      </c>
      <c r="V26" s="935">
        <v>94.811443741259581</v>
      </c>
      <c r="W26" s="937">
        <v>89.024829803999609</v>
      </c>
      <c r="X26" s="935">
        <v>85.68318556689087</v>
      </c>
      <c r="Y26" s="935">
        <v>82.785686538058812</v>
      </c>
      <c r="Z26" s="935">
        <v>80.218688505870958</v>
      </c>
      <c r="AA26" s="935">
        <v>79.189228534917049</v>
      </c>
      <c r="AB26" s="935">
        <v>78.405176767244598</v>
      </c>
      <c r="AC26" s="935">
        <v>75.599999999999994</v>
      </c>
      <c r="AD26" s="935">
        <v>73.255813953488371</v>
      </c>
      <c r="AE26" s="938">
        <v>72.891357167650128</v>
      </c>
    </row>
    <row r="27" spans="1:31" ht="18.95" customHeight="1" thickBot="1">
      <c r="A27" s="6494"/>
      <c r="B27" s="4165">
        <v>2009</v>
      </c>
      <c r="C27" s="4167">
        <v>324.19421599999998</v>
      </c>
      <c r="D27" s="4167">
        <v>289.45038303999996</v>
      </c>
      <c r="E27" s="4167">
        <v>261.98999999999995</v>
      </c>
      <c r="F27" s="4167">
        <v>244.46249999999998</v>
      </c>
      <c r="G27" s="4167">
        <v>230.31749999999997</v>
      </c>
      <c r="H27" s="4167">
        <v>216.07</v>
      </c>
      <c r="I27" s="4167">
        <v>202.8475</v>
      </c>
      <c r="J27" s="4167">
        <v>190.035</v>
      </c>
      <c r="K27" s="4167">
        <v>177.63249999999999</v>
      </c>
      <c r="L27" s="4167">
        <v>170.56</v>
      </c>
      <c r="M27" s="4167">
        <v>161.64249999999998</v>
      </c>
      <c r="N27" s="4167">
        <v>152.00749999999999</v>
      </c>
      <c r="O27" s="4167">
        <v>146.26749999999998</v>
      </c>
      <c r="P27" s="4167">
        <v>139.60499999999999</v>
      </c>
      <c r="Q27" s="4167">
        <v>133.25</v>
      </c>
      <c r="R27" s="4167">
        <v>122.38499999999999</v>
      </c>
      <c r="S27" s="4167">
        <v>112.4425</v>
      </c>
      <c r="T27" s="4167">
        <v>102.49999999999999</v>
      </c>
      <c r="U27" s="940">
        <v>100</v>
      </c>
      <c r="V27" s="941">
        <v>97.181729834791071</v>
      </c>
      <c r="W27" s="937">
        <v>91.250450549099597</v>
      </c>
      <c r="X27" s="935">
        <v>87.825265206063136</v>
      </c>
      <c r="Y27" s="935">
        <v>84.855328701510274</v>
      </c>
      <c r="Z27" s="935">
        <v>82.224155718517721</v>
      </c>
      <c r="AA27" s="935">
        <v>81.168959248289966</v>
      </c>
      <c r="AB27" s="935">
        <v>80.365306186425713</v>
      </c>
      <c r="AC27" s="935">
        <v>77.5</v>
      </c>
      <c r="AD27" s="935">
        <v>75.096899224806194</v>
      </c>
      <c r="AE27" s="938">
        <v>74.723282810752437</v>
      </c>
    </row>
    <row r="28" spans="1:31" ht="18.95" customHeight="1" thickBot="1">
      <c r="A28" s="6494"/>
      <c r="B28" s="4165">
        <v>2010</v>
      </c>
      <c r="C28" s="4167">
        <v>333.59584826399998</v>
      </c>
      <c r="D28" s="4167">
        <v>297.84444414815994</v>
      </c>
      <c r="E28" s="4167">
        <v>269.5877099999999</v>
      </c>
      <c r="F28" s="4167">
        <v>251.55191249999996</v>
      </c>
      <c r="G28" s="4167">
        <v>236.99670749999996</v>
      </c>
      <c r="H28" s="4167">
        <v>222.33602999999997</v>
      </c>
      <c r="I28" s="4167">
        <v>208.73007749999999</v>
      </c>
      <c r="J28" s="4167">
        <v>195.54601499999998</v>
      </c>
      <c r="K28" s="4167">
        <v>182.78384249999999</v>
      </c>
      <c r="L28" s="4167">
        <v>175.50623999999999</v>
      </c>
      <c r="M28" s="4167">
        <v>166.33013249999996</v>
      </c>
      <c r="N28" s="4167">
        <v>156.41571749999997</v>
      </c>
      <c r="O28" s="4167">
        <v>150.50925749999996</v>
      </c>
      <c r="P28" s="4167">
        <v>143.65354499999998</v>
      </c>
      <c r="Q28" s="4167">
        <v>137.11425</v>
      </c>
      <c r="R28" s="4167">
        <v>125.93416499999998</v>
      </c>
      <c r="S28" s="4167">
        <v>115.70333249999999</v>
      </c>
      <c r="T28" s="4167">
        <v>105.47249999999998</v>
      </c>
      <c r="U28" s="4170">
        <v>102.89999999999999</v>
      </c>
      <c r="V28" s="940">
        <v>100</v>
      </c>
      <c r="W28" s="4171">
        <v>93.896713615023472</v>
      </c>
      <c r="X28" s="935">
        <v>90.372197897038959</v>
      </c>
      <c r="Y28" s="935">
        <v>87.316133233854075</v>
      </c>
      <c r="Z28" s="935">
        <v>84.608656234354726</v>
      </c>
      <c r="AA28" s="935">
        <v>83.522859066490369</v>
      </c>
      <c r="AB28" s="935">
        <v>82.695900065832049</v>
      </c>
      <c r="AC28" s="935">
        <v>79.7</v>
      </c>
      <c r="AD28" s="935">
        <v>77.228682170542641</v>
      </c>
      <c r="AE28" s="938">
        <v>76.844459871186714</v>
      </c>
    </row>
    <row r="29" spans="1:31" ht="18.95" customHeight="1" thickBot="1">
      <c r="A29" s="6494"/>
      <c r="B29" s="4165">
        <v>2011</v>
      </c>
      <c r="C29" s="4167">
        <v>355.27957840115994</v>
      </c>
      <c r="D29" s="4167">
        <v>317.2043330177903</v>
      </c>
      <c r="E29" s="4167">
        <v>287.11091114999988</v>
      </c>
      <c r="F29" s="4167">
        <v>267.90278681249993</v>
      </c>
      <c r="G29" s="4167">
        <v>252.40149348749995</v>
      </c>
      <c r="H29" s="4167">
        <v>236.78787194999995</v>
      </c>
      <c r="I29" s="4167">
        <v>222.29753253749999</v>
      </c>
      <c r="J29" s="4167">
        <v>208.25650597499998</v>
      </c>
      <c r="K29" s="4167">
        <v>194.66479226249999</v>
      </c>
      <c r="L29" s="4167">
        <v>186.91414559999998</v>
      </c>
      <c r="M29" s="4167">
        <v>177.14159111249995</v>
      </c>
      <c r="N29" s="4167">
        <v>166.58273913749997</v>
      </c>
      <c r="O29" s="4167">
        <v>160.29235923749994</v>
      </c>
      <c r="P29" s="4167">
        <v>152.99102542499998</v>
      </c>
      <c r="Q29" s="4167">
        <v>146.02667624999998</v>
      </c>
      <c r="R29" s="4167">
        <v>134.11988572499996</v>
      </c>
      <c r="S29" s="4167">
        <v>123.22404911249998</v>
      </c>
      <c r="T29" s="4167">
        <v>112.32821249999998</v>
      </c>
      <c r="U29" s="4167">
        <v>109.58849999999998</v>
      </c>
      <c r="V29" s="4170">
        <v>106.5</v>
      </c>
      <c r="W29" s="940">
        <v>100</v>
      </c>
      <c r="X29" s="941">
        <v>96.2463907603465</v>
      </c>
      <c r="Y29" s="935">
        <v>92.991681894054594</v>
      </c>
      <c r="Z29" s="935">
        <v>90.108218889587775</v>
      </c>
      <c r="AA29" s="935">
        <v>88.951844905812237</v>
      </c>
      <c r="AB29" s="935">
        <v>88.07113357011113</v>
      </c>
      <c r="AC29" s="935">
        <v>84.9</v>
      </c>
      <c r="AD29" s="935">
        <v>82.267441860465127</v>
      </c>
      <c r="AE29" s="938">
        <v>81.858151104940433</v>
      </c>
    </row>
    <row r="30" spans="1:31" ht="18.95" customHeight="1" thickBot="1">
      <c r="A30" s="6494"/>
      <c r="B30" s="4165">
        <v>2012</v>
      </c>
      <c r="C30" s="4167">
        <v>369.13548195880514</v>
      </c>
      <c r="D30" s="4167">
        <v>329.5753020054841</v>
      </c>
      <c r="E30" s="4167">
        <v>298.30823668484987</v>
      </c>
      <c r="F30" s="4167">
        <v>278.35099549818739</v>
      </c>
      <c r="G30" s="4167">
        <v>262.24515173351244</v>
      </c>
      <c r="H30" s="4167">
        <v>246.02259895604993</v>
      </c>
      <c r="I30" s="4167">
        <v>230.96713630646246</v>
      </c>
      <c r="J30" s="4167">
        <v>216.37850970802498</v>
      </c>
      <c r="K30" s="4167">
        <v>202.25671916073748</v>
      </c>
      <c r="L30" s="4167">
        <v>194.20379727839997</v>
      </c>
      <c r="M30" s="4167">
        <v>184.05011316588744</v>
      </c>
      <c r="N30" s="4167">
        <v>173.07946596386245</v>
      </c>
      <c r="O30" s="4167">
        <v>166.54376124776243</v>
      </c>
      <c r="P30" s="4167">
        <v>158.95767541657497</v>
      </c>
      <c r="Q30" s="4167">
        <v>151.72171662374996</v>
      </c>
      <c r="R30" s="4167">
        <v>139.35056126827496</v>
      </c>
      <c r="S30" s="4167">
        <v>128.02978702788747</v>
      </c>
      <c r="T30" s="4167">
        <v>116.70901278749997</v>
      </c>
      <c r="U30" s="4167">
        <v>113.86245149999998</v>
      </c>
      <c r="V30" s="4167">
        <v>110.65349999999999</v>
      </c>
      <c r="W30" s="4167">
        <v>103.89999999999999</v>
      </c>
      <c r="X30" s="940">
        <v>100</v>
      </c>
      <c r="Y30" s="941">
        <v>96.618357487922708</v>
      </c>
      <c r="Z30" s="935">
        <v>93.622439426281687</v>
      </c>
      <c r="AA30" s="935">
        <v>92.420966857138907</v>
      </c>
      <c r="AB30" s="935">
        <v>91.505907779345449</v>
      </c>
      <c r="AC30" s="935">
        <v>88.2</v>
      </c>
      <c r="AD30" s="935">
        <v>85.465116279069761</v>
      </c>
      <c r="AE30" s="938">
        <v>85.039916695591813</v>
      </c>
    </row>
    <row r="31" spans="1:31" ht="18.95" customHeight="1" thickBot="1">
      <c r="A31" s="6494"/>
      <c r="B31" s="4165">
        <v>2013</v>
      </c>
      <c r="C31" s="4167">
        <v>382.05522382736331</v>
      </c>
      <c r="D31" s="4167">
        <v>341.11043757567603</v>
      </c>
      <c r="E31" s="4167">
        <v>308.74902496881958</v>
      </c>
      <c r="F31" s="4167">
        <v>288.05522158757429</v>
      </c>
      <c r="G31" s="4167">
        <v>271.47546659129245</v>
      </c>
      <c r="H31" s="4167">
        <v>254.63338991951167</v>
      </c>
      <c r="I31" s="4167">
        <v>239.03681551161071</v>
      </c>
      <c r="J31" s="4167">
        <v>223.89877834109257</v>
      </c>
      <c r="K31" s="4167">
        <v>209.33742830087976</v>
      </c>
      <c r="L31" s="4167">
        <v>200.9754649114507</v>
      </c>
      <c r="M31" s="4167">
        <v>190.49186712669348</v>
      </c>
      <c r="N31" s="4167">
        <v>179.13724727259762</v>
      </c>
      <c r="O31" s="4167">
        <v>172.43694413635592</v>
      </c>
      <c r="P31" s="4167">
        <v>164.69622171571717</v>
      </c>
      <c r="Q31" s="4167">
        <v>157.00307122565985</v>
      </c>
      <c r="R31" s="4167">
        <v>144.17178257636354</v>
      </c>
      <c r="S31" s="4167">
        <v>132.5108295738635</v>
      </c>
      <c r="T31" s="4167">
        <v>120.79382823506246</v>
      </c>
      <c r="U31" s="4167">
        <v>117.84763730249995</v>
      </c>
      <c r="V31" s="4167">
        <v>114.52637249999997</v>
      </c>
      <c r="W31" s="4167">
        <v>107.53649999999999</v>
      </c>
      <c r="X31" s="4172">
        <v>103.49999999999999</v>
      </c>
      <c r="Y31" s="940">
        <v>100</v>
      </c>
      <c r="Z31" s="941">
        <v>96.899224806201545</v>
      </c>
      <c r="AA31" s="935">
        <v>95.655700697138755</v>
      </c>
      <c r="AB31" s="935">
        <v>94.708614551622532</v>
      </c>
      <c r="AC31" s="935">
        <v>91.3</v>
      </c>
      <c r="AD31" s="935">
        <v>88.468992248062008</v>
      </c>
      <c r="AE31" s="938">
        <v>88.02884800802191</v>
      </c>
    </row>
    <row r="32" spans="1:31" ht="18.95" customHeight="1" thickBot="1">
      <c r="A32" s="6494"/>
      <c r="B32" s="4165">
        <v>2014</v>
      </c>
      <c r="C32" s="4167">
        <v>394.28099098983893</v>
      </c>
      <c r="D32" s="4167">
        <v>352.02597157809765</v>
      </c>
      <c r="E32" s="4167">
        <v>318.62899376782184</v>
      </c>
      <c r="F32" s="4167">
        <v>297.27298867837669</v>
      </c>
      <c r="G32" s="4167">
        <v>280.1626815222138</v>
      </c>
      <c r="H32" s="4167">
        <v>262.78165839693605</v>
      </c>
      <c r="I32" s="4167">
        <v>246.68599360798225</v>
      </c>
      <c r="J32" s="4167">
        <v>231.06353924800754</v>
      </c>
      <c r="K32" s="4167">
        <v>216.03622600650792</v>
      </c>
      <c r="L32" s="4167">
        <v>207.40667978861714</v>
      </c>
      <c r="M32" s="4167">
        <v>196.58760687474768</v>
      </c>
      <c r="N32" s="4167">
        <v>184.86963918532075</v>
      </c>
      <c r="O32" s="4167">
        <v>177.95492634871931</v>
      </c>
      <c r="P32" s="4167">
        <v>169.96650081062012</v>
      </c>
      <c r="Q32" s="4167">
        <v>162.02716950488096</v>
      </c>
      <c r="R32" s="4167">
        <v>148.78527961880718</v>
      </c>
      <c r="S32" s="4167">
        <v>136.75117612022714</v>
      </c>
      <c r="T32" s="4167">
        <v>124.65923073858447</v>
      </c>
      <c r="U32" s="4167">
        <v>121.61876169617994</v>
      </c>
      <c r="V32" s="4167">
        <v>118.19121641999996</v>
      </c>
      <c r="W32" s="4167">
        <v>110.97766799999999</v>
      </c>
      <c r="X32" s="4167">
        <v>106.81199999999998</v>
      </c>
      <c r="Y32" s="4167">
        <v>103.2</v>
      </c>
      <c r="Z32" s="940">
        <v>100</v>
      </c>
      <c r="AA32" s="935">
        <v>98.716683119447197</v>
      </c>
      <c r="AB32" s="935">
        <v>97.739290217274458</v>
      </c>
      <c r="AC32" s="935">
        <v>94.3</v>
      </c>
      <c r="AD32" s="935">
        <v>91.375968992248062</v>
      </c>
      <c r="AE32" s="938">
        <v>90.921362181341365</v>
      </c>
    </row>
    <row r="33" spans="1:33" ht="18.95" customHeight="1" thickBot="1">
      <c r="A33" s="6494"/>
      <c r="B33" s="4165">
        <v>2015</v>
      </c>
      <c r="C33" s="4167">
        <v>399.40664387270681</v>
      </c>
      <c r="D33" s="4167">
        <v>356.60230920861289</v>
      </c>
      <c r="E33" s="4167">
        <v>322.96385503998533</v>
      </c>
      <c r="F33" s="4167">
        <v>300.991477204087</v>
      </c>
      <c r="G33" s="4167">
        <v>283.95422377744057</v>
      </c>
      <c r="H33" s="4167">
        <v>266.37356827152024</v>
      </c>
      <c r="I33" s="4167">
        <v>249.88139612712965</v>
      </c>
      <c r="J33" s="4167">
        <v>233.97134468832363</v>
      </c>
      <c r="K33" s="4167">
        <v>218.8693589226601</v>
      </c>
      <c r="L33" s="4167">
        <v>210.04736940754327</v>
      </c>
      <c r="M33" s="4167">
        <v>199.28592922916818</v>
      </c>
      <c r="N33" s="4167">
        <v>187.29880566651144</v>
      </c>
      <c r="O33" s="4167">
        <v>180.26834039125259</v>
      </c>
      <c r="P33" s="4167">
        <v>172.17606532115818</v>
      </c>
      <c r="Q33" s="4167">
        <v>164.13352270844442</v>
      </c>
      <c r="R33" s="4167">
        <v>150.71948825385164</v>
      </c>
      <c r="S33" s="4167">
        <v>138.52894140979009</v>
      </c>
      <c r="T33" s="4167">
        <v>126.27980073818604</v>
      </c>
      <c r="U33" s="4167">
        <v>123.1998055982303</v>
      </c>
      <c r="V33" s="4167">
        <v>119.72770223345996</v>
      </c>
      <c r="W33" s="4167">
        <v>112.42037768399997</v>
      </c>
      <c r="X33" s="4167">
        <v>108.20055599999998</v>
      </c>
      <c r="Y33" s="4167">
        <v>104.54159999999999</v>
      </c>
      <c r="Z33" s="4172">
        <v>101.29999999999998</v>
      </c>
      <c r="AA33" s="4173">
        <v>100</v>
      </c>
      <c r="AB33" s="935">
        <v>99.009900990099013</v>
      </c>
      <c r="AC33" s="935">
        <v>95.5</v>
      </c>
      <c r="AD33" s="935">
        <v>92.538759689922472</v>
      </c>
      <c r="AE33" s="938">
        <v>92.078367850669139</v>
      </c>
    </row>
    <row r="34" spans="1:33" ht="18.95" customHeight="1" thickBot="1">
      <c r="A34" s="6494"/>
      <c r="B34" s="4165">
        <v>2016</v>
      </c>
      <c r="C34" s="4167"/>
      <c r="D34" s="4167">
        <v>360.16833230069903</v>
      </c>
      <c r="E34" s="4167">
        <v>326.19349359038517</v>
      </c>
      <c r="F34" s="4167">
        <v>304.00139197612788</v>
      </c>
      <c r="G34" s="4167">
        <v>286.793766015215</v>
      </c>
      <c r="H34" s="4167">
        <v>269.03730395423543</v>
      </c>
      <c r="I34" s="4167">
        <v>252.38021008840096</v>
      </c>
      <c r="J34" s="4167">
        <v>236.31105813520688</v>
      </c>
      <c r="K34" s="4167">
        <v>221.0580525118867</v>
      </c>
      <c r="L34" s="4167">
        <v>212.14784310161872</v>
      </c>
      <c r="M34" s="4167">
        <v>201.27878852145986</v>
      </c>
      <c r="N34" s="4167">
        <v>189.17179372317656</v>
      </c>
      <c r="O34" s="4167">
        <v>182.07102379516513</v>
      </c>
      <c r="P34" s="4167">
        <v>173.89782597436977</v>
      </c>
      <c r="Q34" s="4167">
        <v>165.77485793552887</v>
      </c>
      <c r="R34" s="4167">
        <v>152.22668313639016</v>
      </c>
      <c r="S34" s="4167">
        <v>139.914230823888</v>
      </c>
      <c r="T34" s="4167">
        <v>127.5425987455679</v>
      </c>
      <c r="U34" s="4167">
        <v>124.4318036542126</v>
      </c>
      <c r="V34" s="4167">
        <v>120.92497925579457</v>
      </c>
      <c r="W34" s="4167">
        <v>113.54458146083998</v>
      </c>
      <c r="X34" s="4167">
        <v>109.28256155999998</v>
      </c>
      <c r="Y34" s="4167">
        <v>105.58701599999999</v>
      </c>
      <c r="Z34" s="4167">
        <v>102.31299999999999</v>
      </c>
      <c r="AA34" s="4172">
        <v>101</v>
      </c>
      <c r="AB34" s="4174">
        <v>100</v>
      </c>
      <c r="AC34" s="935">
        <v>96.4</v>
      </c>
      <c r="AD34" s="935">
        <v>93.410852713178301</v>
      </c>
      <c r="AE34" s="938">
        <v>92.946122102664987</v>
      </c>
    </row>
    <row r="35" spans="1:33" ht="18.95" customHeight="1" thickBot="1">
      <c r="A35" s="6494"/>
      <c r="B35" s="4165">
        <v>2017</v>
      </c>
      <c r="C35" s="4167"/>
      <c r="D35" s="4167"/>
      <c r="E35" s="4167">
        <v>338.26265285322938</v>
      </c>
      <c r="F35" s="4167">
        <v>315.24944347924458</v>
      </c>
      <c r="G35" s="4167">
        <v>297.40513535777791</v>
      </c>
      <c r="H35" s="4167">
        <v>278.99168420054212</v>
      </c>
      <c r="I35" s="4167">
        <v>261.71827786167177</v>
      </c>
      <c r="J35" s="4167">
        <v>245.0545672862095</v>
      </c>
      <c r="K35" s="4167">
        <v>229.23720045482648</v>
      </c>
      <c r="L35" s="4167">
        <v>219.99731329637859</v>
      </c>
      <c r="M35" s="4167">
        <v>208.72610369675385</v>
      </c>
      <c r="N35" s="4167">
        <v>196.17115009093408</v>
      </c>
      <c r="O35" s="4167">
        <v>188.80765167558621</v>
      </c>
      <c r="P35" s="4167">
        <v>180.33204553542143</v>
      </c>
      <c r="Q35" s="4167">
        <v>171.90852767914342</v>
      </c>
      <c r="R35" s="4167">
        <v>157.85907041243658</v>
      </c>
      <c r="S35" s="4167">
        <v>145.09105736437186</v>
      </c>
      <c r="T35" s="4167">
        <v>132.26167489915392</v>
      </c>
      <c r="U35" s="4167">
        <v>129.03578038941845</v>
      </c>
      <c r="V35" s="4167">
        <v>125.39920348825896</v>
      </c>
      <c r="W35" s="4167">
        <v>117.74573097489105</v>
      </c>
      <c r="X35" s="4167">
        <v>113.32601633771996</v>
      </c>
      <c r="Y35" s="4167">
        <v>109.49373559199998</v>
      </c>
      <c r="Z35" s="4167">
        <v>106.09858099999998</v>
      </c>
      <c r="AA35" s="4167">
        <v>104.73699999999999</v>
      </c>
      <c r="AB35" s="4167">
        <v>103.69999999999999</v>
      </c>
      <c r="AC35" s="4174">
        <v>99.966799999999992</v>
      </c>
      <c r="AD35" s="4167">
        <v>96.867054263565876</v>
      </c>
      <c r="AE35" s="938">
        <v>96.385128620463576</v>
      </c>
    </row>
    <row r="36" spans="1:33" ht="18.95" customHeight="1" thickBot="1">
      <c r="A36" s="6494"/>
      <c r="B36" s="4165">
        <v>2018</v>
      </c>
      <c r="C36" s="4167"/>
      <c r="D36" s="4167"/>
      <c r="E36" s="4167"/>
      <c r="F36" s="4167">
        <v>325.33742567058039</v>
      </c>
      <c r="G36" s="4167">
        <v>306.9220996892268</v>
      </c>
      <c r="H36" s="4167">
        <v>287.9194180949595</v>
      </c>
      <c r="I36" s="4167">
        <v>270.09326275324526</v>
      </c>
      <c r="J36" s="4167">
        <v>252.89631343936821</v>
      </c>
      <c r="K36" s="4167">
        <v>236.57279086938092</v>
      </c>
      <c r="L36" s="4167">
        <v>227.0372273218627</v>
      </c>
      <c r="M36" s="4167">
        <v>215.40533901504998</v>
      </c>
      <c r="N36" s="4167">
        <v>202.44862689384397</v>
      </c>
      <c r="O36" s="4167">
        <v>194.84949652920497</v>
      </c>
      <c r="P36" s="4167">
        <v>186.10267099255492</v>
      </c>
      <c r="Q36" s="4167">
        <v>177.409600564876</v>
      </c>
      <c r="R36" s="4167">
        <v>162.91056066563456</v>
      </c>
      <c r="S36" s="4167">
        <v>149.73397120003176</v>
      </c>
      <c r="T36" s="4167">
        <v>136.49404849592685</v>
      </c>
      <c r="U36" s="4167">
        <v>133.16492536187985</v>
      </c>
      <c r="V36" s="4167">
        <v>129.41197799988325</v>
      </c>
      <c r="W36" s="4167">
        <v>121.51359436608756</v>
      </c>
      <c r="X36" s="4167">
        <v>116.952448860527</v>
      </c>
      <c r="Y36" s="4167">
        <v>112.99753513094399</v>
      </c>
      <c r="Z36" s="4167">
        <v>109.49373559199998</v>
      </c>
      <c r="AA36" s="4167">
        <v>108.088584</v>
      </c>
      <c r="AB36" s="4167">
        <v>107.01839999999999</v>
      </c>
      <c r="AC36" s="4167">
        <v>103.1657376</v>
      </c>
      <c r="AD36" s="4174">
        <v>99.966799999999992</v>
      </c>
      <c r="AE36" s="938">
        <v>99.469452736318416</v>
      </c>
    </row>
    <row r="37" spans="1:33" ht="18.95" customHeight="1" thickBot="1">
      <c r="A37" s="6495"/>
      <c r="B37" s="4175">
        <v>2019</v>
      </c>
      <c r="C37" s="4176">
        <v>403.4007103114339</v>
      </c>
      <c r="D37" s="4176">
        <v>373.49456059582485</v>
      </c>
      <c r="E37" s="4176">
        <v>349.08705774453273</v>
      </c>
      <c r="F37" s="4176">
        <v>326.96411279893323</v>
      </c>
      <c r="G37" s="4176">
        <v>308.45671018767291</v>
      </c>
      <c r="H37" s="4176">
        <v>289.35901518543426</v>
      </c>
      <c r="I37" s="4176">
        <v>271.44372906701147</v>
      </c>
      <c r="J37" s="4176">
        <v>254.16079500656502</v>
      </c>
      <c r="K37" s="4176">
        <v>237.75565482372781</v>
      </c>
      <c r="L37" s="4176">
        <v>228.17241345847199</v>
      </c>
      <c r="M37" s="4176">
        <v>216.48236571012521</v>
      </c>
      <c r="N37" s="4176">
        <v>203.46087002831317</v>
      </c>
      <c r="O37" s="4176">
        <v>195.82374401185098</v>
      </c>
      <c r="P37" s="4176">
        <v>187.03318434751768</v>
      </c>
      <c r="Q37" s="4176">
        <v>178.29664856770037</v>
      </c>
      <c r="R37" s="4176">
        <v>163.72511346896272</v>
      </c>
      <c r="S37" s="4176">
        <v>150.48264105603189</v>
      </c>
      <c r="T37" s="4176">
        <v>137.17651873840646</v>
      </c>
      <c r="U37" s="4176">
        <v>133.83074998868923</v>
      </c>
      <c r="V37" s="4176">
        <v>130.05903788988266</v>
      </c>
      <c r="W37" s="4176">
        <v>122.12116233791798</v>
      </c>
      <c r="X37" s="4176">
        <v>117.53721110482962</v>
      </c>
      <c r="Y37" s="4176">
        <v>113.56252280659869</v>
      </c>
      <c r="Z37" s="4176">
        <v>110.04120426995996</v>
      </c>
      <c r="AA37" s="4176">
        <v>108.62902691999999</v>
      </c>
      <c r="AB37" s="4176">
        <v>107.55349199999998</v>
      </c>
      <c r="AC37" s="4176">
        <v>103.68156628799998</v>
      </c>
      <c r="AD37" s="4176">
        <v>100.46663399999998</v>
      </c>
      <c r="AE37" s="940">
        <v>99.966799999999992</v>
      </c>
    </row>
    <row r="38" spans="1:33">
      <c r="B38" s="4177"/>
      <c r="C38" s="4178"/>
      <c r="D38" s="4178"/>
      <c r="E38" s="4178"/>
      <c r="F38" s="4178"/>
      <c r="G38" s="4178"/>
      <c r="H38" s="4178"/>
      <c r="I38" s="4178"/>
      <c r="J38" s="4178"/>
      <c r="K38" s="4178"/>
      <c r="L38" s="4178"/>
      <c r="M38" s="4178"/>
      <c r="N38" s="4178"/>
      <c r="O38" s="4178"/>
      <c r="P38" s="4178"/>
      <c r="Q38" s="4178"/>
      <c r="R38" s="4178"/>
      <c r="S38" s="4178"/>
      <c r="T38" s="4178"/>
      <c r="U38" s="4178"/>
      <c r="V38" s="4178"/>
      <c r="W38" s="4178"/>
      <c r="X38" s="4179"/>
      <c r="Y38" s="4179"/>
      <c r="Z38" s="4179"/>
      <c r="AA38" s="4179"/>
      <c r="AB38" s="4179"/>
      <c r="AC38" s="4179"/>
      <c r="AD38" s="4179"/>
    </row>
    <row r="39" spans="1:33">
      <c r="F39" s="4180"/>
      <c r="G39" s="4180"/>
      <c r="H39" s="4180"/>
      <c r="I39" s="4180"/>
      <c r="J39" s="4180"/>
      <c r="K39" s="4180"/>
      <c r="L39" s="4180"/>
      <c r="M39" s="4180"/>
      <c r="N39" s="4180"/>
      <c r="O39" s="4180"/>
      <c r="P39" s="4180"/>
      <c r="Q39" s="4180"/>
      <c r="R39" s="4180"/>
      <c r="S39" s="4180"/>
      <c r="T39" s="4180"/>
      <c r="U39" s="4180"/>
      <c r="V39" s="4180"/>
      <c r="W39" s="4180"/>
      <c r="X39" s="4180"/>
      <c r="Y39" s="4180"/>
      <c r="Z39" s="4180"/>
      <c r="AA39" s="4180"/>
      <c r="AB39" s="4180"/>
      <c r="AC39" s="4180"/>
      <c r="AD39" s="4180"/>
      <c r="AE39" s="4180"/>
      <c r="AF39" s="4180"/>
      <c r="AG39" s="4180"/>
    </row>
    <row r="40" spans="1:33">
      <c r="D40" s="4181"/>
      <c r="E40" s="4181"/>
      <c r="F40" s="4180"/>
      <c r="G40" s="4180"/>
      <c r="H40" s="4180"/>
      <c r="I40" s="4180"/>
      <c r="J40" s="4180"/>
      <c r="K40" s="4180"/>
      <c r="L40" s="4180"/>
      <c r="M40" s="4180"/>
      <c r="N40" s="4180"/>
      <c r="O40" s="4180"/>
      <c r="P40" s="4180"/>
      <c r="Q40" s="4180"/>
      <c r="R40" s="4180"/>
      <c r="S40" s="4180"/>
      <c r="T40" s="4180"/>
      <c r="U40" s="4180"/>
      <c r="V40" s="4180"/>
      <c r="W40" s="4180"/>
      <c r="X40" s="4180"/>
      <c r="Y40" s="4180"/>
      <c r="Z40" s="4180"/>
      <c r="AA40" s="4180"/>
      <c r="AB40" s="4180"/>
      <c r="AC40" s="4180"/>
      <c r="AD40" s="4180"/>
      <c r="AE40" s="4180"/>
      <c r="AF40" s="4180"/>
      <c r="AG40" s="4180"/>
    </row>
  </sheetData>
  <mergeCells count="3">
    <mergeCell ref="A1:C1"/>
    <mergeCell ref="A4:A37"/>
    <mergeCell ref="C4:AE4"/>
  </mergeCells>
  <hyperlinks>
    <hyperlink ref="A1" location="CONTENT!A1" display="Back to table of contents"/>
  </hyperlinks>
  <printOptions horizontalCentered="1"/>
  <pageMargins left="0" right="0" top="0.4" bottom="0" header="0.42" footer="0.31496062992126"/>
  <pageSetup paperSize="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CK17"/>
  <sheetViews>
    <sheetView zoomScaleNormal="100" workbookViewId="0">
      <selection activeCell="M1" sqref="M1:M1048576"/>
    </sheetView>
  </sheetViews>
  <sheetFormatPr defaultColWidth="9.1640625" defaultRowHeight="15" customHeight="1"/>
  <cols>
    <col min="1" max="1" width="4.6640625" style="4124" customWidth="1"/>
    <col min="2" max="2" width="2.6640625" style="4124" customWidth="1"/>
    <col min="3" max="3" width="26.6640625" style="4124" customWidth="1"/>
    <col min="4" max="12" width="12.83203125" style="4124" customWidth="1"/>
    <col min="13" max="255" width="9.1640625" style="4124"/>
    <col min="256" max="256" width="4.6640625" style="4124" customWidth="1"/>
    <col min="257" max="257" width="2.6640625" style="4124" customWidth="1"/>
    <col min="258" max="258" width="25.1640625" style="4124" customWidth="1"/>
    <col min="259" max="259" width="11.83203125" style="4124" customWidth="1"/>
    <col min="260" max="260" width="10.83203125" style="4124" customWidth="1"/>
    <col min="261" max="262" width="10.6640625" style="4124" customWidth="1"/>
    <col min="263" max="263" width="12.1640625" style="4124" customWidth="1"/>
    <col min="264" max="265" width="10.83203125" style="4124" customWidth="1"/>
    <col min="266" max="266" width="11" style="4124" customWidth="1"/>
    <col min="267" max="267" width="11.1640625" style="4124" customWidth="1"/>
    <col min="268" max="268" width="5.6640625" style="4124" customWidth="1"/>
    <col min="269" max="511" width="9.1640625" style="4124"/>
    <col min="512" max="512" width="4.6640625" style="4124" customWidth="1"/>
    <col min="513" max="513" width="2.6640625" style="4124" customWidth="1"/>
    <col min="514" max="514" width="25.1640625" style="4124" customWidth="1"/>
    <col min="515" max="515" width="11.83203125" style="4124" customWidth="1"/>
    <col min="516" max="516" width="10.83203125" style="4124" customWidth="1"/>
    <col min="517" max="518" width="10.6640625" style="4124" customWidth="1"/>
    <col min="519" max="519" width="12.1640625" style="4124" customWidth="1"/>
    <col min="520" max="521" width="10.83203125" style="4124" customWidth="1"/>
    <col min="522" max="522" width="11" style="4124" customWidth="1"/>
    <col min="523" max="523" width="11.1640625" style="4124" customWidth="1"/>
    <col min="524" max="524" width="5.6640625" style="4124" customWidth="1"/>
    <col min="525" max="767" width="9.1640625" style="4124"/>
    <col min="768" max="768" width="4.6640625" style="4124" customWidth="1"/>
    <col min="769" max="769" width="2.6640625" style="4124" customWidth="1"/>
    <col min="770" max="770" width="25.1640625" style="4124" customWidth="1"/>
    <col min="771" max="771" width="11.83203125" style="4124" customWidth="1"/>
    <col min="772" max="772" width="10.83203125" style="4124" customWidth="1"/>
    <col min="773" max="774" width="10.6640625" style="4124" customWidth="1"/>
    <col min="775" max="775" width="12.1640625" style="4124" customWidth="1"/>
    <col min="776" max="777" width="10.83203125" style="4124" customWidth="1"/>
    <col min="778" max="778" width="11" style="4124" customWidth="1"/>
    <col min="779" max="779" width="11.1640625" style="4124" customWidth="1"/>
    <col min="780" max="780" width="5.6640625" style="4124" customWidth="1"/>
    <col min="781" max="1023" width="9.1640625" style="4124"/>
    <col min="1024" max="1024" width="4.6640625" style="4124" customWidth="1"/>
    <col min="1025" max="1025" width="2.6640625" style="4124" customWidth="1"/>
    <col min="1026" max="1026" width="25.1640625" style="4124" customWidth="1"/>
    <col min="1027" max="1027" width="11.83203125" style="4124" customWidth="1"/>
    <col min="1028" max="1028" width="10.83203125" style="4124" customWidth="1"/>
    <col min="1029" max="1030" width="10.6640625" style="4124" customWidth="1"/>
    <col min="1031" max="1031" width="12.1640625" style="4124" customWidth="1"/>
    <col min="1032" max="1033" width="10.83203125" style="4124" customWidth="1"/>
    <col min="1034" max="1034" width="11" style="4124" customWidth="1"/>
    <col min="1035" max="1035" width="11.1640625" style="4124" customWidth="1"/>
    <col min="1036" max="1036" width="5.6640625" style="4124" customWidth="1"/>
    <col min="1037" max="1279" width="9.1640625" style="4124"/>
    <col min="1280" max="1280" width="4.6640625" style="4124" customWidth="1"/>
    <col min="1281" max="1281" width="2.6640625" style="4124" customWidth="1"/>
    <col min="1282" max="1282" width="25.1640625" style="4124" customWidth="1"/>
    <col min="1283" max="1283" width="11.83203125" style="4124" customWidth="1"/>
    <col min="1284" max="1284" width="10.83203125" style="4124" customWidth="1"/>
    <col min="1285" max="1286" width="10.6640625" style="4124" customWidth="1"/>
    <col min="1287" max="1287" width="12.1640625" style="4124" customWidth="1"/>
    <col min="1288" max="1289" width="10.83203125" style="4124" customWidth="1"/>
    <col min="1290" max="1290" width="11" style="4124" customWidth="1"/>
    <col min="1291" max="1291" width="11.1640625" style="4124" customWidth="1"/>
    <col min="1292" max="1292" width="5.6640625" style="4124" customWidth="1"/>
    <col min="1293" max="1535" width="9.1640625" style="4124"/>
    <col min="1536" max="1536" width="4.6640625" style="4124" customWidth="1"/>
    <col min="1537" max="1537" width="2.6640625" style="4124" customWidth="1"/>
    <col min="1538" max="1538" width="25.1640625" style="4124" customWidth="1"/>
    <col min="1539" max="1539" width="11.83203125" style="4124" customWidth="1"/>
    <col min="1540" max="1540" width="10.83203125" style="4124" customWidth="1"/>
    <col min="1541" max="1542" width="10.6640625" style="4124" customWidth="1"/>
    <col min="1543" max="1543" width="12.1640625" style="4124" customWidth="1"/>
    <col min="1544" max="1545" width="10.83203125" style="4124" customWidth="1"/>
    <col min="1546" max="1546" width="11" style="4124" customWidth="1"/>
    <col min="1547" max="1547" width="11.1640625" style="4124" customWidth="1"/>
    <col min="1548" max="1548" width="5.6640625" style="4124" customWidth="1"/>
    <col min="1549" max="1791" width="9.1640625" style="4124"/>
    <col min="1792" max="1792" width="4.6640625" style="4124" customWidth="1"/>
    <col min="1793" max="1793" width="2.6640625" style="4124" customWidth="1"/>
    <col min="1794" max="1794" width="25.1640625" style="4124" customWidth="1"/>
    <col min="1795" max="1795" width="11.83203125" style="4124" customWidth="1"/>
    <col min="1796" max="1796" width="10.83203125" style="4124" customWidth="1"/>
    <col min="1797" max="1798" width="10.6640625" style="4124" customWidth="1"/>
    <col min="1799" max="1799" width="12.1640625" style="4124" customWidth="1"/>
    <col min="1800" max="1801" width="10.83203125" style="4124" customWidth="1"/>
    <col min="1802" max="1802" width="11" style="4124" customWidth="1"/>
    <col min="1803" max="1803" width="11.1640625" style="4124" customWidth="1"/>
    <col min="1804" max="1804" width="5.6640625" style="4124" customWidth="1"/>
    <col min="1805" max="2047" width="9.1640625" style="4124"/>
    <col min="2048" max="2048" width="4.6640625" style="4124" customWidth="1"/>
    <col min="2049" max="2049" width="2.6640625" style="4124" customWidth="1"/>
    <col min="2050" max="2050" width="25.1640625" style="4124" customWidth="1"/>
    <col min="2051" max="2051" width="11.83203125" style="4124" customWidth="1"/>
    <col min="2052" max="2052" width="10.83203125" style="4124" customWidth="1"/>
    <col min="2053" max="2054" width="10.6640625" style="4124" customWidth="1"/>
    <col min="2055" max="2055" width="12.1640625" style="4124" customWidth="1"/>
    <col min="2056" max="2057" width="10.83203125" style="4124" customWidth="1"/>
    <col min="2058" max="2058" width="11" style="4124" customWidth="1"/>
    <col min="2059" max="2059" width="11.1640625" style="4124" customWidth="1"/>
    <col min="2060" max="2060" width="5.6640625" style="4124" customWidth="1"/>
    <col min="2061" max="2303" width="9.1640625" style="4124"/>
    <col min="2304" max="2304" width="4.6640625" style="4124" customWidth="1"/>
    <col min="2305" max="2305" width="2.6640625" style="4124" customWidth="1"/>
    <col min="2306" max="2306" width="25.1640625" style="4124" customWidth="1"/>
    <col min="2307" max="2307" width="11.83203125" style="4124" customWidth="1"/>
    <col min="2308" max="2308" width="10.83203125" style="4124" customWidth="1"/>
    <col min="2309" max="2310" width="10.6640625" style="4124" customWidth="1"/>
    <col min="2311" max="2311" width="12.1640625" style="4124" customWidth="1"/>
    <col min="2312" max="2313" width="10.83203125" style="4124" customWidth="1"/>
    <col min="2314" max="2314" width="11" style="4124" customWidth="1"/>
    <col min="2315" max="2315" width="11.1640625" style="4124" customWidth="1"/>
    <col min="2316" max="2316" width="5.6640625" style="4124" customWidth="1"/>
    <col min="2317" max="2559" width="9.1640625" style="4124"/>
    <col min="2560" max="2560" width="4.6640625" style="4124" customWidth="1"/>
    <col min="2561" max="2561" width="2.6640625" style="4124" customWidth="1"/>
    <col min="2562" max="2562" width="25.1640625" style="4124" customWidth="1"/>
    <col min="2563" max="2563" width="11.83203125" style="4124" customWidth="1"/>
    <col min="2564" max="2564" width="10.83203125" style="4124" customWidth="1"/>
    <col min="2565" max="2566" width="10.6640625" style="4124" customWidth="1"/>
    <col min="2567" max="2567" width="12.1640625" style="4124" customWidth="1"/>
    <col min="2568" max="2569" width="10.83203125" style="4124" customWidth="1"/>
    <col min="2570" max="2570" width="11" style="4124" customWidth="1"/>
    <col min="2571" max="2571" width="11.1640625" style="4124" customWidth="1"/>
    <col min="2572" max="2572" width="5.6640625" style="4124" customWidth="1"/>
    <col min="2573" max="2815" width="9.1640625" style="4124"/>
    <col min="2816" max="2816" width="4.6640625" style="4124" customWidth="1"/>
    <col min="2817" max="2817" width="2.6640625" style="4124" customWidth="1"/>
    <col min="2818" max="2818" width="25.1640625" style="4124" customWidth="1"/>
    <col min="2819" max="2819" width="11.83203125" style="4124" customWidth="1"/>
    <col min="2820" max="2820" width="10.83203125" style="4124" customWidth="1"/>
    <col min="2821" max="2822" width="10.6640625" style="4124" customWidth="1"/>
    <col min="2823" max="2823" width="12.1640625" style="4124" customWidth="1"/>
    <col min="2824" max="2825" width="10.83203125" style="4124" customWidth="1"/>
    <col min="2826" max="2826" width="11" style="4124" customWidth="1"/>
    <col min="2827" max="2827" width="11.1640625" style="4124" customWidth="1"/>
    <col min="2828" max="2828" width="5.6640625" style="4124" customWidth="1"/>
    <col min="2829" max="3071" width="9.1640625" style="4124"/>
    <col min="3072" max="3072" width="4.6640625" style="4124" customWidth="1"/>
    <col min="3073" max="3073" width="2.6640625" style="4124" customWidth="1"/>
    <col min="3074" max="3074" width="25.1640625" style="4124" customWidth="1"/>
    <col min="3075" max="3075" width="11.83203125" style="4124" customWidth="1"/>
    <col min="3076" max="3076" width="10.83203125" style="4124" customWidth="1"/>
    <col min="3077" max="3078" width="10.6640625" style="4124" customWidth="1"/>
    <col min="3079" max="3079" width="12.1640625" style="4124" customWidth="1"/>
    <col min="3080" max="3081" width="10.83203125" style="4124" customWidth="1"/>
    <col min="3082" max="3082" width="11" style="4124" customWidth="1"/>
    <col min="3083" max="3083" width="11.1640625" style="4124" customWidth="1"/>
    <col min="3084" max="3084" width="5.6640625" style="4124" customWidth="1"/>
    <col min="3085" max="3327" width="9.1640625" style="4124"/>
    <col min="3328" max="3328" width="4.6640625" style="4124" customWidth="1"/>
    <col min="3329" max="3329" width="2.6640625" style="4124" customWidth="1"/>
    <col min="3330" max="3330" width="25.1640625" style="4124" customWidth="1"/>
    <col min="3331" max="3331" width="11.83203125" style="4124" customWidth="1"/>
    <col min="3332" max="3332" width="10.83203125" style="4124" customWidth="1"/>
    <col min="3333" max="3334" width="10.6640625" style="4124" customWidth="1"/>
    <col min="3335" max="3335" width="12.1640625" style="4124" customWidth="1"/>
    <col min="3336" max="3337" width="10.83203125" style="4124" customWidth="1"/>
    <col min="3338" max="3338" width="11" style="4124" customWidth="1"/>
    <col min="3339" max="3339" width="11.1640625" style="4124" customWidth="1"/>
    <col min="3340" max="3340" width="5.6640625" style="4124" customWidth="1"/>
    <col min="3341" max="3583" width="9.1640625" style="4124"/>
    <col min="3584" max="3584" width="4.6640625" style="4124" customWidth="1"/>
    <col min="3585" max="3585" width="2.6640625" style="4124" customWidth="1"/>
    <col min="3586" max="3586" width="25.1640625" style="4124" customWidth="1"/>
    <col min="3587" max="3587" width="11.83203125" style="4124" customWidth="1"/>
    <col min="3588" max="3588" width="10.83203125" style="4124" customWidth="1"/>
    <col min="3589" max="3590" width="10.6640625" style="4124" customWidth="1"/>
    <col min="3591" max="3591" width="12.1640625" style="4124" customWidth="1"/>
    <col min="3592" max="3593" width="10.83203125" style="4124" customWidth="1"/>
    <col min="3594" max="3594" width="11" style="4124" customWidth="1"/>
    <col min="3595" max="3595" width="11.1640625" style="4124" customWidth="1"/>
    <col min="3596" max="3596" width="5.6640625" style="4124" customWidth="1"/>
    <col min="3597" max="3839" width="9.1640625" style="4124"/>
    <col min="3840" max="3840" width="4.6640625" style="4124" customWidth="1"/>
    <col min="3841" max="3841" width="2.6640625" style="4124" customWidth="1"/>
    <col min="3842" max="3842" width="25.1640625" style="4124" customWidth="1"/>
    <col min="3843" max="3843" width="11.83203125" style="4124" customWidth="1"/>
    <col min="3844" max="3844" width="10.83203125" style="4124" customWidth="1"/>
    <col min="3845" max="3846" width="10.6640625" style="4124" customWidth="1"/>
    <col min="3847" max="3847" width="12.1640625" style="4124" customWidth="1"/>
    <col min="3848" max="3849" width="10.83203125" style="4124" customWidth="1"/>
    <col min="3850" max="3850" width="11" style="4124" customWidth="1"/>
    <col min="3851" max="3851" width="11.1640625" style="4124" customWidth="1"/>
    <col min="3852" max="3852" width="5.6640625" style="4124" customWidth="1"/>
    <col min="3853" max="4095" width="9.1640625" style="4124"/>
    <col min="4096" max="4096" width="4.6640625" style="4124" customWidth="1"/>
    <col min="4097" max="4097" width="2.6640625" style="4124" customWidth="1"/>
    <col min="4098" max="4098" width="25.1640625" style="4124" customWidth="1"/>
    <col min="4099" max="4099" width="11.83203125" style="4124" customWidth="1"/>
    <col min="4100" max="4100" width="10.83203125" style="4124" customWidth="1"/>
    <col min="4101" max="4102" width="10.6640625" style="4124" customWidth="1"/>
    <col min="4103" max="4103" width="12.1640625" style="4124" customWidth="1"/>
    <col min="4104" max="4105" width="10.83203125" style="4124" customWidth="1"/>
    <col min="4106" max="4106" width="11" style="4124" customWidth="1"/>
    <col min="4107" max="4107" width="11.1640625" style="4124" customWidth="1"/>
    <col min="4108" max="4108" width="5.6640625" style="4124" customWidth="1"/>
    <col min="4109" max="4351" width="9.1640625" style="4124"/>
    <col min="4352" max="4352" width="4.6640625" style="4124" customWidth="1"/>
    <col min="4353" max="4353" width="2.6640625" style="4124" customWidth="1"/>
    <col min="4354" max="4354" width="25.1640625" style="4124" customWidth="1"/>
    <col min="4355" max="4355" width="11.83203125" style="4124" customWidth="1"/>
    <col min="4356" max="4356" width="10.83203125" style="4124" customWidth="1"/>
    <col min="4357" max="4358" width="10.6640625" style="4124" customWidth="1"/>
    <col min="4359" max="4359" width="12.1640625" style="4124" customWidth="1"/>
    <col min="4360" max="4361" width="10.83203125" style="4124" customWidth="1"/>
    <col min="4362" max="4362" width="11" style="4124" customWidth="1"/>
    <col min="4363" max="4363" width="11.1640625" style="4124" customWidth="1"/>
    <col min="4364" max="4364" width="5.6640625" style="4124" customWidth="1"/>
    <col min="4365" max="4607" width="9.1640625" style="4124"/>
    <col min="4608" max="4608" width="4.6640625" style="4124" customWidth="1"/>
    <col min="4609" max="4609" width="2.6640625" style="4124" customWidth="1"/>
    <col min="4610" max="4610" width="25.1640625" style="4124" customWidth="1"/>
    <col min="4611" max="4611" width="11.83203125" style="4124" customWidth="1"/>
    <col min="4612" max="4612" width="10.83203125" style="4124" customWidth="1"/>
    <col min="4613" max="4614" width="10.6640625" style="4124" customWidth="1"/>
    <col min="4615" max="4615" width="12.1640625" style="4124" customWidth="1"/>
    <col min="4616" max="4617" width="10.83203125" style="4124" customWidth="1"/>
    <col min="4618" max="4618" width="11" style="4124" customWidth="1"/>
    <col min="4619" max="4619" width="11.1640625" style="4124" customWidth="1"/>
    <col min="4620" max="4620" width="5.6640625" style="4124" customWidth="1"/>
    <col min="4621" max="4863" width="9.1640625" style="4124"/>
    <col min="4864" max="4864" width="4.6640625" style="4124" customWidth="1"/>
    <col min="4865" max="4865" width="2.6640625" style="4124" customWidth="1"/>
    <col min="4866" max="4866" width="25.1640625" style="4124" customWidth="1"/>
    <col min="4867" max="4867" width="11.83203125" style="4124" customWidth="1"/>
    <col min="4868" max="4868" width="10.83203125" style="4124" customWidth="1"/>
    <col min="4869" max="4870" width="10.6640625" style="4124" customWidth="1"/>
    <col min="4871" max="4871" width="12.1640625" style="4124" customWidth="1"/>
    <col min="4872" max="4873" width="10.83203125" style="4124" customWidth="1"/>
    <col min="4874" max="4874" width="11" style="4124" customWidth="1"/>
    <col min="4875" max="4875" width="11.1640625" style="4124" customWidth="1"/>
    <col min="4876" max="4876" width="5.6640625" style="4124" customWidth="1"/>
    <col min="4877" max="5119" width="9.1640625" style="4124"/>
    <col min="5120" max="5120" width="4.6640625" style="4124" customWidth="1"/>
    <col min="5121" max="5121" width="2.6640625" style="4124" customWidth="1"/>
    <col min="5122" max="5122" width="25.1640625" style="4124" customWidth="1"/>
    <col min="5123" max="5123" width="11.83203125" style="4124" customWidth="1"/>
    <col min="5124" max="5124" width="10.83203125" style="4124" customWidth="1"/>
    <col min="5125" max="5126" width="10.6640625" style="4124" customWidth="1"/>
    <col min="5127" max="5127" width="12.1640625" style="4124" customWidth="1"/>
    <col min="5128" max="5129" width="10.83203125" style="4124" customWidth="1"/>
    <col min="5130" max="5130" width="11" style="4124" customWidth="1"/>
    <col min="5131" max="5131" width="11.1640625" style="4124" customWidth="1"/>
    <col min="5132" max="5132" width="5.6640625" style="4124" customWidth="1"/>
    <col min="5133" max="5375" width="9.1640625" style="4124"/>
    <col min="5376" max="5376" width="4.6640625" style="4124" customWidth="1"/>
    <col min="5377" max="5377" width="2.6640625" style="4124" customWidth="1"/>
    <col min="5378" max="5378" width="25.1640625" style="4124" customWidth="1"/>
    <col min="5379" max="5379" width="11.83203125" style="4124" customWidth="1"/>
    <col min="5380" max="5380" width="10.83203125" style="4124" customWidth="1"/>
    <col min="5381" max="5382" width="10.6640625" style="4124" customWidth="1"/>
    <col min="5383" max="5383" width="12.1640625" style="4124" customWidth="1"/>
    <col min="5384" max="5385" width="10.83203125" style="4124" customWidth="1"/>
    <col min="5386" max="5386" width="11" style="4124" customWidth="1"/>
    <col min="5387" max="5387" width="11.1640625" style="4124" customWidth="1"/>
    <col min="5388" max="5388" width="5.6640625" style="4124" customWidth="1"/>
    <col min="5389" max="5631" width="9.1640625" style="4124"/>
    <col min="5632" max="5632" width="4.6640625" style="4124" customWidth="1"/>
    <col min="5633" max="5633" width="2.6640625" style="4124" customWidth="1"/>
    <col min="5634" max="5634" width="25.1640625" style="4124" customWidth="1"/>
    <col min="5635" max="5635" width="11.83203125" style="4124" customWidth="1"/>
    <col min="5636" max="5636" width="10.83203125" style="4124" customWidth="1"/>
    <col min="5637" max="5638" width="10.6640625" style="4124" customWidth="1"/>
    <col min="5639" max="5639" width="12.1640625" style="4124" customWidth="1"/>
    <col min="5640" max="5641" width="10.83203125" style="4124" customWidth="1"/>
    <col min="5642" max="5642" width="11" style="4124" customWidth="1"/>
    <col min="5643" max="5643" width="11.1640625" style="4124" customWidth="1"/>
    <col min="5644" max="5644" width="5.6640625" style="4124" customWidth="1"/>
    <col min="5645" max="5887" width="9.1640625" style="4124"/>
    <col min="5888" max="5888" width="4.6640625" style="4124" customWidth="1"/>
    <col min="5889" max="5889" width="2.6640625" style="4124" customWidth="1"/>
    <col min="5890" max="5890" width="25.1640625" style="4124" customWidth="1"/>
    <col min="5891" max="5891" width="11.83203125" style="4124" customWidth="1"/>
    <col min="5892" max="5892" width="10.83203125" style="4124" customWidth="1"/>
    <col min="5893" max="5894" width="10.6640625" style="4124" customWidth="1"/>
    <col min="5895" max="5895" width="12.1640625" style="4124" customWidth="1"/>
    <col min="5896" max="5897" width="10.83203125" style="4124" customWidth="1"/>
    <col min="5898" max="5898" width="11" style="4124" customWidth="1"/>
    <col min="5899" max="5899" width="11.1640625" style="4124" customWidth="1"/>
    <col min="5900" max="5900" width="5.6640625" style="4124" customWidth="1"/>
    <col min="5901" max="6143" width="9.1640625" style="4124"/>
    <col min="6144" max="6144" width="4.6640625" style="4124" customWidth="1"/>
    <col min="6145" max="6145" width="2.6640625" style="4124" customWidth="1"/>
    <col min="6146" max="6146" width="25.1640625" style="4124" customWidth="1"/>
    <col min="6147" max="6147" width="11.83203125" style="4124" customWidth="1"/>
    <col min="6148" max="6148" width="10.83203125" style="4124" customWidth="1"/>
    <col min="6149" max="6150" width="10.6640625" style="4124" customWidth="1"/>
    <col min="6151" max="6151" width="12.1640625" style="4124" customWidth="1"/>
    <col min="6152" max="6153" width="10.83203125" style="4124" customWidth="1"/>
    <col min="6154" max="6154" width="11" style="4124" customWidth="1"/>
    <col min="6155" max="6155" width="11.1640625" style="4124" customWidth="1"/>
    <col min="6156" max="6156" width="5.6640625" style="4124" customWidth="1"/>
    <col min="6157" max="6399" width="9.1640625" style="4124"/>
    <col min="6400" max="6400" width="4.6640625" style="4124" customWidth="1"/>
    <col min="6401" max="6401" width="2.6640625" style="4124" customWidth="1"/>
    <col min="6402" max="6402" width="25.1640625" style="4124" customWidth="1"/>
    <col min="6403" max="6403" width="11.83203125" style="4124" customWidth="1"/>
    <col min="6404" max="6404" width="10.83203125" style="4124" customWidth="1"/>
    <col min="6405" max="6406" width="10.6640625" style="4124" customWidth="1"/>
    <col min="6407" max="6407" width="12.1640625" style="4124" customWidth="1"/>
    <col min="6408" max="6409" width="10.83203125" style="4124" customWidth="1"/>
    <col min="6410" max="6410" width="11" style="4124" customWidth="1"/>
    <col min="6411" max="6411" width="11.1640625" style="4124" customWidth="1"/>
    <col min="6412" max="6412" width="5.6640625" style="4124" customWidth="1"/>
    <col min="6413" max="6655" width="9.1640625" style="4124"/>
    <col min="6656" max="6656" width="4.6640625" style="4124" customWidth="1"/>
    <col min="6657" max="6657" width="2.6640625" style="4124" customWidth="1"/>
    <col min="6658" max="6658" width="25.1640625" style="4124" customWidth="1"/>
    <col min="6659" max="6659" width="11.83203125" style="4124" customWidth="1"/>
    <col min="6660" max="6660" width="10.83203125" style="4124" customWidth="1"/>
    <col min="6661" max="6662" width="10.6640625" style="4124" customWidth="1"/>
    <col min="6663" max="6663" width="12.1640625" style="4124" customWidth="1"/>
    <col min="6664" max="6665" width="10.83203125" style="4124" customWidth="1"/>
    <col min="6666" max="6666" width="11" style="4124" customWidth="1"/>
    <col min="6667" max="6667" width="11.1640625" style="4124" customWidth="1"/>
    <col min="6668" max="6668" width="5.6640625" style="4124" customWidth="1"/>
    <col min="6669" max="6911" width="9.1640625" style="4124"/>
    <col min="6912" max="6912" width="4.6640625" style="4124" customWidth="1"/>
    <col min="6913" max="6913" width="2.6640625" style="4124" customWidth="1"/>
    <col min="6914" max="6914" width="25.1640625" style="4124" customWidth="1"/>
    <col min="6915" max="6915" width="11.83203125" style="4124" customWidth="1"/>
    <col min="6916" max="6916" width="10.83203125" style="4124" customWidth="1"/>
    <col min="6917" max="6918" width="10.6640625" style="4124" customWidth="1"/>
    <col min="6919" max="6919" width="12.1640625" style="4124" customWidth="1"/>
    <col min="6920" max="6921" width="10.83203125" style="4124" customWidth="1"/>
    <col min="6922" max="6922" width="11" style="4124" customWidth="1"/>
    <col min="6923" max="6923" width="11.1640625" style="4124" customWidth="1"/>
    <col min="6924" max="6924" width="5.6640625" style="4124" customWidth="1"/>
    <col min="6925" max="7167" width="9.1640625" style="4124"/>
    <col min="7168" max="7168" width="4.6640625" style="4124" customWidth="1"/>
    <col min="7169" max="7169" width="2.6640625" style="4124" customWidth="1"/>
    <col min="7170" max="7170" width="25.1640625" style="4124" customWidth="1"/>
    <col min="7171" max="7171" width="11.83203125" style="4124" customWidth="1"/>
    <col min="7172" max="7172" width="10.83203125" style="4124" customWidth="1"/>
    <col min="7173" max="7174" width="10.6640625" style="4124" customWidth="1"/>
    <col min="7175" max="7175" width="12.1640625" style="4124" customWidth="1"/>
    <col min="7176" max="7177" width="10.83203125" style="4124" customWidth="1"/>
    <col min="7178" max="7178" width="11" style="4124" customWidth="1"/>
    <col min="7179" max="7179" width="11.1640625" style="4124" customWidth="1"/>
    <col min="7180" max="7180" width="5.6640625" style="4124" customWidth="1"/>
    <col min="7181" max="7423" width="9.1640625" style="4124"/>
    <col min="7424" max="7424" width="4.6640625" style="4124" customWidth="1"/>
    <col min="7425" max="7425" width="2.6640625" style="4124" customWidth="1"/>
    <col min="7426" max="7426" width="25.1640625" style="4124" customWidth="1"/>
    <col min="7427" max="7427" width="11.83203125" style="4124" customWidth="1"/>
    <col min="7428" max="7428" width="10.83203125" style="4124" customWidth="1"/>
    <col min="7429" max="7430" width="10.6640625" style="4124" customWidth="1"/>
    <col min="7431" max="7431" width="12.1640625" style="4124" customWidth="1"/>
    <col min="7432" max="7433" width="10.83203125" style="4124" customWidth="1"/>
    <col min="7434" max="7434" width="11" style="4124" customWidth="1"/>
    <col min="7435" max="7435" width="11.1640625" style="4124" customWidth="1"/>
    <col min="7436" max="7436" width="5.6640625" style="4124" customWidth="1"/>
    <col min="7437" max="7679" width="9.1640625" style="4124"/>
    <col min="7680" max="7680" width="4.6640625" style="4124" customWidth="1"/>
    <col min="7681" max="7681" width="2.6640625" style="4124" customWidth="1"/>
    <col min="7682" max="7682" width="25.1640625" style="4124" customWidth="1"/>
    <col min="7683" max="7683" width="11.83203125" style="4124" customWidth="1"/>
    <col min="7684" max="7684" width="10.83203125" style="4124" customWidth="1"/>
    <col min="7685" max="7686" width="10.6640625" style="4124" customWidth="1"/>
    <col min="7687" max="7687" width="12.1640625" style="4124" customWidth="1"/>
    <col min="7688" max="7689" width="10.83203125" style="4124" customWidth="1"/>
    <col min="7690" max="7690" width="11" style="4124" customWidth="1"/>
    <col min="7691" max="7691" width="11.1640625" style="4124" customWidth="1"/>
    <col min="7692" max="7692" width="5.6640625" style="4124" customWidth="1"/>
    <col min="7693" max="7935" width="9.1640625" style="4124"/>
    <col min="7936" max="7936" width="4.6640625" style="4124" customWidth="1"/>
    <col min="7937" max="7937" width="2.6640625" style="4124" customWidth="1"/>
    <col min="7938" max="7938" width="25.1640625" style="4124" customWidth="1"/>
    <col min="7939" max="7939" width="11.83203125" style="4124" customWidth="1"/>
    <col min="7940" max="7940" width="10.83203125" style="4124" customWidth="1"/>
    <col min="7941" max="7942" width="10.6640625" style="4124" customWidth="1"/>
    <col min="7943" max="7943" width="12.1640625" style="4124" customWidth="1"/>
    <col min="7944" max="7945" width="10.83203125" style="4124" customWidth="1"/>
    <col min="7946" max="7946" width="11" style="4124" customWidth="1"/>
    <col min="7947" max="7947" width="11.1640625" style="4124" customWidth="1"/>
    <col min="7948" max="7948" width="5.6640625" style="4124" customWidth="1"/>
    <col min="7949" max="8191" width="9.1640625" style="4124"/>
    <col min="8192" max="8192" width="4.6640625" style="4124" customWidth="1"/>
    <col min="8193" max="8193" width="2.6640625" style="4124" customWidth="1"/>
    <col min="8194" max="8194" width="25.1640625" style="4124" customWidth="1"/>
    <col min="8195" max="8195" width="11.83203125" style="4124" customWidth="1"/>
    <col min="8196" max="8196" width="10.83203125" style="4124" customWidth="1"/>
    <col min="8197" max="8198" width="10.6640625" style="4124" customWidth="1"/>
    <col min="8199" max="8199" width="12.1640625" style="4124" customWidth="1"/>
    <col min="8200" max="8201" width="10.83203125" style="4124" customWidth="1"/>
    <col min="8202" max="8202" width="11" style="4124" customWidth="1"/>
    <col min="8203" max="8203" width="11.1640625" style="4124" customWidth="1"/>
    <col min="8204" max="8204" width="5.6640625" style="4124" customWidth="1"/>
    <col min="8205" max="8447" width="9.1640625" style="4124"/>
    <col min="8448" max="8448" width="4.6640625" style="4124" customWidth="1"/>
    <col min="8449" max="8449" width="2.6640625" style="4124" customWidth="1"/>
    <col min="8450" max="8450" width="25.1640625" style="4124" customWidth="1"/>
    <col min="8451" max="8451" width="11.83203125" style="4124" customWidth="1"/>
    <col min="8452" max="8452" width="10.83203125" style="4124" customWidth="1"/>
    <col min="8453" max="8454" width="10.6640625" style="4124" customWidth="1"/>
    <col min="8455" max="8455" width="12.1640625" style="4124" customWidth="1"/>
    <col min="8456" max="8457" width="10.83203125" style="4124" customWidth="1"/>
    <col min="8458" max="8458" width="11" style="4124" customWidth="1"/>
    <col min="8459" max="8459" width="11.1640625" style="4124" customWidth="1"/>
    <col min="8460" max="8460" width="5.6640625" style="4124" customWidth="1"/>
    <col min="8461" max="8703" width="9.1640625" style="4124"/>
    <col min="8704" max="8704" width="4.6640625" style="4124" customWidth="1"/>
    <col min="8705" max="8705" width="2.6640625" style="4124" customWidth="1"/>
    <col min="8706" max="8706" width="25.1640625" style="4124" customWidth="1"/>
    <col min="8707" max="8707" width="11.83203125" style="4124" customWidth="1"/>
    <col min="8708" max="8708" width="10.83203125" style="4124" customWidth="1"/>
    <col min="8709" max="8710" width="10.6640625" style="4124" customWidth="1"/>
    <col min="8711" max="8711" width="12.1640625" style="4124" customWidth="1"/>
    <col min="8712" max="8713" width="10.83203125" style="4124" customWidth="1"/>
    <col min="8714" max="8714" width="11" style="4124" customWidth="1"/>
    <col min="8715" max="8715" width="11.1640625" style="4124" customWidth="1"/>
    <col min="8716" max="8716" width="5.6640625" style="4124" customWidth="1"/>
    <col min="8717" max="8959" width="9.1640625" style="4124"/>
    <col min="8960" max="8960" width="4.6640625" style="4124" customWidth="1"/>
    <col min="8961" max="8961" width="2.6640625" style="4124" customWidth="1"/>
    <col min="8962" max="8962" width="25.1640625" style="4124" customWidth="1"/>
    <col min="8963" max="8963" width="11.83203125" style="4124" customWidth="1"/>
    <col min="8964" max="8964" width="10.83203125" style="4124" customWidth="1"/>
    <col min="8965" max="8966" width="10.6640625" style="4124" customWidth="1"/>
    <col min="8967" max="8967" width="12.1640625" style="4124" customWidth="1"/>
    <col min="8968" max="8969" width="10.83203125" style="4124" customWidth="1"/>
    <col min="8970" max="8970" width="11" style="4124" customWidth="1"/>
    <col min="8971" max="8971" width="11.1640625" style="4124" customWidth="1"/>
    <col min="8972" max="8972" width="5.6640625" style="4124" customWidth="1"/>
    <col min="8973" max="9215" width="9.1640625" style="4124"/>
    <col min="9216" max="9216" width="4.6640625" style="4124" customWidth="1"/>
    <col min="9217" max="9217" width="2.6640625" style="4124" customWidth="1"/>
    <col min="9218" max="9218" width="25.1640625" style="4124" customWidth="1"/>
    <col min="9219" max="9219" width="11.83203125" style="4124" customWidth="1"/>
    <col min="9220" max="9220" width="10.83203125" style="4124" customWidth="1"/>
    <col min="9221" max="9222" width="10.6640625" style="4124" customWidth="1"/>
    <col min="9223" max="9223" width="12.1640625" style="4124" customWidth="1"/>
    <col min="9224" max="9225" width="10.83203125" style="4124" customWidth="1"/>
    <col min="9226" max="9226" width="11" style="4124" customWidth="1"/>
    <col min="9227" max="9227" width="11.1640625" style="4124" customWidth="1"/>
    <col min="9228" max="9228" width="5.6640625" style="4124" customWidth="1"/>
    <col min="9229" max="9471" width="9.1640625" style="4124"/>
    <col min="9472" max="9472" width="4.6640625" style="4124" customWidth="1"/>
    <col min="9473" max="9473" width="2.6640625" style="4124" customWidth="1"/>
    <col min="9474" max="9474" width="25.1640625" style="4124" customWidth="1"/>
    <col min="9475" max="9475" width="11.83203125" style="4124" customWidth="1"/>
    <col min="9476" max="9476" width="10.83203125" style="4124" customWidth="1"/>
    <col min="9477" max="9478" width="10.6640625" style="4124" customWidth="1"/>
    <col min="9479" max="9479" width="12.1640625" style="4124" customWidth="1"/>
    <col min="9480" max="9481" width="10.83203125" style="4124" customWidth="1"/>
    <col min="9482" max="9482" width="11" style="4124" customWidth="1"/>
    <col min="9483" max="9483" width="11.1640625" style="4124" customWidth="1"/>
    <col min="9484" max="9484" width="5.6640625" style="4124" customWidth="1"/>
    <col min="9485" max="9727" width="9.1640625" style="4124"/>
    <col min="9728" max="9728" width="4.6640625" style="4124" customWidth="1"/>
    <col min="9729" max="9729" width="2.6640625" style="4124" customWidth="1"/>
    <col min="9730" max="9730" width="25.1640625" style="4124" customWidth="1"/>
    <col min="9731" max="9731" width="11.83203125" style="4124" customWidth="1"/>
    <col min="9732" max="9732" width="10.83203125" style="4124" customWidth="1"/>
    <col min="9733" max="9734" width="10.6640625" style="4124" customWidth="1"/>
    <col min="9735" max="9735" width="12.1640625" style="4124" customWidth="1"/>
    <col min="9736" max="9737" width="10.83203125" style="4124" customWidth="1"/>
    <col min="9738" max="9738" width="11" style="4124" customWidth="1"/>
    <col min="9739" max="9739" width="11.1640625" style="4124" customWidth="1"/>
    <col min="9740" max="9740" width="5.6640625" style="4124" customWidth="1"/>
    <col min="9741" max="9983" width="9.1640625" style="4124"/>
    <col min="9984" max="9984" width="4.6640625" style="4124" customWidth="1"/>
    <col min="9985" max="9985" width="2.6640625" style="4124" customWidth="1"/>
    <col min="9986" max="9986" width="25.1640625" style="4124" customWidth="1"/>
    <col min="9987" max="9987" width="11.83203125" style="4124" customWidth="1"/>
    <col min="9988" max="9988" width="10.83203125" style="4124" customWidth="1"/>
    <col min="9989" max="9990" width="10.6640625" style="4124" customWidth="1"/>
    <col min="9991" max="9991" width="12.1640625" style="4124" customWidth="1"/>
    <col min="9992" max="9993" width="10.83203125" style="4124" customWidth="1"/>
    <col min="9994" max="9994" width="11" style="4124" customWidth="1"/>
    <col min="9995" max="9995" width="11.1640625" style="4124" customWidth="1"/>
    <col min="9996" max="9996" width="5.6640625" style="4124" customWidth="1"/>
    <col min="9997" max="10239" width="9.1640625" style="4124"/>
    <col min="10240" max="10240" width="4.6640625" style="4124" customWidth="1"/>
    <col min="10241" max="10241" width="2.6640625" style="4124" customWidth="1"/>
    <col min="10242" max="10242" width="25.1640625" style="4124" customWidth="1"/>
    <col min="10243" max="10243" width="11.83203125" style="4124" customWidth="1"/>
    <col min="10244" max="10244" width="10.83203125" style="4124" customWidth="1"/>
    <col min="10245" max="10246" width="10.6640625" style="4124" customWidth="1"/>
    <col min="10247" max="10247" width="12.1640625" style="4124" customWidth="1"/>
    <col min="10248" max="10249" width="10.83203125" style="4124" customWidth="1"/>
    <col min="10250" max="10250" width="11" style="4124" customWidth="1"/>
    <col min="10251" max="10251" width="11.1640625" style="4124" customWidth="1"/>
    <col min="10252" max="10252" width="5.6640625" style="4124" customWidth="1"/>
    <col min="10253" max="10495" width="9.1640625" style="4124"/>
    <col min="10496" max="10496" width="4.6640625" style="4124" customWidth="1"/>
    <col min="10497" max="10497" width="2.6640625" style="4124" customWidth="1"/>
    <col min="10498" max="10498" width="25.1640625" style="4124" customWidth="1"/>
    <col min="10499" max="10499" width="11.83203125" style="4124" customWidth="1"/>
    <col min="10500" max="10500" width="10.83203125" style="4124" customWidth="1"/>
    <col min="10501" max="10502" width="10.6640625" style="4124" customWidth="1"/>
    <col min="10503" max="10503" width="12.1640625" style="4124" customWidth="1"/>
    <col min="10504" max="10505" width="10.83203125" style="4124" customWidth="1"/>
    <col min="10506" max="10506" width="11" style="4124" customWidth="1"/>
    <col min="10507" max="10507" width="11.1640625" style="4124" customWidth="1"/>
    <col min="10508" max="10508" width="5.6640625" style="4124" customWidth="1"/>
    <col min="10509" max="10751" width="9.1640625" style="4124"/>
    <col min="10752" max="10752" width="4.6640625" style="4124" customWidth="1"/>
    <col min="10753" max="10753" width="2.6640625" style="4124" customWidth="1"/>
    <col min="10754" max="10754" width="25.1640625" style="4124" customWidth="1"/>
    <col min="10755" max="10755" width="11.83203125" style="4124" customWidth="1"/>
    <col min="10756" max="10756" width="10.83203125" style="4124" customWidth="1"/>
    <col min="10757" max="10758" width="10.6640625" style="4124" customWidth="1"/>
    <col min="10759" max="10759" width="12.1640625" style="4124" customWidth="1"/>
    <col min="10760" max="10761" width="10.83203125" style="4124" customWidth="1"/>
    <col min="10762" max="10762" width="11" style="4124" customWidth="1"/>
    <col min="10763" max="10763" width="11.1640625" style="4124" customWidth="1"/>
    <col min="10764" max="10764" width="5.6640625" style="4124" customWidth="1"/>
    <col min="10765" max="11007" width="9.1640625" style="4124"/>
    <col min="11008" max="11008" width="4.6640625" style="4124" customWidth="1"/>
    <col min="11009" max="11009" width="2.6640625" style="4124" customWidth="1"/>
    <col min="11010" max="11010" width="25.1640625" style="4124" customWidth="1"/>
    <col min="11011" max="11011" width="11.83203125" style="4124" customWidth="1"/>
    <col min="11012" max="11012" width="10.83203125" style="4124" customWidth="1"/>
    <col min="11013" max="11014" width="10.6640625" style="4124" customWidth="1"/>
    <col min="11015" max="11015" width="12.1640625" style="4124" customWidth="1"/>
    <col min="11016" max="11017" width="10.83203125" style="4124" customWidth="1"/>
    <col min="11018" max="11018" width="11" style="4124" customWidth="1"/>
    <col min="11019" max="11019" width="11.1640625" style="4124" customWidth="1"/>
    <col min="11020" max="11020" width="5.6640625" style="4124" customWidth="1"/>
    <col min="11021" max="11263" width="9.1640625" style="4124"/>
    <col min="11264" max="11264" width="4.6640625" style="4124" customWidth="1"/>
    <col min="11265" max="11265" width="2.6640625" style="4124" customWidth="1"/>
    <col min="11266" max="11266" width="25.1640625" style="4124" customWidth="1"/>
    <col min="11267" max="11267" width="11.83203125" style="4124" customWidth="1"/>
    <col min="11268" max="11268" width="10.83203125" style="4124" customWidth="1"/>
    <col min="11269" max="11270" width="10.6640625" style="4124" customWidth="1"/>
    <col min="11271" max="11271" width="12.1640625" style="4124" customWidth="1"/>
    <col min="11272" max="11273" width="10.83203125" style="4124" customWidth="1"/>
    <col min="11274" max="11274" width="11" style="4124" customWidth="1"/>
    <col min="11275" max="11275" width="11.1640625" style="4124" customWidth="1"/>
    <col min="11276" max="11276" width="5.6640625" style="4124" customWidth="1"/>
    <col min="11277" max="11519" width="9.1640625" style="4124"/>
    <col min="11520" max="11520" width="4.6640625" style="4124" customWidth="1"/>
    <col min="11521" max="11521" width="2.6640625" style="4124" customWidth="1"/>
    <col min="11522" max="11522" width="25.1640625" style="4124" customWidth="1"/>
    <col min="11523" max="11523" width="11.83203125" style="4124" customWidth="1"/>
    <col min="11524" max="11524" width="10.83203125" style="4124" customWidth="1"/>
    <col min="11525" max="11526" width="10.6640625" style="4124" customWidth="1"/>
    <col min="11527" max="11527" width="12.1640625" style="4124" customWidth="1"/>
    <col min="11528" max="11529" width="10.83203125" style="4124" customWidth="1"/>
    <col min="11530" max="11530" width="11" style="4124" customWidth="1"/>
    <col min="11531" max="11531" width="11.1640625" style="4124" customWidth="1"/>
    <col min="11532" max="11532" width="5.6640625" style="4124" customWidth="1"/>
    <col min="11533" max="11775" width="9.1640625" style="4124"/>
    <col min="11776" max="11776" width="4.6640625" style="4124" customWidth="1"/>
    <col min="11777" max="11777" width="2.6640625" style="4124" customWidth="1"/>
    <col min="11778" max="11778" width="25.1640625" style="4124" customWidth="1"/>
    <col min="11779" max="11779" width="11.83203125" style="4124" customWidth="1"/>
    <col min="11780" max="11780" width="10.83203125" style="4124" customWidth="1"/>
    <col min="11781" max="11782" width="10.6640625" style="4124" customWidth="1"/>
    <col min="11783" max="11783" width="12.1640625" style="4124" customWidth="1"/>
    <col min="11784" max="11785" width="10.83203125" style="4124" customWidth="1"/>
    <col min="11786" max="11786" width="11" style="4124" customWidth="1"/>
    <col min="11787" max="11787" width="11.1640625" style="4124" customWidth="1"/>
    <col min="11788" max="11788" width="5.6640625" style="4124" customWidth="1"/>
    <col min="11789" max="12031" width="9.1640625" style="4124"/>
    <col min="12032" max="12032" width="4.6640625" style="4124" customWidth="1"/>
    <col min="12033" max="12033" width="2.6640625" style="4124" customWidth="1"/>
    <col min="12034" max="12034" width="25.1640625" style="4124" customWidth="1"/>
    <col min="12035" max="12035" width="11.83203125" style="4124" customWidth="1"/>
    <col min="12036" max="12036" width="10.83203125" style="4124" customWidth="1"/>
    <col min="12037" max="12038" width="10.6640625" style="4124" customWidth="1"/>
    <col min="12039" max="12039" width="12.1640625" style="4124" customWidth="1"/>
    <col min="12040" max="12041" width="10.83203125" style="4124" customWidth="1"/>
    <col min="12042" max="12042" width="11" style="4124" customWidth="1"/>
    <col min="12043" max="12043" width="11.1640625" style="4124" customWidth="1"/>
    <col min="12044" max="12044" width="5.6640625" style="4124" customWidth="1"/>
    <col min="12045" max="12287" width="9.1640625" style="4124"/>
    <col min="12288" max="12288" width="4.6640625" style="4124" customWidth="1"/>
    <col min="12289" max="12289" width="2.6640625" style="4124" customWidth="1"/>
    <col min="12290" max="12290" width="25.1640625" style="4124" customWidth="1"/>
    <col min="12291" max="12291" width="11.83203125" style="4124" customWidth="1"/>
    <col min="12292" max="12292" width="10.83203125" style="4124" customWidth="1"/>
    <col min="12293" max="12294" width="10.6640625" style="4124" customWidth="1"/>
    <col min="12295" max="12295" width="12.1640625" style="4124" customWidth="1"/>
    <col min="12296" max="12297" width="10.83203125" style="4124" customWidth="1"/>
    <col min="12298" max="12298" width="11" style="4124" customWidth="1"/>
    <col min="12299" max="12299" width="11.1640625" style="4124" customWidth="1"/>
    <col min="12300" max="12300" width="5.6640625" style="4124" customWidth="1"/>
    <col min="12301" max="12543" width="9.1640625" style="4124"/>
    <col min="12544" max="12544" width="4.6640625" style="4124" customWidth="1"/>
    <col min="12545" max="12545" width="2.6640625" style="4124" customWidth="1"/>
    <col min="12546" max="12546" width="25.1640625" style="4124" customWidth="1"/>
    <col min="12547" max="12547" width="11.83203125" style="4124" customWidth="1"/>
    <col min="12548" max="12548" width="10.83203125" style="4124" customWidth="1"/>
    <col min="12549" max="12550" width="10.6640625" style="4124" customWidth="1"/>
    <col min="12551" max="12551" width="12.1640625" style="4124" customWidth="1"/>
    <col min="12552" max="12553" width="10.83203125" style="4124" customWidth="1"/>
    <col min="12554" max="12554" width="11" style="4124" customWidth="1"/>
    <col min="12555" max="12555" width="11.1640625" style="4124" customWidth="1"/>
    <col min="12556" max="12556" width="5.6640625" style="4124" customWidth="1"/>
    <col min="12557" max="12799" width="9.1640625" style="4124"/>
    <col min="12800" max="12800" width="4.6640625" style="4124" customWidth="1"/>
    <col min="12801" max="12801" width="2.6640625" style="4124" customWidth="1"/>
    <col min="12802" max="12802" width="25.1640625" style="4124" customWidth="1"/>
    <col min="12803" max="12803" width="11.83203125" style="4124" customWidth="1"/>
    <col min="12804" max="12804" width="10.83203125" style="4124" customWidth="1"/>
    <col min="12805" max="12806" width="10.6640625" style="4124" customWidth="1"/>
    <col min="12807" max="12807" width="12.1640625" style="4124" customWidth="1"/>
    <col min="12808" max="12809" width="10.83203125" style="4124" customWidth="1"/>
    <col min="12810" max="12810" width="11" style="4124" customWidth="1"/>
    <col min="12811" max="12811" width="11.1640625" style="4124" customWidth="1"/>
    <col min="12812" max="12812" width="5.6640625" style="4124" customWidth="1"/>
    <col min="12813" max="13055" width="9.1640625" style="4124"/>
    <col min="13056" max="13056" width="4.6640625" style="4124" customWidth="1"/>
    <col min="13057" max="13057" width="2.6640625" style="4124" customWidth="1"/>
    <col min="13058" max="13058" width="25.1640625" style="4124" customWidth="1"/>
    <col min="13059" max="13059" width="11.83203125" style="4124" customWidth="1"/>
    <col min="13060" max="13060" width="10.83203125" style="4124" customWidth="1"/>
    <col min="13061" max="13062" width="10.6640625" style="4124" customWidth="1"/>
    <col min="13063" max="13063" width="12.1640625" style="4124" customWidth="1"/>
    <col min="13064" max="13065" width="10.83203125" style="4124" customWidth="1"/>
    <col min="13066" max="13066" width="11" style="4124" customWidth="1"/>
    <col min="13067" max="13067" width="11.1640625" style="4124" customWidth="1"/>
    <col min="13068" max="13068" width="5.6640625" style="4124" customWidth="1"/>
    <col min="13069" max="13311" width="9.1640625" style="4124"/>
    <col min="13312" max="13312" width="4.6640625" style="4124" customWidth="1"/>
    <col min="13313" max="13313" width="2.6640625" style="4124" customWidth="1"/>
    <col min="13314" max="13314" width="25.1640625" style="4124" customWidth="1"/>
    <col min="13315" max="13315" width="11.83203125" style="4124" customWidth="1"/>
    <col min="13316" max="13316" width="10.83203125" style="4124" customWidth="1"/>
    <col min="13317" max="13318" width="10.6640625" style="4124" customWidth="1"/>
    <col min="13319" max="13319" width="12.1640625" style="4124" customWidth="1"/>
    <col min="13320" max="13321" width="10.83203125" style="4124" customWidth="1"/>
    <col min="13322" max="13322" width="11" style="4124" customWidth="1"/>
    <col min="13323" max="13323" width="11.1640625" style="4124" customWidth="1"/>
    <col min="13324" max="13324" width="5.6640625" style="4124" customWidth="1"/>
    <col min="13325" max="13567" width="9.1640625" style="4124"/>
    <col min="13568" max="13568" width="4.6640625" style="4124" customWidth="1"/>
    <col min="13569" max="13569" width="2.6640625" style="4124" customWidth="1"/>
    <col min="13570" max="13570" width="25.1640625" style="4124" customWidth="1"/>
    <col min="13571" max="13571" width="11.83203125" style="4124" customWidth="1"/>
    <col min="13572" max="13572" width="10.83203125" style="4124" customWidth="1"/>
    <col min="13573" max="13574" width="10.6640625" style="4124" customWidth="1"/>
    <col min="13575" max="13575" width="12.1640625" style="4124" customWidth="1"/>
    <col min="13576" max="13577" width="10.83203125" style="4124" customWidth="1"/>
    <col min="13578" max="13578" width="11" style="4124" customWidth="1"/>
    <col min="13579" max="13579" width="11.1640625" style="4124" customWidth="1"/>
    <col min="13580" max="13580" width="5.6640625" style="4124" customWidth="1"/>
    <col min="13581" max="13823" width="9.1640625" style="4124"/>
    <col min="13824" max="13824" width="4.6640625" style="4124" customWidth="1"/>
    <col min="13825" max="13825" width="2.6640625" style="4124" customWidth="1"/>
    <col min="13826" max="13826" width="25.1640625" style="4124" customWidth="1"/>
    <col min="13827" max="13827" width="11.83203125" style="4124" customWidth="1"/>
    <col min="13828" max="13828" width="10.83203125" style="4124" customWidth="1"/>
    <col min="13829" max="13830" width="10.6640625" style="4124" customWidth="1"/>
    <col min="13831" max="13831" width="12.1640625" style="4124" customWidth="1"/>
    <col min="13832" max="13833" width="10.83203125" style="4124" customWidth="1"/>
    <col min="13834" max="13834" width="11" style="4124" customWidth="1"/>
    <col min="13835" max="13835" width="11.1640625" style="4124" customWidth="1"/>
    <col min="13836" max="13836" width="5.6640625" style="4124" customWidth="1"/>
    <col min="13837" max="14079" width="9.1640625" style="4124"/>
    <col min="14080" max="14080" width="4.6640625" style="4124" customWidth="1"/>
    <col min="14081" max="14081" width="2.6640625" style="4124" customWidth="1"/>
    <col min="14082" max="14082" width="25.1640625" style="4124" customWidth="1"/>
    <col min="14083" max="14083" width="11.83203125" style="4124" customWidth="1"/>
    <col min="14084" max="14084" width="10.83203125" style="4124" customWidth="1"/>
    <col min="14085" max="14086" width="10.6640625" style="4124" customWidth="1"/>
    <col min="14087" max="14087" width="12.1640625" style="4124" customWidth="1"/>
    <col min="14088" max="14089" width="10.83203125" style="4124" customWidth="1"/>
    <col min="14090" max="14090" width="11" style="4124" customWidth="1"/>
    <col min="14091" max="14091" width="11.1640625" style="4124" customWidth="1"/>
    <col min="14092" max="14092" width="5.6640625" style="4124" customWidth="1"/>
    <col min="14093" max="14335" width="9.1640625" style="4124"/>
    <col min="14336" max="14336" width="4.6640625" style="4124" customWidth="1"/>
    <col min="14337" max="14337" width="2.6640625" style="4124" customWidth="1"/>
    <col min="14338" max="14338" width="25.1640625" style="4124" customWidth="1"/>
    <col min="14339" max="14339" width="11.83203125" style="4124" customWidth="1"/>
    <col min="14340" max="14340" width="10.83203125" style="4124" customWidth="1"/>
    <col min="14341" max="14342" width="10.6640625" style="4124" customWidth="1"/>
    <col min="14343" max="14343" width="12.1640625" style="4124" customWidth="1"/>
    <col min="14344" max="14345" width="10.83203125" style="4124" customWidth="1"/>
    <col min="14346" max="14346" width="11" style="4124" customWidth="1"/>
    <col min="14347" max="14347" width="11.1640625" style="4124" customWidth="1"/>
    <col min="14348" max="14348" width="5.6640625" style="4124" customWidth="1"/>
    <col min="14349" max="14591" width="9.1640625" style="4124"/>
    <col min="14592" max="14592" width="4.6640625" style="4124" customWidth="1"/>
    <col min="14593" max="14593" width="2.6640625" style="4124" customWidth="1"/>
    <col min="14594" max="14594" width="25.1640625" style="4124" customWidth="1"/>
    <col min="14595" max="14595" width="11.83203125" style="4124" customWidth="1"/>
    <col min="14596" max="14596" width="10.83203125" style="4124" customWidth="1"/>
    <col min="14597" max="14598" width="10.6640625" style="4124" customWidth="1"/>
    <col min="14599" max="14599" width="12.1640625" style="4124" customWidth="1"/>
    <col min="14600" max="14601" width="10.83203125" style="4124" customWidth="1"/>
    <col min="14602" max="14602" width="11" style="4124" customWidth="1"/>
    <col min="14603" max="14603" width="11.1640625" style="4124" customWidth="1"/>
    <col min="14604" max="14604" width="5.6640625" style="4124" customWidth="1"/>
    <col min="14605" max="14847" width="9.1640625" style="4124"/>
    <col min="14848" max="14848" width="4.6640625" style="4124" customWidth="1"/>
    <col min="14849" max="14849" width="2.6640625" style="4124" customWidth="1"/>
    <col min="14850" max="14850" width="25.1640625" style="4124" customWidth="1"/>
    <col min="14851" max="14851" width="11.83203125" style="4124" customWidth="1"/>
    <col min="14852" max="14852" width="10.83203125" style="4124" customWidth="1"/>
    <col min="14853" max="14854" width="10.6640625" style="4124" customWidth="1"/>
    <col min="14855" max="14855" width="12.1640625" style="4124" customWidth="1"/>
    <col min="14856" max="14857" width="10.83203125" style="4124" customWidth="1"/>
    <col min="14858" max="14858" width="11" style="4124" customWidth="1"/>
    <col min="14859" max="14859" width="11.1640625" style="4124" customWidth="1"/>
    <col min="14860" max="14860" width="5.6640625" style="4124" customWidth="1"/>
    <col min="14861" max="15103" width="9.1640625" style="4124"/>
    <col min="15104" max="15104" width="4.6640625" style="4124" customWidth="1"/>
    <col min="15105" max="15105" width="2.6640625" style="4124" customWidth="1"/>
    <col min="15106" max="15106" width="25.1640625" style="4124" customWidth="1"/>
    <col min="15107" max="15107" width="11.83203125" style="4124" customWidth="1"/>
    <col min="15108" max="15108" width="10.83203125" style="4124" customWidth="1"/>
    <col min="15109" max="15110" width="10.6640625" style="4124" customWidth="1"/>
    <col min="15111" max="15111" width="12.1640625" style="4124" customWidth="1"/>
    <col min="15112" max="15113" width="10.83203125" style="4124" customWidth="1"/>
    <col min="15114" max="15114" width="11" style="4124" customWidth="1"/>
    <col min="15115" max="15115" width="11.1640625" style="4124" customWidth="1"/>
    <col min="15116" max="15116" width="5.6640625" style="4124" customWidth="1"/>
    <col min="15117" max="15359" width="9.1640625" style="4124"/>
    <col min="15360" max="15360" width="4.6640625" style="4124" customWidth="1"/>
    <col min="15361" max="15361" width="2.6640625" style="4124" customWidth="1"/>
    <col min="15362" max="15362" width="25.1640625" style="4124" customWidth="1"/>
    <col min="15363" max="15363" width="11.83203125" style="4124" customWidth="1"/>
    <col min="15364" max="15364" width="10.83203125" style="4124" customWidth="1"/>
    <col min="15365" max="15366" width="10.6640625" style="4124" customWidth="1"/>
    <col min="15367" max="15367" width="12.1640625" style="4124" customWidth="1"/>
    <col min="15368" max="15369" width="10.83203125" style="4124" customWidth="1"/>
    <col min="15370" max="15370" width="11" style="4124" customWidth="1"/>
    <col min="15371" max="15371" width="11.1640625" style="4124" customWidth="1"/>
    <col min="15372" max="15372" width="5.6640625" style="4124" customWidth="1"/>
    <col min="15373" max="15615" width="9.1640625" style="4124"/>
    <col min="15616" max="15616" width="4.6640625" style="4124" customWidth="1"/>
    <col min="15617" max="15617" width="2.6640625" style="4124" customWidth="1"/>
    <col min="15618" max="15618" width="25.1640625" style="4124" customWidth="1"/>
    <col min="15619" max="15619" width="11.83203125" style="4124" customWidth="1"/>
    <col min="15620" max="15620" width="10.83203125" style="4124" customWidth="1"/>
    <col min="15621" max="15622" width="10.6640625" style="4124" customWidth="1"/>
    <col min="15623" max="15623" width="12.1640625" style="4124" customWidth="1"/>
    <col min="15624" max="15625" width="10.83203125" style="4124" customWidth="1"/>
    <col min="15626" max="15626" width="11" style="4124" customWidth="1"/>
    <col min="15627" max="15627" width="11.1640625" style="4124" customWidth="1"/>
    <col min="15628" max="15628" width="5.6640625" style="4124" customWidth="1"/>
    <col min="15629" max="15871" width="9.1640625" style="4124"/>
    <col min="15872" max="15872" width="4.6640625" style="4124" customWidth="1"/>
    <col min="15873" max="15873" width="2.6640625" style="4124" customWidth="1"/>
    <col min="15874" max="15874" width="25.1640625" style="4124" customWidth="1"/>
    <col min="15875" max="15875" width="11.83203125" style="4124" customWidth="1"/>
    <col min="15876" max="15876" width="10.83203125" style="4124" customWidth="1"/>
    <col min="15877" max="15878" width="10.6640625" style="4124" customWidth="1"/>
    <col min="15879" max="15879" width="12.1640625" style="4124" customWidth="1"/>
    <col min="15880" max="15881" width="10.83203125" style="4124" customWidth="1"/>
    <col min="15882" max="15882" width="11" style="4124" customWidth="1"/>
    <col min="15883" max="15883" width="11.1640625" style="4124" customWidth="1"/>
    <col min="15884" max="15884" width="5.6640625" style="4124" customWidth="1"/>
    <col min="15885" max="16127" width="9.1640625" style="4124"/>
    <col min="16128" max="16128" width="4.6640625" style="4124" customWidth="1"/>
    <col min="16129" max="16129" width="2.6640625" style="4124" customWidth="1"/>
    <col min="16130" max="16130" width="25.1640625" style="4124" customWidth="1"/>
    <col min="16131" max="16131" width="11.83203125" style="4124" customWidth="1"/>
    <col min="16132" max="16132" width="10.83203125" style="4124" customWidth="1"/>
    <col min="16133" max="16134" width="10.6640625" style="4124" customWidth="1"/>
    <col min="16135" max="16135" width="12.1640625" style="4124" customWidth="1"/>
    <col min="16136" max="16137" width="10.83203125" style="4124" customWidth="1"/>
    <col min="16138" max="16138" width="11" style="4124" customWidth="1"/>
    <col min="16139" max="16139" width="11.1640625" style="4124" customWidth="1"/>
    <col min="16140" max="16140" width="5.6640625" style="4124" customWidth="1"/>
    <col min="16141" max="16384" width="9.1640625" style="4124"/>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4119" customFormat="1" ht="18.75">
      <c r="A2" s="4116" t="s">
        <v>2102</v>
      </c>
      <c r="B2" s="4117"/>
      <c r="C2" s="4118"/>
      <c r="D2" s="4118"/>
      <c r="E2" s="4118"/>
      <c r="F2" s="4118"/>
      <c r="G2" s="4118"/>
      <c r="H2" s="4118"/>
      <c r="I2" s="4118"/>
      <c r="J2" s="4118"/>
      <c r="K2" s="4118"/>
      <c r="L2" s="4118"/>
    </row>
    <row r="3" spans="1:89" s="4119" customFormat="1" ht="12.75" customHeight="1">
      <c r="A3" s="4120"/>
      <c r="B3" s="4118"/>
      <c r="C3" s="4118"/>
      <c r="D3" s="4118"/>
      <c r="E3" s="4118"/>
      <c r="F3" s="4118"/>
      <c r="G3" s="4118"/>
      <c r="H3" s="4118"/>
      <c r="I3" s="4118"/>
      <c r="J3" s="4118"/>
      <c r="K3" s="4118"/>
      <c r="L3" s="4118"/>
    </row>
    <row r="4" spans="1:89" s="4122" customFormat="1" ht="16.5" customHeight="1">
      <c r="A4" s="4121" t="s">
        <v>2103</v>
      </c>
    </row>
    <row r="5" spans="1:89" ht="20.100000000000001" customHeight="1">
      <c r="A5" s="4123"/>
      <c r="J5" s="4125"/>
      <c r="K5" s="4126"/>
      <c r="L5" s="4127" t="s">
        <v>2104</v>
      </c>
    </row>
    <row r="6" spans="1:89" ht="27" customHeight="1">
      <c r="A6" s="4128"/>
      <c r="B6" s="4129"/>
      <c r="C6" s="4129"/>
      <c r="D6" s="6500">
        <v>2015</v>
      </c>
      <c r="E6" s="6500">
        <v>2016</v>
      </c>
      <c r="F6" s="6500">
        <v>2017</v>
      </c>
      <c r="G6" s="6502" t="s">
        <v>2105</v>
      </c>
      <c r="H6" s="6504" t="s">
        <v>2106</v>
      </c>
      <c r="I6" s="6497" t="s">
        <v>2106</v>
      </c>
      <c r="J6" s="6497"/>
      <c r="K6" s="6497"/>
      <c r="L6" s="6498"/>
    </row>
    <row r="7" spans="1:89" ht="26.25" customHeight="1">
      <c r="A7" s="4130"/>
      <c r="B7" s="4131"/>
      <c r="C7" s="4131"/>
      <c r="D7" s="6501"/>
      <c r="E7" s="6501"/>
      <c r="F7" s="6501"/>
      <c r="G7" s="6503"/>
      <c r="H7" s="6505"/>
      <c r="I7" s="4132" t="s">
        <v>2107</v>
      </c>
      <c r="J7" s="4133" t="s">
        <v>2108</v>
      </c>
      <c r="K7" s="4133" t="s">
        <v>2109</v>
      </c>
      <c r="L7" s="4133" t="s">
        <v>2110</v>
      </c>
    </row>
    <row r="8" spans="1:89" ht="49.9" customHeight="1">
      <c r="A8" s="4134">
        <v>1</v>
      </c>
      <c r="B8" s="4135" t="s">
        <v>2111</v>
      </c>
      <c r="C8" s="4135"/>
      <c r="D8" s="944">
        <v>85890</v>
      </c>
      <c r="E8" s="944">
        <v>78106</v>
      </c>
      <c r="F8" s="944">
        <v>71662</v>
      </c>
      <c r="G8" s="945">
        <v>67266</v>
      </c>
      <c r="H8" s="946">
        <v>66611</v>
      </c>
      <c r="I8" s="947">
        <v>16419</v>
      </c>
      <c r="J8" s="945">
        <v>17658</v>
      </c>
      <c r="K8" s="945">
        <v>16058</v>
      </c>
      <c r="L8" s="945">
        <v>16476</v>
      </c>
    </row>
    <row r="9" spans="1:89" ht="49.9" customHeight="1">
      <c r="A9" s="4136"/>
      <c r="B9" s="4135" t="s">
        <v>2112</v>
      </c>
      <c r="C9" s="4135"/>
      <c r="D9" s="944">
        <v>58974</v>
      </c>
      <c r="E9" s="944">
        <v>56087</v>
      </c>
      <c r="F9" s="944">
        <v>53142</v>
      </c>
      <c r="G9" s="944">
        <v>50631</v>
      </c>
      <c r="H9" s="946">
        <v>52231</v>
      </c>
      <c r="I9" s="948">
        <v>12574</v>
      </c>
      <c r="J9" s="944">
        <v>13896</v>
      </c>
      <c r="K9" s="944">
        <v>12753</v>
      </c>
      <c r="L9" s="949">
        <v>13008</v>
      </c>
    </row>
    <row r="10" spans="1:89" ht="49.9" customHeight="1">
      <c r="A10" s="4136"/>
      <c r="B10" s="4135" t="s">
        <v>2113</v>
      </c>
      <c r="C10" s="4135"/>
      <c r="D10" s="944">
        <v>26916</v>
      </c>
      <c r="E10" s="944">
        <v>22019</v>
      </c>
      <c r="F10" s="944">
        <v>18520</v>
      </c>
      <c r="G10" s="944">
        <v>16635</v>
      </c>
      <c r="H10" s="946">
        <v>14380</v>
      </c>
      <c r="I10" s="948">
        <v>3845</v>
      </c>
      <c r="J10" s="944">
        <v>3762</v>
      </c>
      <c r="K10" s="944">
        <v>3305</v>
      </c>
      <c r="L10" s="949">
        <v>3468</v>
      </c>
    </row>
    <row r="11" spans="1:89" ht="49.9" customHeight="1">
      <c r="A11" s="4134">
        <v>2</v>
      </c>
      <c r="B11" s="4135" t="s">
        <v>2114</v>
      </c>
      <c r="C11" s="4135"/>
      <c r="D11" s="944">
        <v>7400</v>
      </c>
      <c r="E11" s="944">
        <v>6350</v>
      </c>
      <c r="F11" s="944">
        <v>9018</v>
      </c>
      <c r="G11" s="944">
        <v>13073</v>
      </c>
      <c r="H11" s="946">
        <v>12449</v>
      </c>
      <c r="I11" s="948">
        <v>2940</v>
      </c>
      <c r="J11" s="950">
        <v>2847</v>
      </c>
      <c r="K11" s="950">
        <v>3824</v>
      </c>
      <c r="L11" s="949">
        <v>2838</v>
      </c>
    </row>
    <row r="12" spans="1:89" s="4123" customFormat="1" ht="49.9" customHeight="1">
      <c r="A12" s="4137"/>
      <c r="B12" s="4138" t="s">
        <v>2115</v>
      </c>
      <c r="C12" s="4138" t="s">
        <v>2116</v>
      </c>
      <c r="D12" s="951">
        <v>93290</v>
      </c>
      <c r="E12" s="951">
        <v>84456</v>
      </c>
      <c r="F12" s="951">
        <v>80680</v>
      </c>
      <c r="G12" s="951">
        <v>80339</v>
      </c>
      <c r="H12" s="952">
        <v>79060</v>
      </c>
      <c r="I12" s="953">
        <v>19359</v>
      </c>
      <c r="J12" s="951">
        <v>20505</v>
      </c>
      <c r="K12" s="953">
        <v>19882</v>
      </c>
      <c r="L12" s="953">
        <v>19314</v>
      </c>
    </row>
    <row r="13" spans="1:89" s="4123" customFormat="1" ht="49.9" customHeight="1">
      <c r="A13" s="4139"/>
      <c r="B13" s="4140" t="s">
        <v>2117</v>
      </c>
      <c r="C13" s="4141" t="s">
        <v>2118</v>
      </c>
      <c r="D13" s="954">
        <v>168023</v>
      </c>
      <c r="E13" s="954">
        <v>165423</v>
      </c>
      <c r="F13" s="954">
        <v>180867</v>
      </c>
      <c r="G13" s="954">
        <v>192438</v>
      </c>
      <c r="H13" s="955">
        <v>199111</v>
      </c>
      <c r="I13" s="956">
        <v>46279</v>
      </c>
      <c r="J13" s="954">
        <v>48527</v>
      </c>
      <c r="K13" s="956">
        <v>51376</v>
      </c>
      <c r="L13" s="956">
        <v>52929</v>
      </c>
    </row>
    <row r="14" spans="1:89" s="4123" customFormat="1" ht="49.9" customHeight="1">
      <c r="A14" s="4142"/>
      <c r="B14" s="4143" t="s">
        <v>2119</v>
      </c>
      <c r="C14" s="4143"/>
      <c r="D14" s="957">
        <v>261313</v>
      </c>
      <c r="E14" s="957">
        <v>249879</v>
      </c>
      <c r="F14" s="957">
        <v>261547</v>
      </c>
      <c r="G14" s="957">
        <v>272777</v>
      </c>
      <c r="H14" s="958">
        <v>278171</v>
      </c>
      <c r="I14" s="959">
        <v>65638</v>
      </c>
      <c r="J14" s="957">
        <v>69032</v>
      </c>
      <c r="K14" s="959">
        <v>71258</v>
      </c>
      <c r="L14" s="959">
        <v>72243</v>
      </c>
    </row>
    <row r="15" spans="1:89" s="4123" customFormat="1" ht="23.25" customHeight="1">
      <c r="A15" s="4144"/>
      <c r="B15" s="6499" t="s">
        <v>2120</v>
      </c>
      <c r="C15" s="6499"/>
      <c r="D15" s="960">
        <v>-74733</v>
      </c>
      <c r="E15" s="960">
        <v>-80967</v>
      </c>
      <c r="F15" s="960">
        <v>-100187</v>
      </c>
      <c r="G15" s="960">
        <v>-112099</v>
      </c>
      <c r="H15" s="961">
        <v>-120051</v>
      </c>
      <c r="I15" s="962">
        <v>-26920</v>
      </c>
      <c r="J15" s="960">
        <v>-28022</v>
      </c>
      <c r="K15" s="962">
        <v>-31494</v>
      </c>
      <c r="L15" s="962">
        <v>-33615</v>
      </c>
    </row>
    <row r="16" spans="1:89" s="983" customFormat="1" ht="15" customHeight="1">
      <c r="A16" s="4145" t="s">
        <v>2121</v>
      </c>
      <c r="B16" s="4146"/>
      <c r="C16" s="3961"/>
      <c r="D16" s="4147"/>
      <c r="E16" s="4147"/>
      <c r="F16" s="4147"/>
      <c r="G16" s="4147"/>
      <c r="H16" s="4147"/>
      <c r="J16" s="4066"/>
    </row>
    <row r="17" spans="1:3" s="983" customFormat="1" ht="15" customHeight="1">
      <c r="A17" s="3961" t="s">
        <v>2122</v>
      </c>
      <c r="B17" s="3961"/>
      <c r="C17" s="3961"/>
    </row>
  </sheetData>
  <mergeCells count="8">
    <mergeCell ref="I6:L6"/>
    <mergeCell ref="B15:C15"/>
    <mergeCell ref="A1:C1"/>
    <mergeCell ref="D6:D7"/>
    <mergeCell ref="E6:E7"/>
    <mergeCell ref="F6:F7"/>
    <mergeCell ref="G6:G7"/>
    <mergeCell ref="H6:H7"/>
  </mergeCells>
  <hyperlinks>
    <hyperlink ref="A1" location="CONTENT!A1" display="Back to table of contents"/>
  </hyperlinks>
  <pageMargins left="0.3" right="0" top="0.3" bottom="0.3" header="0.83" footer="0.5"/>
  <pageSetup paperSize="9" orientation="landscape" horizontalDpi="4294967294" verticalDpi="4294967294"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CJ35"/>
  <sheetViews>
    <sheetView zoomScaleNormal="100" workbookViewId="0">
      <selection activeCell="G1" sqref="G1:H1048576"/>
    </sheetView>
  </sheetViews>
  <sheetFormatPr defaultColWidth="7.5" defaultRowHeight="12.75"/>
  <cols>
    <col min="1" max="1" width="3.83203125" style="4066" customWidth="1"/>
    <col min="2" max="2" width="24.33203125" style="4066" customWidth="1"/>
    <col min="3" max="3" width="5.83203125" style="4099" customWidth="1"/>
    <col min="4" max="6" width="40.83203125" style="4066" customWidth="1"/>
    <col min="7" max="240" width="7.5" style="4066"/>
    <col min="241" max="241" width="3.83203125" style="4066" customWidth="1"/>
    <col min="242" max="242" width="24.33203125" style="4066" customWidth="1"/>
    <col min="243" max="243" width="5.83203125" style="4066" customWidth="1"/>
    <col min="244" max="244" width="35.5" style="4066" customWidth="1"/>
    <col min="245" max="245" width="37" style="4066" customWidth="1"/>
    <col min="246" max="246" width="32.6640625" style="4066" customWidth="1"/>
    <col min="247" max="247" width="5.5" style="4066" customWidth="1"/>
    <col min="248" max="248" width="6" style="4066" customWidth="1"/>
    <col min="249" max="496" width="7.5" style="4066"/>
    <col min="497" max="497" width="3.83203125" style="4066" customWidth="1"/>
    <col min="498" max="498" width="24.33203125" style="4066" customWidth="1"/>
    <col min="499" max="499" width="5.83203125" style="4066" customWidth="1"/>
    <col min="500" max="500" width="35.5" style="4066" customWidth="1"/>
    <col min="501" max="501" width="37" style="4066" customWidth="1"/>
    <col min="502" max="502" width="32.6640625" style="4066" customWidth="1"/>
    <col min="503" max="503" width="5.5" style="4066" customWidth="1"/>
    <col min="504" max="504" width="6" style="4066" customWidth="1"/>
    <col min="505" max="752" width="7.5" style="4066"/>
    <col min="753" max="753" width="3.83203125" style="4066" customWidth="1"/>
    <col min="754" max="754" width="24.33203125" style="4066" customWidth="1"/>
    <col min="755" max="755" width="5.83203125" style="4066" customWidth="1"/>
    <col min="756" max="756" width="35.5" style="4066" customWidth="1"/>
    <col min="757" max="757" width="37" style="4066" customWidth="1"/>
    <col min="758" max="758" width="32.6640625" style="4066" customWidth="1"/>
    <col min="759" max="759" width="5.5" style="4066" customWidth="1"/>
    <col min="760" max="760" width="6" style="4066" customWidth="1"/>
    <col min="761" max="1008" width="7.5" style="4066"/>
    <col min="1009" max="1009" width="3.83203125" style="4066" customWidth="1"/>
    <col min="1010" max="1010" width="24.33203125" style="4066" customWidth="1"/>
    <col min="1011" max="1011" width="5.83203125" style="4066" customWidth="1"/>
    <col min="1012" max="1012" width="35.5" style="4066" customWidth="1"/>
    <col min="1013" max="1013" width="37" style="4066" customWidth="1"/>
    <col min="1014" max="1014" width="32.6640625" style="4066" customWidth="1"/>
    <col min="1015" max="1015" width="5.5" style="4066" customWidth="1"/>
    <col min="1016" max="1016" width="6" style="4066" customWidth="1"/>
    <col min="1017" max="1264" width="7.5" style="4066"/>
    <col min="1265" max="1265" width="3.83203125" style="4066" customWidth="1"/>
    <col min="1266" max="1266" width="24.33203125" style="4066" customWidth="1"/>
    <col min="1267" max="1267" width="5.83203125" style="4066" customWidth="1"/>
    <col min="1268" max="1268" width="35.5" style="4066" customWidth="1"/>
    <col min="1269" max="1269" width="37" style="4066" customWidth="1"/>
    <col min="1270" max="1270" width="32.6640625" style="4066" customWidth="1"/>
    <col min="1271" max="1271" width="5.5" style="4066" customWidth="1"/>
    <col min="1272" max="1272" width="6" style="4066" customWidth="1"/>
    <col min="1273" max="1520" width="7.5" style="4066"/>
    <col min="1521" max="1521" width="3.83203125" style="4066" customWidth="1"/>
    <col min="1522" max="1522" width="24.33203125" style="4066" customWidth="1"/>
    <col min="1523" max="1523" width="5.83203125" style="4066" customWidth="1"/>
    <col min="1524" max="1524" width="35.5" style="4066" customWidth="1"/>
    <col min="1525" max="1525" width="37" style="4066" customWidth="1"/>
    <col min="1526" max="1526" width="32.6640625" style="4066" customWidth="1"/>
    <col min="1527" max="1527" width="5.5" style="4066" customWidth="1"/>
    <col min="1528" max="1528" width="6" style="4066" customWidth="1"/>
    <col min="1529" max="1776" width="7.5" style="4066"/>
    <col min="1777" max="1777" width="3.83203125" style="4066" customWidth="1"/>
    <col min="1778" max="1778" width="24.33203125" style="4066" customWidth="1"/>
    <col min="1779" max="1779" width="5.83203125" style="4066" customWidth="1"/>
    <col min="1780" max="1780" width="35.5" style="4066" customWidth="1"/>
    <col min="1781" max="1781" width="37" style="4066" customWidth="1"/>
    <col min="1782" max="1782" width="32.6640625" style="4066" customWidth="1"/>
    <col min="1783" max="1783" width="5.5" style="4066" customWidth="1"/>
    <col min="1784" max="1784" width="6" style="4066" customWidth="1"/>
    <col min="1785" max="2032" width="7.5" style="4066"/>
    <col min="2033" max="2033" width="3.83203125" style="4066" customWidth="1"/>
    <col min="2034" max="2034" width="24.33203125" style="4066" customWidth="1"/>
    <col min="2035" max="2035" width="5.83203125" style="4066" customWidth="1"/>
    <col min="2036" max="2036" width="35.5" style="4066" customWidth="1"/>
    <col min="2037" max="2037" width="37" style="4066" customWidth="1"/>
    <col min="2038" max="2038" width="32.6640625" style="4066" customWidth="1"/>
    <col min="2039" max="2039" width="5.5" style="4066" customWidth="1"/>
    <col min="2040" max="2040" width="6" style="4066" customWidth="1"/>
    <col min="2041" max="2288" width="7.5" style="4066"/>
    <col min="2289" max="2289" width="3.83203125" style="4066" customWidth="1"/>
    <col min="2290" max="2290" width="24.33203125" style="4066" customWidth="1"/>
    <col min="2291" max="2291" width="5.83203125" style="4066" customWidth="1"/>
    <col min="2292" max="2292" width="35.5" style="4066" customWidth="1"/>
    <col min="2293" max="2293" width="37" style="4066" customWidth="1"/>
    <col min="2294" max="2294" width="32.6640625" style="4066" customWidth="1"/>
    <col min="2295" max="2295" width="5.5" style="4066" customWidth="1"/>
    <col min="2296" max="2296" width="6" style="4066" customWidth="1"/>
    <col min="2297" max="2544" width="7.5" style="4066"/>
    <col min="2545" max="2545" width="3.83203125" style="4066" customWidth="1"/>
    <col min="2546" max="2546" width="24.33203125" style="4066" customWidth="1"/>
    <col min="2547" max="2547" width="5.83203125" style="4066" customWidth="1"/>
    <col min="2548" max="2548" width="35.5" style="4066" customWidth="1"/>
    <col min="2549" max="2549" width="37" style="4066" customWidth="1"/>
    <col min="2550" max="2550" width="32.6640625" style="4066" customWidth="1"/>
    <col min="2551" max="2551" width="5.5" style="4066" customWidth="1"/>
    <col min="2552" max="2552" width="6" style="4066" customWidth="1"/>
    <col min="2553" max="2800" width="7.5" style="4066"/>
    <col min="2801" max="2801" width="3.83203125" style="4066" customWidth="1"/>
    <col min="2802" max="2802" width="24.33203125" style="4066" customWidth="1"/>
    <col min="2803" max="2803" width="5.83203125" style="4066" customWidth="1"/>
    <col min="2804" max="2804" width="35.5" style="4066" customWidth="1"/>
    <col min="2805" max="2805" width="37" style="4066" customWidth="1"/>
    <col min="2806" max="2806" width="32.6640625" style="4066" customWidth="1"/>
    <col min="2807" max="2807" width="5.5" style="4066" customWidth="1"/>
    <col min="2808" max="2808" width="6" style="4066" customWidth="1"/>
    <col min="2809" max="3056" width="7.5" style="4066"/>
    <col min="3057" max="3057" width="3.83203125" style="4066" customWidth="1"/>
    <col min="3058" max="3058" width="24.33203125" style="4066" customWidth="1"/>
    <col min="3059" max="3059" width="5.83203125" style="4066" customWidth="1"/>
    <col min="3060" max="3060" width="35.5" style="4066" customWidth="1"/>
    <col min="3061" max="3061" width="37" style="4066" customWidth="1"/>
    <col min="3062" max="3062" width="32.6640625" style="4066" customWidth="1"/>
    <col min="3063" max="3063" width="5.5" style="4066" customWidth="1"/>
    <col min="3064" max="3064" width="6" style="4066" customWidth="1"/>
    <col min="3065" max="3312" width="7.5" style="4066"/>
    <col min="3313" max="3313" width="3.83203125" style="4066" customWidth="1"/>
    <col min="3314" max="3314" width="24.33203125" style="4066" customWidth="1"/>
    <col min="3315" max="3315" width="5.83203125" style="4066" customWidth="1"/>
    <col min="3316" max="3316" width="35.5" style="4066" customWidth="1"/>
    <col min="3317" max="3317" width="37" style="4066" customWidth="1"/>
    <col min="3318" max="3318" width="32.6640625" style="4066" customWidth="1"/>
    <col min="3319" max="3319" width="5.5" style="4066" customWidth="1"/>
    <col min="3320" max="3320" width="6" style="4066" customWidth="1"/>
    <col min="3321" max="3568" width="7.5" style="4066"/>
    <col min="3569" max="3569" width="3.83203125" style="4066" customWidth="1"/>
    <col min="3570" max="3570" width="24.33203125" style="4066" customWidth="1"/>
    <col min="3571" max="3571" width="5.83203125" style="4066" customWidth="1"/>
    <col min="3572" max="3572" width="35.5" style="4066" customWidth="1"/>
    <col min="3573" max="3573" width="37" style="4066" customWidth="1"/>
    <col min="3574" max="3574" width="32.6640625" style="4066" customWidth="1"/>
    <col min="3575" max="3575" width="5.5" style="4066" customWidth="1"/>
    <col min="3576" max="3576" width="6" style="4066" customWidth="1"/>
    <col min="3577" max="3824" width="7.5" style="4066"/>
    <col min="3825" max="3825" width="3.83203125" style="4066" customWidth="1"/>
    <col min="3826" max="3826" width="24.33203125" style="4066" customWidth="1"/>
    <col min="3827" max="3827" width="5.83203125" style="4066" customWidth="1"/>
    <col min="3828" max="3828" width="35.5" style="4066" customWidth="1"/>
    <col min="3829" max="3829" width="37" style="4066" customWidth="1"/>
    <col min="3830" max="3830" width="32.6640625" style="4066" customWidth="1"/>
    <col min="3831" max="3831" width="5.5" style="4066" customWidth="1"/>
    <col min="3832" max="3832" width="6" style="4066" customWidth="1"/>
    <col min="3833" max="4080" width="7.5" style="4066"/>
    <col min="4081" max="4081" width="3.83203125" style="4066" customWidth="1"/>
    <col min="4082" max="4082" width="24.33203125" style="4066" customWidth="1"/>
    <col min="4083" max="4083" width="5.83203125" style="4066" customWidth="1"/>
    <col min="4084" max="4084" width="35.5" style="4066" customWidth="1"/>
    <col min="4085" max="4085" width="37" style="4066" customWidth="1"/>
    <col min="4086" max="4086" width="32.6640625" style="4066" customWidth="1"/>
    <col min="4087" max="4087" width="5.5" style="4066" customWidth="1"/>
    <col min="4088" max="4088" width="6" style="4066" customWidth="1"/>
    <col min="4089" max="4336" width="7.5" style="4066"/>
    <col min="4337" max="4337" width="3.83203125" style="4066" customWidth="1"/>
    <col min="4338" max="4338" width="24.33203125" style="4066" customWidth="1"/>
    <col min="4339" max="4339" width="5.83203125" style="4066" customWidth="1"/>
    <col min="4340" max="4340" width="35.5" style="4066" customWidth="1"/>
    <col min="4341" max="4341" width="37" style="4066" customWidth="1"/>
    <col min="4342" max="4342" width="32.6640625" style="4066" customWidth="1"/>
    <col min="4343" max="4343" width="5.5" style="4066" customWidth="1"/>
    <col min="4344" max="4344" width="6" style="4066" customWidth="1"/>
    <col min="4345" max="4592" width="7.5" style="4066"/>
    <col min="4593" max="4593" width="3.83203125" style="4066" customWidth="1"/>
    <col min="4594" max="4594" width="24.33203125" style="4066" customWidth="1"/>
    <col min="4595" max="4595" width="5.83203125" style="4066" customWidth="1"/>
    <col min="4596" max="4596" width="35.5" style="4066" customWidth="1"/>
    <col min="4597" max="4597" width="37" style="4066" customWidth="1"/>
    <col min="4598" max="4598" width="32.6640625" style="4066" customWidth="1"/>
    <col min="4599" max="4599" width="5.5" style="4066" customWidth="1"/>
    <col min="4600" max="4600" width="6" style="4066" customWidth="1"/>
    <col min="4601" max="4848" width="7.5" style="4066"/>
    <col min="4849" max="4849" width="3.83203125" style="4066" customWidth="1"/>
    <col min="4850" max="4850" width="24.33203125" style="4066" customWidth="1"/>
    <col min="4851" max="4851" width="5.83203125" style="4066" customWidth="1"/>
    <col min="4852" max="4852" width="35.5" style="4066" customWidth="1"/>
    <col min="4853" max="4853" width="37" style="4066" customWidth="1"/>
    <col min="4854" max="4854" width="32.6640625" style="4066" customWidth="1"/>
    <col min="4855" max="4855" width="5.5" style="4066" customWidth="1"/>
    <col min="4856" max="4856" width="6" style="4066" customWidth="1"/>
    <col min="4857" max="5104" width="7.5" style="4066"/>
    <col min="5105" max="5105" width="3.83203125" style="4066" customWidth="1"/>
    <col min="5106" max="5106" width="24.33203125" style="4066" customWidth="1"/>
    <col min="5107" max="5107" width="5.83203125" style="4066" customWidth="1"/>
    <col min="5108" max="5108" width="35.5" style="4066" customWidth="1"/>
    <col min="5109" max="5109" width="37" style="4066" customWidth="1"/>
    <col min="5110" max="5110" width="32.6640625" style="4066" customWidth="1"/>
    <col min="5111" max="5111" width="5.5" style="4066" customWidth="1"/>
    <col min="5112" max="5112" width="6" style="4066" customWidth="1"/>
    <col min="5113" max="5360" width="7.5" style="4066"/>
    <col min="5361" max="5361" width="3.83203125" style="4066" customWidth="1"/>
    <col min="5362" max="5362" width="24.33203125" style="4066" customWidth="1"/>
    <col min="5363" max="5363" width="5.83203125" style="4066" customWidth="1"/>
    <col min="5364" max="5364" width="35.5" style="4066" customWidth="1"/>
    <col min="5365" max="5365" width="37" style="4066" customWidth="1"/>
    <col min="5366" max="5366" width="32.6640625" style="4066" customWidth="1"/>
    <col min="5367" max="5367" width="5.5" style="4066" customWidth="1"/>
    <col min="5368" max="5368" width="6" style="4066" customWidth="1"/>
    <col min="5369" max="5616" width="7.5" style="4066"/>
    <col min="5617" max="5617" width="3.83203125" style="4066" customWidth="1"/>
    <col min="5618" max="5618" width="24.33203125" style="4066" customWidth="1"/>
    <col min="5619" max="5619" width="5.83203125" style="4066" customWidth="1"/>
    <col min="5620" max="5620" width="35.5" style="4066" customWidth="1"/>
    <col min="5621" max="5621" width="37" style="4066" customWidth="1"/>
    <col min="5622" max="5622" width="32.6640625" style="4066" customWidth="1"/>
    <col min="5623" max="5623" width="5.5" style="4066" customWidth="1"/>
    <col min="5624" max="5624" width="6" style="4066" customWidth="1"/>
    <col min="5625" max="5872" width="7.5" style="4066"/>
    <col min="5873" max="5873" width="3.83203125" style="4066" customWidth="1"/>
    <col min="5874" max="5874" width="24.33203125" style="4066" customWidth="1"/>
    <col min="5875" max="5875" width="5.83203125" style="4066" customWidth="1"/>
    <col min="5876" max="5876" width="35.5" style="4066" customWidth="1"/>
    <col min="5877" max="5877" width="37" style="4066" customWidth="1"/>
    <col min="5878" max="5878" width="32.6640625" style="4066" customWidth="1"/>
    <col min="5879" max="5879" width="5.5" style="4066" customWidth="1"/>
    <col min="5880" max="5880" width="6" style="4066" customWidth="1"/>
    <col min="5881" max="6128" width="7.5" style="4066"/>
    <col min="6129" max="6129" width="3.83203125" style="4066" customWidth="1"/>
    <col min="6130" max="6130" width="24.33203125" style="4066" customWidth="1"/>
    <col min="6131" max="6131" width="5.83203125" style="4066" customWidth="1"/>
    <col min="6132" max="6132" width="35.5" style="4066" customWidth="1"/>
    <col min="6133" max="6133" width="37" style="4066" customWidth="1"/>
    <col min="6134" max="6134" width="32.6640625" style="4066" customWidth="1"/>
    <col min="6135" max="6135" width="5.5" style="4066" customWidth="1"/>
    <col min="6136" max="6136" width="6" style="4066" customWidth="1"/>
    <col min="6137" max="6384" width="7.5" style="4066"/>
    <col min="6385" max="6385" width="3.83203125" style="4066" customWidth="1"/>
    <col min="6386" max="6386" width="24.33203125" style="4066" customWidth="1"/>
    <col min="6387" max="6387" width="5.83203125" style="4066" customWidth="1"/>
    <col min="6388" max="6388" width="35.5" style="4066" customWidth="1"/>
    <col min="6389" max="6389" width="37" style="4066" customWidth="1"/>
    <col min="6390" max="6390" width="32.6640625" style="4066" customWidth="1"/>
    <col min="6391" max="6391" width="5.5" style="4066" customWidth="1"/>
    <col min="6392" max="6392" width="6" style="4066" customWidth="1"/>
    <col min="6393" max="6640" width="7.5" style="4066"/>
    <col min="6641" max="6641" width="3.83203125" style="4066" customWidth="1"/>
    <col min="6642" max="6642" width="24.33203125" style="4066" customWidth="1"/>
    <col min="6643" max="6643" width="5.83203125" style="4066" customWidth="1"/>
    <col min="6644" max="6644" width="35.5" style="4066" customWidth="1"/>
    <col min="6645" max="6645" width="37" style="4066" customWidth="1"/>
    <col min="6646" max="6646" width="32.6640625" style="4066" customWidth="1"/>
    <col min="6647" max="6647" width="5.5" style="4066" customWidth="1"/>
    <col min="6648" max="6648" width="6" style="4066" customWidth="1"/>
    <col min="6649" max="6896" width="7.5" style="4066"/>
    <col min="6897" max="6897" width="3.83203125" style="4066" customWidth="1"/>
    <col min="6898" max="6898" width="24.33203125" style="4066" customWidth="1"/>
    <col min="6899" max="6899" width="5.83203125" style="4066" customWidth="1"/>
    <col min="6900" max="6900" width="35.5" style="4066" customWidth="1"/>
    <col min="6901" max="6901" width="37" style="4066" customWidth="1"/>
    <col min="6902" max="6902" width="32.6640625" style="4066" customWidth="1"/>
    <col min="6903" max="6903" width="5.5" style="4066" customWidth="1"/>
    <col min="6904" max="6904" width="6" style="4066" customWidth="1"/>
    <col min="6905" max="7152" width="7.5" style="4066"/>
    <col min="7153" max="7153" width="3.83203125" style="4066" customWidth="1"/>
    <col min="7154" max="7154" width="24.33203125" style="4066" customWidth="1"/>
    <col min="7155" max="7155" width="5.83203125" style="4066" customWidth="1"/>
    <col min="7156" max="7156" width="35.5" style="4066" customWidth="1"/>
    <col min="7157" max="7157" width="37" style="4066" customWidth="1"/>
    <col min="7158" max="7158" width="32.6640625" style="4066" customWidth="1"/>
    <col min="7159" max="7159" width="5.5" style="4066" customWidth="1"/>
    <col min="7160" max="7160" width="6" style="4066" customWidth="1"/>
    <col min="7161" max="7408" width="7.5" style="4066"/>
    <col min="7409" max="7409" width="3.83203125" style="4066" customWidth="1"/>
    <col min="7410" max="7410" width="24.33203125" style="4066" customWidth="1"/>
    <col min="7411" max="7411" width="5.83203125" style="4066" customWidth="1"/>
    <col min="7412" max="7412" width="35.5" style="4066" customWidth="1"/>
    <col min="7413" max="7413" width="37" style="4066" customWidth="1"/>
    <col min="7414" max="7414" width="32.6640625" style="4066" customWidth="1"/>
    <col min="7415" max="7415" width="5.5" style="4066" customWidth="1"/>
    <col min="7416" max="7416" width="6" style="4066" customWidth="1"/>
    <col min="7417" max="7664" width="7.5" style="4066"/>
    <col min="7665" max="7665" width="3.83203125" style="4066" customWidth="1"/>
    <col min="7666" max="7666" width="24.33203125" style="4066" customWidth="1"/>
    <col min="7667" max="7667" width="5.83203125" style="4066" customWidth="1"/>
    <col min="7668" max="7668" width="35.5" style="4066" customWidth="1"/>
    <col min="7669" max="7669" width="37" style="4066" customWidth="1"/>
    <col min="7670" max="7670" width="32.6640625" style="4066" customWidth="1"/>
    <col min="7671" max="7671" width="5.5" style="4066" customWidth="1"/>
    <col min="7672" max="7672" width="6" style="4066" customWidth="1"/>
    <col min="7673" max="7920" width="7.5" style="4066"/>
    <col min="7921" max="7921" width="3.83203125" style="4066" customWidth="1"/>
    <col min="7922" max="7922" width="24.33203125" style="4066" customWidth="1"/>
    <col min="7923" max="7923" width="5.83203125" style="4066" customWidth="1"/>
    <col min="7924" max="7924" width="35.5" style="4066" customWidth="1"/>
    <col min="7925" max="7925" width="37" style="4066" customWidth="1"/>
    <col min="7926" max="7926" width="32.6640625" style="4066" customWidth="1"/>
    <col min="7927" max="7927" width="5.5" style="4066" customWidth="1"/>
    <col min="7928" max="7928" width="6" style="4066" customWidth="1"/>
    <col min="7929" max="8176" width="7.5" style="4066"/>
    <col min="8177" max="8177" width="3.83203125" style="4066" customWidth="1"/>
    <col min="8178" max="8178" width="24.33203125" style="4066" customWidth="1"/>
    <col min="8179" max="8179" width="5.83203125" style="4066" customWidth="1"/>
    <col min="8180" max="8180" width="35.5" style="4066" customWidth="1"/>
    <col min="8181" max="8181" width="37" style="4066" customWidth="1"/>
    <col min="8182" max="8182" width="32.6640625" style="4066" customWidth="1"/>
    <col min="8183" max="8183" width="5.5" style="4066" customWidth="1"/>
    <col min="8184" max="8184" width="6" style="4066" customWidth="1"/>
    <col min="8185" max="8432" width="7.5" style="4066"/>
    <col min="8433" max="8433" width="3.83203125" style="4066" customWidth="1"/>
    <col min="8434" max="8434" width="24.33203125" style="4066" customWidth="1"/>
    <col min="8435" max="8435" width="5.83203125" style="4066" customWidth="1"/>
    <col min="8436" max="8436" width="35.5" style="4066" customWidth="1"/>
    <col min="8437" max="8437" width="37" style="4066" customWidth="1"/>
    <col min="8438" max="8438" width="32.6640625" style="4066" customWidth="1"/>
    <col min="8439" max="8439" width="5.5" style="4066" customWidth="1"/>
    <col min="8440" max="8440" width="6" style="4066" customWidth="1"/>
    <col min="8441" max="8688" width="7.5" style="4066"/>
    <col min="8689" max="8689" width="3.83203125" style="4066" customWidth="1"/>
    <col min="8690" max="8690" width="24.33203125" style="4066" customWidth="1"/>
    <col min="8691" max="8691" width="5.83203125" style="4066" customWidth="1"/>
    <col min="8692" max="8692" width="35.5" style="4066" customWidth="1"/>
    <col min="8693" max="8693" width="37" style="4066" customWidth="1"/>
    <col min="8694" max="8694" width="32.6640625" style="4066" customWidth="1"/>
    <col min="8695" max="8695" width="5.5" style="4066" customWidth="1"/>
    <col min="8696" max="8696" width="6" style="4066" customWidth="1"/>
    <col min="8697" max="8944" width="7.5" style="4066"/>
    <col min="8945" max="8945" width="3.83203125" style="4066" customWidth="1"/>
    <col min="8946" max="8946" width="24.33203125" style="4066" customWidth="1"/>
    <col min="8947" max="8947" width="5.83203125" style="4066" customWidth="1"/>
    <col min="8948" max="8948" width="35.5" style="4066" customWidth="1"/>
    <col min="8949" max="8949" width="37" style="4066" customWidth="1"/>
    <col min="8950" max="8950" width="32.6640625" style="4066" customWidth="1"/>
    <col min="8951" max="8951" width="5.5" style="4066" customWidth="1"/>
    <col min="8952" max="8952" width="6" style="4066" customWidth="1"/>
    <col min="8953" max="9200" width="7.5" style="4066"/>
    <col min="9201" max="9201" width="3.83203125" style="4066" customWidth="1"/>
    <col min="9202" max="9202" width="24.33203125" style="4066" customWidth="1"/>
    <col min="9203" max="9203" width="5.83203125" style="4066" customWidth="1"/>
    <col min="9204" max="9204" width="35.5" style="4066" customWidth="1"/>
    <col min="9205" max="9205" width="37" style="4066" customWidth="1"/>
    <col min="9206" max="9206" width="32.6640625" style="4066" customWidth="1"/>
    <col min="9207" max="9207" width="5.5" style="4066" customWidth="1"/>
    <col min="9208" max="9208" width="6" style="4066" customWidth="1"/>
    <col min="9209" max="9456" width="7.5" style="4066"/>
    <col min="9457" max="9457" width="3.83203125" style="4066" customWidth="1"/>
    <col min="9458" max="9458" width="24.33203125" style="4066" customWidth="1"/>
    <col min="9459" max="9459" width="5.83203125" style="4066" customWidth="1"/>
    <col min="9460" max="9460" width="35.5" style="4066" customWidth="1"/>
    <col min="9461" max="9461" width="37" style="4066" customWidth="1"/>
    <col min="9462" max="9462" width="32.6640625" style="4066" customWidth="1"/>
    <col min="9463" max="9463" width="5.5" style="4066" customWidth="1"/>
    <col min="9464" max="9464" width="6" style="4066" customWidth="1"/>
    <col min="9465" max="9712" width="7.5" style="4066"/>
    <col min="9713" max="9713" width="3.83203125" style="4066" customWidth="1"/>
    <col min="9714" max="9714" width="24.33203125" style="4066" customWidth="1"/>
    <col min="9715" max="9715" width="5.83203125" style="4066" customWidth="1"/>
    <col min="9716" max="9716" width="35.5" style="4066" customWidth="1"/>
    <col min="9717" max="9717" width="37" style="4066" customWidth="1"/>
    <col min="9718" max="9718" width="32.6640625" style="4066" customWidth="1"/>
    <col min="9719" max="9719" width="5.5" style="4066" customWidth="1"/>
    <col min="9720" max="9720" width="6" style="4066" customWidth="1"/>
    <col min="9721" max="9968" width="7.5" style="4066"/>
    <col min="9969" max="9969" width="3.83203125" style="4066" customWidth="1"/>
    <col min="9970" max="9970" width="24.33203125" style="4066" customWidth="1"/>
    <col min="9971" max="9971" width="5.83203125" style="4066" customWidth="1"/>
    <col min="9972" max="9972" width="35.5" style="4066" customWidth="1"/>
    <col min="9973" max="9973" width="37" style="4066" customWidth="1"/>
    <col min="9974" max="9974" width="32.6640625" style="4066" customWidth="1"/>
    <col min="9975" max="9975" width="5.5" style="4066" customWidth="1"/>
    <col min="9976" max="9976" width="6" style="4066" customWidth="1"/>
    <col min="9977" max="10224" width="7.5" style="4066"/>
    <col min="10225" max="10225" width="3.83203125" style="4066" customWidth="1"/>
    <col min="10226" max="10226" width="24.33203125" style="4066" customWidth="1"/>
    <col min="10227" max="10227" width="5.83203125" style="4066" customWidth="1"/>
    <col min="10228" max="10228" width="35.5" style="4066" customWidth="1"/>
    <col min="10229" max="10229" width="37" style="4066" customWidth="1"/>
    <col min="10230" max="10230" width="32.6640625" style="4066" customWidth="1"/>
    <col min="10231" max="10231" width="5.5" style="4066" customWidth="1"/>
    <col min="10232" max="10232" width="6" style="4066" customWidth="1"/>
    <col min="10233" max="10480" width="7.5" style="4066"/>
    <col min="10481" max="10481" width="3.83203125" style="4066" customWidth="1"/>
    <col min="10482" max="10482" width="24.33203125" style="4066" customWidth="1"/>
    <col min="10483" max="10483" width="5.83203125" style="4066" customWidth="1"/>
    <col min="10484" max="10484" width="35.5" style="4066" customWidth="1"/>
    <col min="10485" max="10485" width="37" style="4066" customWidth="1"/>
    <col min="10486" max="10486" width="32.6640625" style="4066" customWidth="1"/>
    <col min="10487" max="10487" width="5.5" style="4066" customWidth="1"/>
    <col min="10488" max="10488" width="6" style="4066" customWidth="1"/>
    <col min="10489" max="10736" width="7.5" style="4066"/>
    <col min="10737" max="10737" width="3.83203125" style="4066" customWidth="1"/>
    <col min="10738" max="10738" width="24.33203125" style="4066" customWidth="1"/>
    <col min="10739" max="10739" width="5.83203125" style="4066" customWidth="1"/>
    <col min="10740" max="10740" width="35.5" style="4066" customWidth="1"/>
    <col min="10741" max="10741" width="37" style="4066" customWidth="1"/>
    <col min="10742" max="10742" width="32.6640625" style="4066" customWidth="1"/>
    <col min="10743" max="10743" width="5.5" style="4066" customWidth="1"/>
    <col min="10744" max="10744" width="6" style="4066" customWidth="1"/>
    <col min="10745" max="10992" width="7.5" style="4066"/>
    <col min="10993" max="10993" width="3.83203125" style="4066" customWidth="1"/>
    <col min="10994" max="10994" width="24.33203125" style="4066" customWidth="1"/>
    <col min="10995" max="10995" width="5.83203125" style="4066" customWidth="1"/>
    <col min="10996" max="10996" width="35.5" style="4066" customWidth="1"/>
    <col min="10997" max="10997" width="37" style="4066" customWidth="1"/>
    <col min="10998" max="10998" width="32.6640625" style="4066" customWidth="1"/>
    <col min="10999" max="10999" width="5.5" style="4066" customWidth="1"/>
    <col min="11000" max="11000" width="6" style="4066" customWidth="1"/>
    <col min="11001" max="11248" width="7.5" style="4066"/>
    <col min="11249" max="11249" width="3.83203125" style="4066" customWidth="1"/>
    <col min="11250" max="11250" width="24.33203125" style="4066" customWidth="1"/>
    <col min="11251" max="11251" width="5.83203125" style="4066" customWidth="1"/>
    <col min="11252" max="11252" width="35.5" style="4066" customWidth="1"/>
    <col min="11253" max="11253" width="37" style="4066" customWidth="1"/>
    <col min="11254" max="11254" width="32.6640625" style="4066" customWidth="1"/>
    <col min="11255" max="11255" width="5.5" style="4066" customWidth="1"/>
    <col min="11256" max="11256" width="6" style="4066" customWidth="1"/>
    <col min="11257" max="11504" width="7.5" style="4066"/>
    <col min="11505" max="11505" width="3.83203125" style="4066" customWidth="1"/>
    <col min="11506" max="11506" width="24.33203125" style="4066" customWidth="1"/>
    <col min="11507" max="11507" width="5.83203125" style="4066" customWidth="1"/>
    <col min="11508" max="11508" width="35.5" style="4066" customWidth="1"/>
    <col min="11509" max="11509" width="37" style="4066" customWidth="1"/>
    <col min="11510" max="11510" width="32.6640625" style="4066" customWidth="1"/>
    <col min="11511" max="11511" width="5.5" style="4066" customWidth="1"/>
    <col min="11512" max="11512" width="6" style="4066" customWidth="1"/>
    <col min="11513" max="11760" width="7.5" style="4066"/>
    <col min="11761" max="11761" width="3.83203125" style="4066" customWidth="1"/>
    <col min="11762" max="11762" width="24.33203125" style="4066" customWidth="1"/>
    <col min="11763" max="11763" width="5.83203125" style="4066" customWidth="1"/>
    <col min="11764" max="11764" width="35.5" style="4066" customWidth="1"/>
    <col min="11765" max="11765" width="37" style="4066" customWidth="1"/>
    <col min="11766" max="11766" width="32.6640625" style="4066" customWidth="1"/>
    <col min="11767" max="11767" width="5.5" style="4066" customWidth="1"/>
    <col min="11768" max="11768" width="6" style="4066" customWidth="1"/>
    <col min="11769" max="12016" width="7.5" style="4066"/>
    <col min="12017" max="12017" width="3.83203125" style="4066" customWidth="1"/>
    <col min="12018" max="12018" width="24.33203125" style="4066" customWidth="1"/>
    <col min="12019" max="12019" width="5.83203125" style="4066" customWidth="1"/>
    <col min="12020" max="12020" width="35.5" style="4066" customWidth="1"/>
    <col min="12021" max="12021" width="37" style="4066" customWidth="1"/>
    <col min="12022" max="12022" width="32.6640625" style="4066" customWidth="1"/>
    <col min="12023" max="12023" width="5.5" style="4066" customWidth="1"/>
    <col min="12024" max="12024" width="6" style="4066" customWidth="1"/>
    <col min="12025" max="12272" width="7.5" style="4066"/>
    <col min="12273" max="12273" width="3.83203125" style="4066" customWidth="1"/>
    <col min="12274" max="12274" width="24.33203125" style="4066" customWidth="1"/>
    <col min="12275" max="12275" width="5.83203125" style="4066" customWidth="1"/>
    <col min="12276" max="12276" width="35.5" style="4066" customWidth="1"/>
    <col min="12277" max="12277" width="37" style="4066" customWidth="1"/>
    <col min="12278" max="12278" width="32.6640625" style="4066" customWidth="1"/>
    <col min="12279" max="12279" width="5.5" style="4066" customWidth="1"/>
    <col min="12280" max="12280" width="6" style="4066" customWidth="1"/>
    <col min="12281" max="12528" width="7.5" style="4066"/>
    <col min="12529" max="12529" width="3.83203125" style="4066" customWidth="1"/>
    <col min="12530" max="12530" width="24.33203125" style="4066" customWidth="1"/>
    <col min="12531" max="12531" width="5.83203125" style="4066" customWidth="1"/>
    <col min="12532" max="12532" width="35.5" style="4066" customWidth="1"/>
    <col min="12533" max="12533" width="37" style="4066" customWidth="1"/>
    <col min="12534" max="12534" width="32.6640625" style="4066" customWidth="1"/>
    <col min="12535" max="12535" width="5.5" style="4066" customWidth="1"/>
    <col min="12536" max="12536" width="6" style="4066" customWidth="1"/>
    <col min="12537" max="12784" width="7.5" style="4066"/>
    <col min="12785" max="12785" width="3.83203125" style="4066" customWidth="1"/>
    <col min="12786" max="12786" width="24.33203125" style="4066" customWidth="1"/>
    <col min="12787" max="12787" width="5.83203125" style="4066" customWidth="1"/>
    <col min="12788" max="12788" width="35.5" style="4066" customWidth="1"/>
    <col min="12789" max="12789" width="37" style="4066" customWidth="1"/>
    <col min="12790" max="12790" width="32.6640625" style="4066" customWidth="1"/>
    <col min="12791" max="12791" width="5.5" style="4066" customWidth="1"/>
    <col min="12792" max="12792" width="6" style="4066" customWidth="1"/>
    <col min="12793" max="13040" width="7.5" style="4066"/>
    <col min="13041" max="13041" width="3.83203125" style="4066" customWidth="1"/>
    <col min="13042" max="13042" width="24.33203125" style="4066" customWidth="1"/>
    <col min="13043" max="13043" width="5.83203125" style="4066" customWidth="1"/>
    <col min="13044" max="13044" width="35.5" style="4066" customWidth="1"/>
    <col min="13045" max="13045" width="37" style="4066" customWidth="1"/>
    <col min="13046" max="13046" width="32.6640625" style="4066" customWidth="1"/>
    <col min="13047" max="13047" width="5.5" style="4066" customWidth="1"/>
    <col min="13048" max="13048" width="6" style="4066" customWidth="1"/>
    <col min="13049" max="13296" width="7.5" style="4066"/>
    <col min="13297" max="13297" width="3.83203125" style="4066" customWidth="1"/>
    <col min="13298" max="13298" width="24.33203125" style="4066" customWidth="1"/>
    <col min="13299" max="13299" width="5.83203125" style="4066" customWidth="1"/>
    <col min="13300" max="13300" width="35.5" style="4066" customWidth="1"/>
    <col min="13301" max="13301" width="37" style="4066" customWidth="1"/>
    <col min="13302" max="13302" width="32.6640625" style="4066" customWidth="1"/>
    <col min="13303" max="13303" width="5.5" style="4066" customWidth="1"/>
    <col min="13304" max="13304" width="6" style="4066" customWidth="1"/>
    <col min="13305" max="13552" width="7.5" style="4066"/>
    <col min="13553" max="13553" width="3.83203125" style="4066" customWidth="1"/>
    <col min="13554" max="13554" width="24.33203125" style="4066" customWidth="1"/>
    <col min="13555" max="13555" width="5.83203125" style="4066" customWidth="1"/>
    <col min="13556" max="13556" width="35.5" style="4066" customWidth="1"/>
    <col min="13557" max="13557" width="37" style="4066" customWidth="1"/>
    <col min="13558" max="13558" width="32.6640625" style="4066" customWidth="1"/>
    <col min="13559" max="13559" width="5.5" style="4066" customWidth="1"/>
    <col min="13560" max="13560" width="6" style="4066" customWidth="1"/>
    <col min="13561" max="13808" width="7.5" style="4066"/>
    <col min="13809" max="13809" width="3.83203125" style="4066" customWidth="1"/>
    <col min="13810" max="13810" width="24.33203125" style="4066" customWidth="1"/>
    <col min="13811" max="13811" width="5.83203125" style="4066" customWidth="1"/>
    <col min="13812" max="13812" width="35.5" style="4066" customWidth="1"/>
    <col min="13813" max="13813" width="37" style="4066" customWidth="1"/>
    <col min="13814" max="13814" width="32.6640625" style="4066" customWidth="1"/>
    <col min="13815" max="13815" width="5.5" style="4066" customWidth="1"/>
    <col min="13816" max="13816" width="6" style="4066" customWidth="1"/>
    <col min="13817" max="14064" width="7.5" style="4066"/>
    <col min="14065" max="14065" width="3.83203125" style="4066" customWidth="1"/>
    <col min="14066" max="14066" width="24.33203125" style="4066" customWidth="1"/>
    <col min="14067" max="14067" width="5.83203125" style="4066" customWidth="1"/>
    <col min="14068" max="14068" width="35.5" style="4066" customWidth="1"/>
    <col min="14069" max="14069" width="37" style="4066" customWidth="1"/>
    <col min="14070" max="14070" width="32.6640625" style="4066" customWidth="1"/>
    <col min="14071" max="14071" width="5.5" style="4066" customWidth="1"/>
    <col min="14072" max="14072" width="6" style="4066" customWidth="1"/>
    <col min="14073" max="14320" width="7.5" style="4066"/>
    <col min="14321" max="14321" width="3.83203125" style="4066" customWidth="1"/>
    <col min="14322" max="14322" width="24.33203125" style="4066" customWidth="1"/>
    <col min="14323" max="14323" width="5.83203125" style="4066" customWidth="1"/>
    <col min="14324" max="14324" width="35.5" style="4066" customWidth="1"/>
    <col min="14325" max="14325" width="37" style="4066" customWidth="1"/>
    <col min="14326" max="14326" width="32.6640625" style="4066" customWidth="1"/>
    <col min="14327" max="14327" width="5.5" style="4066" customWidth="1"/>
    <col min="14328" max="14328" width="6" style="4066" customWidth="1"/>
    <col min="14329" max="14576" width="7.5" style="4066"/>
    <col min="14577" max="14577" width="3.83203125" style="4066" customWidth="1"/>
    <col min="14578" max="14578" width="24.33203125" style="4066" customWidth="1"/>
    <col min="14579" max="14579" width="5.83203125" style="4066" customWidth="1"/>
    <col min="14580" max="14580" width="35.5" style="4066" customWidth="1"/>
    <col min="14581" max="14581" width="37" style="4066" customWidth="1"/>
    <col min="14582" max="14582" width="32.6640625" style="4066" customWidth="1"/>
    <col min="14583" max="14583" width="5.5" style="4066" customWidth="1"/>
    <col min="14584" max="14584" width="6" style="4066" customWidth="1"/>
    <col min="14585" max="14832" width="7.5" style="4066"/>
    <col min="14833" max="14833" width="3.83203125" style="4066" customWidth="1"/>
    <col min="14834" max="14834" width="24.33203125" style="4066" customWidth="1"/>
    <col min="14835" max="14835" width="5.83203125" style="4066" customWidth="1"/>
    <col min="14836" max="14836" width="35.5" style="4066" customWidth="1"/>
    <col min="14837" max="14837" width="37" style="4066" customWidth="1"/>
    <col min="14838" max="14838" width="32.6640625" style="4066" customWidth="1"/>
    <col min="14839" max="14839" width="5.5" style="4066" customWidth="1"/>
    <col min="14840" max="14840" width="6" style="4066" customWidth="1"/>
    <col min="14841" max="15088" width="7.5" style="4066"/>
    <col min="15089" max="15089" width="3.83203125" style="4066" customWidth="1"/>
    <col min="15090" max="15090" width="24.33203125" style="4066" customWidth="1"/>
    <col min="15091" max="15091" width="5.83203125" style="4066" customWidth="1"/>
    <col min="15092" max="15092" width="35.5" style="4066" customWidth="1"/>
    <col min="15093" max="15093" width="37" style="4066" customWidth="1"/>
    <col min="15094" max="15094" width="32.6640625" style="4066" customWidth="1"/>
    <col min="15095" max="15095" width="5.5" style="4066" customWidth="1"/>
    <col min="15096" max="15096" width="6" style="4066" customWidth="1"/>
    <col min="15097" max="15344" width="7.5" style="4066"/>
    <col min="15345" max="15345" width="3.83203125" style="4066" customWidth="1"/>
    <col min="15346" max="15346" width="24.33203125" style="4066" customWidth="1"/>
    <col min="15347" max="15347" width="5.83203125" style="4066" customWidth="1"/>
    <col min="15348" max="15348" width="35.5" style="4066" customWidth="1"/>
    <col min="15349" max="15349" width="37" style="4066" customWidth="1"/>
    <col min="15350" max="15350" width="32.6640625" style="4066" customWidth="1"/>
    <col min="15351" max="15351" width="5.5" style="4066" customWidth="1"/>
    <col min="15352" max="15352" width="6" style="4066" customWidth="1"/>
    <col min="15353" max="15600" width="7.5" style="4066"/>
    <col min="15601" max="15601" width="3.83203125" style="4066" customWidth="1"/>
    <col min="15602" max="15602" width="24.33203125" style="4066" customWidth="1"/>
    <col min="15603" max="15603" width="5.83203125" style="4066" customWidth="1"/>
    <col min="15604" max="15604" width="35.5" style="4066" customWidth="1"/>
    <col min="15605" max="15605" width="37" style="4066" customWidth="1"/>
    <col min="15606" max="15606" width="32.6640625" style="4066" customWidth="1"/>
    <col min="15607" max="15607" width="5.5" style="4066" customWidth="1"/>
    <col min="15608" max="15608" width="6" style="4066" customWidth="1"/>
    <col min="15609" max="15856" width="7.5" style="4066"/>
    <col min="15857" max="15857" width="3.83203125" style="4066" customWidth="1"/>
    <col min="15858" max="15858" width="24.33203125" style="4066" customWidth="1"/>
    <col min="15859" max="15859" width="5.83203125" style="4066" customWidth="1"/>
    <col min="15860" max="15860" width="35.5" style="4066" customWidth="1"/>
    <col min="15861" max="15861" width="37" style="4066" customWidth="1"/>
    <col min="15862" max="15862" width="32.6640625" style="4066" customWidth="1"/>
    <col min="15863" max="15863" width="5.5" style="4066" customWidth="1"/>
    <col min="15864" max="15864" width="6" style="4066" customWidth="1"/>
    <col min="15865" max="16112" width="7.5" style="4066"/>
    <col min="16113" max="16113" width="3.83203125" style="4066" customWidth="1"/>
    <col min="16114" max="16114" width="24.33203125" style="4066" customWidth="1"/>
    <col min="16115" max="16115" width="5.83203125" style="4066" customWidth="1"/>
    <col min="16116" max="16116" width="35.5" style="4066" customWidth="1"/>
    <col min="16117" max="16117" width="37" style="4066" customWidth="1"/>
    <col min="16118" max="16118" width="32.6640625" style="4066" customWidth="1"/>
    <col min="16119" max="16119" width="5.5" style="4066" customWidth="1"/>
    <col min="16120" max="16120" width="6" style="4066" customWidth="1"/>
    <col min="16121" max="16384" width="7.5" style="4066"/>
  </cols>
  <sheetData>
    <row r="1" spans="1:88" s="10" customFormat="1" ht="15.75">
      <c r="A1" s="6224" t="s">
        <v>709</v>
      </c>
      <c r="B1" s="6224"/>
      <c r="C1" s="6224"/>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ht="43.5" customHeight="1">
      <c r="A2" s="4085" t="s">
        <v>2123</v>
      </c>
      <c r="B2" s="4086"/>
      <c r="C2" s="4087"/>
      <c r="D2" s="4086"/>
      <c r="E2" s="4086"/>
      <c r="F2" s="4086"/>
      <c r="G2" s="4086"/>
    </row>
    <row r="3" spans="1:88" ht="19.5" customHeight="1">
      <c r="A3" s="4085"/>
      <c r="B3" s="4088"/>
      <c r="C3" s="4087"/>
      <c r="D3" s="4086"/>
      <c r="E3" s="4086"/>
      <c r="F3" s="4086"/>
      <c r="G3" s="4086"/>
    </row>
    <row r="4" spans="1:88" ht="16.5" thickBot="1">
      <c r="A4" s="4089"/>
      <c r="B4" s="4090"/>
      <c r="C4" s="4091"/>
      <c r="D4" s="4090"/>
      <c r="E4" s="4090"/>
      <c r="F4" s="4090"/>
      <c r="G4" s="4090"/>
    </row>
    <row r="5" spans="1:88" ht="34.35" customHeight="1">
      <c r="A5" s="6506" t="s">
        <v>342</v>
      </c>
      <c r="B5" s="6507"/>
      <c r="C5" s="6507"/>
      <c r="D5" s="6510" t="s">
        <v>2124</v>
      </c>
      <c r="E5" s="6511"/>
      <c r="F5" s="6512" t="s">
        <v>2125</v>
      </c>
      <c r="G5" s="4090"/>
    </row>
    <row r="6" spans="1:88" ht="24.6" customHeight="1">
      <c r="A6" s="6508"/>
      <c r="B6" s="6509"/>
      <c r="C6" s="6509"/>
      <c r="D6" s="4092" t="s">
        <v>2126</v>
      </c>
      <c r="E6" s="4093" t="s">
        <v>2127</v>
      </c>
      <c r="F6" s="6513"/>
      <c r="G6" s="4090"/>
    </row>
    <row r="7" spans="1:88" ht="30.75" customHeight="1">
      <c r="A7" s="4094"/>
      <c r="B7" s="4095"/>
      <c r="C7" s="4096"/>
      <c r="D7" s="6514" t="s">
        <v>2128</v>
      </c>
      <c r="E7" s="6515"/>
      <c r="F7" s="6516"/>
      <c r="G7" s="4090"/>
    </row>
    <row r="8" spans="1:88" ht="49.9" customHeight="1">
      <c r="A8" s="4097"/>
      <c r="B8" s="4098">
        <v>2018</v>
      </c>
      <c r="D8" s="965">
        <v>97.9</v>
      </c>
      <c r="E8" s="966">
        <v>92.1</v>
      </c>
      <c r="F8" s="967">
        <v>106.3</v>
      </c>
      <c r="G8" s="4090"/>
    </row>
    <row r="9" spans="1:88" ht="49.9" customHeight="1">
      <c r="A9" s="4097"/>
      <c r="B9" s="4098">
        <v>2019</v>
      </c>
      <c r="D9" s="965">
        <v>101.3</v>
      </c>
      <c r="E9" s="966">
        <v>91.6</v>
      </c>
      <c r="F9" s="967">
        <v>110.6</v>
      </c>
      <c r="G9" s="4090"/>
    </row>
    <row r="10" spans="1:88" ht="49.9" customHeight="1">
      <c r="A10" s="4097"/>
      <c r="B10" s="4098">
        <v>2019</v>
      </c>
      <c r="C10" s="4098" t="s">
        <v>2129</v>
      </c>
      <c r="D10" s="965">
        <v>96.8</v>
      </c>
      <c r="E10" s="966">
        <v>89</v>
      </c>
      <c r="F10" s="967">
        <v>108.8</v>
      </c>
      <c r="G10" s="4090"/>
    </row>
    <row r="11" spans="1:88" ht="49.9" customHeight="1">
      <c r="A11" s="4097"/>
      <c r="B11" s="4098"/>
      <c r="C11" s="4098" t="s">
        <v>2130</v>
      </c>
      <c r="D11" s="965">
        <v>99.1</v>
      </c>
      <c r="E11" s="966">
        <v>92.9</v>
      </c>
      <c r="F11" s="967">
        <v>106.7</v>
      </c>
      <c r="G11" s="4090"/>
    </row>
    <row r="12" spans="1:88" ht="49.9" customHeight="1">
      <c r="A12" s="4097"/>
      <c r="B12" s="4098"/>
      <c r="C12" s="4098" t="s">
        <v>2131</v>
      </c>
      <c r="D12" s="965">
        <v>102.7</v>
      </c>
      <c r="E12" s="966">
        <v>93.3</v>
      </c>
      <c r="F12" s="967">
        <v>110.1</v>
      </c>
      <c r="G12" s="4090"/>
    </row>
    <row r="13" spans="1:88" ht="49.9" customHeight="1">
      <c r="A13" s="4097"/>
      <c r="B13" s="4098"/>
      <c r="C13" s="4098" t="s">
        <v>2132</v>
      </c>
      <c r="D13" s="965">
        <v>106.7</v>
      </c>
      <c r="E13" s="966">
        <v>91.1</v>
      </c>
      <c r="F13" s="967">
        <v>117.1</v>
      </c>
      <c r="G13" s="4090"/>
    </row>
    <row r="14" spans="1:88" ht="49.9" customHeight="1" thickBot="1">
      <c r="A14" s="4100"/>
      <c r="B14" s="4101"/>
      <c r="C14" s="4101"/>
      <c r="D14" s="4102"/>
      <c r="E14" s="4103"/>
      <c r="F14" s="4104"/>
      <c r="G14" s="4090"/>
    </row>
    <row r="15" spans="1:88" ht="3.75" customHeight="1">
      <c r="A15" s="4105"/>
      <c r="B15" s="4106"/>
      <c r="C15" s="4096"/>
      <c r="D15" s="4107"/>
      <c r="E15" s="4108"/>
      <c r="F15" s="4090"/>
      <c r="G15" s="4090"/>
    </row>
    <row r="16" spans="1:88" ht="19.5" customHeight="1">
      <c r="A16" s="4109" t="s">
        <v>3922</v>
      </c>
      <c r="B16" s="4110"/>
      <c r="C16" s="4111"/>
      <c r="D16" s="4112"/>
      <c r="E16" s="4112"/>
      <c r="F16" s="4112"/>
      <c r="G16" s="4090"/>
    </row>
    <row r="17" spans="1:7">
      <c r="A17" s="4110" t="s">
        <v>2133</v>
      </c>
      <c r="B17" s="4112"/>
      <c r="C17" s="4111"/>
      <c r="D17" s="4112"/>
      <c r="E17" s="4112"/>
      <c r="F17" s="4112"/>
      <c r="G17" s="4090"/>
    </row>
    <row r="18" spans="1:7" ht="4.5" customHeight="1">
      <c r="A18" s="4113"/>
      <c r="B18" s="4111"/>
      <c r="C18" s="4111"/>
      <c r="D18" s="4112"/>
      <c r="E18" s="4112"/>
      <c r="F18" s="4112"/>
    </row>
    <row r="19" spans="1:7">
      <c r="A19" s="4106" t="s">
        <v>2134</v>
      </c>
      <c r="B19" s="4106"/>
      <c r="C19" s="4114"/>
      <c r="D19" s="4106"/>
      <c r="E19" s="4106"/>
      <c r="F19" s="4106"/>
    </row>
    <row r="20" spans="1:7">
      <c r="A20" s="4112" t="s">
        <v>2135</v>
      </c>
      <c r="B20" s="4111"/>
      <c r="C20" s="4111"/>
      <c r="D20" s="4112"/>
      <c r="E20" s="4112"/>
      <c r="F20" s="4112"/>
    </row>
    <row r="21" spans="1:7" ht="15.75">
      <c r="A21" s="4090"/>
      <c r="B21" s="4115"/>
      <c r="C21" s="4091"/>
      <c r="D21" s="4090"/>
      <c r="E21" s="4090"/>
      <c r="F21" s="4090"/>
    </row>
    <row r="22" spans="1:7" ht="15.75">
      <c r="A22" s="4090"/>
      <c r="B22" s="4115"/>
      <c r="C22" s="4091"/>
      <c r="D22" s="4090"/>
      <c r="E22" s="4090"/>
      <c r="F22" s="4090"/>
    </row>
    <row r="23" spans="1:7" ht="15.75">
      <c r="A23" s="4090"/>
      <c r="B23" s="4115"/>
      <c r="C23" s="4091"/>
      <c r="D23" s="4090"/>
      <c r="E23" s="4090"/>
      <c r="F23" s="4090"/>
    </row>
    <row r="24" spans="1:7" ht="15.75">
      <c r="A24" s="4090"/>
      <c r="B24" s="4115"/>
      <c r="C24" s="4091"/>
      <c r="D24" s="4090"/>
      <c r="E24" s="4090"/>
      <c r="F24" s="4090"/>
    </row>
    <row r="25" spans="1:7" ht="15.75">
      <c r="A25" s="4090"/>
      <c r="B25" s="4115"/>
      <c r="C25" s="4091"/>
      <c r="D25" s="4090"/>
      <c r="E25" s="4090"/>
      <c r="F25" s="4090"/>
    </row>
    <row r="26" spans="1:7" ht="15.75">
      <c r="A26" s="4090"/>
      <c r="B26" s="4115"/>
      <c r="C26" s="4091"/>
      <c r="D26" s="4090"/>
      <c r="E26" s="4090"/>
      <c r="F26" s="4090"/>
    </row>
    <row r="27" spans="1:7" ht="15.75">
      <c r="A27" s="4090"/>
      <c r="B27" s="4115"/>
      <c r="C27" s="4091"/>
      <c r="D27" s="4090"/>
      <c r="E27" s="4090"/>
      <c r="F27" s="4090"/>
    </row>
    <row r="28" spans="1:7" ht="15.75">
      <c r="A28" s="4090"/>
      <c r="B28" s="4115"/>
      <c r="C28" s="4091"/>
      <c r="D28" s="4090"/>
      <c r="E28" s="4090"/>
      <c r="F28" s="4090"/>
    </row>
    <row r="29" spans="1:7" ht="15.75">
      <c r="A29" s="4090"/>
      <c r="B29" s="4115"/>
      <c r="C29" s="4091"/>
      <c r="D29" s="4090"/>
      <c r="E29" s="4090"/>
      <c r="F29" s="4090"/>
    </row>
    <row r="30" spans="1:7" ht="15.75">
      <c r="A30" s="4090"/>
      <c r="B30" s="4115"/>
      <c r="C30" s="4091"/>
      <c r="D30" s="4090"/>
      <c r="E30" s="4090"/>
      <c r="F30" s="4090"/>
    </row>
    <row r="31" spans="1:7" ht="15.75">
      <c r="A31" s="4090"/>
      <c r="B31" s="4115"/>
      <c r="C31" s="4091"/>
      <c r="D31" s="4090"/>
      <c r="E31" s="4090"/>
      <c r="F31" s="4090"/>
    </row>
    <row r="32" spans="1:7" ht="15.75">
      <c r="A32" s="4090"/>
      <c r="B32" s="4115"/>
      <c r="C32" s="4091"/>
      <c r="D32" s="4090"/>
      <c r="E32" s="4090"/>
      <c r="F32" s="4090"/>
    </row>
    <row r="33" spans="1:6" ht="15.75">
      <c r="A33" s="4090"/>
      <c r="B33" s="4115"/>
      <c r="C33" s="4091"/>
      <c r="D33" s="4090"/>
      <c r="E33" s="4090"/>
      <c r="F33" s="4090"/>
    </row>
    <row r="34" spans="1:6" ht="15.75">
      <c r="B34" s="4115"/>
    </row>
    <row r="35" spans="1:6" ht="15.75">
      <c r="B35" s="4115"/>
    </row>
  </sheetData>
  <mergeCells count="5">
    <mergeCell ref="A1:C1"/>
    <mergeCell ref="A5:C6"/>
    <mergeCell ref="D5:E5"/>
    <mergeCell ref="F5:F6"/>
    <mergeCell ref="D7:F7"/>
  </mergeCells>
  <hyperlinks>
    <hyperlink ref="A1" location="CONTENT!A1" display="Back to table of contents"/>
  </hyperlinks>
  <pageMargins left="0.3" right="0" top="0.3" bottom="0.3" header="0.31496062992126" footer="0.31496062992126"/>
  <pageSetup paperSize="9" scale="92" orientation="landscape" horizontalDpi="1200" verticalDpi="1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CJ16"/>
  <sheetViews>
    <sheetView workbookViewId="0">
      <selection activeCell="G1" sqref="G1:H1048576"/>
    </sheetView>
  </sheetViews>
  <sheetFormatPr defaultColWidth="7.83203125" defaultRowHeight="12.75"/>
  <cols>
    <col min="1" max="1" width="11.6640625" style="4066" customWidth="1"/>
    <col min="2" max="5" width="27.83203125" style="4066" customWidth="1"/>
    <col min="6" max="6" width="28.5" style="4066" customWidth="1"/>
    <col min="7" max="17" width="8" style="4066" customWidth="1"/>
    <col min="18" max="254" width="7.83203125" style="4066"/>
    <col min="255" max="255" width="11.6640625" style="4066" customWidth="1"/>
    <col min="256" max="256" width="53" style="4066" customWidth="1"/>
    <col min="257" max="257" width="12" style="4066" customWidth="1"/>
    <col min="258" max="258" width="19" style="4066" customWidth="1"/>
    <col min="259" max="259" width="12" style="4066" customWidth="1"/>
    <col min="260" max="260" width="19" style="4066" customWidth="1"/>
    <col min="261" max="261" width="2.1640625" style="4066" customWidth="1"/>
    <col min="262" max="262" width="6.5" style="4066" customWidth="1"/>
    <col min="263" max="273" width="8" style="4066" customWidth="1"/>
    <col min="274" max="510" width="7.83203125" style="4066"/>
    <col min="511" max="511" width="11.6640625" style="4066" customWidth="1"/>
    <col min="512" max="512" width="53" style="4066" customWidth="1"/>
    <col min="513" max="513" width="12" style="4066" customWidth="1"/>
    <col min="514" max="514" width="19" style="4066" customWidth="1"/>
    <col min="515" max="515" width="12" style="4066" customWidth="1"/>
    <col min="516" max="516" width="19" style="4066" customWidth="1"/>
    <col min="517" max="517" width="2.1640625" style="4066" customWidth="1"/>
    <col min="518" max="518" width="6.5" style="4066" customWidth="1"/>
    <col min="519" max="529" width="8" style="4066" customWidth="1"/>
    <col min="530" max="766" width="7.83203125" style="4066"/>
    <col min="767" max="767" width="11.6640625" style="4066" customWidth="1"/>
    <col min="768" max="768" width="53" style="4066" customWidth="1"/>
    <col min="769" max="769" width="12" style="4066" customWidth="1"/>
    <col min="770" max="770" width="19" style="4066" customWidth="1"/>
    <col min="771" max="771" width="12" style="4066" customWidth="1"/>
    <col min="772" max="772" width="19" style="4066" customWidth="1"/>
    <col min="773" max="773" width="2.1640625" style="4066" customWidth="1"/>
    <col min="774" max="774" width="6.5" style="4066" customWidth="1"/>
    <col min="775" max="785" width="8" style="4066" customWidth="1"/>
    <col min="786" max="1022" width="7.83203125" style="4066"/>
    <col min="1023" max="1023" width="11.6640625" style="4066" customWidth="1"/>
    <col min="1024" max="1024" width="53" style="4066" customWidth="1"/>
    <col min="1025" max="1025" width="12" style="4066" customWidth="1"/>
    <col min="1026" max="1026" width="19" style="4066" customWidth="1"/>
    <col min="1027" max="1027" width="12" style="4066" customWidth="1"/>
    <col min="1028" max="1028" width="19" style="4066" customWidth="1"/>
    <col min="1029" max="1029" width="2.1640625" style="4066" customWidth="1"/>
    <col min="1030" max="1030" width="6.5" style="4066" customWidth="1"/>
    <col min="1031" max="1041" width="8" style="4066" customWidth="1"/>
    <col min="1042" max="1278" width="7.83203125" style="4066"/>
    <col min="1279" max="1279" width="11.6640625" style="4066" customWidth="1"/>
    <col min="1280" max="1280" width="53" style="4066" customWidth="1"/>
    <col min="1281" max="1281" width="12" style="4066" customWidth="1"/>
    <col min="1282" max="1282" width="19" style="4066" customWidth="1"/>
    <col min="1283" max="1283" width="12" style="4066" customWidth="1"/>
    <col min="1284" max="1284" width="19" style="4066" customWidth="1"/>
    <col min="1285" max="1285" width="2.1640625" style="4066" customWidth="1"/>
    <col min="1286" max="1286" width="6.5" style="4066" customWidth="1"/>
    <col min="1287" max="1297" width="8" style="4066" customWidth="1"/>
    <col min="1298" max="1534" width="7.83203125" style="4066"/>
    <col min="1535" max="1535" width="11.6640625" style="4066" customWidth="1"/>
    <col min="1536" max="1536" width="53" style="4066" customWidth="1"/>
    <col min="1537" max="1537" width="12" style="4066" customWidth="1"/>
    <col min="1538" max="1538" width="19" style="4066" customWidth="1"/>
    <col min="1539" max="1539" width="12" style="4066" customWidth="1"/>
    <col min="1540" max="1540" width="19" style="4066" customWidth="1"/>
    <col min="1541" max="1541" width="2.1640625" style="4066" customWidth="1"/>
    <col min="1542" max="1542" width="6.5" style="4066" customWidth="1"/>
    <col min="1543" max="1553" width="8" style="4066" customWidth="1"/>
    <col min="1554" max="1790" width="7.83203125" style="4066"/>
    <col min="1791" max="1791" width="11.6640625" style="4066" customWidth="1"/>
    <col min="1792" max="1792" width="53" style="4066" customWidth="1"/>
    <col min="1793" max="1793" width="12" style="4066" customWidth="1"/>
    <col min="1794" max="1794" width="19" style="4066" customWidth="1"/>
    <col min="1795" max="1795" width="12" style="4066" customWidth="1"/>
    <col min="1796" max="1796" width="19" style="4066" customWidth="1"/>
    <col min="1797" max="1797" width="2.1640625" style="4066" customWidth="1"/>
    <col min="1798" max="1798" width="6.5" style="4066" customWidth="1"/>
    <col min="1799" max="1809" width="8" style="4066" customWidth="1"/>
    <col min="1810" max="2046" width="7.83203125" style="4066"/>
    <col min="2047" max="2047" width="11.6640625" style="4066" customWidth="1"/>
    <col min="2048" max="2048" width="53" style="4066" customWidth="1"/>
    <col min="2049" max="2049" width="12" style="4066" customWidth="1"/>
    <col min="2050" max="2050" width="19" style="4066" customWidth="1"/>
    <col min="2051" max="2051" width="12" style="4066" customWidth="1"/>
    <col min="2052" max="2052" width="19" style="4066" customWidth="1"/>
    <col min="2053" max="2053" width="2.1640625" style="4066" customWidth="1"/>
    <col min="2054" max="2054" width="6.5" style="4066" customWidth="1"/>
    <col min="2055" max="2065" width="8" style="4066" customWidth="1"/>
    <col min="2066" max="2302" width="7.83203125" style="4066"/>
    <col min="2303" max="2303" width="11.6640625" style="4066" customWidth="1"/>
    <col min="2304" max="2304" width="53" style="4066" customWidth="1"/>
    <col min="2305" max="2305" width="12" style="4066" customWidth="1"/>
    <col min="2306" max="2306" width="19" style="4066" customWidth="1"/>
    <col min="2307" max="2307" width="12" style="4066" customWidth="1"/>
    <col min="2308" max="2308" width="19" style="4066" customWidth="1"/>
    <col min="2309" max="2309" width="2.1640625" style="4066" customWidth="1"/>
    <col min="2310" max="2310" width="6.5" style="4066" customWidth="1"/>
    <col min="2311" max="2321" width="8" style="4066" customWidth="1"/>
    <col min="2322" max="2558" width="7.83203125" style="4066"/>
    <col min="2559" max="2559" width="11.6640625" style="4066" customWidth="1"/>
    <col min="2560" max="2560" width="53" style="4066" customWidth="1"/>
    <col min="2561" max="2561" width="12" style="4066" customWidth="1"/>
    <col min="2562" max="2562" width="19" style="4066" customWidth="1"/>
    <col min="2563" max="2563" width="12" style="4066" customWidth="1"/>
    <col min="2564" max="2564" width="19" style="4066" customWidth="1"/>
    <col min="2565" max="2565" width="2.1640625" style="4066" customWidth="1"/>
    <col min="2566" max="2566" width="6.5" style="4066" customWidth="1"/>
    <col min="2567" max="2577" width="8" style="4066" customWidth="1"/>
    <col min="2578" max="2814" width="7.83203125" style="4066"/>
    <col min="2815" max="2815" width="11.6640625" style="4066" customWidth="1"/>
    <col min="2816" max="2816" width="53" style="4066" customWidth="1"/>
    <col min="2817" max="2817" width="12" style="4066" customWidth="1"/>
    <col min="2818" max="2818" width="19" style="4066" customWidth="1"/>
    <col min="2819" max="2819" width="12" style="4066" customWidth="1"/>
    <col min="2820" max="2820" width="19" style="4066" customWidth="1"/>
    <col min="2821" max="2821" width="2.1640625" style="4066" customWidth="1"/>
    <col min="2822" max="2822" width="6.5" style="4066" customWidth="1"/>
    <col min="2823" max="2833" width="8" style="4066" customWidth="1"/>
    <col min="2834" max="3070" width="7.83203125" style="4066"/>
    <col min="3071" max="3071" width="11.6640625" style="4066" customWidth="1"/>
    <col min="3072" max="3072" width="53" style="4066" customWidth="1"/>
    <col min="3073" max="3073" width="12" style="4066" customWidth="1"/>
    <col min="3074" max="3074" width="19" style="4066" customWidth="1"/>
    <col min="3075" max="3075" width="12" style="4066" customWidth="1"/>
    <col min="3076" max="3076" width="19" style="4066" customWidth="1"/>
    <col min="3077" max="3077" width="2.1640625" style="4066" customWidth="1"/>
    <col min="3078" max="3078" width="6.5" style="4066" customWidth="1"/>
    <col min="3079" max="3089" width="8" style="4066" customWidth="1"/>
    <col min="3090" max="3326" width="7.83203125" style="4066"/>
    <col min="3327" max="3327" width="11.6640625" style="4066" customWidth="1"/>
    <col min="3328" max="3328" width="53" style="4066" customWidth="1"/>
    <col min="3329" max="3329" width="12" style="4066" customWidth="1"/>
    <col min="3330" max="3330" width="19" style="4066" customWidth="1"/>
    <col min="3331" max="3331" width="12" style="4066" customWidth="1"/>
    <col min="3332" max="3332" width="19" style="4066" customWidth="1"/>
    <col min="3333" max="3333" width="2.1640625" style="4066" customWidth="1"/>
    <col min="3334" max="3334" width="6.5" style="4066" customWidth="1"/>
    <col min="3335" max="3345" width="8" style="4066" customWidth="1"/>
    <col min="3346" max="3582" width="7.83203125" style="4066"/>
    <col min="3583" max="3583" width="11.6640625" style="4066" customWidth="1"/>
    <col min="3584" max="3584" width="53" style="4066" customWidth="1"/>
    <col min="3585" max="3585" width="12" style="4066" customWidth="1"/>
    <col min="3586" max="3586" width="19" style="4066" customWidth="1"/>
    <col min="3587" max="3587" width="12" style="4066" customWidth="1"/>
    <col min="3588" max="3588" width="19" style="4066" customWidth="1"/>
    <col min="3589" max="3589" width="2.1640625" style="4066" customWidth="1"/>
    <col min="3590" max="3590" width="6.5" style="4066" customWidth="1"/>
    <col min="3591" max="3601" width="8" style="4066" customWidth="1"/>
    <col min="3602" max="3838" width="7.83203125" style="4066"/>
    <col min="3839" max="3839" width="11.6640625" style="4066" customWidth="1"/>
    <col min="3840" max="3840" width="53" style="4066" customWidth="1"/>
    <col min="3841" max="3841" width="12" style="4066" customWidth="1"/>
    <col min="3842" max="3842" width="19" style="4066" customWidth="1"/>
    <col min="3843" max="3843" width="12" style="4066" customWidth="1"/>
    <col min="3844" max="3844" width="19" style="4066" customWidth="1"/>
    <col min="3845" max="3845" width="2.1640625" style="4066" customWidth="1"/>
    <col min="3846" max="3846" width="6.5" style="4066" customWidth="1"/>
    <col min="3847" max="3857" width="8" style="4066" customWidth="1"/>
    <col min="3858" max="4094" width="7.83203125" style="4066"/>
    <col min="4095" max="4095" width="11.6640625" style="4066" customWidth="1"/>
    <col min="4096" max="4096" width="53" style="4066" customWidth="1"/>
    <col min="4097" max="4097" width="12" style="4066" customWidth="1"/>
    <col min="4098" max="4098" width="19" style="4066" customWidth="1"/>
    <col min="4099" max="4099" width="12" style="4066" customWidth="1"/>
    <col min="4100" max="4100" width="19" style="4066" customWidth="1"/>
    <col min="4101" max="4101" width="2.1640625" style="4066" customWidth="1"/>
    <col min="4102" max="4102" width="6.5" style="4066" customWidth="1"/>
    <col min="4103" max="4113" width="8" style="4066" customWidth="1"/>
    <col min="4114" max="4350" width="7.83203125" style="4066"/>
    <col min="4351" max="4351" width="11.6640625" style="4066" customWidth="1"/>
    <col min="4352" max="4352" width="53" style="4066" customWidth="1"/>
    <col min="4353" max="4353" width="12" style="4066" customWidth="1"/>
    <col min="4354" max="4354" width="19" style="4066" customWidth="1"/>
    <col min="4355" max="4355" width="12" style="4066" customWidth="1"/>
    <col min="4356" max="4356" width="19" style="4066" customWidth="1"/>
    <col min="4357" max="4357" width="2.1640625" style="4066" customWidth="1"/>
    <col min="4358" max="4358" width="6.5" style="4066" customWidth="1"/>
    <col min="4359" max="4369" width="8" style="4066" customWidth="1"/>
    <col min="4370" max="4606" width="7.83203125" style="4066"/>
    <col min="4607" max="4607" width="11.6640625" style="4066" customWidth="1"/>
    <col min="4608" max="4608" width="53" style="4066" customWidth="1"/>
    <col min="4609" max="4609" width="12" style="4066" customWidth="1"/>
    <col min="4610" max="4610" width="19" style="4066" customWidth="1"/>
    <col min="4611" max="4611" width="12" style="4066" customWidth="1"/>
    <col min="4612" max="4612" width="19" style="4066" customWidth="1"/>
    <col min="4613" max="4613" width="2.1640625" style="4066" customWidth="1"/>
    <col min="4614" max="4614" width="6.5" style="4066" customWidth="1"/>
    <col min="4615" max="4625" width="8" style="4066" customWidth="1"/>
    <col min="4626" max="4862" width="7.83203125" style="4066"/>
    <col min="4863" max="4863" width="11.6640625" style="4066" customWidth="1"/>
    <col min="4864" max="4864" width="53" style="4066" customWidth="1"/>
    <col min="4865" max="4865" width="12" style="4066" customWidth="1"/>
    <col min="4866" max="4866" width="19" style="4066" customWidth="1"/>
    <col min="4867" max="4867" width="12" style="4066" customWidth="1"/>
    <col min="4868" max="4868" width="19" style="4066" customWidth="1"/>
    <col min="4869" max="4869" width="2.1640625" style="4066" customWidth="1"/>
    <col min="4870" max="4870" width="6.5" style="4066" customWidth="1"/>
    <col min="4871" max="4881" width="8" style="4066" customWidth="1"/>
    <col min="4882" max="5118" width="7.83203125" style="4066"/>
    <col min="5119" max="5119" width="11.6640625" style="4066" customWidth="1"/>
    <col min="5120" max="5120" width="53" style="4066" customWidth="1"/>
    <col min="5121" max="5121" width="12" style="4066" customWidth="1"/>
    <col min="5122" max="5122" width="19" style="4066" customWidth="1"/>
    <col min="5123" max="5123" width="12" style="4066" customWidth="1"/>
    <col min="5124" max="5124" width="19" style="4066" customWidth="1"/>
    <col min="5125" max="5125" width="2.1640625" style="4066" customWidth="1"/>
    <col min="5126" max="5126" width="6.5" style="4066" customWidth="1"/>
    <col min="5127" max="5137" width="8" style="4066" customWidth="1"/>
    <col min="5138" max="5374" width="7.83203125" style="4066"/>
    <col min="5375" max="5375" width="11.6640625" style="4066" customWidth="1"/>
    <col min="5376" max="5376" width="53" style="4066" customWidth="1"/>
    <col min="5377" max="5377" width="12" style="4066" customWidth="1"/>
    <col min="5378" max="5378" width="19" style="4066" customWidth="1"/>
    <col min="5379" max="5379" width="12" style="4066" customWidth="1"/>
    <col min="5380" max="5380" width="19" style="4066" customWidth="1"/>
    <col min="5381" max="5381" width="2.1640625" style="4066" customWidth="1"/>
    <col min="5382" max="5382" width="6.5" style="4066" customWidth="1"/>
    <col min="5383" max="5393" width="8" style="4066" customWidth="1"/>
    <col min="5394" max="5630" width="7.83203125" style="4066"/>
    <col min="5631" max="5631" width="11.6640625" style="4066" customWidth="1"/>
    <col min="5632" max="5632" width="53" style="4066" customWidth="1"/>
    <col min="5633" max="5633" width="12" style="4066" customWidth="1"/>
    <col min="5634" max="5634" width="19" style="4066" customWidth="1"/>
    <col min="5635" max="5635" width="12" style="4066" customWidth="1"/>
    <col min="5636" max="5636" width="19" style="4066" customWidth="1"/>
    <col min="5637" max="5637" width="2.1640625" style="4066" customWidth="1"/>
    <col min="5638" max="5638" width="6.5" style="4066" customWidth="1"/>
    <col min="5639" max="5649" width="8" style="4066" customWidth="1"/>
    <col min="5650" max="5886" width="7.83203125" style="4066"/>
    <col min="5887" max="5887" width="11.6640625" style="4066" customWidth="1"/>
    <col min="5888" max="5888" width="53" style="4066" customWidth="1"/>
    <col min="5889" max="5889" width="12" style="4066" customWidth="1"/>
    <col min="5890" max="5890" width="19" style="4066" customWidth="1"/>
    <col min="5891" max="5891" width="12" style="4066" customWidth="1"/>
    <col min="5892" max="5892" width="19" style="4066" customWidth="1"/>
    <col min="5893" max="5893" width="2.1640625" style="4066" customWidth="1"/>
    <col min="5894" max="5894" width="6.5" style="4066" customWidth="1"/>
    <col min="5895" max="5905" width="8" style="4066" customWidth="1"/>
    <col min="5906" max="6142" width="7.83203125" style="4066"/>
    <col min="6143" max="6143" width="11.6640625" style="4066" customWidth="1"/>
    <col min="6144" max="6144" width="53" style="4066" customWidth="1"/>
    <col min="6145" max="6145" width="12" style="4066" customWidth="1"/>
    <col min="6146" max="6146" width="19" style="4066" customWidth="1"/>
    <col min="6147" max="6147" width="12" style="4066" customWidth="1"/>
    <col min="6148" max="6148" width="19" style="4066" customWidth="1"/>
    <col min="6149" max="6149" width="2.1640625" style="4066" customWidth="1"/>
    <col min="6150" max="6150" width="6.5" style="4066" customWidth="1"/>
    <col min="6151" max="6161" width="8" style="4066" customWidth="1"/>
    <col min="6162" max="6398" width="7.83203125" style="4066"/>
    <col min="6399" max="6399" width="11.6640625" style="4066" customWidth="1"/>
    <col min="6400" max="6400" width="53" style="4066" customWidth="1"/>
    <col min="6401" max="6401" width="12" style="4066" customWidth="1"/>
    <col min="6402" max="6402" width="19" style="4066" customWidth="1"/>
    <col min="6403" max="6403" width="12" style="4066" customWidth="1"/>
    <col min="6404" max="6404" width="19" style="4066" customWidth="1"/>
    <col min="6405" max="6405" width="2.1640625" style="4066" customWidth="1"/>
    <col min="6406" max="6406" width="6.5" style="4066" customWidth="1"/>
    <col min="6407" max="6417" width="8" style="4066" customWidth="1"/>
    <col min="6418" max="6654" width="7.83203125" style="4066"/>
    <col min="6655" max="6655" width="11.6640625" style="4066" customWidth="1"/>
    <col min="6656" max="6656" width="53" style="4066" customWidth="1"/>
    <col min="6657" max="6657" width="12" style="4066" customWidth="1"/>
    <col min="6658" max="6658" width="19" style="4066" customWidth="1"/>
    <col min="6659" max="6659" width="12" style="4066" customWidth="1"/>
    <col min="6660" max="6660" width="19" style="4066" customWidth="1"/>
    <col min="6661" max="6661" width="2.1640625" style="4066" customWidth="1"/>
    <col min="6662" max="6662" width="6.5" style="4066" customWidth="1"/>
    <col min="6663" max="6673" width="8" style="4066" customWidth="1"/>
    <col min="6674" max="6910" width="7.83203125" style="4066"/>
    <col min="6911" max="6911" width="11.6640625" style="4066" customWidth="1"/>
    <col min="6912" max="6912" width="53" style="4066" customWidth="1"/>
    <col min="6913" max="6913" width="12" style="4066" customWidth="1"/>
    <col min="6914" max="6914" width="19" style="4066" customWidth="1"/>
    <col min="6915" max="6915" width="12" style="4066" customWidth="1"/>
    <col min="6916" max="6916" width="19" style="4066" customWidth="1"/>
    <col min="6917" max="6917" width="2.1640625" style="4066" customWidth="1"/>
    <col min="6918" max="6918" width="6.5" style="4066" customWidth="1"/>
    <col min="6919" max="6929" width="8" style="4066" customWidth="1"/>
    <col min="6930" max="7166" width="7.83203125" style="4066"/>
    <col min="7167" max="7167" width="11.6640625" style="4066" customWidth="1"/>
    <col min="7168" max="7168" width="53" style="4066" customWidth="1"/>
    <col min="7169" max="7169" width="12" style="4066" customWidth="1"/>
    <col min="7170" max="7170" width="19" style="4066" customWidth="1"/>
    <col min="7171" max="7171" width="12" style="4066" customWidth="1"/>
    <col min="7172" max="7172" width="19" style="4066" customWidth="1"/>
    <col min="7173" max="7173" width="2.1640625" style="4066" customWidth="1"/>
    <col min="7174" max="7174" width="6.5" style="4066" customWidth="1"/>
    <col min="7175" max="7185" width="8" style="4066" customWidth="1"/>
    <col min="7186" max="7422" width="7.83203125" style="4066"/>
    <col min="7423" max="7423" width="11.6640625" style="4066" customWidth="1"/>
    <col min="7424" max="7424" width="53" style="4066" customWidth="1"/>
    <col min="7425" max="7425" width="12" style="4066" customWidth="1"/>
    <col min="7426" max="7426" width="19" style="4066" customWidth="1"/>
    <col min="7427" max="7427" width="12" style="4066" customWidth="1"/>
    <col min="7428" max="7428" width="19" style="4066" customWidth="1"/>
    <col min="7429" max="7429" width="2.1640625" style="4066" customWidth="1"/>
    <col min="7430" max="7430" width="6.5" style="4066" customWidth="1"/>
    <col min="7431" max="7441" width="8" style="4066" customWidth="1"/>
    <col min="7442" max="7678" width="7.83203125" style="4066"/>
    <col min="7679" max="7679" width="11.6640625" style="4066" customWidth="1"/>
    <col min="7680" max="7680" width="53" style="4066" customWidth="1"/>
    <col min="7681" max="7681" width="12" style="4066" customWidth="1"/>
    <col min="7682" max="7682" width="19" style="4066" customWidth="1"/>
    <col min="7683" max="7683" width="12" style="4066" customWidth="1"/>
    <col min="7684" max="7684" width="19" style="4066" customWidth="1"/>
    <col min="7685" max="7685" width="2.1640625" style="4066" customWidth="1"/>
    <col min="7686" max="7686" width="6.5" style="4066" customWidth="1"/>
    <col min="7687" max="7697" width="8" style="4066" customWidth="1"/>
    <col min="7698" max="7934" width="7.83203125" style="4066"/>
    <col min="7935" max="7935" width="11.6640625" style="4066" customWidth="1"/>
    <col min="7936" max="7936" width="53" style="4066" customWidth="1"/>
    <col min="7937" max="7937" width="12" style="4066" customWidth="1"/>
    <col min="7938" max="7938" width="19" style="4066" customWidth="1"/>
    <col min="7939" max="7939" width="12" style="4066" customWidth="1"/>
    <col min="7940" max="7940" width="19" style="4066" customWidth="1"/>
    <col min="7941" max="7941" width="2.1640625" style="4066" customWidth="1"/>
    <col min="7942" max="7942" width="6.5" style="4066" customWidth="1"/>
    <col min="7943" max="7953" width="8" style="4066" customWidth="1"/>
    <col min="7954" max="8190" width="7.83203125" style="4066"/>
    <col min="8191" max="8191" width="11.6640625" style="4066" customWidth="1"/>
    <col min="8192" max="8192" width="53" style="4066" customWidth="1"/>
    <col min="8193" max="8193" width="12" style="4066" customWidth="1"/>
    <col min="8194" max="8194" width="19" style="4066" customWidth="1"/>
    <col min="8195" max="8195" width="12" style="4066" customWidth="1"/>
    <col min="8196" max="8196" width="19" style="4066" customWidth="1"/>
    <col min="8197" max="8197" width="2.1640625" style="4066" customWidth="1"/>
    <col min="8198" max="8198" width="6.5" style="4066" customWidth="1"/>
    <col min="8199" max="8209" width="8" style="4066" customWidth="1"/>
    <col min="8210" max="8446" width="7.83203125" style="4066"/>
    <col min="8447" max="8447" width="11.6640625" style="4066" customWidth="1"/>
    <col min="8448" max="8448" width="53" style="4066" customWidth="1"/>
    <col min="8449" max="8449" width="12" style="4066" customWidth="1"/>
    <col min="8450" max="8450" width="19" style="4066" customWidth="1"/>
    <col min="8451" max="8451" width="12" style="4066" customWidth="1"/>
    <col min="8452" max="8452" width="19" style="4066" customWidth="1"/>
    <col min="8453" max="8453" width="2.1640625" style="4066" customWidth="1"/>
    <col min="8454" max="8454" width="6.5" style="4066" customWidth="1"/>
    <col min="8455" max="8465" width="8" style="4066" customWidth="1"/>
    <col min="8466" max="8702" width="7.83203125" style="4066"/>
    <col min="8703" max="8703" width="11.6640625" style="4066" customWidth="1"/>
    <col min="8704" max="8704" width="53" style="4066" customWidth="1"/>
    <col min="8705" max="8705" width="12" style="4066" customWidth="1"/>
    <col min="8706" max="8706" width="19" style="4066" customWidth="1"/>
    <col min="8707" max="8707" width="12" style="4066" customWidth="1"/>
    <col min="8708" max="8708" width="19" style="4066" customWidth="1"/>
    <col min="8709" max="8709" width="2.1640625" style="4066" customWidth="1"/>
    <col min="8710" max="8710" width="6.5" style="4066" customWidth="1"/>
    <col min="8711" max="8721" width="8" style="4066" customWidth="1"/>
    <col min="8722" max="8958" width="7.83203125" style="4066"/>
    <col min="8959" max="8959" width="11.6640625" style="4066" customWidth="1"/>
    <col min="8960" max="8960" width="53" style="4066" customWidth="1"/>
    <col min="8961" max="8961" width="12" style="4066" customWidth="1"/>
    <col min="8962" max="8962" width="19" style="4066" customWidth="1"/>
    <col min="8963" max="8963" width="12" style="4066" customWidth="1"/>
    <col min="8964" max="8964" width="19" style="4066" customWidth="1"/>
    <col min="8965" max="8965" width="2.1640625" style="4066" customWidth="1"/>
    <col min="8966" max="8966" width="6.5" style="4066" customWidth="1"/>
    <col min="8967" max="8977" width="8" style="4066" customWidth="1"/>
    <col min="8978" max="9214" width="7.83203125" style="4066"/>
    <col min="9215" max="9215" width="11.6640625" style="4066" customWidth="1"/>
    <col min="9216" max="9216" width="53" style="4066" customWidth="1"/>
    <col min="9217" max="9217" width="12" style="4066" customWidth="1"/>
    <col min="9218" max="9218" width="19" style="4066" customWidth="1"/>
    <col min="9219" max="9219" width="12" style="4066" customWidth="1"/>
    <col min="9220" max="9220" width="19" style="4066" customWidth="1"/>
    <col min="9221" max="9221" width="2.1640625" style="4066" customWidth="1"/>
    <col min="9222" max="9222" width="6.5" style="4066" customWidth="1"/>
    <col min="9223" max="9233" width="8" style="4066" customWidth="1"/>
    <col min="9234" max="9470" width="7.83203125" style="4066"/>
    <col min="9471" max="9471" width="11.6640625" style="4066" customWidth="1"/>
    <col min="9472" max="9472" width="53" style="4066" customWidth="1"/>
    <col min="9473" max="9473" width="12" style="4066" customWidth="1"/>
    <col min="9474" max="9474" width="19" style="4066" customWidth="1"/>
    <col min="9475" max="9475" width="12" style="4066" customWidth="1"/>
    <col min="9476" max="9476" width="19" style="4066" customWidth="1"/>
    <col min="9477" max="9477" width="2.1640625" style="4066" customWidth="1"/>
    <col min="9478" max="9478" width="6.5" style="4066" customWidth="1"/>
    <col min="9479" max="9489" width="8" style="4066" customWidth="1"/>
    <col min="9490" max="9726" width="7.83203125" style="4066"/>
    <col min="9727" max="9727" width="11.6640625" style="4066" customWidth="1"/>
    <col min="9728" max="9728" width="53" style="4066" customWidth="1"/>
    <col min="9729" max="9729" width="12" style="4066" customWidth="1"/>
    <col min="9730" max="9730" width="19" style="4066" customWidth="1"/>
    <col min="9731" max="9731" width="12" style="4066" customWidth="1"/>
    <col min="9732" max="9732" width="19" style="4066" customWidth="1"/>
    <col min="9733" max="9733" width="2.1640625" style="4066" customWidth="1"/>
    <col min="9734" max="9734" width="6.5" style="4066" customWidth="1"/>
    <col min="9735" max="9745" width="8" style="4066" customWidth="1"/>
    <col min="9746" max="9982" width="7.83203125" style="4066"/>
    <col min="9983" max="9983" width="11.6640625" style="4066" customWidth="1"/>
    <col min="9984" max="9984" width="53" style="4066" customWidth="1"/>
    <col min="9985" max="9985" width="12" style="4066" customWidth="1"/>
    <col min="9986" max="9986" width="19" style="4066" customWidth="1"/>
    <col min="9987" max="9987" width="12" style="4066" customWidth="1"/>
    <col min="9988" max="9988" width="19" style="4066" customWidth="1"/>
    <col min="9989" max="9989" width="2.1640625" style="4066" customWidth="1"/>
    <col min="9990" max="9990" width="6.5" style="4066" customWidth="1"/>
    <col min="9991" max="10001" width="8" style="4066" customWidth="1"/>
    <col min="10002" max="10238" width="7.83203125" style="4066"/>
    <col min="10239" max="10239" width="11.6640625" style="4066" customWidth="1"/>
    <col min="10240" max="10240" width="53" style="4066" customWidth="1"/>
    <col min="10241" max="10241" width="12" style="4066" customWidth="1"/>
    <col min="10242" max="10242" width="19" style="4066" customWidth="1"/>
    <col min="10243" max="10243" width="12" style="4066" customWidth="1"/>
    <col min="10244" max="10244" width="19" style="4066" customWidth="1"/>
    <col min="10245" max="10245" width="2.1640625" style="4066" customWidth="1"/>
    <col min="10246" max="10246" width="6.5" style="4066" customWidth="1"/>
    <col min="10247" max="10257" width="8" style="4066" customWidth="1"/>
    <col min="10258" max="10494" width="7.83203125" style="4066"/>
    <col min="10495" max="10495" width="11.6640625" style="4066" customWidth="1"/>
    <col min="10496" max="10496" width="53" style="4066" customWidth="1"/>
    <col min="10497" max="10497" width="12" style="4066" customWidth="1"/>
    <col min="10498" max="10498" width="19" style="4066" customWidth="1"/>
    <col min="10499" max="10499" width="12" style="4066" customWidth="1"/>
    <col min="10500" max="10500" width="19" style="4066" customWidth="1"/>
    <col min="10501" max="10501" width="2.1640625" style="4066" customWidth="1"/>
    <col min="10502" max="10502" width="6.5" style="4066" customWidth="1"/>
    <col min="10503" max="10513" width="8" style="4066" customWidth="1"/>
    <col min="10514" max="10750" width="7.83203125" style="4066"/>
    <col min="10751" max="10751" width="11.6640625" style="4066" customWidth="1"/>
    <col min="10752" max="10752" width="53" style="4066" customWidth="1"/>
    <col min="10753" max="10753" width="12" style="4066" customWidth="1"/>
    <col min="10754" max="10754" width="19" style="4066" customWidth="1"/>
    <col min="10755" max="10755" width="12" style="4066" customWidth="1"/>
    <col min="10756" max="10756" width="19" style="4066" customWidth="1"/>
    <col min="10757" max="10757" width="2.1640625" style="4066" customWidth="1"/>
    <col min="10758" max="10758" width="6.5" style="4066" customWidth="1"/>
    <col min="10759" max="10769" width="8" style="4066" customWidth="1"/>
    <col min="10770" max="11006" width="7.83203125" style="4066"/>
    <col min="11007" max="11007" width="11.6640625" style="4066" customWidth="1"/>
    <col min="11008" max="11008" width="53" style="4066" customWidth="1"/>
    <col min="11009" max="11009" width="12" style="4066" customWidth="1"/>
    <col min="11010" max="11010" width="19" style="4066" customWidth="1"/>
    <col min="11011" max="11011" width="12" style="4066" customWidth="1"/>
    <col min="11012" max="11012" width="19" style="4066" customWidth="1"/>
    <col min="11013" max="11013" width="2.1640625" style="4066" customWidth="1"/>
    <col min="11014" max="11014" width="6.5" style="4066" customWidth="1"/>
    <col min="11015" max="11025" width="8" style="4066" customWidth="1"/>
    <col min="11026" max="11262" width="7.83203125" style="4066"/>
    <col min="11263" max="11263" width="11.6640625" style="4066" customWidth="1"/>
    <col min="11264" max="11264" width="53" style="4066" customWidth="1"/>
    <col min="11265" max="11265" width="12" style="4066" customWidth="1"/>
    <col min="11266" max="11266" width="19" style="4066" customWidth="1"/>
    <col min="11267" max="11267" width="12" style="4066" customWidth="1"/>
    <col min="11268" max="11268" width="19" style="4066" customWidth="1"/>
    <col min="11269" max="11269" width="2.1640625" style="4066" customWidth="1"/>
    <col min="11270" max="11270" width="6.5" style="4066" customWidth="1"/>
    <col min="11271" max="11281" width="8" style="4066" customWidth="1"/>
    <col min="11282" max="11518" width="7.83203125" style="4066"/>
    <col min="11519" max="11519" width="11.6640625" style="4066" customWidth="1"/>
    <col min="11520" max="11520" width="53" style="4066" customWidth="1"/>
    <col min="11521" max="11521" width="12" style="4066" customWidth="1"/>
    <col min="11522" max="11522" width="19" style="4066" customWidth="1"/>
    <col min="11523" max="11523" width="12" style="4066" customWidth="1"/>
    <col min="11524" max="11524" width="19" style="4066" customWidth="1"/>
    <col min="11525" max="11525" width="2.1640625" style="4066" customWidth="1"/>
    <col min="11526" max="11526" width="6.5" style="4066" customWidth="1"/>
    <col min="11527" max="11537" width="8" style="4066" customWidth="1"/>
    <col min="11538" max="11774" width="7.83203125" style="4066"/>
    <col min="11775" max="11775" width="11.6640625" style="4066" customWidth="1"/>
    <col min="11776" max="11776" width="53" style="4066" customWidth="1"/>
    <col min="11777" max="11777" width="12" style="4066" customWidth="1"/>
    <col min="11778" max="11778" width="19" style="4066" customWidth="1"/>
    <col min="11779" max="11779" width="12" style="4066" customWidth="1"/>
    <col min="11780" max="11780" width="19" style="4066" customWidth="1"/>
    <col min="11781" max="11781" width="2.1640625" style="4066" customWidth="1"/>
    <col min="11782" max="11782" width="6.5" style="4066" customWidth="1"/>
    <col min="11783" max="11793" width="8" style="4066" customWidth="1"/>
    <col min="11794" max="12030" width="7.83203125" style="4066"/>
    <col min="12031" max="12031" width="11.6640625" style="4066" customWidth="1"/>
    <col min="12032" max="12032" width="53" style="4066" customWidth="1"/>
    <col min="12033" max="12033" width="12" style="4066" customWidth="1"/>
    <col min="12034" max="12034" width="19" style="4066" customWidth="1"/>
    <col min="12035" max="12035" width="12" style="4066" customWidth="1"/>
    <col min="12036" max="12036" width="19" style="4066" customWidth="1"/>
    <col min="12037" max="12037" width="2.1640625" style="4066" customWidth="1"/>
    <col min="12038" max="12038" width="6.5" style="4066" customWidth="1"/>
    <col min="12039" max="12049" width="8" style="4066" customWidth="1"/>
    <col min="12050" max="12286" width="7.83203125" style="4066"/>
    <col min="12287" max="12287" width="11.6640625" style="4066" customWidth="1"/>
    <col min="12288" max="12288" width="53" style="4066" customWidth="1"/>
    <col min="12289" max="12289" width="12" style="4066" customWidth="1"/>
    <col min="12290" max="12290" width="19" style="4066" customWidth="1"/>
    <col min="12291" max="12291" width="12" style="4066" customWidth="1"/>
    <col min="12292" max="12292" width="19" style="4066" customWidth="1"/>
    <col min="12293" max="12293" width="2.1640625" style="4066" customWidth="1"/>
    <col min="12294" max="12294" width="6.5" style="4066" customWidth="1"/>
    <col min="12295" max="12305" width="8" style="4066" customWidth="1"/>
    <col min="12306" max="12542" width="7.83203125" style="4066"/>
    <col min="12543" max="12543" width="11.6640625" style="4066" customWidth="1"/>
    <col min="12544" max="12544" width="53" style="4066" customWidth="1"/>
    <col min="12545" max="12545" width="12" style="4066" customWidth="1"/>
    <col min="12546" max="12546" width="19" style="4066" customWidth="1"/>
    <col min="12547" max="12547" width="12" style="4066" customWidth="1"/>
    <col min="12548" max="12548" width="19" style="4066" customWidth="1"/>
    <col min="12549" max="12549" width="2.1640625" style="4066" customWidth="1"/>
    <col min="12550" max="12550" width="6.5" style="4066" customWidth="1"/>
    <col min="12551" max="12561" width="8" style="4066" customWidth="1"/>
    <col min="12562" max="12798" width="7.83203125" style="4066"/>
    <col min="12799" max="12799" width="11.6640625" style="4066" customWidth="1"/>
    <col min="12800" max="12800" width="53" style="4066" customWidth="1"/>
    <col min="12801" max="12801" width="12" style="4066" customWidth="1"/>
    <col min="12802" max="12802" width="19" style="4066" customWidth="1"/>
    <col min="12803" max="12803" width="12" style="4066" customWidth="1"/>
    <col min="12804" max="12804" width="19" style="4066" customWidth="1"/>
    <col min="12805" max="12805" width="2.1640625" style="4066" customWidth="1"/>
    <col min="12806" max="12806" width="6.5" style="4066" customWidth="1"/>
    <col min="12807" max="12817" width="8" style="4066" customWidth="1"/>
    <col min="12818" max="13054" width="7.83203125" style="4066"/>
    <col min="13055" max="13055" width="11.6640625" style="4066" customWidth="1"/>
    <col min="13056" max="13056" width="53" style="4066" customWidth="1"/>
    <col min="13057" max="13057" width="12" style="4066" customWidth="1"/>
    <col min="13058" max="13058" width="19" style="4066" customWidth="1"/>
    <col min="13059" max="13059" width="12" style="4066" customWidth="1"/>
    <col min="13060" max="13060" width="19" style="4066" customWidth="1"/>
    <col min="13061" max="13061" width="2.1640625" style="4066" customWidth="1"/>
    <col min="13062" max="13062" width="6.5" style="4066" customWidth="1"/>
    <col min="13063" max="13073" width="8" style="4066" customWidth="1"/>
    <col min="13074" max="13310" width="7.83203125" style="4066"/>
    <col min="13311" max="13311" width="11.6640625" style="4066" customWidth="1"/>
    <col min="13312" max="13312" width="53" style="4066" customWidth="1"/>
    <col min="13313" max="13313" width="12" style="4066" customWidth="1"/>
    <col min="13314" max="13314" width="19" style="4066" customWidth="1"/>
    <col min="13315" max="13315" width="12" style="4066" customWidth="1"/>
    <col min="13316" max="13316" width="19" style="4066" customWidth="1"/>
    <col min="13317" max="13317" width="2.1640625" style="4066" customWidth="1"/>
    <col min="13318" max="13318" width="6.5" style="4066" customWidth="1"/>
    <col min="13319" max="13329" width="8" style="4066" customWidth="1"/>
    <col min="13330" max="13566" width="7.83203125" style="4066"/>
    <col min="13567" max="13567" width="11.6640625" style="4066" customWidth="1"/>
    <col min="13568" max="13568" width="53" style="4066" customWidth="1"/>
    <col min="13569" max="13569" width="12" style="4066" customWidth="1"/>
    <col min="13570" max="13570" width="19" style="4066" customWidth="1"/>
    <col min="13571" max="13571" width="12" style="4066" customWidth="1"/>
    <col min="13572" max="13572" width="19" style="4066" customWidth="1"/>
    <col min="13573" max="13573" width="2.1640625" style="4066" customWidth="1"/>
    <col min="13574" max="13574" width="6.5" style="4066" customWidth="1"/>
    <col min="13575" max="13585" width="8" style="4066" customWidth="1"/>
    <col min="13586" max="13822" width="7.83203125" style="4066"/>
    <col min="13823" max="13823" width="11.6640625" style="4066" customWidth="1"/>
    <col min="13824" max="13824" width="53" style="4066" customWidth="1"/>
    <col min="13825" max="13825" width="12" style="4066" customWidth="1"/>
    <col min="13826" max="13826" width="19" style="4066" customWidth="1"/>
    <col min="13827" max="13827" width="12" style="4066" customWidth="1"/>
    <col min="13828" max="13828" width="19" style="4066" customWidth="1"/>
    <col min="13829" max="13829" width="2.1640625" style="4066" customWidth="1"/>
    <col min="13830" max="13830" width="6.5" style="4066" customWidth="1"/>
    <col min="13831" max="13841" width="8" style="4066" customWidth="1"/>
    <col min="13842" max="14078" width="7.83203125" style="4066"/>
    <col min="14079" max="14079" width="11.6640625" style="4066" customWidth="1"/>
    <col min="14080" max="14080" width="53" style="4066" customWidth="1"/>
    <col min="14081" max="14081" width="12" style="4066" customWidth="1"/>
    <col min="14082" max="14082" width="19" style="4066" customWidth="1"/>
    <col min="14083" max="14083" width="12" style="4066" customWidth="1"/>
    <col min="14084" max="14084" width="19" style="4066" customWidth="1"/>
    <col min="14085" max="14085" width="2.1640625" style="4066" customWidth="1"/>
    <col min="14086" max="14086" width="6.5" style="4066" customWidth="1"/>
    <col min="14087" max="14097" width="8" style="4066" customWidth="1"/>
    <col min="14098" max="14334" width="7.83203125" style="4066"/>
    <col min="14335" max="14335" width="11.6640625" style="4066" customWidth="1"/>
    <col min="14336" max="14336" width="53" style="4066" customWidth="1"/>
    <col min="14337" max="14337" width="12" style="4066" customWidth="1"/>
    <col min="14338" max="14338" width="19" style="4066" customWidth="1"/>
    <col min="14339" max="14339" width="12" style="4066" customWidth="1"/>
    <col min="14340" max="14340" width="19" style="4066" customWidth="1"/>
    <col min="14341" max="14341" width="2.1640625" style="4066" customWidth="1"/>
    <col min="14342" max="14342" width="6.5" style="4066" customWidth="1"/>
    <col min="14343" max="14353" width="8" style="4066" customWidth="1"/>
    <col min="14354" max="14590" width="7.83203125" style="4066"/>
    <col min="14591" max="14591" width="11.6640625" style="4066" customWidth="1"/>
    <col min="14592" max="14592" width="53" style="4066" customWidth="1"/>
    <col min="14593" max="14593" width="12" style="4066" customWidth="1"/>
    <col min="14594" max="14594" width="19" style="4066" customWidth="1"/>
    <col min="14595" max="14595" width="12" style="4066" customWidth="1"/>
    <col min="14596" max="14596" width="19" style="4066" customWidth="1"/>
    <col min="14597" max="14597" width="2.1640625" style="4066" customWidth="1"/>
    <col min="14598" max="14598" width="6.5" style="4066" customWidth="1"/>
    <col min="14599" max="14609" width="8" style="4066" customWidth="1"/>
    <col min="14610" max="14846" width="7.83203125" style="4066"/>
    <col min="14847" max="14847" width="11.6640625" style="4066" customWidth="1"/>
    <col min="14848" max="14848" width="53" style="4066" customWidth="1"/>
    <col min="14849" max="14849" width="12" style="4066" customWidth="1"/>
    <col min="14850" max="14850" width="19" style="4066" customWidth="1"/>
    <col min="14851" max="14851" width="12" style="4066" customWidth="1"/>
    <col min="14852" max="14852" width="19" style="4066" customWidth="1"/>
    <col min="14853" max="14853" width="2.1640625" style="4066" customWidth="1"/>
    <col min="14854" max="14854" width="6.5" style="4066" customWidth="1"/>
    <col min="14855" max="14865" width="8" style="4066" customWidth="1"/>
    <col min="14866" max="15102" width="7.83203125" style="4066"/>
    <col min="15103" max="15103" width="11.6640625" style="4066" customWidth="1"/>
    <col min="15104" max="15104" width="53" style="4066" customWidth="1"/>
    <col min="15105" max="15105" width="12" style="4066" customWidth="1"/>
    <col min="15106" max="15106" width="19" style="4066" customWidth="1"/>
    <col min="15107" max="15107" width="12" style="4066" customWidth="1"/>
    <col min="15108" max="15108" width="19" style="4066" customWidth="1"/>
    <col min="15109" max="15109" width="2.1640625" style="4066" customWidth="1"/>
    <col min="15110" max="15110" width="6.5" style="4066" customWidth="1"/>
    <col min="15111" max="15121" width="8" style="4066" customWidth="1"/>
    <col min="15122" max="15358" width="7.83203125" style="4066"/>
    <col min="15359" max="15359" width="11.6640625" style="4066" customWidth="1"/>
    <col min="15360" max="15360" width="53" style="4066" customWidth="1"/>
    <col min="15361" max="15361" width="12" style="4066" customWidth="1"/>
    <col min="15362" max="15362" width="19" style="4066" customWidth="1"/>
    <col min="15363" max="15363" width="12" style="4066" customWidth="1"/>
    <col min="15364" max="15364" width="19" style="4066" customWidth="1"/>
    <col min="15365" max="15365" width="2.1640625" style="4066" customWidth="1"/>
    <col min="15366" max="15366" width="6.5" style="4066" customWidth="1"/>
    <col min="15367" max="15377" width="8" style="4066" customWidth="1"/>
    <col min="15378" max="15614" width="7.83203125" style="4066"/>
    <col min="15615" max="15615" width="11.6640625" style="4066" customWidth="1"/>
    <col min="15616" max="15616" width="53" style="4066" customWidth="1"/>
    <col min="15617" max="15617" width="12" style="4066" customWidth="1"/>
    <col min="15618" max="15618" width="19" style="4066" customWidth="1"/>
    <col min="15619" max="15619" width="12" style="4066" customWidth="1"/>
    <col min="15620" max="15620" width="19" style="4066" customWidth="1"/>
    <col min="15621" max="15621" width="2.1640625" style="4066" customWidth="1"/>
    <col min="15622" max="15622" width="6.5" style="4066" customWidth="1"/>
    <col min="15623" max="15633" width="8" style="4066" customWidth="1"/>
    <col min="15634" max="15870" width="7.83203125" style="4066"/>
    <col min="15871" max="15871" width="11.6640625" style="4066" customWidth="1"/>
    <col min="15872" max="15872" width="53" style="4066" customWidth="1"/>
    <col min="15873" max="15873" width="12" style="4066" customWidth="1"/>
    <col min="15874" max="15874" width="19" style="4066" customWidth="1"/>
    <col min="15875" max="15875" width="12" style="4066" customWidth="1"/>
    <col min="15876" max="15876" width="19" style="4066" customWidth="1"/>
    <col min="15877" max="15877" width="2.1640625" style="4066" customWidth="1"/>
    <col min="15878" max="15878" width="6.5" style="4066" customWidth="1"/>
    <col min="15879" max="15889" width="8" style="4066" customWidth="1"/>
    <col min="15890" max="16126" width="7.83203125" style="4066"/>
    <col min="16127" max="16127" width="11.6640625" style="4066" customWidth="1"/>
    <col min="16128" max="16128" width="53" style="4066" customWidth="1"/>
    <col min="16129" max="16129" width="12" style="4066" customWidth="1"/>
    <col min="16130" max="16130" width="19" style="4066" customWidth="1"/>
    <col min="16131" max="16131" width="12" style="4066" customWidth="1"/>
    <col min="16132" max="16132" width="19" style="4066" customWidth="1"/>
    <col min="16133" max="16133" width="2.1640625" style="4066" customWidth="1"/>
    <col min="16134" max="16134" width="6.5" style="4066" customWidth="1"/>
    <col min="16135" max="16145" width="8" style="4066" customWidth="1"/>
    <col min="16146" max="16384" width="7.83203125" style="4066"/>
  </cols>
  <sheetData>
    <row r="1" spans="1:88" s="10" customFormat="1" ht="15.75">
      <c r="A1" s="6224" t="s">
        <v>709</v>
      </c>
      <c r="B1" s="6224"/>
      <c r="C1" s="6224"/>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ht="15" customHeight="1">
      <c r="A2" s="4064" t="s">
        <v>2136</v>
      </c>
      <c r="B2" s="4065"/>
      <c r="C2" s="4065"/>
      <c r="D2" s="4065"/>
      <c r="E2" s="4065"/>
      <c r="F2" s="4065"/>
    </row>
    <row r="3" spans="1:88" ht="10.5" customHeight="1">
      <c r="A3" s="4067"/>
      <c r="B3" s="4067"/>
      <c r="C3" s="4067"/>
      <c r="D3" s="4067"/>
      <c r="E3" s="4067"/>
      <c r="F3" s="4067"/>
    </row>
    <row r="4" spans="1:88" ht="23.25" customHeight="1">
      <c r="A4" s="4068" t="s">
        <v>2137</v>
      </c>
      <c r="B4" s="4069"/>
      <c r="C4" s="6517">
        <v>2018</v>
      </c>
      <c r="D4" s="6518"/>
      <c r="E4" s="6517">
        <v>2019</v>
      </c>
      <c r="F4" s="6518"/>
    </row>
    <row r="5" spans="1:88" ht="21" customHeight="1">
      <c r="A5" s="4070" t="s">
        <v>2138</v>
      </c>
      <c r="B5" s="4071" t="s">
        <v>2078</v>
      </c>
      <c r="C5" s="6519" t="s">
        <v>184</v>
      </c>
      <c r="D5" s="6520"/>
      <c r="E5" s="6519" t="s">
        <v>184</v>
      </c>
      <c r="F5" s="6520"/>
    </row>
    <row r="6" spans="1:88" ht="5.25" customHeight="1">
      <c r="A6" s="4072"/>
      <c r="B6" s="4073"/>
      <c r="C6" s="968"/>
      <c r="D6" s="969"/>
      <c r="E6" s="968"/>
      <c r="F6" s="969"/>
    </row>
    <row r="7" spans="1:88" ht="25.5" customHeight="1">
      <c r="A7" s="4070"/>
      <c r="B7" s="4074" t="s">
        <v>2139</v>
      </c>
      <c r="C7" s="4075" t="s">
        <v>2140</v>
      </c>
      <c r="D7" s="4076">
        <v>5.0999999999999996</v>
      </c>
      <c r="E7" s="4075" t="s">
        <v>610</v>
      </c>
      <c r="F7" s="4076">
        <v>0.5</v>
      </c>
      <c r="H7" s="4077"/>
      <c r="I7" s="4077"/>
    </row>
    <row r="8" spans="1:88" ht="45" customHeight="1">
      <c r="A8" s="4078">
        <v>0</v>
      </c>
      <c r="B8" s="4079" t="s">
        <v>2141</v>
      </c>
      <c r="C8" s="2206" t="s">
        <v>610</v>
      </c>
      <c r="D8" s="2207">
        <v>8.3000000000000007</v>
      </c>
      <c r="E8" s="2206" t="s">
        <v>2140</v>
      </c>
      <c r="F8" s="4080">
        <v>3</v>
      </c>
      <c r="H8" s="4077"/>
      <c r="I8" s="4077"/>
    </row>
    <row r="9" spans="1:88" ht="45" customHeight="1">
      <c r="A9" s="4078">
        <v>1</v>
      </c>
      <c r="B9" s="4079" t="s">
        <v>2142</v>
      </c>
      <c r="C9" s="4081" t="s">
        <v>2140</v>
      </c>
      <c r="D9" s="2207">
        <v>9.5</v>
      </c>
      <c r="E9" s="4081" t="s">
        <v>610</v>
      </c>
      <c r="F9" s="4080">
        <v>0.3</v>
      </c>
      <c r="H9" s="4077"/>
      <c r="I9" s="4077"/>
    </row>
    <row r="10" spans="1:88" ht="45" customHeight="1">
      <c r="A10" s="4078">
        <v>2</v>
      </c>
      <c r="B10" s="4079" t="s">
        <v>2143</v>
      </c>
      <c r="C10" s="4081" t="s">
        <v>2140</v>
      </c>
      <c r="D10" s="2207">
        <v>5.7</v>
      </c>
      <c r="E10" s="4081" t="s">
        <v>610</v>
      </c>
      <c r="F10" s="2207">
        <v>3.3</v>
      </c>
      <c r="H10" s="4077"/>
      <c r="I10" s="4077"/>
    </row>
    <row r="11" spans="1:88" ht="45" customHeight="1">
      <c r="A11" s="4078">
        <v>3</v>
      </c>
      <c r="B11" s="4079" t="s">
        <v>2144</v>
      </c>
      <c r="C11" s="2206" t="s">
        <v>2140</v>
      </c>
      <c r="D11" s="2207">
        <v>22.8</v>
      </c>
      <c r="E11" s="2206" t="s">
        <v>610</v>
      </c>
      <c r="F11" s="2207">
        <v>5.8</v>
      </c>
      <c r="H11" s="4077"/>
      <c r="I11" s="4077"/>
    </row>
    <row r="12" spans="1:88" ht="45" customHeight="1">
      <c r="A12" s="4078">
        <v>4</v>
      </c>
      <c r="B12" s="4079" t="s">
        <v>2145</v>
      </c>
      <c r="C12" s="2206" t="s">
        <v>610</v>
      </c>
      <c r="D12" s="2207">
        <v>7.5</v>
      </c>
      <c r="E12" s="2206" t="s">
        <v>610</v>
      </c>
      <c r="F12" s="2207">
        <v>1.9</v>
      </c>
      <c r="H12" s="4077"/>
      <c r="I12" s="4077"/>
    </row>
    <row r="13" spans="1:88" ht="45" customHeight="1">
      <c r="A13" s="4078">
        <v>5</v>
      </c>
      <c r="B13" s="4079" t="s">
        <v>2146</v>
      </c>
      <c r="C13" s="4081" t="s">
        <v>2140</v>
      </c>
      <c r="D13" s="2207">
        <v>4.5</v>
      </c>
      <c r="E13" s="4081" t="s">
        <v>610</v>
      </c>
      <c r="F13" s="2207">
        <v>0.4</v>
      </c>
      <c r="H13" s="4077"/>
      <c r="I13" s="4077"/>
    </row>
    <row r="14" spans="1:88" ht="45" customHeight="1">
      <c r="A14" s="4078">
        <v>6</v>
      </c>
      <c r="B14" s="4079" t="s">
        <v>2147</v>
      </c>
      <c r="C14" s="4081" t="s">
        <v>2140</v>
      </c>
      <c r="D14" s="2207">
        <v>1.3</v>
      </c>
      <c r="E14" s="4081" t="s">
        <v>2140</v>
      </c>
      <c r="F14" s="2207">
        <v>3.7</v>
      </c>
      <c r="H14" s="4077"/>
      <c r="I14" s="4077"/>
    </row>
    <row r="15" spans="1:88" ht="45" customHeight="1">
      <c r="A15" s="4078">
        <v>7</v>
      </c>
      <c r="B15" s="4079" t="s">
        <v>2148</v>
      </c>
      <c r="C15" s="4081" t="s">
        <v>610</v>
      </c>
      <c r="D15" s="4080">
        <v>0.9</v>
      </c>
      <c r="E15" s="4081" t="s">
        <v>2140</v>
      </c>
      <c r="F15" s="4080">
        <v>1.8</v>
      </c>
      <c r="H15" s="4077"/>
      <c r="I15" s="4077"/>
    </row>
    <row r="16" spans="1:88" ht="45" customHeight="1">
      <c r="A16" s="4072">
        <v>8</v>
      </c>
      <c r="B16" s="4082" t="s">
        <v>2149</v>
      </c>
      <c r="C16" s="4083" t="s">
        <v>610</v>
      </c>
      <c r="D16" s="4084">
        <v>1.7</v>
      </c>
      <c r="E16" s="4083" t="s">
        <v>2140</v>
      </c>
      <c r="F16" s="4084">
        <v>6.6</v>
      </c>
      <c r="H16" s="4077"/>
      <c r="I16" s="4077"/>
    </row>
  </sheetData>
  <mergeCells count="5">
    <mergeCell ref="A1:C1"/>
    <mergeCell ref="C4:D4"/>
    <mergeCell ref="E4:F4"/>
    <mergeCell ref="C5:D5"/>
    <mergeCell ref="E5:F5"/>
  </mergeCells>
  <hyperlinks>
    <hyperlink ref="A1" location="CONTENT!A1" display="Back to table of contents"/>
  </hyperlinks>
  <pageMargins left="0.3" right="0.3" top="0.6" bottom="0.3" header="0.31496062992126" footer="0.31496062992126"/>
  <pageSetup paperSize="9" orientation="landscape" horizontalDpi="1200"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CK28"/>
  <sheetViews>
    <sheetView zoomScale="85" zoomScaleNormal="85" workbookViewId="0">
      <selection activeCell="M1" sqref="M1:M1048576"/>
    </sheetView>
  </sheetViews>
  <sheetFormatPr defaultColWidth="9.1640625" defaultRowHeight="15.75"/>
  <cols>
    <col min="1" max="1" width="8.5" style="4036" customWidth="1"/>
    <col min="2" max="2" width="1.83203125" style="4036" customWidth="1"/>
    <col min="3" max="3" width="42" style="4035" customWidth="1"/>
    <col min="4" max="4" width="9.5" style="4035" customWidth="1"/>
    <col min="5" max="12" width="10.33203125" style="4035" customWidth="1"/>
    <col min="13" max="255" width="9.1640625" style="4035"/>
    <col min="256" max="256" width="7.83203125" style="4035" customWidth="1"/>
    <col min="257" max="257" width="1.83203125" style="4035" customWidth="1"/>
    <col min="258" max="258" width="31.83203125" style="4035" customWidth="1"/>
    <col min="259" max="259" width="9.33203125" style="4035" customWidth="1"/>
    <col min="260" max="260" width="9.5" style="4035" customWidth="1"/>
    <col min="261" max="267" width="10.33203125" style="4035" customWidth="1"/>
    <col min="268" max="268" width="7" style="4035" customWidth="1"/>
    <col min="269" max="511" width="9.1640625" style="4035"/>
    <col min="512" max="512" width="7.83203125" style="4035" customWidth="1"/>
    <col min="513" max="513" width="1.83203125" style="4035" customWidth="1"/>
    <col min="514" max="514" width="31.83203125" style="4035" customWidth="1"/>
    <col min="515" max="515" width="9.33203125" style="4035" customWidth="1"/>
    <col min="516" max="516" width="9.5" style="4035" customWidth="1"/>
    <col min="517" max="523" width="10.33203125" style="4035" customWidth="1"/>
    <col min="524" max="524" width="7" style="4035" customWidth="1"/>
    <col min="525" max="767" width="9.1640625" style="4035"/>
    <col min="768" max="768" width="7.83203125" style="4035" customWidth="1"/>
    <col min="769" max="769" width="1.83203125" style="4035" customWidth="1"/>
    <col min="770" max="770" width="31.83203125" style="4035" customWidth="1"/>
    <col min="771" max="771" width="9.33203125" style="4035" customWidth="1"/>
    <col min="772" max="772" width="9.5" style="4035" customWidth="1"/>
    <col min="773" max="779" width="10.33203125" style="4035" customWidth="1"/>
    <col min="780" max="780" width="7" style="4035" customWidth="1"/>
    <col min="781" max="1023" width="9.1640625" style="4035"/>
    <col min="1024" max="1024" width="7.83203125" style="4035" customWidth="1"/>
    <col min="1025" max="1025" width="1.83203125" style="4035" customWidth="1"/>
    <col min="1026" max="1026" width="31.83203125" style="4035" customWidth="1"/>
    <col min="1027" max="1027" width="9.33203125" style="4035" customWidth="1"/>
    <col min="1028" max="1028" width="9.5" style="4035" customWidth="1"/>
    <col min="1029" max="1035" width="10.33203125" style="4035" customWidth="1"/>
    <col min="1036" max="1036" width="7" style="4035" customWidth="1"/>
    <col min="1037" max="1279" width="9.1640625" style="4035"/>
    <col min="1280" max="1280" width="7.83203125" style="4035" customWidth="1"/>
    <col min="1281" max="1281" width="1.83203125" style="4035" customWidth="1"/>
    <col min="1282" max="1282" width="31.83203125" style="4035" customWidth="1"/>
    <col min="1283" max="1283" width="9.33203125" style="4035" customWidth="1"/>
    <col min="1284" max="1284" width="9.5" style="4035" customWidth="1"/>
    <col min="1285" max="1291" width="10.33203125" style="4035" customWidth="1"/>
    <col min="1292" max="1292" width="7" style="4035" customWidth="1"/>
    <col min="1293" max="1535" width="9.1640625" style="4035"/>
    <col min="1536" max="1536" width="7.83203125" style="4035" customWidth="1"/>
    <col min="1537" max="1537" width="1.83203125" style="4035" customWidth="1"/>
    <col min="1538" max="1538" width="31.83203125" style="4035" customWidth="1"/>
    <col min="1539" max="1539" width="9.33203125" style="4035" customWidth="1"/>
    <col min="1540" max="1540" width="9.5" style="4035" customWidth="1"/>
    <col min="1541" max="1547" width="10.33203125" style="4035" customWidth="1"/>
    <col min="1548" max="1548" width="7" style="4035" customWidth="1"/>
    <col min="1549" max="1791" width="9.1640625" style="4035"/>
    <col min="1792" max="1792" width="7.83203125" style="4035" customWidth="1"/>
    <col min="1793" max="1793" width="1.83203125" style="4035" customWidth="1"/>
    <col min="1794" max="1794" width="31.83203125" style="4035" customWidth="1"/>
    <col min="1795" max="1795" width="9.33203125" style="4035" customWidth="1"/>
    <col min="1796" max="1796" width="9.5" style="4035" customWidth="1"/>
    <col min="1797" max="1803" width="10.33203125" style="4035" customWidth="1"/>
    <col min="1804" max="1804" width="7" style="4035" customWidth="1"/>
    <col min="1805" max="2047" width="9.1640625" style="4035"/>
    <col min="2048" max="2048" width="7.83203125" style="4035" customWidth="1"/>
    <col min="2049" max="2049" width="1.83203125" style="4035" customWidth="1"/>
    <col min="2050" max="2050" width="31.83203125" style="4035" customWidth="1"/>
    <col min="2051" max="2051" width="9.33203125" style="4035" customWidth="1"/>
    <col min="2052" max="2052" width="9.5" style="4035" customWidth="1"/>
    <col min="2053" max="2059" width="10.33203125" style="4035" customWidth="1"/>
    <col min="2060" max="2060" width="7" style="4035" customWidth="1"/>
    <col min="2061" max="2303" width="9.1640625" style="4035"/>
    <col min="2304" max="2304" width="7.83203125" style="4035" customWidth="1"/>
    <col min="2305" max="2305" width="1.83203125" style="4035" customWidth="1"/>
    <col min="2306" max="2306" width="31.83203125" style="4035" customWidth="1"/>
    <col min="2307" max="2307" width="9.33203125" style="4035" customWidth="1"/>
    <col min="2308" max="2308" width="9.5" style="4035" customWidth="1"/>
    <col min="2309" max="2315" width="10.33203125" style="4035" customWidth="1"/>
    <col min="2316" max="2316" width="7" style="4035" customWidth="1"/>
    <col min="2317" max="2559" width="9.1640625" style="4035"/>
    <col min="2560" max="2560" width="7.83203125" style="4035" customWidth="1"/>
    <col min="2561" max="2561" width="1.83203125" style="4035" customWidth="1"/>
    <col min="2562" max="2562" width="31.83203125" style="4035" customWidth="1"/>
    <col min="2563" max="2563" width="9.33203125" style="4035" customWidth="1"/>
    <col min="2564" max="2564" width="9.5" style="4035" customWidth="1"/>
    <col min="2565" max="2571" width="10.33203125" style="4035" customWidth="1"/>
    <col min="2572" max="2572" width="7" style="4035" customWidth="1"/>
    <col min="2573" max="2815" width="9.1640625" style="4035"/>
    <col min="2816" max="2816" width="7.83203125" style="4035" customWidth="1"/>
    <col min="2817" max="2817" width="1.83203125" style="4035" customWidth="1"/>
    <col min="2818" max="2818" width="31.83203125" style="4035" customWidth="1"/>
    <col min="2819" max="2819" width="9.33203125" style="4035" customWidth="1"/>
    <col min="2820" max="2820" width="9.5" style="4035" customWidth="1"/>
    <col min="2821" max="2827" width="10.33203125" style="4035" customWidth="1"/>
    <col min="2828" max="2828" width="7" style="4035" customWidth="1"/>
    <col min="2829" max="3071" width="9.1640625" style="4035"/>
    <col min="3072" max="3072" width="7.83203125" style="4035" customWidth="1"/>
    <col min="3073" max="3073" width="1.83203125" style="4035" customWidth="1"/>
    <col min="3074" max="3074" width="31.83203125" style="4035" customWidth="1"/>
    <col min="3075" max="3075" width="9.33203125" style="4035" customWidth="1"/>
    <col min="3076" max="3076" width="9.5" style="4035" customWidth="1"/>
    <col min="3077" max="3083" width="10.33203125" style="4035" customWidth="1"/>
    <col min="3084" max="3084" width="7" style="4035" customWidth="1"/>
    <col min="3085" max="3327" width="9.1640625" style="4035"/>
    <col min="3328" max="3328" width="7.83203125" style="4035" customWidth="1"/>
    <col min="3329" max="3329" width="1.83203125" style="4035" customWidth="1"/>
    <col min="3330" max="3330" width="31.83203125" style="4035" customWidth="1"/>
    <col min="3331" max="3331" width="9.33203125" style="4035" customWidth="1"/>
    <col min="3332" max="3332" width="9.5" style="4035" customWidth="1"/>
    <col min="3333" max="3339" width="10.33203125" style="4035" customWidth="1"/>
    <col min="3340" max="3340" width="7" style="4035" customWidth="1"/>
    <col min="3341" max="3583" width="9.1640625" style="4035"/>
    <col min="3584" max="3584" width="7.83203125" style="4035" customWidth="1"/>
    <col min="3585" max="3585" width="1.83203125" style="4035" customWidth="1"/>
    <col min="3586" max="3586" width="31.83203125" style="4035" customWidth="1"/>
    <col min="3587" max="3587" width="9.33203125" style="4035" customWidth="1"/>
    <col min="3588" max="3588" width="9.5" style="4035" customWidth="1"/>
    <col min="3589" max="3595" width="10.33203125" style="4035" customWidth="1"/>
    <col min="3596" max="3596" width="7" style="4035" customWidth="1"/>
    <col min="3597" max="3839" width="9.1640625" style="4035"/>
    <col min="3840" max="3840" width="7.83203125" style="4035" customWidth="1"/>
    <col min="3841" max="3841" width="1.83203125" style="4035" customWidth="1"/>
    <col min="3842" max="3842" width="31.83203125" style="4035" customWidth="1"/>
    <col min="3843" max="3843" width="9.33203125" style="4035" customWidth="1"/>
    <col min="3844" max="3844" width="9.5" style="4035" customWidth="1"/>
    <col min="3845" max="3851" width="10.33203125" style="4035" customWidth="1"/>
    <col min="3852" max="3852" width="7" style="4035" customWidth="1"/>
    <col min="3853" max="4095" width="9.1640625" style="4035"/>
    <col min="4096" max="4096" width="7.83203125" style="4035" customWidth="1"/>
    <col min="4097" max="4097" width="1.83203125" style="4035" customWidth="1"/>
    <col min="4098" max="4098" width="31.83203125" style="4035" customWidth="1"/>
    <col min="4099" max="4099" width="9.33203125" style="4035" customWidth="1"/>
    <col min="4100" max="4100" width="9.5" style="4035" customWidth="1"/>
    <col min="4101" max="4107" width="10.33203125" style="4035" customWidth="1"/>
    <col min="4108" max="4108" width="7" style="4035" customWidth="1"/>
    <col min="4109" max="4351" width="9.1640625" style="4035"/>
    <col min="4352" max="4352" width="7.83203125" style="4035" customWidth="1"/>
    <col min="4353" max="4353" width="1.83203125" style="4035" customWidth="1"/>
    <col min="4354" max="4354" width="31.83203125" style="4035" customWidth="1"/>
    <col min="4355" max="4355" width="9.33203125" style="4035" customWidth="1"/>
    <col min="4356" max="4356" width="9.5" style="4035" customWidth="1"/>
    <col min="4357" max="4363" width="10.33203125" style="4035" customWidth="1"/>
    <col min="4364" max="4364" width="7" style="4035" customWidth="1"/>
    <col min="4365" max="4607" width="9.1640625" style="4035"/>
    <col min="4608" max="4608" width="7.83203125" style="4035" customWidth="1"/>
    <col min="4609" max="4609" width="1.83203125" style="4035" customWidth="1"/>
    <col min="4610" max="4610" width="31.83203125" style="4035" customWidth="1"/>
    <col min="4611" max="4611" width="9.33203125" style="4035" customWidth="1"/>
    <col min="4612" max="4612" width="9.5" style="4035" customWidth="1"/>
    <col min="4613" max="4619" width="10.33203125" style="4035" customWidth="1"/>
    <col min="4620" max="4620" width="7" style="4035" customWidth="1"/>
    <col min="4621" max="4863" width="9.1640625" style="4035"/>
    <col min="4864" max="4864" width="7.83203125" style="4035" customWidth="1"/>
    <col min="4865" max="4865" width="1.83203125" style="4035" customWidth="1"/>
    <col min="4866" max="4866" width="31.83203125" style="4035" customWidth="1"/>
    <col min="4867" max="4867" width="9.33203125" style="4035" customWidth="1"/>
    <col min="4868" max="4868" width="9.5" style="4035" customWidth="1"/>
    <col min="4869" max="4875" width="10.33203125" style="4035" customWidth="1"/>
    <col min="4876" max="4876" width="7" style="4035" customWidth="1"/>
    <col min="4877" max="5119" width="9.1640625" style="4035"/>
    <col min="5120" max="5120" width="7.83203125" style="4035" customWidth="1"/>
    <col min="5121" max="5121" width="1.83203125" style="4035" customWidth="1"/>
    <col min="5122" max="5122" width="31.83203125" style="4035" customWidth="1"/>
    <col min="5123" max="5123" width="9.33203125" style="4035" customWidth="1"/>
    <col min="5124" max="5124" width="9.5" style="4035" customWidth="1"/>
    <col min="5125" max="5131" width="10.33203125" style="4035" customWidth="1"/>
    <col min="5132" max="5132" width="7" style="4035" customWidth="1"/>
    <col min="5133" max="5375" width="9.1640625" style="4035"/>
    <col min="5376" max="5376" width="7.83203125" style="4035" customWidth="1"/>
    <col min="5377" max="5377" width="1.83203125" style="4035" customWidth="1"/>
    <col min="5378" max="5378" width="31.83203125" style="4035" customWidth="1"/>
    <col min="5379" max="5379" width="9.33203125" style="4035" customWidth="1"/>
    <col min="5380" max="5380" width="9.5" style="4035" customWidth="1"/>
    <col min="5381" max="5387" width="10.33203125" style="4035" customWidth="1"/>
    <col min="5388" max="5388" width="7" style="4035" customWidth="1"/>
    <col min="5389" max="5631" width="9.1640625" style="4035"/>
    <col min="5632" max="5632" width="7.83203125" style="4035" customWidth="1"/>
    <col min="5633" max="5633" width="1.83203125" style="4035" customWidth="1"/>
    <col min="5634" max="5634" width="31.83203125" style="4035" customWidth="1"/>
    <col min="5635" max="5635" width="9.33203125" style="4035" customWidth="1"/>
    <col min="5636" max="5636" width="9.5" style="4035" customWidth="1"/>
    <col min="5637" max="5643" width="10.33203125" style="4035" customWidth="1"/>
    <col min="5644" max="5644" width="7" style="4035" customWidth="1"/>
    <col min="5645" max="5887" width="9.1640625" style="4035"/>
    <col min="5888" max="5888" width="7.83203125" style="4035" customWidth="1"/>
    <col min="5889" max="5889" width="1.83203125" style="4035" customWidth="1"/>
    <col min="5890" max="5890" width="31.83203125" style="4035" customWidth="1"/>
    <col min="5891" max="5891" width="9.33203125" style="4035" customWidth="1"/>
    <col min="5892" max="5892" width="9.5" style="4035" customWidth="1"/>
    <col min="5893" max="5899" width="10.33203125" style="4035" customWidth="1"/>
    <col min="5900" max="5900" width="7" style="4035" customWidth="1"/>
    <col min="5901" max="6143" width="9.1640625" style="4035"/>
    <col min="6144" max="6144" width="7.83203125" style="4035" customWidth="1"/>
    <col min="6145" max="6145" width="1.83203125" style="4035" customWidth="1"/>
    <col min="6146" max="6146" width="31.83203125" style="4035" customWidth="1"/>
    <col min="6147" max="6147" width="9.33203125" style="4035" customWidth="1"/>
    <col min="6148" max="6148" width="9.5" style="4035" customWidth="1"/>
    <col min="6149" max="6155" width="10.33203125" style="4035" customWidth="1"/>
    <col min="6156" max="6156" width="7" style="4035" customWidth="1"/>
    <col min="6157" max="6399" width="9.1640625" style="4035"/>
    <col min="6400" max="6400" width="7.83203125" style="4035" customWidth="1"/>
    <col min="6401" max="6401" width="1.83203125" style="4035" customWidth="1"/>
    <col min="6402" max="6402" width="31.83203125" style="4035" customWidth="1"/>
    <col min="6403" max="6403" width="9.33203125" style="4035" customWidth="1"/>
    <col min="6404" max="6404" width="9.5" style="4035" customWidth="1"/>
    <col min="6405" max="6411" width="10.33203125" style="4035" customWidth="1"/>
    <col min="6412" max="6412" width="7" style="4035" customWidth="1"/>
    <col min="6413" max="6655" width="9.1640625" style="4035"/>
    <col min="6656" max="6656" width="7.83203125" style="4035" customWidth="1"/>
    <col min="6657" max="6657" width="1.83203125" style="4035" customWidth="1"/>
    <col min="6658" max="6658" width="31.83203125" style="4035" customWidth="1"/>
    <col min="6659" max="6659" width="9.33203125" style="4035" customWidth="1"/>
    <col min="6660" max="6660" width="9.5" style="4035" customWidth="1"/>
    <col min="6661" max="6667" width="10.33203125" style="4035" customWidth="1"/>
    <col min="6668" max="6668" width="7" style="4035" customWidth="1"/>
    <col min="6669" max="6911" width="9.1640625" style="4035"/>
    <col min="6912" max="6912" width="7.83203125" style="4035" customWidth="1"/>
    <col min="6913" max="6913" width="1.83203125" style="4035" customWidth="1"/>
    <col min="6914" max="6914" width="31.83203125" style="4035" customWidth="1"/>
    <col min="6915" max="6915" width="9.33203125" style="4035" customWidth="1"/>
    <col min="6916" max="6916" width="9.5" style="4035" customWidth="1"/>
    <col min="6917" max="6923" width="10.33203125" style="4035" customWidth="1"/>
    <col min="6924" max="6924" width="7" style="4035" customWidth="1"/>
    <col min="6925" max="7167" width="9.1640625" style="4035"/>
    <col min="7168" max="7168" width="7.83203125" style="4035" customWidth="1"/>
    <col min="7169" max="7169" width="1.83203125" style="4035" customWidth="1"/>
    <col min="7170" max="7170" width="31.83203125" style="4035" customWidth="1"/>
    <col min="7171" max="7171" width="9.33203125" style="4035" customWidth="1"/>
    <col min="7172" max="7172" width="9.5" style="4035" customWidth="1"/>
    <col min="7173" max="7179" width="10.33203125" style="4035" customWidth="1"/>
    <col min="7180" max="7180" width="7" style="4035" customWidth="1"/>
    <col min="7181" max="7423" width="9.1640625" style="4035"/>
    <col min="7424" max="7424" width="7.83203125" style="4035" customWidth="1"/>
    <col min="7425" max="7425" width="1.83203125" style="4035" customWidth="1"/>
    <col min="7426" max="7426" width="31.83203125" style="4035" customWidth="1"/>
    <col min="7427" max="7427" width="9.33203125" style="4035" customWidth="1"/>
    <col min="7428" max="7428" width="9.5" style="4035" customWidth="1"/>
    <col min="7429" max="7435" width="10.33203125" style="4035" customWidth="1"/>
    <col min="7436" max="7436" width="7" style="4035" customWidth="1"/>
    <col min="7437" max="7679" width="9.1640625" style="4035"/>
    <col min="7680" max="7680" width="7.83203125" style="4035" customWidth="1"/>
    <col min="7681" max="7681" width="1.83203125" style="4035" customWidth="1"/>
    <col min="7682" max="7682" width="31.83203125" style="4035" customWidth="1"/>
    <col min="7683" max="7683" width="9.33203125" style="4035" customWidth="1"/>
    <col min="7684" max="7684" width="9.5" style="4035" customWidth="1"/>
    <col min="7685" max="7691" width="10.33203125" style="4035" customWidth="1"/>
    <col min="7692" max="7692" width="7" style="4035" customWidth="1"/>
    <col min="7693" max="7935" width="9.1640625" style="4035"/>
    <col min="7936" max="7936" width="7.83203125" style="4035" customWidth="1"/>
    <col min="7937" max="7937" width="1.83203125" style="4035" customWidth="1"/>
    <col min="7938" max="7938" width="31.83203125" style="4035" customWidth="1"/>
    <col min="7939" max="7939" width="9.33203125" style="4035" customWidth="1"/>
    <col min="7940" max="7940" width="9.5" style="4035" customWidth="1"/>
    <col min="7941" max="7947" width="10.33203125" style="4035" customWidth="1"/>
    <col min="7948" max="7948" width="7" style="4035" customWidth="1"/>
    <col min="7949" max="8191" width="9.1640625" style="4035"/>
    <col min="8192" max="8192" width="7.83203125" style="4035" customWidth="1"/>
    <col min="8193" max="8193" width="1.83203125" style="4035" customWidth="1"/>
    <col min="8194" max="8194" width="31.83203125" style="4035" customWidth="1"/>
    <col min="8195" max="8195" width="9.33203125" style="4035" customWidth="1"/>
    <col min="8196" max="8196" width="9.5" style="4035" customWidth="1"/>
    <col min="8197" max="8203" width="10.33203125" style="4035" customWidth="1"/>
    <col min="8204" max="8204" width="7" style="4035" customWidth="1"/>
    <col min="8205" max="8447" width="9.1640625" style="4035"/>
    <col min="8448" max="8448" width="7.83203125" style="4035" customWidth="1"/>
    <col min="8449" max="8449" width="1.83203125" style="4035" customWidth="1"/>
    <col min="8450" max="8450" width="31.83203125" style="4035" customWidth="1"/>
    <col min="8451" max="8451" width="9.33203125" style="4035" customWidth="1"/>
    <col min="8452" max="8452" width="9.5" style="4035" customWidth="1"/>
    <col min="8453" max="8459" width="10.33203125" style="4035" customWidth="1"/>
    <col min="8460" max="8460" width="7" style="4035" customWidth="1"/>
    <col min="8461" max="8703" width="9.1640625" style="4035"/>
    <col min="8704" max="8704" width="7.83203125" style="4035" customWidth="1"/>
    <col min="8705" max="8705" width="1.83203125" style="4035" customWidth="1"/>
    <col min="8706" max="8706" width="31.83203125" style="4035" customWidth="1"/>
    <col min="8707" max="8707" width="9.33203125" style="4035" customWidth="1"/>
    <col min="8708" max="8708" width="9.5" style="4035" customWidth="1"/>
    <col min="8709" max="8715" width="10.33203125" style="4035" customWidth="1"/>
    <col min="8716" max="8716" width="7" style="4035" customWidth="1"/>
    <col min="8717" max="8959" width="9.1640625" style="4035"/>
    <col min="8960" max="8960" width="7.83203125" style="4035" customWidth="1"/>
    <col min="8961" max="8961" width="1.83203125" style="4035" customWidth="1"/>
    <col min="8962" max="8962" width="31.83203125" style="4035" customWidth="1"/>
    <col min="8963" max="8963" width="9.33203125" style="4035" customWidth="1"/>
    <col min="8964" max="8964" width="9.5" style="4035" customWidth="1"/>
    <col min="8965" max="8971" width="10.33203125" style="4035" customWidth="1"/>
    <col min="8972" max="8972" width="7" style="4035" customWidth="1"/>
    <col min="8973" max="9215" width="9.1640625" style="4035"/>
    <col min="9216" max="9216" width="7.83203125" style="4035" customWidth="1"/>
    <col min="9217" max="9217" width="1.83203125" style="4035" customWidth="1"/>
    <col min="9218" max="9218" width="31.83203125" style="4035" customWidth="1"/>
    <col min="9219" max="9219" width="9.33203125" style="4035" customWidth="1"/>
    <col min="9220" max="9220" width="9.5" style="4035" customWidth="1"/>
    <col min="9221" max="9227" width="10.33203125" style="4035" customWidth="1"/>
    <col min="9228" max="9228" width="7" style="4035" customWidth="1"/>
    <col min="9229" max="9471" width="9.1640625" style="4035"/>
    <col min="9472" max="9472" width="7.83203125" style="4035" customWidth="1"/>
    <col min="9473" max="9473" width="1.83203125" style="4035" customWidth="1"/>
    <col min="9474" max="9474" width="31.83203125" style="4035" customWidth="1"/>
    <col min="9475" max="9475" width="9.33203125" style="4035" customWidth="1"/>
    <col min="9476" max="9476" width="9.5" style="4035" customWidth="1"/>
    <col min="9477" max="9483" width="10.33203125" style="4035" customWidth="1"/>
    <col min="9484" max="9484" width="7" style="4035" customWidth="1"/>
    <col min="9485" max="9727" width="9.1640625" style="4035"/>
    <col min="9728" max="9728" width="7.83203125" style="4035" customWidth="1"/>
    <col min="9729" max="9729" width="1.83203125" style="4035" customWidth="1"/>
    <col min="9730" max="9730" width="31.83203125" style="4035" customWidth="1"/>
    <col min="9731" max="9731" width="9.33203125" style="4035" customWidth="1"/>
    <col min="9732" max="9732" width="9.5" style="4035" customWidth="1"/>
    <col min="9733" max="9739" width="10.33203125" style="4035" customWidth="1"/>
    <col min="9740" max="9740" width="7" style="4035" customWidth="1"/>
    <col min="9741" max="9983" width="9.1640625" style="4035"/>
    <col min="9984" max="9984" width="7.83203125" style="4035" customWidth="1"/>
    <col min="9985" max="9985" width="1.83203125" style="4035" customWidth="1"/>
    <col min="9986" max="9986" width="31.83203125" style="4035" customWidth="1"/>
    <col min="9987" max="9987" width="9.33203125" style="4035" customWidth="1"/>
    <col min="9988" max="9988" width="9.5" style="4035" customWidth="1"/>
    <col min="9989" max="9995" width="10.33203125" style="4035" customWidth="1"/>
    <col min="9996" max="9996" width="7" style="4035" customWidth="1"/>
    <col min="9997" max="10239" width="9.1640625" style="4035"/>
    <col min="10240" max="10240" width="7.83203125" style="4035" customWidth="1"/>
    <col min="10241" max="10241" width="1.83203125" style="4035" customWidth="1"/>
    <col min="10242" max="10242" width="31.83203125" style="4035" customWidth="1"/>
    <col min="10243" max="10243" width="9.33203125" style="4035" customWidth="1"/>
    <col min="10244" max="10244" width="9.5" style="4035" customWidth="1"/>
    <col min="10245" max="10251" width="10.33203125" style="4035" customWidth="1"/>
    <col min="10252" max="10252" width="7" style="4035" customWidth="1"/>
    <col min="10253" max="10495" width="9.1640625" style="4035"/>
    <col min="10496" max="10496" width="7.83203125" style="4035" customWidth="1"/>
    <col min="10497" max="10497" width="1.83203125" style="4035" customWidth="1"/>
    <col min="10498" max="10498" width="31.83203125" style="4035" customWidth="1"/>
    <col min="10499" max="10499" width="9.33203125" style="4035" customWidth="1"/>
    <col min="10500" max="10500" width="9.5" style="4035" customWidth="1"/>
    <col min="10501" max="10507" width="10.33203125" style="4035" customWidth="1"/>
    <col min="10508" max="10508" width="7" style="4035" customWidth="1"/>
    <col min="10509" max="10751" width="9.1640625" style="4035"/>
    <col min="10752" max="10752" width="7.83203125" style="4035" customWidth="1"/>
    <col min="10753" max="10753" width="1.83203125" style="4035" customWidth="1"/>
    <col min="10754" max="10754" width="31.83203125" style="4035" customWidth="1"/>
    <col min="10755" max="10755" width="9.33203125" style="4035" customWidth="1"/>
    <col min="10756" max="10756" width="9.5" style="4035" customWidth="1"/>
    <col min="10757" max="10763" width="10.33203125" style="4035" customWidth="1"/>
    <col min="10764" max="10764" width="7" style="4035" customWidth="1"/>
    <col min="10765" max="11007" width="9.1640625" style="4035"/>
    <col min="11008" max="11008" width="7.83203125" style="4035" customWidth="1"/>
    <col min="11009" max="11009" width="1.83203125" style="4035" customWidth="1"/>
    <col min="11010" max="11010" width="31.83203125" style="4035" customWidth="1"/>
    <col min="11011" max="11011" width="9.33203125" style="4035" customWidth="1"/>
    <col min="11012" max="11012" width="9.5" style="4035" customWidth="1"/>
    <col min="11013" max="11019" width="10.33203125" style="4035" customWidth="1"/>
    <col min="11020" max="11020" width="7" style="4035" customWidth="1"/>
    <col min="11021" max="11263" width="9.1640625" style="4035"/>
    <col min="11264" max="11264" width="7.83203125" style="4035" customWidth="1"/>
    <col min="11265" max="11265" width="1.83203125" style="4035" customWidth="1"/>
    <col min="11266" max="11266" width="31.83203125" style="4035" customWidth="1"/>
    <col min="11267" max="11267" width="9.33203125" style="4035" customWidth="1"/>
    <col min="11268" max="11268" width="9.5" style="4035" customWidth="1"/>
    <col min="11269" max="11275" width="10.33203125" style="4035" customWidth="1"/>
    <col min="11276" max="11276" width="7" style="4035" customWidth="1"/>
    <col min="11277" max="11519" width="9.1640625" style="4035"/>
    <col min="11520" max="11520" width="7.83203125" style="4035" customWidth="1"/>
    <col min="11521" max="11521" width="1.83203125" style="4035" customWidth="1"/>
    <col min="11522" max="11522" width="31.83203125" style="4035" customWidth="1"/>
    <col min="11523" max="11523" width="9.33203125" style="4035" customWidth="1"/>
    <col min="11524" max="11524" width="9.5" style="4035" customWidth="1"/>
    <col min="11525" max="11531" width="10.33203125" style="4035" customWidth="1"/>
    <col min="11532" max="11532" width="7" style="4035" customWidth="1"/>
    <col min="11533" max="11775" width="9.1640625" style="4035"/>
    <col min="11776" max="11776" width="7.83203125" style="4035" customWidth="1"/>
    <col min="11777" max="11777" width="1.83203125" style="4035" customWidth="1"/>
    <col min="11778" max="11778" width="31.83203125" style="4035" customWidth="1"/>
    <col min="11779" max="11779" width="9.33203125" style="4035" customWidth="1"/>
    <col min="11780" max="11780" width="9.5" style="4035" customWidth="1"/>
    <col min="11781" max="11787" width="10.33203125" style="4035" customWidth="1"/>
    <col min="11788" max="11788" width="7" style="4035" customWidth="1"/>
    <col min="11789" max="12031" width="9.1640625" style="4035"/>
    <col min="12032" max="12032" width="7.83203125" style="4035" customWidth="1"/>
    <col min="12033" max="12033" width="1.83203125" style="4035" customWidth="1"/>
    <col min="12034" max="12034" width="31.83203125" style="4035" customWidth="1"/>
    <col min="12035" max="12035" width="9.33203125" style="4035" customWidth="1"/>
    <col min="12036" max="12036" width="9.5" style="4035" customWidth="1"/>
    <col min="12037" max="12043" width="10.33203125" style="4035" customWidth="1"/>
    <col min="12044" max="12044" width="7" style="4035" customWidth="1"/>
    <col min="12045" max="12287" width="9.1640625" style="4035"/>
    <col min="12288" max="12288" width="7.83203125" style="4035" customWidth="1"/>
    <col min="12289" max="12289" width="1.83203125" style="4035" customWidth="1"/>
    <col min="12290" max="12290" width="31.83203125" style="4035" customWidth="1"/>
    <col min="12291" max="12291" width="9.33203125" style="4035" customWidth="1"/>
    <col min="12292" max="12292" width="9.5" style="4035" customWidth="1"/>
    <col min="12293" max="12299" width="10.33203125" style="4035" customWidth="1"/>
    <col min="12300" max="12300" width="7" style="4035" customWidth="1"/>
    <col min="12301" max="12543" width="9.1640625" style="4035"/>
    <col min="12544" max="12544" width="7.83203125" style="4035" customWidth="1"/>
    <col min="12545" max="12545" width="1.83203125" style="4035" customWidth="1"/>
    <col min="12546" max="12546" width="31.83203125" style="4035" customWidth="1"/>
    <col min="12547" max="12547" width="9.33203125" style="4035" customWidth="1"/>
    <col min="12548" max="12548" width="9.5" style="4035" customWidth="1"/>
    <col min="12549" max="12555" width="10.33203125" style="4035" customWidth="1"/>
    <col min="12556" max="12556" width="7" style="4035" customWidth="1"/>
    <col min="12557" max="12799" width="9.1640625" style="4035"/>
    <col min="12800" max="12800" width="7.83203125" style="4035" customWidth="1"/>
    <col min="12801" max="12801" width="1.83203125" style="4035" customWidth="1"/>
    <col min="12802" max="12802" width="31.83203125" style="4035" customWidth="1"/>
    <col min="12803" max="12803" width="9.33203125" style="4035" customWidth="1"/>
    <col min="12804" max="12804" width="9.5" style="4035" customWidth="1"/>
    <col min="12805" max="12811" width="10.33203125" style="4035" customWidth="1"/>
    <col min="12812" max="12812" width="7" style="4035" customWidth="1"/>
    <col min="12813" max="13055" width="9.1640625" style="4035"/>
    <col min="13056" max="13056" width="7.83203125" style="4035" customWidth="1"/>
    <col min="13057" max="13057" width="1.83203125" style="4035" customWidth="1"/>
    <col min="13058" max="13058" width="31.83203125" style="4035" customWidth="1"/>
    <col min="13059" max="13059" width="9.33203125" style="4035" customWidth="1"/>
    <col min="13060" max="13060" width="9.5" style="4035" customWidth="1"/>
    <col min="13061" max="13067" width="10.33203125" style="4035" customWidth="1"/>
    <col min="13068" max="13068" width="7" style="4035" customWidth="1"/>
    <col min="13069" max="13311" width="9.1640625" style="4035"/>
    <col min="13312" max="13312" width="7.83203125" style="4035" customWidth="1"/>
    <col min="13313" max="13313" width="1.83203125" style="4035" customWidth="1"/>
    <col min="13314" max="13314" width="31.83203125" style="4035" customWidth="1"/>
    <col min="13315" max="13315" width="9.33203125" style="4035" customWidth="1"/>
    <col min="13316" max="13316" width="9.5" style="4035" customWidth="1"/>
    <col min="13317" max="13323" width="10.33203125" style="4035" customWidth="1"/>
    <col min="13324" max="13324" width="7" style="4035" customWidth="1"/>
    <col min="13325" max="13567" width="9.1640625" style="4035"/>
    <col min="13568" max="13568" width="7.83203125" style="4035" customWidth="1"/>
    <col min="13569" max="13569" width="1.83203125" style="4035" customWidth="1"/>
    <col min="13570" max="13570" width="31.83203125" style="4035" customWidth="1"/>
    <col min="13571" max="13571" width="9.33203125" style="4035" customWidth="1"/>
    <col min="13572" max="13572" width="9.5" style="4035" customWidth="1"/>
    <col min="13573" max="13579" width="10.33203125" style="4035" customWidth="1"/>
    <col min="13580" max="13580" width="7" style="4035" customWidth="1"/>
    <col min="13581" max="13823" width="9.1640625" style="4035"/>
    <col min="13824" max="13824" width="7.83203125" style="4035" customWidth="1"/>
    <col min="13825" max="13825" width="1.83203125" style="4035" customWidth="1"/>
    <col min="13826" max="13826" width="31.83203125" style="4035" customWidth="1"/>
    <col min="13827" max="13827" width="9.33203125" style="4035" customWidth="1"/>
    <col min="13828" max="13828" width="9.5" style="4035" customWidth="1"/>
    <col min="13829" max="13835" width="10.33203125" style="4035" customWidth="1"/>
    <col min="13836" max="13836" width="7" style="4035" customWidth="1"/>
    <col min="13837" max="14079" width="9.1640625" style="4035"/>
    <col min="14080" max="14080" width="7.83203125" style="4035" customWidth="1"/>
    <col min="14081" max="14081" width="1.83203125" style="4035" customWidth="1"/>
    <col min="14082" max="14082" width="31.83203125" style="4035" customWidth="1"/>
    <col min="14083" max="14083" width="9.33203125" style="4035" customWidth="1"/>
    <col min="14084" max="14084" width="9.5" style="4035" customWidth="1"/>
    <col min="14085" max="14091" width="10.33203125" style="4035" customWidth="1"/>
    <col min="14092" max="14092" width="7" style="4035" customWidth="1"/>
    <col min="14093" max="14335" width="9.1640625" style="4035"/>
    <col min="14336" max="14336" width="7.83203125" style="4035" customWidth="1"/>
    <col min="14337" max="14337" width="1.83203125" style="4035" customWidth="1"/>
    <col min="14338" max="14338" width="31.83203125" style="4035" customWidth="1"/>
    <col min="14339" max="14339" width="9.33203125" style="4035" customWidth="1"/>
    <col min="14340" max="14340" width="9.5" style="4035" customWidth="1"/>
    <col min="14341" max="14347" width="10.33203125" style="4035" customWidth="1"/>
    <col min="14348" max="14348" width="7" style="4035" customWidth="1"/>
    <col min="14349" max="14591" width="9.1640625" style="4035"/>
    <col min="14592" max="14592" width="7.83203125" style="4035" customWidth="1"/>
    <col min="14593" max="14593" width="1.83203125" style="4035" customWidth="1"/>
    <col min="14594" max="14594" width="31.83203125" style="4035" customWidth="1"/>
    <col min="14595" max="14595" width="9.33203125" style="4035" customWidth="1"/>
    <col min="14596" max="14596" width="9.5" style="4035" customWidth="1"/>
    <col min="14597" max="14603" width="10.33203125" style="4035" customWidth="1"/>
    <col min="14604" max="14604" width="7" style="4035" customWidth="1"/>
    <col min="14605" max="14847" width="9.1640625" style="4035"/>
    <col min="14848" max="14848" width="7.83203125" style="4035" customWidth="1"/>
    <col min="14849" max="14849" width="1.83203125" style="4035" customWidth="1"/>
    <col min="14850" max="14850" width="31.83203125" style="4035" customWidth="1"/>
    <col min="14851" max="14851" width="9.33203125" style="4035" customWidth="1"/>
    <col min="14852" max="14852" width="9.5" style="4035" customWidth="1"/>
    <col min="14853" max="14859" width="10.33203125" style="4035" customWidth="1"/>
    <col min="14860" max="14860" width="7" style="4035" customWidth="1"/>
    <col min="14861" max="15103" width="9.1640625" style="4035"/>
    <col min="15104" max="15104" width="7.83203125" style="4035" customWidth="1"/>
    <col min="15105" max="15105" width="1.83203125" style="4035" customWidth="1"/>
    <col min="15106" max="15106" width="31.83203125" style="4035" customWidth="1"/>
    <col min="15107" max="15107" width="9.33203125" style="4035" customWidth="1"/>
    <col min="15108" max="15108" width="9.5" style="4035" customWidth="1"/>
    <col min="15109" max="15115" width="10.33203125" style="4035" customWidth="1"/>
    <col min="15116" max="15116" width="7" style="4035" customWidth="1"/>
    <col min="15117" max="15359" width="9.1640625" style="4035"/>
    <col min="15360" max="15360" width="7.83203125" style="4035" customWidth="1"/>
    <col min="15361" max="15361" width="1.83203125" style="4035" customWidth="1"/>
    <col min="15362" max="15362" width="31.83203125" style="4035" customWidth="1"/>
    <col min="15363" max="15363" width="9.33203125" style="4035" customWidth="1"/>
    <col min="15364" max="15364" width="9.5" style="4035" customWidth="1"/>
    <col min="15365" max="15371" width="10.33203125" style="4035" customWidth="1"/>
    <col min="15372" max="15372" width="7" style="4035" customWidth="1"/>
    <col min="15373" max="15615" width="9.1640625" style="4035"/>
    <col min="15616" max="15616" width="7.83203125" style="4035" customWidth="1"/>
    <col min="15617" max="15617" width="1.83203125" style="4035" customWidth="1"/>
    <col min="15618" max="15618" width="31.83203125" style="4035" customWidth="1"/>
    <col min="15619" max="15619" width="9.33203125" style="4035" customWidth="1"/>
    <col min="15620" max="15620" width="9.5" style="4035" customWidth="1"/>
    <col min="15621" max="15627" width="10.33203125" style="4035" customWidth="1"/>
    <col min="15628" max="15628" width="7" style="4035" customWidth="1"/>
    <col min="15629" max="15871" width="9.1640625" style="4035"/>
    <col min="15872" max="15872" width="7.83203125" style="4035" customWidth="1"/>
    <col min="15873" max="15873" width="1.83203125" style="4035" customWidth="1"/>
    <col min="15874" max="15874" width="31.83203125" style="4035" customWidth="1"/>
    <col min="15875" max="15875" width="9.33203125" style="4035" customWidth="1"/>
    <col min="15876" max="15876" width="9.5" style="4035" customWidth="1"/>
    <col min="15877" max="15883" width="10.33203125" style="4035" customWidth="1"/>
    <col min="15884" max="15884" width="7" style="4035" customWidth="1"/>
    <col min="15885" max="16127" width="9.1640625" style="4035"/>
    <col min="16128" max="16128" width="7.83203125" style="4035" customWidth="1"/>
    <col min="16129" max="16129" width="1.83203125" style="4035" customWidth="1"/>
    <col min="16130" max="16130" width="31.83203125" style="4035" customWidth="1"/>
    <col min="16131" max="16131" width="9.33203125" style="4035" customWidth="1"/>
    <col min="16132" max="16132" width="9.5" style="4035" customWidth="1"/>
    <col min="16133" max="16139" width="10.33203125" style="4035" customWidth="1"/>
    <col min="16140" max="16140" width="7" style="4035" customWidth="1"/>
    <col min="16141" max="16384" width="9.1640625" style="4035"/>
  </cols>
  <sheetData>
    <row r="1" spans="1:89"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 customHeight="1">
      <c r="A2" s="4025" t="s">
        <v>2150</v>
      </c>
      <c r="B2" s="4034"/>
    </row>
    <row r="3" spans="1:89" ht="20.100000000000001" customHeight="1" thickBot="1">
      <c r="J3" s="4037"/>
      <c r="L3" s="4038" t="s">
        <v>2151</v>
      </c>
    </row>
    <row r="4" spans="1:89" ht="6" customHeight="1">
      <c r="A4" s="4039"/>
      <c r="B4" s="6530" t="s">
        <v>2078</v>
      </c>
      <c r="C4" s="6531"/>
      <c r="D4" s="6521">
        <v>2015</v>
      </c>
      <c r="E4" s="6521">
        <v>2016</v>
      </c>
      <c r="F4" s="6521">
        <v>2017</v>
      </c>
      <c r="G4" s="6521" t="s">
        <v>2105</v>
      </c>
      <c r="H4" s="6521" t="s">
        <v>2106</v>
      </c>
      <c r="I4" s="6524" t="s">
        <v>2106</v>
      </c>
      <c r="J4" s="6525"/>
      <c r="K4" s="6525"/>
      <c r="L4" s="6526"/>
    </row>
    <row r="5" spans="1:89" ht="15.75" customHeight="1" thickBot="1">
      <c r="A5" s="4040" t="s">
        <v>2152</v>
      </c>
      <c r="B5" s="6532"/>
      <c r="C5" s="6533"/>
      <c r="D5" s="6522"/>
      <c r="E5" s="6522"/>
      <c r="F5" s="6522"/>
      <c r="G5" s="6522"/>
      <c r="H5" s="6522"/>
      <c r="I5" s="6527"/>
      <c r="J5" s="6528"/>
      <c r="K5" s="6528"/>
      <c r="L5" s="6529"/>
    </row>
    <row r="6" spans="1:89" ht="31.5" customHeight="1" thickBot="1">
      <c r="A6" s="4041" t="s">
        <v>2138</v>
      </c>
      <c r="B6" s="6534"/>
      <c r="C6" s="6535"/>
      <c r="D6" s="6523"/>
      <c r="E6" s="6523"/>
      <c r="F6" s="6523"/>
      <c r="G6" s="6523"/>
      <c r="H6" s="6523"/>
      <c r="I6" s="3892" t="s">
        <v>2107</v>
      </c>
      <c r="J6" s="3893" t="s">
        <v>2108</v>
      </c>
      <c r="K6" s="3893" t="s">
        <v>2109</v>
      </c>
      <c r="L6" s="3894" t="s">
        <v>2110</v>
      </c>
    </row>
    <row r="7" spans="1:89" s="4044" customFormat="1" ht="31.15" customHeight="1">
      <c r="A7" s="4040"/>
      <c r="B7" s="4042"/>
      <c r="C7" s="4043" t="s">
        <v>2153</v>
      </c>
      <c r="D7" s="970">
        <v>85890</v>
      </c>
      <c r="E7" s="970">
        <v>78106</v>
      </c>
      <c r="F7" s="970">
        <v>71662</v>
      </c>
      <c r="G7" s="970">
        <v>67266</v>
      </c>
      <c r="H7" s="971">
        <v>66611</v>
      </c>
      <c r="I7" s="971">
        <v>16419</v>
      </c>
      <c r="J7" s="972">
        <v>17658</v>
      </c>
      <c r="K7" s="972">
        <v>16058</v>
      </c>
      <c r="L7" s="973">
        <v>16476</v>
      </c>
      <c r="M7" s="4035"/>
      <c r="N7" s="4035"/>
      <c r="O7" s="4035"/>
      <c r="P7" s="4035"/>
      <c r="Q7" s="4035"/>
      <c r="R7" s="4035"/>
      <c r="S7" s="4035"/>
      <c r="T7" s="4035"/>
      <c r="U7" s="4035"/>
      <c r="V7" s="4035"/>
      <c r="W7" s="4035"/>
      <c r="X7" s="4035"/>
      <c r="Y7" s="4035"/>
      <c r="Z7" s="4035"/>
      <c r="AA7" s="4035"/>
      <c r="AB7" s="4035"/>
      <c r="AC7" s="4035"/>
      <c r="AD7" s="4035"/>
      <c r="AE7" s="4035"/>
      <c r="AF7" s="4035"/>
      <c r="AG7" s="4035"/>
      <c r="AH7" s="4035"/>
      <c r="AI7" s="4035"/>
      <c r="AJ7" s="4035"/>
      <c r="AK7" s="4035"/>
      <c r="AL7" s="4035"/>
      <c r="AM7" s="4035"/>
      <c r="AN7" s="4035"/>
    </row>
    <row r="8" spans="1:89" s="4048" customFormat="1" ht="31.15" customHeight="1">
      <c r="A8" s="4045">
        <v>0</v>
      </c>
      <c r="B8" s="4046"/>
      <c r="C8" s="4047" t="s">
        <v>2141</v>
      </c>
      <c r="D8" s="974">
        <v>25072</v>
      </c>
      <c r="E8" s="974">
        <v>27567</v>
      </c>
      <c r="F8" s="974">
        <v>26996</v>
      </c>
      <c r="G8" s="974">
        <v>23707</v>
      </c>
      <c r="H8" s="974">
        <v>23454</v>
      </c>
      <c r="I8" s="974">
        <v>6326</v>
      </c>
      <c r="J8" s="975">
        <v>5939</v>
      </c>
      <c r="K8" s="975">
        <v>5172</v>
      </c>
      <c r="L8" s="976">
        <v>6017</v>
      </c>
      <c r="M8" s="4035"/>
      <c r="N8" s="4035"/>
      <c r="O8" s="4035"/>
      <c r="P8" s="4035"/>
      <c r="Q8" s="4035"/>
      <c r="R8" s="4035"/>
      <c r="S8" s="4035"/>
      <c r="T8" s="4035"/>
      <c r="U8" s="4035"/>
      <c r="V8" s="4035"/>
      <c r="W8" s="4035"/>
      <c r="X8" s="4035"/>
      <c r="Y8" s="4035"/>
      <c r="Z8" s="4035"/>
      <c r="AA8" s="4035"/>
      <c r="AB8" s="4035"/>
      <c r="AC8" s="4035"/>
      <c r="AD8" s="4035"/>
      <c r="AE8" s="4035"/>
      <c r="AF8" s="4035"/>
      <c r="AG8" s="4035"/>
      <c r="AH8" s="4035"/>
      <c r="AI8" s="4035"/>
      <c r="AJ8" s="4035"/>
      <c r="AK8" s="4035"/>
      <c r="AL8" s="4035"/>
      <c r="AM8" s="4035"/>
      <c r="AN8" s="4035"/>
    </row>
    <row r="9" spans="1:89" ht="31.15" customHeight="1">
      <c r="A9" s="4045">
        <v>1</v>
      </c>
      <c r="B9" s="4046"/>
      <c r="C9" s="4047" t="s">
        <v>2154</v>
      </c>
      <c r="D9" s="974">
        <v>730</v>
      </c>
      <c r="E9" s="974">
        <v>670</v>
      </c>
      <c r="F9" s="974">
        <v>633</v>
      </c>
      <c r="G9" s="974">
        <v>520</v>
      </c>
      <c r="H9" s="974">
        <v>475</v>
      </c>
      <c r="I9" s="974">
        <v>116</v>
      </c>
      <c r="J9" s="975">
        <v>118</v>
      </c>
      <c r="K9" s="975">
        <v>115</v>
      </c>
      <c r="L9" s="976">
        <v>126</v>
      </c>
    </row>
    <row r="10" spans="1:89" ht="31.15" customHeight="1">
      <c r="A10" s="4045">
        <v>2</v>
      </c>
      <c r="B10" s="4046"/>
      <c r="C10" s="4047" t="s">
        <v>2155</v>
      </c>
      <c r="D10" s="974"/>
      <c r="E10" s="974"/>
      <c r="F10" s="974"/>
      <c r="G10" s="974"/>
      <c r="H10" s="974"/>
      <c r="I10" s="974"/>
      <c r="J10" s="975"/>
      <c r="K10" s="975"/>
      <c r="L10" s="976"/>
    </row>
    <row r="11" spans="1:89" s="4048" customFormat="1" ht="31.15" customHeight="1">
      <c r="A11" s="4045"/>
      <c r="B11" s="4046"/>
      <c r="C11" s="4049" t="s">
        <v>2156</v>
      </c>
      <c r="D11" s="977">
        <v>1163</v>
      </c>
      <c r="E11" s="977">
        <v>1183</v>
      </c>
      <c r="F11" s="977">
        <v>918</v>
      </c>
      <c r="G11" s="977">
        <v>747</v>
      </c>
      <c r="H11" s="974">
        <v>1034</v>
      </c>
      <c r="I11" s="974">
        <v>218</v>
      </c>
      <c r="J11" s="975">
        <v>222</v>
      </c>
      <c r="K11" s="975">
        <v>233</v>
      </c>
      <c r="L11" s="976">
        <v>361</v>
      </c>
      <c r="M11" s="4035"/>
      <c r="N11" s="4035"/>
      <c r="O11" s="4035"/>
      <c r="P11" s="4035"/>
      <c r="Q11" s="4035"/>
      <c r="R11" s="4035"/>
      <c r="S11" s="4035"/>
      <c r="T11" s="4035"/>
      <c r="U11" s="4035"/>
      <c r="V11" s="4035"/>
      <c r="W11" s="4035"/>
      <c r="X11" s="4035"/>
      <c r="Y11" s="4035"/>
      <c r="Z11" s="4035"/>
      <c r="AA11" s="4035"/>
      <c r="AB11" s="4035"/>
      <c r="AC11" s="4035"/>
      <c r="AD11" s="4035"/>
      <c r="AE11" s="4035"/>
      <c r="AF11" s="4035"/>
      <c r="AG11" s="4035"/>
      <c r="AH11" s="4035"/>
      <c r="AI11" s="4035"/>
      <c r="AJ11" s="4035"/>
      <c r="AK11" s="4035"/>
      <c r="AL11" s="4035"/>
      <c r="AM11" s="4035"/>
      <c r="AN11" s="4035"/>
    </row>
    <row r="12" spans="1:89" s="4048" customFormat="1" ht="31.15" customHeight="1">
      <c r="A12" s="4045">
        <v>3</v>
      </c>
      <c r="B12" s="4046"/>
      <c r="C12" s="4049" t="s">
        <v>2157</v>
      </c>
      <c r="D12" s="978"/>
      <c r="E12" s="978"/>
      <c r="F12" s="978"/>
      <c r="G12" s="978"/>
      <c r="H12" s="979"/>
      <c r="I12" s="974"/>
      <c r="J12" s="975"/>
      <c r="K12" s="975"/>
      <c r="L12" s="976"/>
      <c r="M12" s="4035"/>
      <c r="N12" s="4035"/>
      <c r="O12" s="4035"/>
      <c r="P12" s="4035"/>
      <c r="Q12" s="4035"/>
      <c r="R12" s="4035"/>
      <c r="S12" s="4035"/>
      <c r="T12" s="4035"/>
      <c r="U12" s="4035"/>
      <c r="V12" s="4035"/>
      <c r="W12" s="4035"/>
      <c r="X12" s="4035"/>
      <c r="Y12" s="4035"/>
      <c r="Z12" s="4035"/>
      <c r="AA12" s="4035"/>
      <c r="AB12" s="4035"/>
      <c r="AC12" s="4035"/>
      <c r="AD12" s="4035"/>
      <c r="AE12" s="4035"/>
      <c r="AF12" s="4035"/>
      <c r="AG12" s="4035"/>
      <c r="AH12" s="4035"/>
      <c r="AI12" s="4035"/>
      <c r="AJ12" s="4035"/>
      <c r="AK12" s="4035"/>
      <c r="AL12" s="4035"/>
      <c r="AM12" s="4035"/>
      <c r="AN12" s="4035"/>
    </row>
    <row r="13" spans="1:89" ht="31.15" customHeight="1">
      <c r="A13" s="4045"/>
      <c r="B13" s="4046"/>
      <c r="C13" s="4047" t="s">
        <v>2158</v>
      </c>
      <c r="D13" s="977">
        <v>217</v>
      </c>
      <c r="E13" s="977">
        <v>1187</v>
      </c>
      <c r="F13" s="977">
        <v>1125</v>
      </c>
      <c r="G13" s="977">
        <v>739</v>
      </c>
      <c r="H13" s="974">
        <v>622</v>
      </c>
      <c r="I13" s="974">
        <v>146</v>
      </c>
      <c r="J13" s="975">
        <v>205</v>
      </c>
      <c r="K13" s="975">
        <v>80</v>
      </c>
      <c r="L13" s="976">
        <v>191</v>
      </c>
    </row>
    <row r="14" spans="1:89" ht="31.15" customHeight="1">
      <c r="A14" s="4045">
        <v>4</v>
      </c>
      <c r="B14" s="4046"/>
      <c r="C14" s="4047" t="s">
        <v>2145</v>
      </c>
      <c r="D14" s="974">
        <v>139</v>
      </c>
      <c r="E14" s="974">
        <v>178</v>
      </c>
      <c r="F14" s="974">
        <v>171</v>
      </c>
      <c r="G14" s="974">
        <v>173</v>
      </c>
      <c r="H14" s="974">
        <v>246</v>
      </c>
      <c r="I14" s="974">
        <v>33</v>
      </c>
      <c r="J14" s="975">
        <v>86</v>
      </c>
      <c r="K14" s="975">
        <v>43</v>
      </c>
      <c r="L14" s="976">
        <v>84</v>
      </c>
    </row>
    <row r="15" spans="1:89" ht="31.15" customHeight="1">
      <c r="A15" s="4045">
        <v>5</v>
      </c>
      <c r="B15" s="4046"/>
      <c r="C15" s="4047" t="s">
        <v>2146</v>
      </c>
      <c r="D15" s="974">
        <v>3302</v>
      </c>
      <c r="E15" s="974">
        <v>3323</v>
      </c>
      <c r="F15" s="974">
        <v>3230</v>
      </c>
      <c r="G15" s="974">
        <v>3242</v>
      </c>
      <c r="H15" s="974">
        <v>3069</v>
      </c>
      <c r="I15" s="974">
        <v>812</v>
      </c>
      <c r="J15" s="975">
        <v>691</v>
      </c>
      <c r="K15" s="975">
        <v>816</v>
      </c>
      <c r="L15" s="976">
        <v>750</v>
      </c>
    </row>
    <row r="16" spans="1:89" ht="31.15" customHeight="1">
      <c r="A16" s="4045">
        <v>6</v>
      </c>
      <c r="B16" s="4046"/>
      <c r="C16" s="4047" t="s">
        <v>2159</v>
      </c>
      <c r="D16" s="974"/>
      <c r="E16" s="974"/>
      <c r="F16" s="974"/>
      <c r="G16" s="974"/>
      <c r="H16" s="974"/>
      <c r="I16" s="974"/>
      <c r="J16" s="975"/>
      <c r="K16" s="975"/>
      <c r="L16" s="976"/>
    </row>
    <row r="17" spans="1:12" ht="31.15" customHeight="1">
      <c r="A17" s="4045"/>
      <c r="B17" s="4046"/>
      <c r="C17" s="4047" t="s">
        <v>2160</v>
      </c>
      <c r="D17" s="974">
        <v>9011</v>
      </c>
      <c r="E17" s="974">
        <v>7077</v>
      </c>
      <c r="F17" s="974">
        <v>7632</v>
      </c>
      <c r="G17" s="974">
        <v>7999</v>
      </c>
      <c r="H17" s="974">
        <v>9563</v>
      </c>
      <c r="I17" s="974">
        <v>2187</v>
      </c>
      <c r="J17" s="975">
        <v>2611</v>
      </c>
      <c r="K17" s="975">
        <v>2429</v>
      </c>
      <c r="L17" s="976">
        <v>2336</v>
      </c>
    </row>
    <row r="18" spans="1:12" ht="31.15" customHeight="1">
      <c r="A18" s="4045">
        <v>7</v>
      </c>
      <c r="B18" s="4046"/>
      <c r="C18" s="4047" t="s">
        <v>2148</v>
      </c>
      <c r="D18" s="974">
        <v>13281</v>
      </c>
      <c r="E18" s="974">
        <v>6146</v>
      </c>
      <c r="F18" s="974">
        <v>3555</v>
      </c>
      <c r="G18" s="974">
        <v>2761</v>
      </c>
      <c r="H18" s="974">
        <v>2534</v>
      </c>
      <c r="I18" s="974">
        <v>529</v>
      </c>
      <c r="J18" s="975">
        <v>819</v>
      </c>
      <c r="K18" s="975">
        <v>612</v>
      </c>
      <c r="L18" s="976">
        <v>574</v>
      </c>
    </row>
    <row r="19" spans="1:12" ht="31.15" customHeight="1">
      <c r="A19" s="4045">
        <v>8</v>
      </c>
      <c r="B19" s="4046"/>
      <c r="C19" s="4047" t="s">
        <v>2149</v>
      </c>
      <c r="D19" s="974">
        <v>32643</v>
      </c>
      <c r="E19" s="974">
        <v>30367</v>
      </c>
      <c r="F19" s="974">
        <v>26582</v>
      </c>
      <c r="G19" s="974">
        <v>27097</v>
      </c>
      <c r="H19" s="974">
        <v>25555</v>
      </c>
      <c r="I19" s="974">
        <v>6037</v>
      </c>
      <c r="J19" s="975">
        <v>6952</v>
      </c>
      <c r="K19" s="975">
        <v>6542</v>
      </c>
      <c r="L19" s="976">
        <v>6024</v>
      </c>
    </row>
    <row r="20" spans="1:12" ht="31.15" customHeight="1">
      <c r="A20" s="4045">
        <v>9</v>
      </c>
      <c r="B20" s="4046"/>
      <c r="C20" s="4047" t="s">
        <v>2161</v>
      </c>
      <c r="D20" s="974">
        <v>332</v>
      </c>
      <c r="E20" s="974">
        <v>408</v>
      </c>
      <c r="F20" s="974">
        <v>820</v>
      </c>
      <c r="G20" s="974">
        <v>281</v>
      </c>
      <c r="H20" s="974">
        <v>59</v>
      </c>
      <c r="I20" s="974">
        <v>15</v>
      </c>
      <c r="J20" s="975">
        <v>15</v>
      </c>
      <c r="K20" s="975">
        <v>16</v>
      </c>
      <c r="L20" s="976">
        <v>13</v>
      </c>
    </row>
    <row r="21" spans="1:12" ht="8.25" customHeight="1" thickBot="1">
      <c r="A21" s="4050"/>
      <c r="B21" s="4051"/>
      <c r="C21" s="4052"/>
      <c r="D21" s="980"/>
      <c r="E21" s="4051"/>
      <c r="F21" s="4051"/>
      <c r="G21" s="980"/>
      <c r="H21" s="981"/>
      <c r="I21" s="4050"/>
      <c r="J21" s="4053"/>
      <c r="K21" s="4054"/>
      <c r="L21" s="4055"/>
    </row>
    <row r="22" spans="1:12" s="4060" customFormat="1" ht="24.75" customHeight="1">
      <c r="A22" s="4056" t="s">
        <v>2162</v>
      </c>
      <c r="B22" s="3961"/>
      <c r="C22" s="4057" t="s">
        <v>2163</v>
      </c>
      <c r="D22" s="4058"/>
      <c r="E22" s="4059"/>
      <c r="F22" s="4059"/>
      <c r="G22" s="4059"/>
      <c r="H22" s="4059"/>
      <c r="I22" s="4059"/>
      <c r="J22" s="4059"/>
      <c r="K22" s="4059"/>
      <c r="L22" s="4059"/>
    </row>
    <row r="23" spans="1:12" s="4060" customFormat="1" ht="18.75" customHeight="1">
      <c r="A23" s="4061" t="s">
        <v>2122</v>
      </c>
      <c r="B23" s="4062"/>
      <c r="C23" s="4063"/>
    </row>
    <row r="28" spans="1:12">
      <c r="E28" s="4035" t="s">
        <v>424</v>
      </c>
    </row>
  </sheetData>
  <mergeCells count="8">
    <mergeCell ref="H4:H6"/>
    <mergeCell ref="I4:L5"/>
    <mergeCell ref="A1:C1"/>
    <mergeCell ref="B4:C6"/>
    <mergeCell ref="D4:D6"/>
    <mergeCell ref="E4:E6"/>
    <mergeCell ref="F4:F6"/>
    <mergeCell ref="G4:G6"/>
  </mergeCells>
  <hyperlinks>
    <hyperlink ref="A1" location="CONTENT!A1" display="Back to table of contents"/>
  </hyperlinks>
  <printOptions horizontalCentered="1" verticalCentered="1"/>
  <pageMargins left="0" right="0" top="0" bottom="0" header="0.94488188976377996" footer="0.90551181102362199"/>
  <pageSetup paperSize="9" orientation="landscape" horizontalDpi="4294967294" verticalDpi="4294967294" r:id="rId1"/>
  <headerFooter alignWithMargins="0">
    <oddHeader xml:space="preserve">&amp;C&amp;"Helv"&amp;12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CK28"/>
  <sheetViews>
    <sheetView zoomScaleNormal="100" workbookViewId="0">
      <selection activeCell="K1" sqref="K1:K1048576"/>
    </sheetView>
  </sheetViews>
  <sheetFormatPr defaultRowHeight="12.75"/>
  <cols>
    <col min="1" max="1" width="42.33203125" style="983" customWidth="1"/>
    <col min="2" max="6" width="11.1640625" style="983" customWidth="1"/>
    <col min="7" max="10" width="11.1640625" style="984" customWidth="1"/>
    <col min="11" max="255" width="8.83203125" style="983"/>
    <col min="256" max="256" width="42.33203125" style="983" customWidth="1"/>
    <col min="257" max="265" width="11.1640625" style="983" customWidth="1"/>
    <col min="266" max="266" width="7" style="983" customWidth="1"/>
    <col min="267" max="511" width="8.83203125" style="983"/>
    <col min="512" max="512" width="42.33203125" style="983" customWidth="1"/>
    <col min="513" max="521" width="11.1640625" style="983" customWidth="1"/>
    <col min="522" max="522" width="7" style="983" customWidth="1"/>
    <col min="523" max="767" width="8.83203125" style="983"/>
    <col min="768" max="768" width="42.33203125" style="983" customWidth="1"/>
    <col min="769" max="777" width="11.1640625" style="983" customWidth="1"/>
    <col min="778" max="778" width="7" style="983" customWidth="1"/>
    <col min="779" max="1023" width="8.83203125" style="983"/>
    <col min="1024" max="1024" width="42.33203125" style="983" customWidth="1"/>
    <col min="1025" max="1033" width="11.1640625" style="983" customWidth="1"/>
    <col min="1034" max="1034" width="7" style="983" customWidth="1"/>
    <col min="1035" max="1279" width="8.83203125" style="983"/>
    <col min="1280" max="1280" width="42.33203125" style="983" customWidth="1"/>
    <col min="1281" max="1289" width="11.1640625" style="983" customWidth="1"/>
    <col min="1290" max="1290" width="7" style="983" customWidth="1"/>
    <col min="1291" max="1535" width="8.83203125" style="983"/>
    <col min="1536" max="1536" width="42.33203125" style="983" customWidth="1"/>
    <col min="1537" max="1545" width="11.1640625" style="983" customWidth="1"/>
    <col min="1546" max="1546" width="7" style="983" customWidth="1"/>
    <col min="1547" max="1791" width="8.83203125" style="983"/>
    <col min="1792" max="1792" width="42.33203125" style="983" customWidth="1"/>
    <col min="1793" max="1801" width="11.1640625" style="983" customWidth="1"/>
    <col min="1802" max="1802" width="7" style="983" customWidth="1"/>
    <col min="1803" max="2047" width="8.83203125" style="983"/>
    <col min="2048" max="2048" width="42.33203125" style="983" customWidth="1"/>
    <col min="2049" max="2057" width="11.1640625" style="983" customWidth="1"/>
    <col min="2058" max="2058" width="7" style="983" customWidth="1"/>
    <col min="2059" max="2303" width="8.83203125" style="983"/>
    <col min="2304" max="2304" width="42.33203125" style="983" customWidth="1"/>
    <col min="2305" max="2313" width="11.1640625" style="983" customWidth="1"/>
    <col min="2314" max="2314" width="7" style="983" customWidth="1"/>
    <col min="2315" max="2559" width="8.83203125" style="983"/>
    <col min="2560" max="2560" width="42.33203125" style="983" customWidth="1"/>
    <col min="2561" max="2569" width="11.1640625" style="983" customWidth="1"/>
    <col min="2570" max="2570" width="7" style="983" customWidth="1"/>
    <col min="2571" max="2815" width="8.83203125" style="983"/>
    <col min="2816" max="2816" width="42.33203125" style="983" customWidth="1"/>
    <col min="2817" max="2825" width="11.1640625" style="983" customWidth="1"/>
    <col min="2826" max="2826" width="7" style="983" customWidth="1"/>
    <col min="2827" max="3071" width="8.83203125" style="983"/>
    <col min="3072" max="3072" width="42.33203125" style="983" customWidth="1"/>
    <col min="3073" max="3081" width="11.1640625" style="983" customWidth="1"/>
    <col min="3082" max="3082" width="7" style="983" customWidth="1"/>
    <col min="3083" max="3327" width="8.83203125" style="983"/>
    <col min="3328" max="3328" width="42.33203125" style="983" customWidth="1"/>
    <col min="3329" max="3337" width="11.1640625" style="983" customWidth="1"/>
    <col min="3338" max="3338" width="7" style="983" customWidth="1"/>
    <col min="3339" max="3583" width="8.83203125" style="983"/>
    <col min="3584" max="3584" width="42.33203125" style="983" customWidth="1"/>
    <col min="3585" max="3593" width="11.1640625" style="983" customWidth="1"/>
    <col min="3594" max="3594" width="7" style="983" customWidth="1"/>
    <col min="3595" max="3839" width="8.83203125" style="983"/>
    <col min="3840" max="3840" width="42.33203125" style="983" customWidth="1"/>
    <col min="3841" max="3849" width="11.1640625" style="983" customWidth="1"/>
    <col min="3850" max="3850" width="7" style="983" customWidth="1"/>
    <col min="3851" max="4095" width="8.83203125" style="983"/>
    <col min="4096" max="4096" width="42.33203125" style="983" customWidth="1"/>
    <col min="4097" max="4105" width="11.1640625" style="983" customWidth="1"/>
    <col min="4106" max="4106" width="7" style="983" customWidth="1"/>
    <col min="4107" max="4351" width="8.83203125" style="983"/>
    <col min="4352" max="4352" width="42.33203125" style="983" customWidth="1"/>
    <col min="4353" max="4361" width="11.1640625" style="983" customWidth="1"/>
    <col min="4362" max="4362" width="7" style="983" customWidth="1"/>
    <col min="4363" max="4607" width="8.83203125" style="983"/>
    <col min="4608" max="4608" width="42.33203125" style="983" customWidth="1"/>
    <col min="4609" max="4617" width="11.1640625" style="983" customWidth="1"/>
    <col min="4618" max="4618" width="7" style="983" customWidth="1"/>
    <col min="4619" max="4863" width="8.83203125" style="983"/>
    <col min="4864" max="4864" width="42.33203125" style="983" customWidth="1"/>
    <col min="4865" max="4873" width="11.1640625" style="983" customWidth="1"/>
    <col min="4874" max="4874" width="7" style="983" customWidth="1"/>
    <col min="4875" max="5119" width="8.83203125" style="983"/>
    <col min="5120" max="5120" width="42.33203125" style="983" customWidth="1"/>
    <col min="5121" max="5129" width="11.1640625" style="983" customWidth="1"/>
    <col min="5130" max="5130" width="7" style="983" customWidth="1"/>
    <col min="5131" max="5375" width="8.83203125" style="983"/>
    <col min="5376" max="5376" width="42.33203125" style="983" customWidth="1"/>
    <col min="5377" max="5385" width="11.1640625" style="983" customWidth="1"/>
    <col min="5386" max="5386" width="7" style="983" customWidth="1"/>
    <col min="5387" max="5631" width="8.83203125" style="983"/>
    <col min="5632" max="5632" width="42.33203125" style="983" customWidth="1"/>
    <col min="5633" max="5641" width="11.1640625" style="983" customWidth="1"/>
    <col min="5642" max="5642" width="7" style="983" customWidth="1"/>
    <col min="5643" max="5887" width="8.83203125" style="983"/>
    <col min="5888" max="5888" width="42.33203125" style="983" customWidth="1"/>
    <col min="5889" max="5897" width="11.1640625" style="983" customWidth="1"/>
    <col min="5898" max="5898" width="7" style="983" customWidth="1"/>
    <col min="5899" max="6143" width="8.83203125" style="983"/>
    <col min="6144" max="6144" width="42.33203125" style="983" customWidth="1"/>
    <col min="6145" max="6153" width="11.1640625" style="983" customWidth="1"/>
    <col min="6154" max="6154" width="7" style="983" customWidth="1"/>
    <col min="6155" max="6399" width="8.83203125" style="983"/>
    <col min="6400" max="6400" width="42.33203125" style="983" customWidth="1"/>
    <col min="6401" max="6409" width="11.1640625" style="983" customWidth="1"/>
    <col min="6410" max="6410" width="7" style="983" customWidth="1"/>
    <col min="6411" max="6655" width="8.83203125" style="983"/>
    <col min="6656" max="6656" width="42.33203125" style="983" customWidth="1"/>
    <col min="6657" max="6665" width="11.1640625" style="983" customWidth="1"/>
    <col min="6666" max="6666" width="7" style="983" customWidth="1"/>
    <col min="6667" max="6911" width="8.83203125" style="983"/>
    <col min="6912" max="6912" width="42.33203125" style="983" customWidth="1"/>
    <col min="6913" max="6921" width="11.1640625" style="983" customWidth="1"/>
    <col min="6922" max="6922" width="7" style="983" customWidth="1"/>
    <col min="6923" max="7167" width="8.83203125" style="983"/>
    <col min="7168" max="7168" width="42.33203125" style="983" customWidth="1"/>
    <col min="7169" max="7177" width="11.1640625" style="983" customWidth="1"/>
    <col min="7178" max="7178" width="7" style="983" customWidth="1"/>
    <col min="7179" max="7423" width="8.83203125" style="983"/>
    <col min="7424" max="7424" width="42.33203125" style="983" customWidth="1"/>
    <col min="7425" max="7433" width="11.1640625" style="983" customWidth="1"/>
    <col min="7434" max="7434" width="7" style="983" customWidth="1"/>
    <col min="7435" max="7679" width="8.83203125" style="983"/>
    <col min="7680" max="7680" width="42.33203125" style="983" customWidth="1"/>
    <col min="7681" max="7689" width="11.1640625" style="983" customWidth="1"/>
    <col min="7690" max="7690" width="7" style="983" customWidth="1"/>
    <col min="7691" max="7935" width="8.83203125" style="983"/>
    <col min="7936" max="7936" width="42.33203125" style="983" customWidth="1"/>
    <col min="7937" max="7945" width="11.1640625" style="983" customWidth="1"/>
    <col min="7946" max="7946" width="7" style="983" customWidth="1"/>
    <col min="7947" max="8191" width="8.83203125" style="983"/>
    <col min="8192" max="8192" width="42.33203125" style="983" customWidth="1"/>
    <col min="8193" max="8201" width="11.1640625" style="983" customWidth="1"/>
    <col min="8202" max="8202" width="7" style="983" customWidth="1"/>
    <col min="8203" max="8447" width="8.83203125" style="983"/>
    <col min="8448" max="8448" width="42.33203125" style="983" customWidth="1"/>
    <col min="8449" max="8457" width="11.1640625" style="983" customWidth="1"/>
    <col min="8458" max="8458" width="7" style="983" customWidth="1"/>
    <col min="8459" max="8703" width="8.83203125" style="983"/>
    <col min="8704" max="8704" width="42.33203125" style="983" customWidth="1"/>
    <col min="8705" max="8713" width="11.1640625" style="983" customWidth="1"/>
    <col min="8714" max="8714" width="7" style="983" customWidth="1"/>
    <col min="8715" max="8959" width="8.83203125" style="983"/>
    <col min="8960" max="8960" width="42.33203125" style="983" customWidth="1"/>
    <col min="8961" max="8969" width="11.1640625" style="983" customWidth="1"/>
    <col min="8970" max="8970" width="7" style="983" customWidth="1"/>
    <col min="8971" max="9215" width="8.83203125" style="983"/>
    <col min="9216" max="9216" width="42.33203125" style="983" customWidth="1"/>
    <col min="9217" max="9225" width="11.1640625" style="983" customWidth="1"/>
    <col min="9226" max="9226" width="7" style="983" customWidth="1"/>
    <col min="9227" max="9471" width="8.83203125" style="983"/>
    <col min="9472" max="9472" width="42.33203125" style="983" customWidth="1"/>
    <col min="9473" max="9481" width="11.1640625" style="983" customWidth="1"/>
    <col min="9482" max="9482" width="7" style="983" customWidth="1"/>
    <col min="9483" max="9727" width="8.83203125" style="983"/>
    <col min="9728" max="9728" width="42.33203125" style="983" customWidth="1"/>
    <col min="9729" max="9737" width="11.1640625" style="983" customWidth="1"/>
    <col min="9738" max="9738" width="7" style="983" customWidth="1"/>
    <col min="9739" max="9983" width="8.83203125" style="983"/>
    <col min="9984" max="9984" width="42.33203125" style="983" customWidth="1"/>
    <col min="9985" max="9993" width="11.1640625" style="983" customWidth="1"/>
    <col min="9994" max="9994" width="7" style="983" customWidth="1"/>
    <col min="9995" max="10239" width="8.83203125" style="983"/>
    <col min="10240" max="10240" width="42.33203125" style="983" customWidth="1"/>
    <col min="10241" max="10249" width="11.1640625" style="983" customWidth="1"/>
    <col min="10250" max="10250" width="7" style="983" customWidth="1"/>
    <col min="10251" max="10495" width="8.83203125" style="983"/>
    <col min="10496" max="10496" width="42.33203125" style="983" customWidth="1"/>
    <col min="10497" max="10505" width="11.1640625" style="983" customWidth="1"/>
    <col min="10506" max="10506" width="7" style="983" customWidth="1"/>
    <col min="10507" max="10751" width="8.83203125" style="983"/>
    <col min="10752" max="10752" width="42.33203125" style="983" customWidth="1"/>
    <col min="10753" max="10761" width="11.1640625" style="983" customWidth="1"/>
    <col min="10762" max="10762" width="7" style="983" customWidth="1"/>
    <col min="10763" max="11007" width="8.83203125" style="983"/>
    <col min="11008" max="11008" width="42.33203125" style="983" customWidth="1"/>
    <col min="11009" max="11017" width="11.1640625" style="983" customWidth="1"/>
    <col min="11018" max="11018" width="7" style="983" customWidth="1"/>
    <col min="11019" max="11263" width="8.83203125" style="983"/>
    <col min="11264" max="11264" width="42.33203125" style="983" customWidth="1"/>
    <col min="11265" max="11273" width="11.1640625" style="983" customWidth="1"/>
    <col min="11274" max="11274" width="7" style="983" customWidth="1"/>
    <col min="11275" max="11519" width="8.83203125" style="983"/>
    <col min="11520" max="11520" width="42.33203125" style="983" customWidth="1"/>
    <col min="11521" max="11529" width="11.1640625" style="983" customWidth="1"/>
    <col min="11530" max="11530" width="7" style="983" customWidth="1"/>
    <col min="11531" max="11775" width="8.83203125" style="983"/>
    <col min="11776" max="11776" width="42.33203125" style="983" customWidth="1"/>
    <col min="11777" max="11785" width="11.1640625" style="983" customWidth="1"/>
    <col min="11786" max="11786" width="7" style="983" customWidth="1"/>
    <col min="11787" max="12031" width="8.83203125" style="983"/>
    <col min="12032" max="12032" width="42.33203125" style="983" customWidth="1"/>
    <col min="12033" max="12041" width="11.1640625" style="983" customWidth="1"/>
    <col min="12042" max="12042" width="7" style="983" customWidth="1"/>
    <col min="12043" max="12287" width="8.83203125" style="983"/>
    <col min="12288" max="12288" width="42.33203125" style="983" customWidth="1"/>
    <col min="12289" max="12297" width="11.1640625" style="983" customWidth="1"/>
    <col min="12298" max="12298" width="7" style="983" customWidth="1"/>
    <col min="12299" max="12543" width="8.83203125" style="983"/>
    <col min="12544" max="12544" width="42.33203125" style="983" customWidth="1"/>
    <col min="12545" max="12553" width="11.1640625" style="983" customWidth="1"/>
    <col min="12554" max="12554" width="7" style="983" customWidth="1"/>
    <col min="12555" max="12799" width="8.83203125" style="983"/>
    <col min="12800" max="12800" width="42.33203125" style="983" customWidth="1"/>
    <col min="12801" max="12809" width="11.1640625" style="983" customWidth="1"/>
    <col min="12810" max="12810" width="7" style="983" customWidth="1"/>
    <col min="12811" max="13055" width="8.83203125" style="983"/>
    <col min="13056" max="13056" width="42.33203125" style="983" customWidth="1"/>
    <col min="13057" max="13065" width="11.1640625" style="983" customWidth="1"/>
    <col min="13066" max="13066" width="7" style="983" customWidth="1"/>
    <col min="13067" max="13311" width="8.83203125" style="983"/>
    <col min="13312" max="13312" width="42.33203125" style="983" customWidth="1"/>
    <col min="13313" max="13321" width="11.1640625" style="983" customWidth="1"/>
    <col min="13322" max="13322" width="7" style="983" customWidth="1"/>
    <col min="13323" max="13567" width="8.83203125" style="983"/>
    <col min="13568" max="13568" width="42.33203125" style="983" customWidth="1"/>
    <col min="13569" max="13577" width="11.1640625" style="983" customWidth="1"/>
    <col min="13578" max="13578" width="7" style="983" customWidth="1"/>
    <col min="13579" max="13823" width="8.83203125" style="983"/>
    <col min="13824" max="13824" width="42.33203125" style="983" customWidth="1"/>
    <col min="13825" max="13833" width="11.1640625" style="983" customWidth="1"/>
    <col min="13834" max="13834" width="7" style="983" customWidth="1"/>
    <col min="13835" max="14079" width="8.83203125" style="983"/>
    <col min="14080" max="14080" width="42.33203125" style="983" customWidth="1"/>
    <col min="14081" max="14089" width="11.1640625" style="983" customWidth="1"/>
    <col min="14090" max="14090" width="7" style="983" customWidth="1"/>
    <col min="14091" max="14335" width="8.83203125" style="983"/>
    <col min="14336" max="14336" width="42.33203125" style="983" customWidth="1"/>
    <col min="14337" max="14345" width="11.1640625" style="983" customWidth="1"/>
    <col min="14346" max="14346" width="7" style="983" customWidth="1"/>
    <col min="14347" max="14591" width="8.83203125" style="983"/>
    <col min="14592" max="14592" width="42.33203125" style="983" customWidth="1"/>
    <col min="14593" max="14601" width="11.1640625" style="983" customWidth="1"/>
    <col min="14602" max="14602" width="7" style="983" customWidth="1"/>
    <col min="14603" max="14847" width="8.83203125" style="983"/>
    <col min="14848" max="14848" width="42.33203125" style="983" customWidth="1"/>
    <col min="14849" max="14857" width="11.1640625" style="983" customWidth="1"/>
    <col min="14858" max="14858" width="7" style="983" customWidth="1"/>
    <col min="14859" max="15103" width="8.83203125" style="983"/>
    <col min="15104" max="15104" width="42.33203125" style="983" customWidth="1"/>
    <col min="15105" max="15113" width="11.1640625" style="983" customWidth="1"/>
    <col min="15114" max="15114" width="7" style="983" customWidth="1"/>
    <col min="15115" max="15359" width="8.83203125" style="983"/>
    <col min="15360" max="15360" width="42.33203125" style="983" customWidth="1"/>
    <col min="15361" max="15369" width="11.1640625" style="983" customWidth="1"/>
    <col min="15370" max="15370" width="7" style="983" customWidth="1"/>
    <col min="15371" max="15615" width="8.83203125" style="983"/>
    <col min="15616" max="15616" width="42.33203125" style="983" customWidth="1"/>
    <col min="15617" max="15625" width="11.1640625" style="983" customWidth="1"/>
    <col min="15626" max="15626" width="7" style="983" customWidth="1"/>
    <col min="15627" max="15871" width="8.83203125" style="983"/>
    <col min="15872" max="15872" width="42.33203125" style="983" customWidth="1"/>
    <col min="15873" max="15881" width="11.1640625" style="983" customWidth="1"/>
    <col min="15882" max="15882" width="7" style="983" customWidth="1"/>
    <col min="15883" max="16127" width="8.83203125" style="983"/>
    <col min="16128" max="16128" width="42.33203125" style="983" customWidth="1"/>
    <col min="16129" max="16137" width="11.1640625" style="983" customWidth="1"/>
    <col min="16138" max="16138" width="7" style="983" customWidth="1"/>
    <col min="16139" max="16382" width="8.83203125" style="983"/>
    <col min="16383" max="16384" width="8.83203125" style="983"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75" customHeight="1">
      <c r="A2" s="4025" t="s">
        <v>2164</v>
      </c>
      <c r="B2" s="982"/>
    </row>
    <row r="3" spans="1:89" ht="10.5" customHeight="1">
      <c r="A3" s="6536" t="s">
        <v>2151</v>
      </c>
      <c r="B3" s="6536"/>
      <c r="C3" s="6536"/>
      <c r="D3" s="6536"/>
      <c r="E3" s="6536"/>
      <c r="F3" s="6536"/>
      <c r="G3" s="6536"/>
      <c r="H3" s="6536"/>
      <c r="I3" s="6536"/>
      <c r="J3" s="6536"/>
    </row>
    <row r="4" spans="1:89" ht="22.5" customHeight="1">
      <c r="A4" s="6537" t="s">
        <v>2165</v>
      </c>
      <c r="B4" s="6537">
        <v>2015</v>
      </c>
      <c r="C4" s="6537">
        <v>2016</v>
      </c>
      <c r="D4" s="6537">
        <v>2017</v>
      </c>
      <c r="E4" s="6537" t="s">
        <v>2166</v>
      </c>
      <c r="F4" s="6537" t="s">
        <v>2167</v>
      </c>
      <c r="G4" s="6540" t="s">
        <v>2168</v>
      </c>
      <c r="H4" s="6541"/>
      <c r="I4" s="6541"/>
      <c r="J4" s="6542"/>
      <c r="L4" s="983" t="s">
        <v>424</v>
      </c>
    </row>
    <row r="5" spans="1:89" ht="19.5" customHeight="1">
      <c r="A5" s="6538"/>
      <c r="B5" s="6538"/>
      <c r="C5" s="6539"/>
      <c r="D5" s="6538"/>
      <c r="E5" s="6539"/>
      <c r="F5" s="6539"/>
      <c r="G5" s="985" t="s">
        <v>883</v>
      </c>
      <c r="H5" s="986" t="s">
        <v>727</v>
      </c>
      <c r="I5" s="987" t="s">
        <v>728</v>
      </c>
      <c r="J5" s="987" t="s">
        <v>729</v>
      </c>
    </row>
    <row r="6" spans="1:89" ht="20.25" customHeight="1">
      <c r="A6" s="4026" t="s">
        <v>2169</v>
      </c>
      <c r="B6" s="988">
        <v>58974</v>
      </c>
      <c r="C6" s="988">
        <v>56087</v>
      </c>
      <c r="D6" s="988">
        <v>53142</v>
      </c>
      <c r="E6" s="989">
        <v>50631</v>
      </c>
      <c r="F6" s="990">
        <v>52231</v>
      </c>
      <c r="G6" s="991">
        <v>12574</v>
      </c>
      <c r="H6" s="990">
        <v>13896</v>
      </c>
      <c r="I6" s="989">
        <v>12753</v>
      </c>
      <c r="J6" s="989">
        <v>13008</v>
      </c>
    </row>
    <row r="7" spans="1:89" ht="22.5" customHeight="1">
      <c r="A7" s="4027" t="s">
        <v>2170</v>
      </c>
      <c r="B7" s="992">
        <v>19730</v>
      </c>
      <c r="C7" s="992">
        <v>20909</v>
      </c>
      <c r="D7" s="993">
        <v>21141</v>
      </c>
      <c r="E7" s="993">
        <v>17781</v>
      </c>
      <c r="F7" s="993">
        <v>18845</v>
      </c>
      <c r="G7" s="994">
        <v>5040</v>
      </c>
      <c r="H7" s="995">
        <v>4770</v>
      </c>
      <c r="I7" s="994">
        <v>4208</v>
      </c>
      <c r="J7" s="994">
        <v>4827</v>
      </c>
    </row>
    <row r="8" spans="1:89" ht="22.5" customHeight="1">
      <c r="A8" s="4027" t="s">
        <v>2171</v>
      </c>
      <c r="B8" s="996"/>
      <c r="C8" s="996"/>
      <c r="D8" s="997"/>
      <c r="E8" s="997"/>
      <c r="F8" s="997"/>
      <c r="G8" s="998"/>
      <c r="H8" s="999"/>
      <c r="I8" s="998"/>
      <c r="J8" s="998"/>
    </row>
    <row r="9" spans="1:89" ht="22.5" customHeight="1">
      <c r="A9" s="4028" t="s">
        <v>2172</v>
      </c>
      <c r="B9" s="996"/>
      <c r="C9" s="996"/>
      <c r="D9" s="997"/>
      <c r="E9" s="997"/>
      <c r="F9" s="997"/>
      <c r="G9" s="998"/>
      <c r="H9" s="999"/>
      <c r="I9" s="998"/>
      <c r="J9" s="998"/>
    </row>
    <row r="10" spans="1:89" ht="22.5" customHeight="1">
      <c r="A10" s="4028" t="s">
        <v>2173</v>
      </c>
      <c r="B10" s="1000">
        <v>443</v>
      </c>
      <c r="C10" s="1000">
        <v>428</v>
      </c>
      <c r="D10" s="1001">
        <v>422</v>
      </c>
      <c r="E10" s="1001">
        <v>278</v>
      </c>
      <c r="F10" s="1001">
        <v>405</v>
      </c>
      <c r="G10" s="1002">
        <v>105</v>
      </c>
      <c r="H10" s="1003">
        <v>104</v>
      </c>
      <c r="I10" s="1002">
        <v>88</v>
      </c>
      <c r="J10" s="1002">
        <v>108</v>
      </c>
    </row>
    <row r="11" spans="1:89" ht="22.5" customHeight="1">
      <c r="A11" s="4028" t="s">
        <v>2174</v>
      </c>
      <c r="B11" s="1000">
        <v>7656</v>
      </c>
      <c r="C11" s="1000">
        <v>8253</v>
      </c>
      <c r="D11" s="1001">
        <v>8093</v>
      </c>
      <c r="E11" s="1001">
        <v>4941</v>
      </c>
      <c r="F11" s="1001">
        <v>6807</v>
      </c>
      <c r="G11" s="1002">
        <v>1765</v>
      </c>
      <c r="H11" s="1003">
        <v>1723</v>
      </c>
      <c r="I11" s="1002">
        <v>1399</v>
      </c>
      <c r="J11" s="1002">
        <v>1920</v>
      </c>
    </row>
    <row r="12" spans="1:89" ht="22.5" customHeight="1">
      <c r="A12" s="4027" t="s">
        <v>2175</v>
      </c>
      <c r="B12" s="992">
        <v>75</v>
      </c>
      <c r="C12" s="992">
        <v>144</v>
      </c>
      <c r="D12" s="993">
        <v>120</v>
      </c>
      <c r="E12" s="993">
        <v>125</v>
      </c>
      <c r="F12" s="993">
        <v>121</v>
      </c>
      <c r="G12" s="994">
        <v>17</v>
      </c>
      <c r="H12" s="995">
        <v>23</v>
      </c>
      <c r="I12" s="994">
        <v>40</v>
      </c>
      <c r="J12" s="994">
        <v>41</v>
      </c>
    </row>
    <row r="13" spans="1:89" ht="22.5" customHeight="1">
      <c r="A13" s="4027" t="s">
        <v>2176</v>
      </c>
      <c r="B13" s="992">
        <v>467</v>
      </c>
      <c r="C13" s="992">
        <v>378</v>
      </c>
      <c r="D13" s="993">
        <v>229</v>
      </c>
      <c r="E13" s="993">
        <v>195</v>
      </c>
      <c r="F13" s="993">
        <v>328</v>
      </c>
      <c r="G13" s="994">
        <v>36</v>
      </c>
      <c r="H13" s="995">
        <v>49</v>
      </c>
      <c r="I13" s="994">
        <v>39</v>
      </c>
      <c r="J13" s="994">
        <v>204</v>
      </c>
    </row>
    <row r="14" spans="1:89" ht="22.5" customHeight="1">
      <c r="A14" s="4027" t="s">
        <v>2177</v>
      </c>
      <c r="B14" s="996"/>
      <c r="C14" s="996"/>
      <c r="D14" s="997"/>
      <c r="E14" s="997"/>
      <c r="F14" s="997"/>
      <c r="G14" s="998"/>
      <c r="H14" s="999"/>
      <c r="I14" s="998"/>
      <c r="J14" s="998"/>
    </row>
    <row r="15" spans="1:89" ht="22.5" customHeight="1">
      <c r="A15" s="4028" t="s">
        <v>2178</v>
      </c>
      <c r="B15" s="996"/>
      <c r="C15" s="996"/>
      <c r="D15" s="997"/>
      <c r="E15" s="997"/>
      <c r="F15" s="997"/>
      <c r="G15" s="998"/>
      <c r="H15" s="999"/>
      <c r="I15" s="998"/>
      <c r="J15" s="998"/>
    </row>
    <row r="16" spans="1:89" ht="22.5" customHeight="1">
      <c r="A16" s="4028" t="s">
        <v>2179</v>
      </c>
      <c r="B16" s="1000">
        <v>118</v>
      </c>
      <c r="C16" s="1000">
        <v>110</v>
      </c>
      <c r="D16" s="1001">
        <v>98</v>
      </c>
      <c r="E16" s="1001">
        <v>84</v>
      </c>
      <c r="F16" s="1001">
        <v>67</v>
      </c>
      <c r="G16" s="1002">
        <v>17</v>
      </c>
      <c r="H16" s="1003">
        <v>16</v>
      </c>
      <c r="I16" s="1002">
        <v>15</v>
      </c>
      <c r="J16" s="1002">
        <v>19</v>
      </c>
    </row>
    <row r="17" spans="1:14" ht="22.5" customHeight="1">
      <c r="A17" s="4028" t="s">
        <v>2174</v>
      </c>
      <c r="B17" s="1000">
        <v>53</v>
      </c>
      <c r="C17" s="1000">
        <v>50</v>
      </c>
      <c r="D17" s="1001">
        <v>44</v>
      </c>
      <c r="E17" s="1001">
        <v>36</v>
      </c>
      <c r="F17" s="1001">
        <v>30</v>
      </c>
      <c r="G17" s="1002">
        <v>8</v>
      </c>
      <c r="H17" s="1003">
        <v>7</v>
      </c>
      <c r="I17" s="1002">
        <v>7</v>
      </c>
      <c r="J17" s="1002">
        <v>8</v>
      </c>
    </row>
    <row r="18" spans="1:14" ht="22.5" customHeight="1">
      <c r="A18" s="4029" t="s">
        <v>2180</v>
      </c>
      <c r="B18" s="1004">
        <v>0</v>
      </c>
      <c r="C18" s="1004">
        <v>0</v>
      </c>
      <c r="D18" s="1004">
        <v>0</v>
      </c>
      <c r="E18" s="1004">
        <v>0</v>
      </c>
      <c r="F18" s="1004">
        <v>0</v>
      </c>
      <c r="G18" s="1004">
        <v>0</v>
      </c>
      <c r="H18" s="1005">
        <v>0</v>
      </c>
      <c r="I18" s="1004">
        <v>0</v>
      </c>
      <c r="J18" s="1004">
        <v>0</v>
      </c>
    </row>
    <row r="19" spans="1:14" s="4030" customFormat="1" ht="22.5" customHeight="1">
      <c r="A19" s="4029" t="s">
        <v>2181</v>
      </c>
      <c r="B19" s="992">
        <v>99</v>
      </c>
      <c r="C19" s="992">
        <v>111</v>
      </c>
      <c r="D19" s="993">
        <v>166</v>
      </c>
      <c r="E19" s="993">
        <v>172</v>
      </c>
      <c r="F19" s="993">
        <v>194</v>
      </c>
      <c r="G19" s="994">
        <v>32</v>
      </c>
      <c r="H19" s="995">
        <v>67</v>
      </c>
      <c r="I19" s="994">
        <v>44</v>
      </c>
      <c r="J19" s="994">
        <v>51</v>
      </c>
    </row>
    <row r="20" spans="1:14" ht="22.5" customHeight="1">
      <c r="A20" s="4027" t="s">
        <v>2182</v>
      </c>
      <c r="B20" s="992">
        <v>870</v>
      </c>
      <c r="C20" s="992">
        <v>867</v>
      </c>
      <c r="D20" s="993">
        <v>1014</v>
      </c>
      <c r="E20" s="993">
        <v>1063</v>
      </c>
      <c r="F20" s="993">
        <v>1142</v>
      </c>
      <c r="G20" s="994">
        <v>242</v>
      </c>
      <c r="H20" s="995">
        <v>275</v>
      </c>
      <c r="I20" s="994">
        <v>313</v>
      </c>
      <c r="J20" s="994">
        <v>312</v>
      </c>
    </row>
    <row r="21" spans="1:14" ht="22.5" customHeight="1">
      <c r="A21" s="4029" t="s">
        <v>2183</v>
      </c>
      <c r="B21" s="992">
        <v>7786</v>
      </c>
      <c r="C21" s="992">
        <v>5979</v>
      </c>
      <c r="D21" s="993">
        <v>6425</v>
      </c>
      <c r="E21" s="993">
        <v>7035</v>
      </c>
      <c r="F21" s="993">
        <v>8486</v>
      </c>
      <c r="G21" s="994">
        <v>1929</v>
      </c>
      <c r="H21" s="995">
        <v>2360</v>
      </c>
      <c r="I21" s="994">
        <v>2152</v>
      </c>
      <c r="J21" s="994">
        <v>2045</v>
      </c>
      <c r="L21" s="984"/>
      <c r="M21" s="984"/>
      <c r="N21" s="984"/>
    </row>
    <row r="22" spans="1:14" ht="22.5" customHeight="1">
      <c r="A22" s="4027" t="s">
        <v>2184</v>
      </c>
      <c r="B22" s="992">
        <v>151</v>
      </c>
      <c r="C22" s="992">
        <v>202</v>
      </c>
      <c r="D22" s="993">
        <v>119</v>
      </c>
      <c r="E22" s="993">
        <v>124</v>
      </c>
      <c r="F22" s="993">
        <v>171</v>
      </c>
      <c r="G22" s="994">
        <v>32</v>
      </c>
      <c r="H22" s="995">
        <v>50</v>
      </c>
      <c r="I22" s="994">
        <v>34</v>
      </c>
      <c r="J22" s="994">
        <v>55</v>
      </c>
      <c r="L22" s="984"/>
      <c r="M22" s="984"/>
      <c r="N22" s="984"/>
    </row>
    <row r="23" spans="1:14" ht="22.5" customHeight="1">
      <c r="A23" s="4027" t="s">
        <v>2185</v>
      </c>
      <c r="B23" s="992">
        <v>29794</v>
      </c>
      <c r="C23" s="992">
        <v>27492</v>
      </c>
      <c r="D23" s="993">
        <v>23927</v>
      </c>
      <c r="E23" s="993">
        <v>24132</v>
      </c>
      <c r="F23" s="993">
        <v>22944</v>
      </c>
      <c r="G23" s="994">
        <v>5246</v>
      </c>
      <c r="H23" s="995">
        <v>6302</v>
      </c>
      <c r="I23" s="994">
        <v>5923</v>
      </c>
      <c r="J23" s="994">
        <v>5473</v>
      </c>
      <c r="L23" s="984"/>
      <c r="M23" s="984"/>
      <c r="N23" s="984"/>
    </row>
    <row r="24" spans="1:14" ht="22.5" customHeight="1">
      <c r="A24" s="4031" t="s">
        <v>2177</v>
      </c>
      <c r="B24" s="996"/>
      <c r="C24" s="996"/>
      <c r="D24" s="997"/>
      <c r="E24" s="997"/>
      <c r="F24" s="997"/>
      <c r="G24" s="998"/>
      <c r="H24" s="999"/>
      <c r="I24" s="998"/>
      <c r="J24" s="998"/>
      <c r="L24" s="984"/>
      <c r="M24" s="984"/>
      <c r="N24" s="984"/>
    </row>
    <row r="25" spans="1:14" ht="22.5" customHeight="1">
      <c r="A25" s="4032" t="s">
        <v>2186</v>
      </c>
      <c r="B25" s="1000">
        <v>25149</v>
      </c>
      <c r="C25" s="1000">
        <v>22976</v>
      </c>
      <c r="D25" s="1001">
        <v>20376</v>
      </c>
      <c r="E25" s="1001">
        <v>20441</v>
      </c>
      <c r="F25" s="1001">
        <v>18953</v>
      </c>
      <c r="G25" s="1002">
        <v>4303</v>
      </c>
      <c r="H25" s="1003">
        <v>5232</v>
      </c>
      <c r="I25" s="1002">
        <v>4939</v>
      </c>
      <c r="J25" s="1002">
        <v>4479</v>
      </c>
      <c r="L25" s="984"/>
      <c r="M25" s="984"/>
      <c r="N25" s="984"/>
    </row>
    <row r="26" spans="1:14" ht="22.5" customHeight="1">
      <c r="A26" s="4033" t="s">
        <v>2187</v>
      </c>
      <c r="B26" s="1006">
        <v>2</v>
      </c>
      <c r="C26" s="1006">
        <v>5</v>
      </c>
      <c r="D26" s="1006">
        <v>1</v>
      </c>
      <c r="E26" s="1006">
        <v>4</v>
      </c>
      <c r="F26" s="1007">
        <v>0</v>
      </c>
      <c r="G26" s="1007">
        <v>0</v>
      </c>
      <c r="H26" s="1007">
        <v>0</v>
      </c>
      <c r="I26" s="1007">
        <v>0</v>
      </c>
      <c r="J26" s="1007">
        <v>0</v>
      </c>
      <c r="L26" s="984"/>
      <c r="M26" s="984"/>
      <c r="N26" s="984"/>
    </row>
    <row r="27" spans="1:14" ht="19.149999999999999" customHeight="1">
      <c r="A27" s="983" t="s">
        <v>2188</v>
      </c>
      <c r="C27" s="1008"/>
      <c r="D27" s="1008"/>
      <c r="E27" s="1008"/>
      <c r="F27" s="1008"/>
    </row>
    <row r="28" spans="1:14">
      <c r="B28" s="1008"/>
    </row>
  </sheetData>
  <mergeCells count="9">
    <mergeCell ref="A1:C1"/>
    <mergeCell ref="A3:J3"/>
    <mergeCell ref="A4:A5"/>
    <mergeCell ref="B4:B5"/>
    <mergeCell ref="C4:C5"/>
    <mergeCell ref="D4:D5"/>
    <mergeCell ref="E4:E5"/>
    <mergeCell ref="F4:F5"/>
    <mergeCell ref="G4:J4"/>
  </mergeCells>
  <hyperlinks>
    <hyperlink ref="A1" location="CONTENT!A1" display="Back to table of contents"/>
  </hyperlinks>
  <pageMargins left="0.5" right="0" top="0.5" bottom="0.5" header="0" footer="0"/>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CI55"/>
  <sheetViews>
    <sheetView zoomScaleNormal="100" workbookViewId="0">
      <selection activeCell="N1" sqref="N1:P1048576"/>
    </sheetView>
  </sheetViews>
  <sheetFormatPr defaultColWidth="9.1640625" defaultRowHeight="14.25" customHeight="1"/>
  <cols>
    <col min="1" max="1" width="1.33203125" style="1013" customWidth="1"/>
    <col min="2" max="2" width="3.6640625" style="1013" customWidth="1"/>
    <col min="3" max="3" width="3.33203125" style="1013" customWidth="1"/>
    <col min="4" max="4" width="21.5" style="1013" customWidth="1"/>
    <col min="5" max="5" width="13.6640625" style="1014" customWidth="1"/>
    <col min="6" max="6" width="15.33203125" style="1014" customWidth="1"/>
    <col min="7" max="9" width="13.5" style="1014" customWidth="1"/>
    <col min="10" max="10" width="12.5" style="1014" customWidth="1"/>
    <col min="11" max="11" width="12.1640625" style="1014" customWidth="1"/>
    <col min="12" max="12" width="11.1640625" style="1014" customWidth="1"/>
    <col min="13" max="13" width="13" style="1014" customWidth="1"/>
    <col min="14" max="253" width="9.1640625" style="1014"/>
    <col min="254" max="254" width="1.33203125" style="1014" customWidth="1"/>
    <col min="255" max="255" width="1.1640625" style="1014" customWidth="1"/>
    <col min="256" max="256" width="3.5" style="1014" customWidth="1"/>
    <col min="257" max="257" width="19.5" style="1014" customWidth="1"/>
    <col min="258" max="258" width="14.5" style="1014" customWidth="1"/>
    <col min="259" max="259" width="13.6640625" style="1014" customWidth="1"/>
    <col min="260" max="262" width="13.5" style="1014" customWidth="1"/>
    <col min="263" max="263" width="12.5" style="1014" customWidth="1"/>
    <col min="264" max="264" width="12.1640625" style="1014" customWidth="1"/>
    <col min="265" max="265" width="11.1640625" style="1014" customWidth="1"/>
    <col min="266" max="266" width="11.5" style="1014" customWidth="1"/>
    <col min="267" max="267" width="4.83203125" style="1014" customWidth="1"/>
    <col min="268" max="268" width="3" style="1014" customWidth="1"/>
    <col min="269" max="269" width="0.83203125" style="1014" customWidth="1"/>
    <col min="270" max="509" width="9.1640625" style="1014"/>
    <col min="510" max="510" width="1.33203125" style="1014" customWidth="1"/>
    <col min="511" max="511" width="1.1640625" style="1014" customWidth="1"/>
    <col min="512" max="512" width="3.5" style="1014" customWidth="1"/>
    <col min="513" max="513" width="19.5" style="1014" customWidth="1"/>
    <col min="514" max="514" width="14.5" style="1014" customWidth="1"/>
    <col min="515" max="515" width="13.6640625" style="1014" customWidth="1"/>
    <col min="516" max="518" width="13.5" style="1014" customWidth="1"/>
    <col min="519" max="519" width="12.5" style="1014" customWidth="1"/>
    <col min="520" max="520" width="12.1640625" style="1014" customWidth="1"/>
    <col min="521" max="521" width="11.1640625" style="1014" customWidth="1"/>
    <col min="522" max="522" width="11.5" style="1014" customWidth="1"/>
    <col min="523" max="523" width="4.83203125" style="1014" customWidth="1"/>
    <col min="524" max="524" width="3" style="1014" customWidth="1"/>
    <col min="525" max="525" width="0.83203125" style="1014" customWidth="1"/>
    <col min="526" max="765" width="9.1640625" style="1014"/>
    <col min="766" max="766" width="1.33203125" style="1014" customWidth="1"/>
    <col min="767" max="767" width="1.1640625" style="1014" customWidth="1"/>
    <col min="768" max="768" width="3.5" style="1014" customWidth="1"/>
    <col min="769" max="769" width="19.5" style="1014" customWidth="1"/>
    <col min="770" max="770" width="14.5" style="1014" customWidth="1"/>
    <col min="771" max="771" width="13.6640625" style="1014" customWidth="1"/>
    <col min="772" max="774" width="13.5" style="1014" customWidth="1"/>
    <col min="775" max="775" width="12.5" style="1014" customWidth="1"/>
    <col min="776" max="776" width="12.1640625" style="1014" customWidth="1"/>
    <col min="777" max="777" width="11.1640625" style="1014" customWidth="1"/>
    <col min="778" max="778" width="11.5" style="1014" customWidth="1"/>
    <col min="779" max="779" width="4.83203125" style="1014" customWidth="1"/>
    <col min="780" max="780" width="3" style="1014" customWidth="1"/>
    <col min="781" max="781" width="0.83203125" style="1014" customWidth="1"/>
    <col min="782" max="1021" width="9.1640625" style="1014"/>
    <col min="1022" max="1022" width="1.33203125" style="1014" customWidth="1"/>
    <col min="1023" max="1023" width="1.1640625" style="1014" customWidth="1"/>
    <col min="1024" max="1024" width="3.5" style="1014" customWidth="1"/>
    <col min="1025" max="1025" width="19.5" style="1014" customWidth="1"/>
    <col min="1026" max="1026" width="14.5" style="1014" customWidth="1"/>
    <col min="1027" max="1027" width="13.6640625" style="1014" customWidth="1"/>
    <col min="1028" max="1030" width="13.5" style="1014" customWidth="1"/>
    <col min="1031" max="1031" width="12.5" style="1014" customWidth="1"/>
    <col min="1032" max="1032" width="12.1640625" style="1014" customWidth="1"/>
    <col min="1033" max="1033" width="11.1640625" style="1014" customWidth="1"/>
    <col min="1034" max="1034" width="11.5" style="1014" customWidth="1"/>
    <col min="1035" max="1035" width="4.83203125" style="1014" customWidth="1"/>
    <col min="1036" max="1036" width="3" style="1014" customWidth="1"/>
    <col min="1037" max="1037" width="0.83203125" style="1014" customWidth="1"/>
    <col min="1038" max="1277" width="9.1640625" style="1014"/>
    <col min="1278" max="1278" width="1.33203125" style="1014" customWidth="1"/>
    <col min="1279" max="1279" width="1.1640625" style="1014" customWidth="1"/>
    <col min="1280" max="1280" width="3.5" style="1014" customWidth="1"/>
    <col min="1281" max="1281" width="19.5" style="1014" customWidth="1"/>
    <col min="1282" max="1282" width="14.5" style="1014" customWidth="1"/>
    <col min="1283" max="1283" width="13.6640625" style="1014" customWidth="1"/>
    <col min="1284" max="1286" width="13.5" style="1014" customWidth="1"/>
    <col min="1287" max="1287" width="12.5" style="1014" customWidth="1"/>
    <col min="1288" max="1288" width="12.1640625" style="1014" customWidth="1"/>
    <col min="1289" max="1289" width="11.1640625" style="1014" customWidth="1"/>
    <col min="1290" max="1290" width="11.5" style="1014" customWidth="1"/>
    <col min="1291" max="1291" width="4.83203125" style="1014" customWidth="1"/>
    <col min="1292" max="1292" width="3" style="1014" customWidth="1"/>
    <col min="1293" max="1293" width="0.83203125" style="1014" customWidth="1"/>
    <col min="1294" max="1533" width="9.1640625" style="1014"/>
    <col min="1534" max="1534" width="1.33203125" style="1014" customWidth="1"/>
    <col min="1535" max="1535" width="1.1640625" style="1014" customWidth="1"/>
    <col min="1536" max="1536" width="3.5" style="1014" customWidth="1"/>
    <col min="1537" max="1537" width="19.5" style="1014" customWidth="1"/>
    <col min="1538" max="1538" width="14.5" style="1014" customWidth="1"/>
    <col min="1539" max="1539" width="13.6640625" style="1014" customWidth="1"/>
    <col min="1540" max="1542" width="13.5" style="1014" customWidth="1"/>
    <col min="1543" max="1543" width="12.5" style="1014" customWidth="1"/>
    <col min="1544" max="1544" width="12.1640625" style="1014" customWidth="1"/>
    <col min="1545" max="1545" width="11.1640625" style="1014" customWidth="1"/>
    <col min="1546" max="1546" width="11.5" style="1014" customWidth="1"/>
    <col min="1547" max="1547" width="4.83203125" style="1014" customWidth="1"/>
    <col min="1548" max="1548" width="3" style="1014" customWidth="1"/>
    <col min="1549" max="1549" width="0.83203125" style="1014" customWidth="1"/>
    <col min="1550" max="1789" width="9.1640625" style="1014"/>
    <col min="1790" max="1790" width="1.33203125" style="1014" customWidth="1"/>
    <col min="1791" max="1791" width="1.1640625" style="1014" customWidth="1"/>
    <col min="1792" max="1792" width="3.5" style="1014" customWidth="1"/>
    <col min="1793" max="1793" width="19.5" style="1014" customWidth="1"/>
    <col min="1794" max="1794" width="14.5" style="1014" customWidth="1"/>
    <col min="1795" max="1795" width="13.6640625" style="1014" customWidth="1"/>
    <col min="1796" max="1798" width="13.5" style="1014" customWidth="1"/>
    <col min="1799" max="1799" width="12.5" style="1014" customWidth="1"/>
    <col min="1800" max="1800" width="12.1640625" style="1014" customWidth="1"/>
    <col min="1801" max="1801" width="11.1640625" style="1014" customWidth="1"/>
    <col min="1802" max="1802" width="11.5" style="1014" customWidth="1"/>
    <col min="1803" max="1803" width="4.83203125" style="1014" customWidth="1"/>
    <col min="1804" max="1804" width="3" style="1014" customWidth="1"/>
    <col min="1805" max="1805" width="0.83203125" style="1014" customWidth="1"/>
    <col min="1806" max="2045" width="9.1640625" style="1014"/>
    <col min="2046" max="2046" width="1.33203125" style="1014" customWidth="1"/>
    <col min="2047" max="2047" width="1.1640625" style="1014" customWidth="1"/>
    <col min="2048" max="2048" width="3.5" style="1014" customWidth="1"/>
    <col min="2049" max="2049" width="19.5" style="1014" customWidth="1"/>
    <col min="2050" max="2050" width="14.5" style="1014" customWidth="1"/>
    <col min="2051" max="2051" width="13.6640625" style="1014" customWidth="1"/>
    <col min="2052" max="2054" width="13.5" style="1014" customWidth="1"/>
    <col min="2055" max="2055" width="12.5" style="1014" customWidth="1"/>
    <col min="2056" max="2056" width="12.1640625" style="1014" customWidth="1"/>
    <col min="2057" max="2057" width="11.1640625" style="1014" customWidth="1"/>
    <col min="2058" max="2058" width="11.5" style="1014" customWidth="1"/>
    <col min="2059" max="2059" width="4.83203125" style="1014" customWidth="1"/>
    <col min="2060" max="2060" width="3" style="1014" customWidth="1"/>
    <col min="2061" max="2061" width="0.83203125" style="1014" customWidth="1"/>
    <col min="2062" max="2301" width="9.1640625" style="1014"/>
    <col min="2302" max="2302" width="1.33203125" style="1014" customWidth="1"/>
    <col min="2303" max="2303" width="1.1640625" style="1014" customWidth="1"/>
    <col min="2304" max="2304" width="3.5" style="1014" customWidth="1"/>
    <col min="2305" max="2305" width="19.5" style="1014" customWidth="1"/>
    <col min="2306" max="2306" width="14.5" style="1014" customWidth="1"/>
    <col min="2307" max="2307" width="13.6640625" style="1014" customWidth="1"/>
    <col min="2308" max="2310" width="13.5" style="1014" customWidth="1"/>
    <col min="2311" max="2311" width="12.5" style="1014" customWidth="1"/>
    <col min="2312" max="2312" width="12.1640625" style="1014" customWidth="1"/>
    <col min="2313" max="2313" width="11.1640625" style="1014" customWidth="1"/>
    <col min="2314" max="2314" width="11.5" style="1014" customWidth="1"/>
    <col min="2315" max="2315" width="4.83203125" style="1014" customWidth="1"/>
    <col min="2316" max="2316" width="3" style="1014" customWidth="1"/>
    <col min="2317" max="2317" width="0.83203125" style="1014" customWidth="1"/>
    <col min="2318" max="2557" width="9.1640625" style="1014"/>
    <col min="2558" max="2558" width="1.33203125" style="1014" customWidth="1"/>
    <col min="2559" max="2559" width="1.1640625" style="1014" customWidth="1"/>
    <col min="2560" max="2560" width="3.5" style="1014" customWidth="1"/>
    <col min="2561" max="2561" width="19.5" style="1014" customWidth="1"/>
    <col min="2562" max="2562" width="14.5" style="1014" customWidth="1"/>
    <col min="2563" max="2563" width="13.6640625" style="1014" customWidth="1"/>
    <col min="2564" max="2566" width="13.5" style="1014" customWidth="1"/>
    <col min="2567" max="2567" width="12.5" style="1014" customWidth="1"/>
    <col min="2568" max="2568" width="12.1640625" style="1014" customWidth="1"/>
    <col min="2569" max="2569" width="11.1640625" style="1014" customWidth="1"/>
    <col min="2570" max="2570" width="11.5" style="1014" customWidth="1"/>
    <col min="2571" max="2571" width="4.83203125" style="1014" customWidth="1"/>
    <col min="2572" max="2572" width="3" style="1014" customWidth="1"/>
    <col min="2573" max="2573" width="0.83203125" style="1014" customWidth="1"/>
    <col min="2574" max="2813" width="9.1640625" style="1014"/>
    <col min="2814" max="2814" width="1.33203125" style="1014" customWidth="1"/>
    <col min="2815" max="2815" width="1.1640625" style="1014" customWidth="1"/>
    <col min="2816" max="2816" width="3.5" style="1014" customWidth="1"/>
    <col min="2817" max="2817" width="19.5" style="1014" customWidth="1"/>
    <col min="2818" max="2818" width="14.5" style="1014" customWidth="1"/>
    <col min="2819" max="2819" width="13.6640625" style="1014" customWidth="1"/>
    <col min="2820" max="2822" width="13.5" style="1014" customWidth="1"/>
    <col min="2823" max="2823" width="12.5" style="1014" customWidth="1"/>
    <col min="2824" max="2824" width="12.1640625" style="1014" customWidth="1"/>
    <col min="2825" max="2825" width="11.1640625" style="1014" customWidth="1"/>
    <col min="2826" max="2826" width="11.5" style="1014" customWidth="1"/>
    <col min="2827" max="2827" width="4.83203125" style="1014" customWidth="1"/>
    <col min="2828" max="2828" width="3" style="1014" customWidth="1"/>
    <col min="2829" max="2829" width="0.83203125" style="1014" customWidth="1"/>
    <col min="2830" max="3069" width="9.1640625" style="1014"/>
    <col min="3070" max="3070" width="1.33203125" style="1014" customWidth="1"/>
    <col min="3071" max="3071" width="1.1640625" style="1014" customWidth="1"/>
    <col min="3072" max="3072" width="3.5" style="1014" customWidth="1"/>
    <col min="3073" max="3073" width="19.5" style="1014" customWidth="1"/>
    <col min="3074" max="3074" width="14.5" style="1014" customWidth="1"/>
    <col min="3075" max="3075" width="13.6640625" style="1014" customWidth="1"/>
    <col min="3076" max="3078" width="13.5" style="1014" customWidth="1"/>
    <col min="3079" max="3079" width="12.5" style="1014" customWidth="1"/>
    <col min="3080" max="3080" width="12.1640625" style="1014" customWidth="1"/>
    <col min="3081" max="3081" width="11.1640625" style="1014" customWidth="1"/>
    <col min="3082" max="3082" width="11.5" style="1014" customWidth="1"/>
    <col min="3083" max="3083" width="4.83203125" style="1014" customWidth="1"/>
    <col min="3084" max="3084" width="3" style="1014" customWidth="1"/>
    <col min="3085" max="3085" width="0.83203125" style="1014" customWidth="1"/>
    <col min="3086" max="3325" width="9.1640625" style="1014"/>
    <col min="3326" max="3326" width="1.33203125" style="1014" customWidth="1"/>
    <col min="3327" max="3327" width="1.1640625" style="1014" customWidth="1"/>
    <col min="3328" max="3328" width="3.5" style="1014" customWidth="1"/>
    <col min="3329" max="3329" width="19.5" style="1014" customWidth="1"/>
    <col min="3330" max="3330" width="14.5" style="1014" customWidth="1"/>
    <col min="3331" max="3331" width="13.6640625" style="1014" customWidth="1"/>
    <col min="3332" max="3334" width="13.5" style="1014" customWidth="1"/>
    <col min="3335" max="3335" width="12.5" style="1014" customWidth="1"/>
    <col min="3336" max="3336" width="12.1640625" style="1014" customWidth="1"/>
    <col min="3337" max="3337" width="11.1640625" style="1014" customWidth="1"/>
    <col min="3338" max="3338" width="11.5" style="1014" customWidth="1"/>
    <col min="3339" max="3339" width="4.83203125" style="1014" customWidth="1"/>
    <col min="3340" max="3340" width="3" style="1014" customWidth="1"/>
    <col min="3341" max="3341" width="0.83203125" style="1014" customWidth="1"/>
    <col min="3342" max="3581" width="9.1640625" style="1014"/>
    <col min="3582" max="3582" width="1.33203125" style="1014" customWidth="1"/>
    <col min="3583" max="3583" width="1.1640625" style="1014" customWidth="1"/>
    <col min="3584" max="3584" width="3.5" style="1014" customWidth="1"/>
    <col min="3585" max="3585" width="19.5" style="1014" customWidth="1"/>
    <col min="3586" max="3586" width="14.5" style="1014" customWidth="1"/>
    <col min="3587" max="3587" width="13.6640625" style="1014" customWidth="1"/>
    <col min="3588" max="3590" width="13.5" style="1014" customWidth="1"/>
    <col min="3591" max="3591" width="12.5" style="1014" customWidth="1"/>
    <col min="3592" max="3592" width="12.1640625" style="1014" customWidth="1"/>
    <col min="3593" max="3593" width="11.1640625" style="1014" customWidth="1"/>
    <col min="3594" max="3594" width="11.5" style="1014" customWidth="1"/>
    <col min="3595" max="3595" width="4.83203125" style="1014" customWidth="1"/>
    <col min="3596" max="3596" width="3" style="1014" customWidth="1"/>
    <col min="3597" max="3597" width="0.83203125" style="1014" customWidth="1"/>
    <col min="3598" max="3837" width="9.1640625" style="1014"/>
    <col min="3838" max="3838" width="1.33203125" style="1014" customWidth="1"/>
    <col min="3839" max="3839" width="1.1640625" style="1014" customWidth="1"/>
    <col min="3840" max="3840" width="3.5" style="1014" customWidth="1"/>
    <col min="3841" max="3841" width="19.5" style="1014" customWidth="1"/>
    <col min="3842" max="3842" width="14.5" style="1014" customWidth="1"/>
    <col min="3843" max="3843" width="13.6640625" style="1014" customWidth="1"/>
    <col min="3844" max="3846" width="13.5" style="1014" customWidth="1"/>
    <col min="3847" max="3847" width="12.5" style="1014" customWidth="1"/>
    <col min="3848" max="3848" width="12.1640625" style="1014" customWidth="1"/>
    <col min="3849" max="3849" width="11.1640625" style="1014" customWidth="1"/>
    <col min="3850" max="3850" width="11.5" style="1014" customWidth="1"/>
    <col min="3851" max="3851" width="4.83203125" style="1014" customWidth="1"/>
    <col min="3852" max="3852" width="3" style="1014" customWidth="1"/>
    <col min="3853" max="3853" width="0.83203125" style="1014" customWidth="1"/>
    <col min="3854" max="4093" width="9.1640625" style="1014"/>
    <col min="4094" max="4094" width="1.33203125" style="1014" customWidth="1"/>
    <col min="4095" max="4095" width="1.1640625" style="1014" customWidth="1"/>
    <col min="4096" max="4096" width="3.5" style="1014" customWidth="1"/>
    <col min="4097" max="4097" width="19.5" style="1014" customWidth="1"/>
    <col min="4098" max="4098" width="14.5" style="1014" customWidth="1"/>
    <col min="4099" max="4099" width="13.6640625" style="1014" customWidth="1"/>
    <col min="4100" max="4102" width="13.5" style="1014" customWidth="1"/>
    <col min="4103" max="4103" width="12.5" style="1014" customWidth="1"/>
    <col min="4104" max="4104" width="12.1640625" style="1014" customWidth="1"/>
    <col min="4105" max="4105" width="11.1640625" style="1014" customWidth="1"/>
    <col min="4106" max="4106" width="11.5" style="1014" customWidth="1"/>
    <col min="4107" max="4107" width="4.83203125" style="1014" customWidth="1"/>
    <col min="4108" max="4108" width="3" style="1014" customWidth="1"/>
    <col min="4109" max="4109" width="0.83203125" style="1014" customWidth="1"/>
    <col min="4110" max="4349" width="9.1640625" style="1014"/>
    <col min="4350" max="4350" width="1.33203125" style="1014" customWidth="1"/>
    <col min="4351" max="4351" width="1.1640625" style="1014" customWidth="1"/>
    <col min="4352" max="4352" width="3.5" style="1014" customWidth="1"/>
    <col min="4353" max="4353" width="19.5" style="1014" customWidth="1"/>
    <col min="4354" max="4354" width="14.5" style="1014" customWidth="1"/>
    <col min="4355" max="4355" width="13.6640625" style="1014" customWidth="1"/>
    <col min="4356" max="4358" width="13.5" style="1014" customWidth="1"/>
    <col min="4359" max="4359" width="12.5" style="1014" customWidth="1"/>
    <col min="4360" max="4360" width="12.1640625" style="1014" customWidth="1"/>
    <col min="4361" max="4361" width="11.1640625" style="1014" customWidth="1"/>
    <col min="4362" max="4362" width="11.5" style="1014" customWidth="1"/>
    <col min="4363" max="4363" width="4.83203125" style="1014" customWidth="1"/>
    <col min="4364" max="4364" width="3" style="1014" customWidth="1"/>
    <col min="4365" max="4365" width="0.83203125" style="1014" customWidth="1"/>
    <col min="4366" max="4605" width="9.1640625" style="1014"/>
    <col min="4606" max="4606" width="1.33203125" style="1014" customWidth="1"/>
    <col min="4607" max="4607" width="1.1640625" style="1014" customWidth="1"/>
    <col min="4608" max="4608" width="3.5" style="1014" customWidth="1"/>
    <col min="4609" max="4609" width="19.5" style="1014" customWidth="1"/>
    <col min="4610" max="4610" width="14.5" style="1014" customWidth="1"/>
    <col min="4611" max="4611" width="13.6640625" style="1014" customWidth="1"/>
    <col min="4612" max="4614" width="13.5" style="1014" customWidth="1"/>
    <col min="4615" max="4615" width="12.5" style="1014" customWidth="1"/>
    <col min="4616" max="4616" width="12.1640625" style="1014" customWidth="1"/>
    <col min="4617" max="4617" width="11.1640625" style="1014" customWidth="1"/>
    <col min="4618" max="4618" width="11.5" style="1014" customWidth="1"/>
    <col min="4619" max="4619" width="4.83203125" style="1014" customWidth="1"/>
    <col min="4620" max="4620" width="3" style="1014" customWidth="1"/>
    <col min="4621" max="4621" width="0.83203125" style="1014" customWidth="1"/>
    <col min="4622" max="4861" width="9.1640625" style="1014"/>
    <col min="4862" max="4862" width="1.33203125" style="1014" customWidth="1"/>
    <col min="4863" max="4863" width="1.1640625" style="1014" customWidth="1"/>
    <col min="4864" max="4864" width="3.5" style="1014" customWidth="1"/>
    <col min="4865" max="4865" width="19.5" style="1014" customWidth="1"/>
    <col min="4866" max="4866" width="14.5" style="1014" customWidth="1"/>
    <col min="4867" max="4867" width="13.6640625" style="1014" customWidth="1"/>
    <col min="4868" max="4870" width="13.5" style="1014" customWidth="1"/>
    <col min="4871" max="4871" width="12.5" style="1014" customWidth="1"/>
    <col min="4872" max="4872" width="12.1640625" style="1014" customWidth="1"/>
    <col min="4873" max="4873" width="11.1640625" style="1014" customWidth="1"/>
    <col min="4874" max="4874" width="11.5" style="1014" customWidth="1"/>
    <col min="4875" max="4875" width="4.83203125" style="1014" customWidth="1"/>
    <col min="4876" max="4876" width="3" style="1014" customWidth="1"/>
    <col min="4877" max="4877" width="0.83203125" style="1014" customWidth="1"/>
    <col min="4878" max="5117" width="9.1640625" style="1014"/>
    <col min="5118" max="5118" width="1.33203125" style="1014" customWidth="1"/>
    <col min="5119" max="5119" width="1.1640625" style="1014" customWidth="1"/>
    <col min="5120" max="5120" width="3.5" style="1014" customWidth="1"/>
    <col min="5121" max="5121" width="19.5" style="1014" customWidth="1"/>
    <col min="5122" max="5122" width="14.5" style="1014" customWidth="1"/>
    <col min="5123" max="5123" width="13.6640625" style="1014" customWidth="1"/>
    <col min="5124" max="5126" width="13.5" style="1014" customWidth="1"/>
    <col min="5127" max="5127" width="12.5" style="1014" customWidth="1"/>
    <col min="5128" max="5128" width="12.1640625" style="1014" customWidth="1"/>
    <col min="5129" max="5129" width="11.1640625" style="1014" customWidth="1"/>
    <col min="5130" max="5130" width="11.5" style="1014" customWidth="1"/>
    <col min="5131" max="5131" width="4.83203125" style="1014" customWidth="1"/>
    <col min="5132" max="5132" width="3" style="1014" customWidth="1"/>
    <col min="5133" max="5133" width="0.83203125" style="1014" customWidth="1"/>
    <col min="5134" max="5373" width="9.1640625" style="1014"/>
    <col min="5374" max="5374" width="1.33203125" style="1014" customWidth="1"/>
    <col min="5375" max="5375" width="1.1640625" style="1014" customWidth="1"/>
    <col min="5376" max="5376" width="3.5" style="1014" customWidth="1"/>
    <col min="5377" max="5377" width="19.5" style="1014" customWidth="1"/>
    <col min="5378" max="5378" width="14.5" style="1014" customWidth="1"/>
    <col min="5379" max="5379" width="13.6640625" style="1014" customWidth="1"/>
    <col min="5380" max="5382" width="13.5" style="1014" customWidth="1"/>
    <col min="5383" max="5383" width="12.5" style="1014" customWidth="1"/>
    <col min="5384" max="5384" width="12.1640625" style="1014" customWidth="1"/>
    <col min="5385" max="5385" width="11.1640625" style="1014" customWidth="1"/>
    <col min="5386" max="5386" width="11.5" style="1014" customWidth="1"/>
    <col min="5387" max="5387" width="4.83203125" style="1014" customWidth="1"/>
    <col min="5388" max="5388" width="3" style="1014" customWidth="1"/>
    <col min="5389" max="5389" width="0.83203125" style="1014" customWidth="1"/>
    <col min="5390" max="5629" width="9.1640625" style="1014"/>
    <col min="5630" max="5630" width="1.33203125" style="1014" customWidth="1"/>
    <col min="5631" max="5631" width="1.1640625" style="1014" customWidth="1"/>
    <col min="5632" max="5632" width="3.5" style="1014" customWidth="1"/>
    <col min="5633" max="5633" width="19.5" style="1014" customWidth="1"/>
    <col min="5634" max="5634" width="14.5" style="1014" customWidth="1"/>
    <col min="5635" max="5635" width="13.6640625" style="1014" customWidth="1"/>
    <col min="5636" max="5638" width="13.5" style="1014" customWidth="1"/>
    <col min="5639" max="5639" width="12.5" style="1014" customWidth="1"/>
    <col min="5640" max="5640" width="12.1640625" style="1014" customWidth="1"/>
    <col min="5641" max="5641" width="11.1640625" style="1014" customWidth="1"/>
    <col min="5642" max="5642" width="11.5" style="1014" customWidth="1"/>
    <col min="5643" max="5643" width="4.83203125" style="1014" customWidth="1"/>
    <col min="5644" max="5644" width="3" style="1014" customWidth="1"/>
    <col min="5645" max="5645" width="0.83203125" style="1014" customWidth="1"/>
    <col min="5646" max="5885" width="9.1640625" style="1014"/>
    <col min="5886" max="5886" width="1.33203125" style="1014" customWidth="1"/>
    <col min="5887" max="5887" width="1.1640625" style="1014" customWidth="1"/>
    <col min="5888" max="5888" width="3.5" style="1014" customWidth="1"/>
    <col min="5889" max="5889" width="19.5" style="1014" customWidth="1"/>
    <col min="5890" max="5890" width="14.5" style="1014" customWidth="1"/>
    <col min="5891" max="5891" width="13.6640625" style="1014" customWidth="1"/>
    <col min="5892" max="5894" width="13.5" style="1014" customWidth="1"/>
    <col min="5895" max="5895" width="12.5" style="1014" customWidth="1"/>
    <col min="5896" max="5896" width="12.1640625" style="1014" customWidth="1"/>
    <col min="5897" max="5897" width="11.1640625" style="1014" customWidth="1"/>
    <col min="5898" max="5898" width="11.5" style="1014" customWidth="1"/>
    <col min="5899" max="5899" width="4.83203125" style="1014" customWidth="1"/>
    <col min="5900" max="5900" width="3" style="1014" customWidth="1"/>
    <col min="5901" max="5901" width="0.83203125" style="1014" customWidth="1"/>
    <col min="5902" max="6141" width="9.1640625" style="1014"/>
    <col min="6142" max="6142" width="1.33203125" style="1014" customWidth="1"/>
    <col min="6143" max="6143" width="1.1640625" style="1014" customWidth="1"/>
    <col min="6144" max="6144" width="3.5" style="1014" customWidth="1"/>
    <col min="6145" max="6145" width="19.5" style="1014" customWidth="1"/>
    <col min="6146" max="6146" width="14.5" style="1014" customWidth="1"/>
    <col min="6147" max="6147" width="13.6640625" style="1014" customWidth="1"/>
    <col min="6148" max="6150" width="13.5" style="1014" customWidth="1"/>
    <col min="6151" max="6151" width="12.5" style="1014" customWidth="1"/>
    <col min="6152" max="6152" width="12.1640625" style="1014" customWidth="1"/>
    <col min="6153" max="6153" width="11.1640625" style="1014" customWidth="1"/>
    <col min="6154" max="6154" width="11.5" style="1014" customWidth="1"/>
    <col min="6155" max="6155" width="4.83203125" style="1014" customWidth="1"/>
    <col min="6156" max="6156" width="3" style="1014" customWidth="1"/>
    <col min="6157" max="6157" width="0.83203125" style="1014" customWidth="1"/>
    <col min="6158" max="6397" width="9.1640625" style="1014"/>
    <col min="6398" max="6398" width="1.33203125" style="1014" customWidth="1"/>
    <col min="6399" max="6399" width="1.1640625" style="1014" customWidth="1"/>
    <col min="6400" max="6400" width="3.5" style="1014" customWidth="1"/>
    <col min="6401" max="6401" width="19.5" style="1014" customWidth="1"/>
    <col min="6402" max="6402" width="14.5" style="1014" customWidth="1"/>
    <col min="6403" max="6403" width="13.6640625" style="1014" customWidth="1"/>
    <col min="6404" max="6406" width="13.5" style="1014" customWidth="1"/>
    <col min="6407" max="6407" width="12.5" style="1014" customWidth="1"/>
    <col min="6408" max="6408" width="12.1640625" style="1014" customWidth="1"/>
    <col min="6409" max="6409" width="11.1640625" style="1014" customWidth="1"/>
    <col min="6410" max="6410" width="11.5" style="1014" customWidth="1"/>
    <col min="6411" max="6411" width="4.83203125" style="1014" customWidth="1"/>
    <col min="6412" max="6412" width="3" style="1014" customWidth="1"/>
    <col min="6413" max="6413" width="0.83203125" style="1014" customWidth="1"/>
    <col min="6414" max="6653" width="9.1640625" style="1014"/>
    <col min="6654" max="6654" width="1.33203125" style="1014" customWidth="1"/>
    <col min="6655" max="6655" width="1.1640625" style="1014" customWidth="1"/>
    <col min="6656" max="6656" width="3.5" style="1014" customWidth="1"/>
    <col min="6657" max="6657" width="19.5" style="1014" customWidth="1"/>
    <col min="6658" max="6658" width="14.5" style="1014" customWidth="1"/>
    <col min="6659" max="6659" width="13.6640625" style="1014" customWidth="1"/>
    <col min="6660" max="6662" width="13.5" style="1014" customWidth="1"/>
    <col min="6663" max="6663" width="12.5" style="1014" customWidth="1"/>
    <col min="6664" max="6664" width="12.1640625" style="1014" customWidth="1"/>
    <col min="6665" max="6665" width="11.1640625" style="1014" customWidth="1"/>
    <col min="6666" max="6666" width="11.5" style="1014" customWidth="1"/>
    <col min="6667" max="6667" width="4.83203125" style="1014" customWidth="1"/>
    <col min="6668" max="6668" width="3" style="1014" customWidth="1"/>
    <col min="6669" max="6669" width="0.83203125" style="1014" customWidth="1"/>
    <col min="6670" max="6909" width="9.1640625" style="1014"/>
    <col min="6910" max="6910" width="1.33203125" style="1014" customWidth="1"/>
    <col min="6911" max="6911" width="1.1640625" style="1014" customWidth="1"/>
    <col min="6912" max="6912" width="3.5" style="1014" customWidth="1"/>
    <col min="6913" max="6913" width="19.5" style="1014" customWidth="1"/>
    <col min="6914" max="6914" width="14.5" style="1014" customWidth="1"/>
    <col min="6915" max="6915" width="13.6640625" style="1014" customWidth="1"/>
    <col min="6916" max="6918" width="13.5" style="1014" customWidth="1"/>
    <col min="6919" max="6919" width="12.5" style="1014" customWidth="1"/>
    <col min="6920" max="6920" width="12.1640625" style="1014" customWidth="1"/>
    <col min="6921" max="6921" width="11.1640625" style="1014" customWidth="1"/>
    <col min="6922" max="6922" width="11.5" style="1014" customWidth="1"/>
    <col min="6923" max="6923" width="4.83203125" style="1014" customWidth="1"/>
    <col min="6924" max="6924" width="3" style="1014" customWidth="1"/>
    <col min="6925" max="6925" width="0.83203125" style="1014" customWidth="1"/>
    <col min="6926" max="7165" width="9.1640625" style="1014"/>
    <col min="7166" max="7166" width="1.33203125" style="1014" customWidth="1"/>
    <col min="7167" max="7167" width="1.1640625" style="1014" customWidth="1"/>
    <col min="7168" max="7168" width="3.5" style="1014" customWidth="1"/>
    <col min="7169" max="7169" width="19.5" style="1014" customWidth="1"/>
    <col min="7170" max="7170" width="14.5" style="1014" customWidth="1"/>
    <col min="7171" max="7171" width="13.6640625" style="1014" customWidth="1"/>
    <col min="7172" max="7174" width="13.5" style="1014" customWidth="1"/>
    <col min="7175" max="7175" width="12.5" style="1014" customWidth="1"/>
    <col min="7176" max="7176" width="12.1640625" style="1014" customWidth="1"/>
    <col min="7177" max="7177" width="11.1640625" style="1014" customWidth="1"/>
    <col min="7178" max="7178" width="11.5" style="1014" customWidth="1"/>
    <col min="7179" max="7179" width="4.83203125" style="1014" customWidth="1"/>
    <col min="7180" max="7180" width="3" style="1014" customWidth="1"/>
    <col min="7181" max="7181" width="0.83203125" style="1014" customWidth="1"/>
    <col min="7182" max="7421" width="9.1640625" style="1014"/>
    <col min="7422" max="7422" width="1.33203125" style="1014" customWidth="1"/>
    <col min="7423" max="7423" width="1.1640625" style="1014" customWidth="1"/>
    <col min="7424" max="7424" width="3.5" style="1014" customWidth="1"/>
    <col min="7425" max="7425" width="19.5" style="1014" customWidth="1"/>
    <col min="7426" max="7426" width="14.5" style="1014" customWidth="1"/>
    <col min="7427" max="7427" width="13.6640625" style="1014" customWidth="1"/>
    <col min="7428" max="7430" width="13.5" style="1014" customWidth="1"/>
    <col min="7431" max="7431" width="12.5" style="1014" customWidth="1"/>
    <col min="7432" max="7432" width="12.1640625" style="1014" customWidth="1"/>
    <col min="7433" max="7433" width="11.1640625" style="1014" customWidth="1"/>
    <col min="7434" max="7434" width="11.5" style="1014" customWidth="1"/>
    <col min="7435" max="7435" width="4.83203125" style="1014" customWidth="1"/>
    <col min="7436" max="7436" width="3" style="1014" customWidth="1"/>
    <col min="7437" max="7437" width="0.83203125" style="1014" customWidth="1"/>
    <col min="7438" max="7677" width="9.1640625" style="1014"/>
    <col min="7678" max="7678" width="1.33203125" style="1014" customWidth="1"/>
    <col min="7679" max="7679" width="1.1640625" style="1014" customWidth="1"/>
    <col min="7680" max="7680" width="3.5" style="1014" customWidth="1"/>
    <col min="7681" max="7681" width="19.5" style="1014" customWidth="1"/>
    <col min="7682" max="7682" width="14.5" style="1014" customWidth="1"/>
    <col min="7683" max="7683" width="13.6640625" style="1014" customWidth="1"/>
    <col min="7684" max="7686" width="13.5" style="1014" customWidth="1"/>
    <col min="7687" max="7687" width="12.5" style="1014" customWidth="1"/>
    <col min="7688" max="7688" width="12.1640625" style="1014" customWidth="1"/>
    <col min="7689" max="7689" width="11.1640625" style="1014" customWidth="1"/>
    <col min="7690" max="7690" width="11.5" style="1014" customWidth="1"/>
    <col min="7691" max="7691" width="4.83203125" style="1014" customWidth="1"/>
    <col min="7692" max="7692" width="3" style="1014" customWidth="1"/>
    <col min="7693" max="7693" width="0.83203125" style="1014" customWidth="1"/>
    <col min="7694" max="7933" width="9.1640625" style="1014"/>
    <col min="7934" max="7934" width="1.33203125" style="1014" customWidth="1"/>
    <col min="7935" max="7935" width="1.1640625" style="1014" customWidth="1"/>
    <col min="7936" max="7936" width="3.5" style="1014" customWidth="1"/>
    <col min="7937" max="7937" width="19.5" style="1014" customWidth="1"/>
    <col min="7938" max="7938" width="14.5" style="1014" customWidth="1"/>
    <col min="7939" max="7939" width="13.6640625" style="1014" customWidth="1"/>
    <col min="7940" max="7942" width="13.5" style="1014" customWidth="1"/>
    <col min="7943" max="7943" width="12.5" style="1014" customWidth="1"/>
    <col min="7944" max="7944" width="12.1640625" style="1014" customWidth="1"/>
    <col min="7945" max="7945" width="11.1640625" style="1014" customWidth="1"/>
    <col min="7946" max="7946" width="11.5" style="1014" customWidth="1"/>
    <col min="7947" max="7947" width="4.83203125" style="1014" customWidth="1"/>
    <col min="7948" max="7948" width="3" style="1014" customWidth="1"/>
    <col min="7949" max="7949" width="0.83203125" style="1014" customWidth="1"/>
    <col min="7950" max="8189" width="9.1640625" style="1014"/>
    <col min="8190" max="8190" width="1.33203125" style="1014" customWidth="1"/>
    <col min="8191" max="8191" width="1.1640625" style="1014" customWidth="1"/>
    <col min="8192" max="8192" width="3.5" style="1014" customWidth="1"/>
    <col min="8193" max="8193" width="19.5" style="1014" customWidth="1"/>
    <col min="8194" max="8194" width="14.5" style="1014" customWidth="1"/>
    <col min="8195" max="8195" width="13.6640625" style="1014" customWidth="1"/>
    <col min="8196" max="8198" width="13.5" style="1014" customWidth="1"/>
    <col min="8199" max="8199" width="12.5" style="1014" customWidth="1"/>
    <col min="8200" max="8200" width="12.1640625" style="1014" customWidth="1"/>
    <col min="8201" max="8201" width="11.1640625" style="1014" customWidth="1"/>
    <col min="8202" max="8202" width="11.5" style="1014" customWidth="1"/>
    <col min="8203" max="8203" width="4.83203125" style="1014" customWidth="1"/>
    <col min="8204" max="8204" width="3" style="1014" customWidth="1"/>
    <col min="8205" max="8205" width="0.83203125" style="1014" customWidth="1"/>
    <col min="8206" max="8445" width="9.1640625" style="1014"/>
    <col min="8446" max="8446" width="1.33203125" style="1014" customWidth="1"/>
    <col min="8447" max="8447" width="1.1640625" style="1014" customWidth="1"/>
    <col min="8448" max="8448" width="3.5" style="1014" customWidth="1"/>
    <col min="8449" max="8449" width="19.5" style="1014" customWidth="1"/>
    <col min="8450" max="8450" width="14.5" style="1014" customWidth="1"/>
    <col min="8451" max="8451" width="13.6640625" style="1014" customWidth="1"/>
    <col min="8452" max="8454" width="13.5" style="1014" customWidth="1"/>
    <col min="8455" max="8455" width="12.5" style="1014" customWidth="1"/>
    <col min="8456" max="8456" width="12.1640625" style="1014" customWidth="1"/>
    <col min="8457" max="8457" width="11.1640625" style="1014" customWidth="1"/>
    <col min="8458" max="8458" width="11.5" style="1014" customWidth="1"/>
    <col min="8459" max="8459" width="4.83203125" style="1014" customWidth="1"/>
    <col min="8460" max="8460" width="3" style="1014" customWidth="1"/>
    <col min="8461" max="8461" width="0.83203125" style="1014" customWidth="1"/>
    <col min="8462" max="8701" width="9.1640625" style="1014"/>
    <col min="8702" max="8702" width="1.33203125" style="1014" customWidth="1"/>
    <col min="8703" max="8703" width="1.1640625" style="1014" customWidth="1"/>
    <col min="8704" max="8704" width="3.5" style="1014" customWidth="1"/>
    <col min="8705" max="8705" width="19.5" style="1014" customWidth="1"/>
    <col min="8706" max="8706" width="14.5" style="1014" customWidth="1"/>
    <col min="8707" max="8707" width="13.6640625" style="1014" customWidth="1"/>
    <col min="8708" max="8710" width="13.5" style="1014" customWidth="1"/>
    <col min="8711" max="8711" width="12.5" style="1014" customWidth="1"/>
    <col min="8712" max="8712" width="12.1640625" style="1014" customWidth="1"/>
    <col min="8713" max="8713" width="11.1640625" style="1014" customWidth="1"/>
    <col min="8714" max="8714" width="11.5" style="1014" customWidth="1"/>
    <col min="8715" max="8715" width="4.83203125" style="1014" customWidth="1"/>
    <col min="8716" max="8716" width="3" style="1014" customWidth="1"/>
    <col min="8717" max="8717" width="0.83203125" style="1014" customWidth="1"/>
    <col min="8718" max="8957" width="9.1640625" style="1014"/>
    <col min="8958" max="8958" width="1.33203125" style="1014" customWidth="1"/>
    <col min="8959" max="8959" width="1.1640625" style="1014" customWidth="1"/>
    <col min="8960" max="8960" width="3.5" style="1014" customWidth="1"/>
    <col min="8961" max="8961" width="19.5" style="1014" customWidth="1"/>
    <col min="8962" max="8962" width="14.5" style="1014" customWidth="1"/>
    <col min="8963" max="8963" width="13.6640625" style="1014" customWidth="1"/>
    <col min="8964" max="8966" width="13.5" style="1014" customWidth="1"/>
    <col min="8967" max="8967" width="12.5" style="1014" customWidth="1"/>
    <col min="8968" max="8968" width="12.1640625" style="1014" customWidth="1"/>
    <col min="8969" max="8969" width="11.1640625" style="1014" customWidth="1"/>
    <col min="8970" max="8970" width="11.5" style="1014" customWidth="1"/>
    <col min="8971" max="8971" width="4.83203125" style="1014" customWidth="1"/>
    <col min="8972" max="8972" width="3" style="1014" customWidth="1"/>
    <col min="8973" max="8973" width="0.83203125" style="1014" customWidth="1"/>
    <col min="8974" max="9213" width="9.1640625" style="1014"/>
    <col min="9214" max="9214" width="1.33203125" style="1014" customWidth="1"/>
    <col min="9215" max="9215" width="1.1640625" style="1014" customWidth="1"/>
    <col min="9216" max="9216" width="3.5" style="1014" customWidth="1"/>
    <col min="9217" max="9217" width="19.5" style="1014" customWidth="1"/>
    <col min="9218" max="9218" width="14.5" style="1014" customWidth="1"/>
    <col min="9219" max="9219" width="13.6640625" style="1014" customWidth="1"/>
    <col min="9220" max="9222" width="13.5" style="1014" customWidth="1"/>
    <col min="9223" max="9223" width="12.5" style="1014" customWidth="1"/>
    <col min="9224" max="9224" width="12.1640625" style="1014" customWidth="1"/>
    <col min="9225" max="9225" width="11.1640625" style="1014" customWidth="1"/>
    <col min="9226" max="9226" width="11.5" style="1014" customWidth="1"/>
    <col min="9227" max="9227" width="4.83203125" style="1014" customWidth="1"/>
    <col min="9228" max="9228" width="3" style="1014" customWidth="1"/>
    <col min="9229" max="9229" width="0.83203125" style="1014" customWidth="1"/>
    <col min="9230" max="9469" width="9.1640625" style="1014"/>
    <col min="9470" max="9470" width="1.33203125" style="1014" customWidth="1"/>
    <col min="9471" max="9471" width="1.1640625" style="1014" customWidth="1"/>
    <col min="9472" max="9472" width="3.5" style="1014" customWidth="1"/>
    <col min="9473" max="9473" width="19.5" style="1014" customWidth="1"/>
    <col min="9474" max="9474" width="14.5" style="1014" customWidth="1"/>
    <col min="9475" max="9475" width="13.6640625" style="1014" customWidth="1"/>
    <col min="9476" max="9478" width="13.5" style="1014" customWidth="1"/>
    <col min="9479" max="9479" width="12.5" style="1014" customWidth="1"/>
    <col min="9480" max="9480" width="12.1640625" style="1014" customWidth="1"/>
    <col min="9481" max="9481" width="11.1640625" style="1014" customWidth="1"/>
    <col min="9482" max="9482" width="11.5" style="1014" customWidth="1"/>
    <col min="9483" max="9483" width="4.83203125" style="1014" customWidth="1"/>
    <col min="9484" max="9484" width="3" style="1014" customWidth="1"/>
    <col min="9485" max="9485" width="0.83203125" style="1014" customWidth="1"/>
    <col min="9486" max="9725" width="9.1640625" style="1014"/>
    <col min="9726" max="9726" width="1.33203125" style="1014" customWidth="1"/>
    <col min="9727" max="9727" width="1.1640625" style="1014" customWidth="1"/>
    <col min="9728" max="9728" width="3.5" style="1014" customWidth="1"/>
    <col min="9729" max="9729" width="19.5" style="1014" customWidth="1"/>
    <col min="9730" max="9730" width="14.5" style="1014" customWidth="1"/>
    <col min="9731" max="9731" width="13.6640625" style="1014" customWidth="1"/>
    <col min="9732" max="9734" width="13.5" style="1014" customWidth="1"/>
    <col min="9735" max="9735" width="12.5" style="1014" customWidth="1"/>
    <col min="9736" max="9736" width="12.1640625" style="1014" customWidth="1"/>
    <col min="9737" max="9737" width="11.1640625" style="1014" customWidth="1"/>
    <col min="9738" max="9738" width="11.5" style="1014" customWidth="1"/>
    <col min="9739" max="9739" width="4.83203125" style="1014" customWidth="1"/>
    <col min="9740" max="9740" width="3" style="1014" customWidth="1"/>
    <col min="9741" max="9741" width="0.83203125" style="1014" customWidth="1"/>
    <col min="9742" max="9981" width="9.1640625" style="1014"/>
    <col min="9982" max="9982" width="1.33203125" style="1014" customWidth="1"/>
    <col min="9983" max="9983" width="1.1640625" style="1014" customWidth="1"/>
    <col min="9984" max="9984" width="3.5" style="1014" customWidth="1"/>
    <col min="9985" max="9985" width="19.5" style="1014" customWidth="1"/>
    <col min="9986" max="9986" width="14.5" style="1014" customWidth="1"/>
    <col min="9987" max="9987" width="13.6640625" style="1014" customWidth="1"/>
    <col min="9988" max="9990" width="13.5" style="1014" customWidth="1"/>
    <col min="9991" max="9991" width="12.5" style="1014" customWidth="1"/>
    <col min="9992" max="9992" width="12.1640625" style="1014" customWidth="1"/>
    <col min="9993" max="9993" width="11.1640625" style="1014" customWidth="1"/>
    <col min="9994" max="9994" width="11.5" style="1014" customWidth="1"/>
    <col min="9995" max="9995" width="4.83203125" style="1014" customWidth="1"/>
    <col min="9996" max="9996" width="3" style="1014" customWidth="1"/>
    <col min="9997" max="9997" width="0.83203125" style="1014" customWidth="1"/>
    <col min="9998" max="10237" width="9.1640625" style="1014"/>
    <col min="10238" max="10238" width="1.33203125" style="1014" customWidth="1"/>
    <col min="10239" max="10239" width="1.1640625" style="1014" customWidth="1"/>
    <col min="10240" max="10240" width="3.5" style="1014" customWidth="1"/>
    <col min="10241" max="10241" width="19.5" style="1014" customWidth="1"/>
    <col min="10242" max="10242" width="14.5" style="1014" customWidth="1"/>
    <col min="10243" max="10243" width="13.6640625" style="1014" customWidth="1"/>
    <col min="10244" max="10246" width="13.5" style="1014" customWidth="1"/>
    <col min="10247" max="10247" width="12.5" style="1014" customWidth="1"/>
    <col min="10248" max="10248" width="12.1640625" style="1014" customWidth="1"/>
    <col min="10249" max="10249" width="11.1640625" style="1014" customWidth="1"/>
    <col min="10250" max="10250" width="11.5" style="1014" customWidth="1"/>
    <col min="10251" max="10251" width="4.83203125" style="1014" customWidth="1"/>
    <col min="10252" max="10252" width="3" style="1014" customWidth="1"/>
    <col min="10253" max="10253" width="0.83203125" style="1014" customWidth="1"/>
    <col min="10254" max="10493" width="9.1640625" style="1014"/>
    <col min="10494" max="10494" width="1.33203125" style="1014" customWidth="1"/>
    <col min="10495" max="10495" width="1.1640625" style="1014" customWidth="1"/>
    <col min="10496" max="10496" width="3.5" style="1014" customWidth="1"/>
    <col min="10497" max="10497" width="19.5" style="1014" customWidth="1"/>
    <col min="10498" max="10498" width="14.5" style="1014" customWidth="1"/>
    <col min="10499" max="10499" width="13.6640625" style="1014" customWidth="1"/>
    <col min="10500" max="10502" width="13.5" style="1014" customWidth="1"/>
    <col min="10503" max="10503" width="12.5" style="1014" customWidth="1"/>
    <col min="10504" max="10504" width="12.1640625" style="1014" customWidth="1"/>
    <col min="10505" max="10505" width="11.1640625" style="1014" customWidth="1"/>
    <col min="10506" max="10506" width="11.5" style="1014" customWidth="1"/>
    <col min="10507" max="10507" width="4.83203125" style="1014" customWidth="1"/>
    <col min="10508" max="10508" width="3" style="1014" customWidth="1"/>
    <col min="10509" max="10509" width="0.83203125" style="1014" customWidth="1"/>
    <col min="10510" max="10749" width="9.1640625" style="1014"/>
    <col min="10750" max="10750" width="1.33203125" style="1014" customWidth="1"/>
    <col min="10751" max="10751" width="1.1640625" style="1014" customWidth="1"/>
    <col min="10752" max="10752" width="3.5" style="1014" customWidth="1"/>
    <col min="10753" max="10753" width="19.5" style="1014" customWidth="1"/>
    <col min="10754" max="10754" width="14.5" style="1014" customWidth="1"/>
    <col min="10755" max="10755" width="13.6640625" style="1014" customWidth="1"/>
    <col min="10756" max="10758" width="13.5" style="1014" customWidth="1"/>
    <col min="10759" max="10759" width="12.5" style="1014" customWidth="1"/>
    <col min="10760" max="10760" width="12.1640625" style="1014" customWidth="1"/>
    <col min="10761" max="10761" width="11.1640625" style="1014" customWidth="1"/>
    <col min="10762" max="10762" width="11.5" style="1014" customWidth="1"/>
    <col min="10763" max="10763" width="4.83203125" style="1014" customWidth="1"/>
    <col min="10764" max="10764" width="3" style="1014" customWidth="1"/>
    <col min="10765" max="10765" width="0.83203125" style="1014" customWidth="1"/>
    <col min="10766" max="11005" width="9.1640625" style="1014"/>
    <col min="11006" max="11006" width="1.33203125" style="1014" customWidth="1"/>
    <col min="11007" max="11007" width="1.1640625" style="1014" customWidth="1"/>
    <col min="11008" max="11008" width="3.5" style="1014" customWidth="1"/>
    <col min="11009" max="11009" width="19.5" style="1014" customWidth="1"/>
    <col min="11010" max="11010" width="14.5" style="1014" customWidth="1"/>
    <col min="11011" max="11011" width="13.6640625" style="1014" customWidth="1"/>
    <col min="11012" max="11014" width="13.5" style="1014" customWidth="1"/>
    <col min="11015" max="11015" width="12.5" style="1014" customWidth="1"/>
    <col min="11016" max="11016" width="12.1640625" style="1014" customWidth="1"/>
    <col min="11017" max="11017" width="11.1640625" style="1014" customWidth="1"/>
    <col min="11018" max="11018" width="11.5" style="1014" customWidth="1"/>
    <col min="11019" max="11019" width="4.83203125" style="1014" customWidth="1"/>
    <col min="11020" max="11020" width="3" style="1014" customWidth="1"/>
    <col min="11021" max="11021" width="0.83203125" style="1014" customWidth="1"/>
    <col min="11022" max="11261" width="9.1640625" style="1014"/>
    <col min="11262" max="11262" width="1.33203125" style="1014" customWidth="1"/>
    <col min="11263" max="11263" width="1.1640625" style="1014" customWidth="1"/>
    <col min="11264" max="11264" width="3.5" style="1014" customWidth="1"/>
    <col min="11265" max="11265" width="19.5" style="1014" customWidth="1"/>
    <col min="11266" max="11266" width="14.5" style="1014" customWidth="1"/>
    <col min="11267" max="11267" width="13.6640625" style="1014" customWidth="1"/>
    <col min="11268" max="11270" width="13.5" style="1014" customWidth="1"/>
    <col min="11271" max="11271" width="12.5" style="1014" customWidth="1"/>
    <col min="11272" max="11272" width="12.1640625" style="1014" customWidth="1"/>
    <col min="11273" max="11273" width="11.1640625" style="1014" customWidth="1"/>
    <col min="11274" max="11274" width="11.5" style="1014" customWidth="1"/>
    <col min="11275" max="11275" width="4.83203125" style="1014" customWidth="1"/>
    <col min="11276" max="11276" width="3" style="1014" customWidth="1"/>
    <col min="11277" max="11277" width="0.83203125" style="1014" customWidth="1"/>
    <col min="11278" max="11517" width="9.1640625" style="1014"/>
    <col min="11518" max="11518" width="1.33203125" style="1014" customWidth="1"/>
    <col min="11519" max="11519" width="1.1640625" style="1014" customWidth="1"/>
    <col min="11520" max="11520" width="3.5" style="1014" customWidth="1"/>
    <col min="11521" max="11521" width="19.5" style="1014" customWidth="1"/>
    <col min="11522" max="11522" width="14.5" style="1014" customWidth="1"/>
    <col min="11523" max="11523" width="13.6640625" style="1014" customWidth="1"/>
    <col min="11524" max="11526" width="13.5" style="1014" customWidth="1"/>
    <col min="11527" max="11527" width="12.5" style="1014" customWidth="1"/>
    <col min="11528" max="11528" width="12.1640625" style="1014" customWidth="1"/>
    <col min="11529" max="11529" width="11.1640625" style="1014" customWidth="1"/>
    <col min="11530" max="11530" width="11.5" style="1014" customWidth="1"/>
    <col min="11531" max="11531" width="4.83203125" style="1014" customWidth="1"/>
    <col min="11532" max="11532" width="3" style="1014" customWidth="1"/>
    <col min="11533" max="11533" width="0.83203125" style="1014" customWidth="1"/>
    <col min="11534" max="11773" width="9.1640625" style="1014"/>
    <col min="11774" max="11774" width="1.33203125" style="1014" customWidth="1"/>
    <col min="11775" max="11775" width="1.1640625" style="1014" customWidth="1"/>
    <col min="11776" max="11776" width="3.5" style="1014" customWidth="1"/>
    <col min="11777" max="11777" width="19.5" style="1014" customWidth="1"/>
    <col min="11778" max="11778" width="14.5" style="1014" customWidth="1"/>
    <col min="11779" max="11779" width="13.6640625" style="1014" customWidth="1"/>
    <col min="11780" max="11782" width="13.5" style="1014" customWidth="1"/>
    <col min="11783" max="11783" width="12.5" style="1014" customWidth="1"/>
    <col min="11784" max="11784" width="12.1640625" style="1014" customWidth="1"/>
    <col min="11785" max="11785" width="11.1640625" style="1014" customWidth="1"/>
    <col min="11786" max="11786" width="11.5" style="1014" customWidth="1"/>
    <col min="11787" max="11787" width="4.83203125" style="1014" customWidth="1"/>
    <col min="11788" max="11788" width="3" style="1014" customWidth="1"/>
    <col min="11789" max="11789" width="0.83203125" style="1014" customWidth="1"/>
    <col min="11790" max="12029" width="9.1640625" style="1014"/>
    <col min="12030" max="12030" width="1.33203125" style="1014" customWidth="1"/>
    <col min="12031" max="12031" width="1.1640625" style="1014" customWidth="1"/>
    <col min="12032" max="12032" width="3.5" style="1014" customWidth="1"/>
    <col min="12033" max="12033" width="19.5" style="1014" customWidth="1"/>
    <col min="12034" max="12034" width="14.5" style="1014" customWidth="1"/>
    <col min="12035" max="12035" width="13.6640625" style="1014" customWidth="1"/>
    <col min="12036" max="12038" width="13.5" style="1014" customWidth="1"/>
    <col min="12039" max="12039" width="12.5" style="1014" customWidth="1"/>
    <col min="12040" max="12040" width="12.1640625" style="1014" customWidth="1"/>
    <col min="12041" max="12041" width="11.1640625" style="1014" customWidth="1"/>
    <col min="12042" max="12042" width="11.5" style="1014" customWidth="1"/>
    <col min="12043" max="12043" width="4.83203125" style="1014" customWidth="1"/>
    <col min="12044" max="12044" width="3" style="1014" customWidth="1"/>
    <col min="12045" max="12045" width="0.83203125" style="1014" customWidth="1"/>
    <col min="12046" max="12285" width="9.1640625" style="1014"/>
    <col min="12286" max="12286" width="1.33203125" style="1014" customWidth="1"/>
    <col min="12287" max="12287" width="1.1640625" style="1014" customWidth="1"/>
    <col min="12288" max="12288" width="3.5" style="1014" customWidth="1"/>
    <col min="12289" max="12289" width="19.5" style="1014" customWidth="1"/>
    <col min="12290" max="12290" width="14.5" style="1014" customWidth="1"/>
    <col min="12291" max="12291" width="13.6640625" style="1014" customWidth="1"/>
    <col min="12292" max="12294" width="13.5" style="1014" customWidth="1"/>
    <col min="12295" max="12295" width="12.5" style="1014" customWidth="1"/>
    <col min="12296" max="12296" width="12.1640625" style="1014" customWidth="1"/>
    <col min="12297" max="12297" width="11.1640625" style="1014" customWidth="1"/>
    <col min="12298" max="12298" width="11.5" style="1014" customWidth="1"/>
    <col min="12299" max="12299" width="4.83203125" style="1014" customWidth="1"/>
    <col min="12300" max="12300" width="3" style="1014" customWidth="1"/>
    <col min="12301" max="12301" width="0.83203125" style="1014" customWidth="1"/>
    <col min="12302" max="12541" width="9.1640625" style="1014"/>
    <col min="12542" max="12542" width="1.33203125" style="1014" customWidth="1"/>
    <col min="12543" max="12543" width="1.1640625" style="1014" customWidth="1"/>
    <col min="12544" max="12544" width="3.5" style="1014" customWidth="1"/>
    <col min="12545" max="12545" width="19.5" style="1014" customWidth="1"/>
    <col min="12546" max="12546" width="14.5" style="1014" customWidth="1"/>
    <col min="12547" max="12547" width="13.6640625" style="1014" customWidth="1"/>
    <col min="12548" max="12550" width="13.5" style="1014" customWidth="1"/>
    <col min="12551" max="12551" width="12.5" style="1014" customWidth="1"/>
    <col min="12552" max="12552" width="12.1640625" style="1014" customWidth="1"/>
    <col min="12553" max="12553" width="11.1640625" style="1014" customWidth="1"/>
    <col min="12554" max="12554" width="11.5" style="1014" customWidth="1"/>
    <col min="12555" max="12555" width="4.83203125" style="1014" customWidth="1"/>
    <col min="12556" max="12556" width="3" style="1014" customWidth="1"/>
    <col min="12557" max="12557" width="0.83203125" style="1014" customWidth="1"/>
    <col min="12558" max="12797" width="9.1640625" style="1014"/>
    <col min="12798" max="12798" width="1.33203125" style="1014" customWidth="1"/>
    <col min="12799" max="12799" width="1.1640625" style="1014" customWidth="1"/>
    <col min="12800" max="12800" width="3.5" style="1014" customWidth="1"/>
    <col min="12801" max="12801" width="19.5" style="1014" customWidth="1"/>
    <col min="12802" max="12802" width="14.5" style="1014" customWidth="1"/>
    <col min="12803" max="12803" width="13.6640625" style="1014" customWidth="1"/>
    <col min="12804" max="12806" width="13.5" style="1014" customWidth="1"/>
    <col min="12807" max="12807" width="12.5" style="1014" customWidth="1"/>
    <col min="12808" max="12808" width="12.1640625" style="1014" customWidth="1"/>
    <col min="12809" max="12809" width="11.1640625" style="1014" customWidth="1"/>
    <col min="12810" max="12810" width="11.5" style="1014" customWidth="1"/>
    <col min="12811" max="12811" width="4.83203125" style="1014" customWidth="1"/>
    <col min="12812" max="12812" width="3" style="1014" customWidth="1"/>
    <col min="12813" max="12813" width="0.83203125" style="1014" customWidth="1"/>
    <col min="12814" max="13053" width="9.1640625" style="1014"/>
    <col min="13054" max="13054" width="1.33203125" style="1014" customWidth="1"/>
    <col min="13055" max="13055" width="1.1640625" style="1014" customWidth="1"/>
    <col min="13056" max="13056" width="3.5" style="1014" customWidth="1"/>
    <col min="13057" max="13057" width="19.5" style="1014" customWidth="1"/>
    <col min="13058" max="13058" width="14.5" style="1014" customWidth="1"/>
    <col min="13059" max="13059" width="13.6640625" style="1014" customWidth="1"/>
    <col min="13060" max="13062" width="13.5" style="1014" customWidth="1"/>
    <col min="13063" max="13063" width="12.5" style="1014" customWidth="1"/>
    <col min="13064" max="13064" width="12.1640625" style="1014" customWidth="1"/>
    <col min="13065" max="13065" width="11.1640625" style="1014" customWidth="1"/>
    <col min="13066" max="13066" width="11.5" style="1014" customWidth="1"/>
    <col min="13067" max="13067" width="4.83203125" style="1014" customWidth="1"/>
    <col min="13068" max="13068" width="3" style="1014" customWidth="1"/>
    <col min="13069" max="13069" width="0.83203125" style="1014" customWidth="1"/>
    <col min="13070" max="13309" width="9.1640625" style="1014"/>
    <col min="13310" max="13310" width="1.33203125" style="1014" customWidth="1"/>
    <col min="13311" max="13311" width="1.1640625" style="1014" customWidth="1"/>
    <col min="13312" max="13312" width="3.5" style="1014" customWidth="1"/>
    <col min="13313" max="13313" width="19.5" style="1014" customWidth="1"/>
    <col min="13314" max="13314" width="14.5" style="1014" customWidth="1"/>
    <col min="13315" max="13315" width="13.6640625" style="1014" customWidth="1"/>
    <col min="13316" max="13318" width="13.5" style="1014" customWidth="1"/>
    <col min="13319" max="13319" width="12.5" style="1014" customWidth="1"/>
    <col min="13320" max="13320" width="12.1640625" style="1014" customWidth="1"/>
    <col min="13321" max="13321" width="11.1640625" style="1014" customWidth="1"/>
    <col min="13322" max="13322" width="11.5" style="1014" customWidth="1"/>
    <col min="13323" max="13323" width="4.83203125" style="1014" customWidth="1"/>
    <col min="13324" max="13324" width="3" style="1014" customWidth="1"/>
    <col min="13325" max="13325" width="0.83203125" style="1014" customWidth="1"/>
    <col min="13326" max="13565" width="9.1640625" style="1014"/>
    <col min="13566" max="13566" width="1.33203125" style="1014" customWidth="1"/>
    <col min="13567" max="13567" width="1.1640625" style="1014" customWidth="1"/>
    <col min="13568" max="13568" width="3.5" style="1014" customWidth="1"/>
    <col min="13569" max="13569" width="19.5" style="1014" customWidth="1"/>
    <col min="13570" max="13570" width="14.5" style="1014" customWidth="1"/>
    <col min="13571" max="13571" width="13.6640625" style="1014" customWidth="1"/>
    <col min="13572" max="13574" width="13.5" style="1014" customWidth="1"/>
    <col min="13575" max="13575" width="12.5" style="1014" customWidth="1"/>
    <col min="13576" max="13576" width="12.1640625" style="1014" customWidth="1"/>
    <col min="13577" max="13577" width="11.1640625" style="1014" customWidth="1"/>
    <col min="13578" max="13578" width="11.5" style="1014" customWidth="1"/>
    <col min="13579" max="13579" width="4.83203125" style="1014" customWidth="1"/>
    <col min="13580" max="13580" width="3" style="1014" customWidth="1"/>
    <col min="13581" max="13581" width="0.83203125" style="1014" customWidth="1"/>
    <col min="13582" max="13821" width="9.1640625" style="1014"/>
    <col min="13822" max="13822" width="1.33203125" style="1014" customWidth="1"/>
    <col min="13823" max="13823" width="1.1640625" style="1014" customWidth="1"/>
    <col min="13824" max="13824" width="3.5" style="1014" customWidth="1"/>
    <col min="13825" max="13825" width="19.5" style="1014" customWidth="1"/>
    <col min="13826" max="13826" width="14.5" style="1014" customWidth="1"/>
    <col min="13827" max="13827" width="13.6640625" style="1014" customWidth="1"/>
    <col min="13828" max="13830" width="13.5" style="1014" customWidth="1"/>
    <col min="13831" max="13831" width="12.5" style="1014" customWidth="1"/>
    <col min="13832" max="13832" width="12.1640625" style="1014" customWidth="1"/>
    <col min="13833" max="13833" width="11.1640625" style="1014" customWidth="1"/>
    <col min="13834" max="13834" width="11.5" style="1014" customWidth="1"/>
    <col min="13835" max="13835" width="4.83203125" style="1014" customWidth="1"/>
    <col min="13836" max="13836" width="3" style="1014" customWidth="1"/>
    <col min="13837" max="13837" width="0.83203125" style="1014" customWidth="1"/>
    <col min="13838" max="14077" width="9.1640625" style="1014"/>
    <col min="14078" max="14078" width="1.33203125" style="1014" customWidth="1"/>
    <col min="14079" max="14079" width="1.1640625" style="1014" customWidth="1"/>
    <col min="14080" max="14080" width="3.5" style="1014" customWidth="1"/>
    <col min="14081" max="14081" width="19.5" style="1014" customWidth="1"/>
    <col min="14082" max="14082" width="14.5" style="1014" customWidth="1"/>
    <col min="14083" max="14083" width="13.6640625" style="1014" customWidth="1"/>
    <col min="14084" max="14086" width="13.5" style="1014" customWidth="1"/>
    <col min="14087" max="14087" width="12.5" style="1014" customWidth="1"/>
    <col min="14088" max="14088" width="12.1640625" style="1014" customWidth="1"/>
    <col min="14089" max="14089" width="11.1640625" style="1014" customWidth="1"/>
    <col min="14090" max="14090" width="11.5" style="1014" customWidth="1"/>
    <col min="14091" max="14091" width="4.83203125" style="1014" customWidth="1"/>
    <col min="14092" max="14092" width="3" style="1014" customWidth="1"/>
    <col min="14093" max="14093" width="0.83203125" style="1014" customWidth="1"/>
    <col min="14094" max="14333" width="9.1640625" style="1014"/>
    <col min="14334" max="14334" width="1.33203125" style="1014" customWidth="1"/>
    <col min="14335" max="14335" width="1.1640625" style="1014" customWidth="1"/>
    <col min="14336" max="14336" width="3.5" style="1014" customWidth="1"/>
    <col min="14337" max="14337" width="19.5" style="1014" customWidth="1"/>
    <col min="14338" max="14338" width="14.5" style="1014" customWidth="1"/>
    <col min="14339" max="14339" width="13.6640625" style="1014" customWidth="1"/>
    <col min="14340" max="14342" width="13.5" style="1014" customWidth="1"/>
    <col min="14343" max="14343" width="12.5" style="1014" customWidth="1"/>
    <col min="14344" max="14344" width="12.1640625" style="1014" customWidth="1"/>
    <col min="14345" max="14345" width="11.1640625" style="1014" customWidth="1"/>
    <col min="14346" max="14346" width="11.5" style="1014" customWidth="1"/>
    <col min="14347" max="14347" width="4.83203125" style="1014" customWidth="1"/>
    <col min="14348" max="14348" width="3" style="1014" customWidth="1"/>
    <col min="14349" max="14349" width="0.83203125" style="1014" customWidth="1"/>
    <col min="14350" max="14589" width="9.1640625" style="1014"/>
    <col min="14590" max="14590" width="1.33203125" style="1014" customWidth="1"/>
    <col min="14591" max="14591" width="1.1640625" style="1014" customWidth="1"/>
    <col min="14592" max="14592" width="3.5" style="1014" customWidth="1"/>
    <col min="14593" max="14593" width="19.5" style="1014" customWidth="1"/>
    <col min="14594" max="14594" width="14.5" style="1014" customWidth="1"/>
    <col min="14595" max="14595" width="13.6640625" style="1014" customWidth="1"/>
    <col min="14596" max="14598" width="13.5" style="1014" customWidth="1"/>
    <col min="14599" max="14599" width="12.5" style="1014" customWidth="1"/>
    <col min="14600" max="14600" width="12.1640625" style="1014" customWidth="1"/>
    <col min="14601" max="14601" width="11.1640625" style="1014" customWidth="1"/>
    <col min="14602" max="14602" width="11.5" style="1014" customWidth="1"/>
    <col min="14603" max="14603" width="4.83203125" style="1014" customWidth="1"/>
    <col min="14604" max="14604" width="3" style="1014" customWidth="1"/>
    <col min="14605" max="14605" width="0.83203125" style="1014" customWidth="1"/>
    <col min="14606" max="14845" width="9.1640625" style="1014"/>
    <col min="14846" max="14846" width="1.33203125" style="1014" customWidth="1"/>
    <col min="14847" max="14847" width="1.1640625" style="1014" customWidth="1"/>
    <col min="14848" max="14848" width="3.5" style="1014" customWidth="1"/>
    <col min="14849" max="14849" width="19.5" style="1014" customWidth="1"/>
    <col min="14850" max="14850" width="14.5" style="1014" customWidth="1"/>
    <col min="14851" max="14851" width="13.6640625" style="1014" customWidth="1"/>
    <col min="14852" max="14854" width="13.5" style="1014" customWidth="1"/>
    <col min="14855" max="14855" width="12.5" style="1014" customWidth="1"/>
    <col min="14856" max="14856" width="12.1640625" style="1014" customWidth="1"/>
    <col min="14857" max="14857" width="11.1640625" style="1014" customWidth="1"/>
    <col min="14858" max="14858" width="11.5" style="1014" customWidth="1"/>
    <col min="14859" max="14859" width="4.83203125" style="1014" customWidth="1"/>
    <col min="14860" max="14860" width="3" style="1014" customWidth="1"/>
    <col min="14861" max="14861" width="0.83203125" style="1014" customWidth="1"/>
    <col min="14862" max="15101" width="9.1640625" style="1014"/>
    <col min="15102" max="15102" width="1.33203125" style="1014" customWidth="1"/>
    <col min="15103" max="15103" width="1.1640625" style="1014" customWidth="1"/>
    <col min="15104" max="15104" width="3.5" style="1014" customWidth="1"/>
    <col min="15105" max="15105" width="19.5" style="1014" customWidth="1"/>
    <col min="15106" max="15106" width="14.5" style="1014" customWidth="1"/>
    <col min="15107" max="15107" width="13.6640625" style="1014" customWidth="1"/>
    <col min="15108" max="15110" width="13.5" style="1014" customWidth="1"/>
    <col min="15111" max="15111" width="12.5" style="1014" customWidth="1"/>
    <col min="15112" max="15112" width="12.1640625" style="1014" customWidth="1"/>
    <col min="15113" max="15113" width="11.1640625" style="1014" customWidth="1"/>
    <col min="15114" max="15114" width="11.5" style="1014" customWidth="1"/>
    <col min="15115" max="15115" width="4.83203125" style="1014" customWidth="1"/>
    <col min="15116" max="15116" width="3" style="1014" customWidth="1"/>
    <col min="15117" max="15117" width="0.83203125" style="1014" customWidth="1"/>
    <col min="15118" max="15357" width="9.1640625" style="1014"/>
    <col min="15358" max="15358" width="1.33203125" style="1014" customWidth="1"/>
    <col min="15359" max="15359" width="1.1640625" style="1014" customWidth="1"/>
    <col min="15360" max="15360" width="3.5" style="1014" customWidth="1"/>
    <col min="15361" max="15361" width="19.5" style="1014" customWidth="1"/>
    <col min="15362" max="15362" width="14.5" style="1014" customWidth="1"/>
    <col min="15363" max="15363" width="13.6640625" style="1014" customWidth="1"/>
    <col min="15364" max="15366" width="13.5" style="1014" customWidth="1"/>
    <col min="15367" max="15367" width="12.5" style="1014" customWidth="1"/>
    <col min="15368" max="15368" width="12.1640625" style="1014" customWidth="1"/>
    <col min="15369" max="15369" width="11.1640625" style="1014" customWidth="1"/>
    <col min="15370" max="15370" width="11.5" style="1014" customWidth="1"/>
    <col min="15371" max="15371" width="4.83203125" style="1014" customWidth="1"/>
    <col min="15372" max="15372" width="3" style="1014" customWidth="1"/>
    <col min="15373" max="15373" width="0.83203125" style="1014" customWidth="1"/>
    <col min="15374" max="15613" width="9.1640625" style="1014"/>
    <col min="15614" max="15614" width="1.33203125" style="1014" customWidth="1"/>
    <col min="15615" max="15615" width="1.1640625" style="1014" customWidth="1"/>
    <col min="15616" max="15616" width="3.5" style="1014" customWidth="1"/>
    <col min="15617" max="15617" width="19.5" style="1014" customWidth="1"/>
    <col min="15618" max="15618" width="14.5" style="1014" customWidth="1"/>
    <col min="15619" max="15619" width="13.6640625" style="1014" customWidth="1"/>
    <col min="15620" max="15622" width="13.5" style="1014" customWidth="1"/>
    <col min="15623" max="15623" width="12.5" style="1014" customWidth="1"/>
    <col min="15624" max="15624" width="12.1640625" style="1014" customWidth="1"/>
    <col min="15625" max="15625" width="11.1640625" style="1014" customWidth="1"/>
    <col min="15626" max="15626" width="11.5" style="1014" customWidth="1"/>
    <col min="15627" max="15627" width="4.83203125" style="1014" customWidth="1"/>
    <col min="15628" max="15628" width="3" style="1014" customWidth="1"/>
    <col min="15629" max="15629" width="0.83203125" style="1014" customWidth="1"/>
    <col min="15630" max="15869" width="9.1640625" style="1014"/>
    <col min="15870" max="15870" width="1.33203125" style="1014" customWidth="1"/>
    <col min="15871" max="15871" width="1.1640625" style="1014" customWidth="1"/>
    <col min="15872" max="15872" width="3.5" style="1014" customWidth="1"/>
    <col min="15873" max="15873" width="19.5" style="1014" customWidth="1"/>
    <col min="15874" max="15874" width="14.5" style="1014" customWidth="1"/>
    <col min="15875" max="15875" width="13.6640625" style="1014" customWidth="1"/>
    <col min="15876" max="15878" width="13.5" style="1014" customWidth="1"/>
    <col min="15879" max="15879" width="12.5" style="1014" customWidth="1"/>
    <col min="15880" max="15880" width="12.1640625" style="1014" customWidth="1"/>
    <col min="15881" max="15881" width="11.1640625" style="1014" customWidth="1"/>
    <col min="15882" max="15882" width="11.5" style="1014" customWidth="1"/>
    <col min="15883" max="15883" width="4.83203125" style="1014" customWidth="1"/>
    <col min="15884" max="15884" width="3" style="1014" customWidth="1"/>
    <col min="15885" max="15885" width="0.83203125" style="1014" customWidth="1"/>
    <col min="15886" max="16125" width="9.1640625" style="1014"/>
    <col min="16126" max="16126" width="1.33203125" style="1014" customWidth="1"/>
    <col min="16127" max="16127" width="1.1640625" style="1014" customWidth="1"/>
    <col min="16128" max="16128" width="3.5" style="1014" customWidth="1"/>
    <col min="16129" max="16129" width="19.5" style="1014" customWidth="1"/>
    <col min="16130" max="16130" width="14.5" style="1014" customWidth="1"/>
    <col min="16131" max="16131" width="13.6640625" style="1014" customWidth="1"/>
    <col min="16132" max="16134" width="13.5" style="1014" customWidth="1"/>
    <col min="16135" max="16135" width="12.5" style="1014" customWidth="1"/>
    <col min="16136" max="16136" width="12.1640625" style="1014" customWidth="1"/>
    <col min="16137" max="16137" width="11.1640625" style="1014" customWidth="1"/>
    <col min="16138" max="16138" width="11.5" style="1014" customWidth="1"/>
    <col min="16139" max="16139" width="4.83203125" style="1014" customWidth="1"/>
    <col min="16140" max="16140" width="3" style="1014" customWidth="1"/>
    <col min="16141" max="16141" width="0.83203125" style="1014" customWidth="1"/>
    <col min="16142" max="16384" width="9.1640625" style="1014"/>
  </cols>
  <sheetData>
    <row r="1" spans="1:87"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row>
    <row r="2" spans="1:87" s="1011" customFormat="1" ht="14.25" customHeight="1">
      <c r="A2" s="1009" t="s">
        <v>2189</v>
      </c>
      <c r="B2" s="1010"/>
      <c r="C2" s="1010"/>
      <c r="D2" s="1010"/>
      <c r="M2" s="1012" t="s">
        <v>2151</v>
      </c>
    </row>
    <row r="3" spans="1:87" ht="6.75" customHeight="1" thickBot="1">
      <c r="L3" s="1015"/>
      <c r="M3" s="1012"/>
    </row>
    <row r="4" spans="1:87" ht="14.25" customHeight="1" thickBot="1">
      <c r="A4" s="6548" t="s">
        <v>2190</v>
      </c>
      <c r="B4" s="6549"/>
      <c r="C4" s="6549"/>
      <c r="D4" s="6550"/>
      <c r="E4" s="6543">
        <v>2015</v>
      </c>
      <c r="F4" s="6543">
        <v>2016</v>
      </c>
      <c r="G4" s="6543">
        <v>2017</v>
      </c>
      <c r="H4" s="6543" t="s">
        <v>2191</v>
      </c>
      <c r="I4" s="6543" t="s">
        <v>2192</v>
      </c>
      <c r="J4" s="6545" t="s">
        <v>2192</v>
      </c>
      <c r="K4" s="6546"/>
      <c r="L4" s="6546"/>
      <c r="M4" s="6547"/>
    </row>
    <row r="5" spans="1:87" ht="10.5" customHeight="1" thickBot="1">
      <c r="A5" s="6551"/>
      <c r="B5" s="6552"/>
      <c r="C5" s="6552"/>
      <c r="D5" s="6553"/>
      <c r="E5" s="6544"/>
      <c r="F5" s="6544"/>
      <c r="G5" s="6544"/>
      <c r="H5" s="6544"/>
      <c r="I5" s="6544"/>
      <c r="J5" s="1016" t="s">
        <v>883</v>
      </c>
      <c r="K5" s="1017" t="s">
        <v>727</v>
      </c>
      <c r="L5" s="1017" t="s">
        <v>728</v>
      </c>
      <c r="M5" s="1018" t="s">
        <v>729</v>
      </c>
    </row>
    <row r="6" spans="1:87" s="1029" customFormat="1" ht="11.1" customHeight="1">
      <c r="A6" s="1019"/>
      <c r="B6" s="1020"/>
      <c r="C6" s="1021" t="s">
        <v>748</v>
      </c>
      <c r="D6" s="1022"/>
      <c r="E6" s="1023">
        <f>E7+E20+E31+E43+E48</f>
        <v>85890</v>
      </c>
      <c r="F6" s="1023">
        <v>78105</v>
      </c>
      <c r="G6" s="1023">
        <v>71662</v>
      </c>
      <c r="H6" s="1024">
        <v>67266</v>
      </c>
      <c r="I6" s="1025">
        <v>66611</v>
      </c>
      <c r="J6" s="1026">
        <v>16419</v>
      </c>
      <c r="K6" s="1027">
        <v>17658</v>
      </c>
      <c r="L6" s="1027">
        <v>16058</v>
      </c>
      <c r="M6" s="1028">
        <v>16476</v>
      </c>
    </row>
    <row r="7" spans="1:87" s="1040" customFormat="1" ht="11.1" customHeight="1">
      <c r="A7" s="1030"/>
      <c r="B7" s="1031"/>
      <c r="C7" s="1032" t="s">
        <v>2193</v>
      </c>
      <c r="D7" s="1033"/>
      <c r="E7" s="1034">
        <v>36196</v>
      </c>
      <c r="F7" s="1034">
        <v>37292</v>
      </c>
      <c r="G7" s="1034">
        <v>35310</v>
      </c>
      <c r="H7" s="1035">
        <v>30048</v>
      </c>
      <c r="I7" s="1036">
        <v>29848</v>
      </c>
      <c r="J7" s="1037">
        <v>7517</v>
      </c>
      <c r="K7" s="1038">
        <v>7906</v>
      </c>
      <c r="L7" s="1038">
        <v>6874</v>
      </c>
      <c r="M7" s="1039">
        <v>7551</v>
      </c>
    </row>
    <row r="8" spans="1:87" s="1051" customFormat="1" ht="11.25" customHeight="1">
      <c r="A8" s="1041"/>
      <c r="B8" s="1042"/>
      <c r="C8" s="1043"/>
      <c r="D8" s="1044" t="s">
        <v>2194</v>
      </c>
      <c r="E8" s="1045">
        <v>201</v>
      </c>
      <c r="F8" s="1045">
        <v>57</v>
      </c>
      <c r="G8" s="1045">
        <v>74</v>
      </c>
      <c r="H8" s="1046">
        <v>67</v>
      </c>
      <c r="I8" s="1047">
        <v>75</v>
      </c>
      <c r="J8" s="1048">
        <v>19</v>
      </c>
      <c r="K8" s="1049">
        <v>20</v>
      </c>
      <c r="L8" s="1049">
        <v>17</v>
      </c>
      <c r="M8" s="1050">
        <v>19</v>
      </c>
    </row>
    <row r="9" spans="1:87" ht="11.1" customHeight="1">
      <c r="A9" s="1041"/>
      <c r="B9" s="1042"/>
      <c r="C9" s="1052"/>
      <c r="D9" s="1044" t="s">
        <v>774</v>
      </c>
      <c r="E9" s="1045">
        <v>1670</v>
      </c>
      <c r="F9" s="1045">
        <v>1140</v>
      </c>
      <c r="G9" s="1045">
        <v>846</v>
      </c>
      <c r="H9" s="1046">
        <v>1020</v>
      </c>
      <c r="I9" s="1047">
        <v>997</v>
      </c>
      <c r="J9" s="1053">
        <v>205</v>
      </c>
      <c r="K9" s="1054">
        <v>316</v>
      </c>
      <c r="L9" s="1054">
        <v>225</v>
      </c>
      <c r="M9" s="1055">
        <v>251</v>
      </c>
    </row>
    <row r="10" spans="1:87" ht="11.1" customHeight="1">
      <c r="A10" s="1041"/>
      <c r="B10" s="1042"/>
      <c r="C10" s="1052"/>
      <c r="D10" s="1044" t="s">
        <v>2195</v>
      </c>
      <c r="E10" s="1045">
        <v>156</v>
      </c>
      <c r="F10" s="1045">
        <v>239</v>
      </c>
      <c r="G10" s="1045">
        <v>246</v>
      </c>
      <c r="H10" s="1046">
        <v>231</v>
      </c>
      <c r="I10" s="1047">
        <v>262</v>
      </c>
      <c r="J10" s="1053">
        <v>47</v>
      </c>
      <c r="K10" s="1054">
        <v>65</v>
      </c>
      <c r="L10" s="1054">
        <v>66</v>
      </c>
      <c r="M10" s="1055">
        <v>84</v>
      </c>
    </row>
    <row r="11" spans="1:87" ht="11.1" customHeight="1">
      <c r="A11" s="1041"/>
      <c r="B11" s="1042"/>
      <c r="C11" s="1052"/>
      <c r="D11" s="1044" t="s">
        <v>735</v>
      </c>
      <c r="E11" s="1045">
        <v>8087</v>
      </c>
      <c r="F11" s="1045">
        <v>8943</v>
      </c>
      <c r="G11" s="1045">
        <v>8421</v>
      </c>
      <c r="H11" s="1046">
        <v>6964</v>
      </c>
      <c r="I11" s="1047">
        <v>6328</v>
      </c>
      <c r="J11" s="1053">
        <v>1744</v>
      </c>
      <c r="K11" s="1054">
        <v>1733</v>
      </c>
      <c r="L11" s="1054">
        <v>1464</v>
      </c>
      <c r="M11" s="1055">
        <v>1387</v>
      </c>
    </row>
    <row r="12" spans="1:87" ht="11.1" customHeight="1">
      <c r="A12" s="1041"/>
      <c r="B12" s="1042"/>
      <c r="C12" s="1052"/>
      <c r="D12" s="1044" t="s">
        <v>736</v>
      </c>
      <c r="E12" s="1045">
        <v>972</v>
      </c>
      <c r="F12" s="1045">
        <v>1291</v>
      </c>
      <c r="G12" s="1045">
        <v>1419</v>
      </c>
      <c r="H12" s="1046">
        <v>1537</v>
      </c>
      <c r="I12" s="1047">
        <v>1387</v>
      </c>
      <c r="J12" s="1053">
        <v>388</v>
      </c>
      <c r="K12" s="1054">
        <v>342</v>
      </c>
      <c r="L12" s="1054">
        <v>367</v>
      </c>
      <c r="M12" s="1055">
        <v>290</v>
      </c>
    </row>
    <row r="13" spans="1:87" ht="11.1" customHeight="1">
      <c r="A13" s="1041"/>
      <c r="B13" s="1042"/>
      <c r="C13" s="1052"/>
      <c r="D13" s="1044" t="s">
        <v>739</v>
      </c>
      <c r="E13" s="1045">
        <v>4756</v>
      </c>
      <c r="F13" s="1045">
        <v>5576</v>
      </c>
      <c r="G13" s="1045">
        <v>4880</v>
      </c>
      <c r="H13" s="1046">
        <v>3097</v>
      </c>
      <c r="I13" s="1047">
        <v>3644</v>
      </c>
      <c r="J13" s="1053">
        <v>773</v>
      </c>
      <c r="K13" s="1054">
        <v>1095</v>
      </c>
      <c r="L13" s="1054">
        <v>793</v>
      </c>
      <c r="M13" s="1055">
        <v>983</v>
      </c>
    </row>
    <row r="14" spans="1:87" ht="11.1" customHeight="1">
      <c r="A14" s="1041"/>
      <c r="B14" s="1042"/>
      <c r="C14" s="1052"/>
      <c r="D14" s="1044" t="s">
        <v>2196</v>
      </c>
      <c r="E14" s="1045">
        <v>2283</v>
      </c>
      <c r="F14" s="1045">
        <v>2522</v>
      </c>
      <c r="G14" s="1045">
        <v>2416</v>
      </c>
      <c r="H14" s="1046">
        <v>2830</v>
      </c>
      <c r="I14" s="1047">
        <v>2600</v>
      </c>
      <c r="J14" s="1053">
        <v>737</v>
      </c>
      <c r="K14" s="1054">
        <v>607</v>
      </c>
      <c r="L14" s="1054">
        <v>496</v>
      </c>
      <c r="M14" s="1055">
        <v>760</v>
      </c>
    </row>
    <row r="15" spans="1:87" ht="11.1" customHeight="1">
      <c r="A15" s="1041"/>
      <c r="B15" s="1042"/>
      <c r="C15" s="1052"/>
      <c r="D15" s="1044" t="s">
        <v>2197</v>
      </c>
      <c r="E15" s="1045">
        <v>412</v>
      </c>
      <c r="F15" s="1045">
        <v>785</v>
      </c>
      <c r="G15" s="1045">
        <v>1044</v>
      </c>
      <c r="H15" s="1046">
        <v>375</v>
      </c>
      <c r="I15" s="1047">
        <v>606</v>
      </c>
      <c r="J15" s="1053">
        <v>187</v>
      </c>
      <c r="K15" s="1054">
        <v>200</v>
      </c>
      <c r="L15" s="1054">
        <v>117</v>
      </c>
      <c r="M15" s="1055">
        <v>102</v>
      </c>
    </row>
    <row r="16" spans="1:87" ht="11.1" customHeight="1">
      <c r="A16" s="1041"/>
      <c r="B16" s="1042"/>
      <c r="C16" s="1052"/>
      <c r="D16" s="1044" t="s">
        <v>2198</v>
      </c>
      <c r="E16" s="1045">
        <v>3830</v>
      </c>
      <c r="F16" s="1045">
        <v>3500</v>
      </c>
      <c r="G16" s="1045">
        <v>3874</v>
      </c>
      <c r="H16" s="1046">
        <v>3500</v>
      </c>
      <c r="I16" s="1047">
        <v>2938</v>
      </c>
      <c r="J16" s="1053">
        <v>618</v>
      </c>
      <c r="K16" s="1054">
        <v>742</v>
      </c>
      <c r="L16" s="1054">
        <v>758</v>
      </c>
      <c r="M16" s="1055">
        <v>820</v>
      </c>
    </row>
    <row r="17" spans="1:13" ht="11.1" customHeight="1">
      <c r="A17" s="1056"/>
      <c r="B17" s="1057"/>
      <c r="C17" s="1052"/>
      <c r="D17" s="1058" t="s">
        <v>777</v>
      </c>
      <c r="E17" s="1045">
        <v>1010</v>
      </c>
      <c r="F17" s="1045">
        <v>1478</v>
      </c>
      <c r="G17" s="1045">
        <v>942</v>
      </c>
      <c r="H17" s="1046">
        <v>994</v>
      </c>
      <c r="I17" s="1047">
        <v>878</v>
      </c>
      <c r="J17" s="1053">
        <v>227</v>
      </c>
      <c r="K17" s="1054">
        <v>260</v>
      </c>
      <c r="L17" s="1054">
        <v>196</v>
      </c>
      <c r="M17" s="1055">
        <v>195</v>
      </c>
    </row>
    <row r="18" spans="1:13" ht="11.1" customHeight="1">
      <c r="A18" s="1041"/>
      <c r="B18" s="1042"/>
      <c r="C18" s="1052"/>
      <c r="D18" s="1044" t="s">
        <v>746</v>
      </c>
      <c r="E18" s="1045">
        <v>10696</v>
      </c>
      <c r="F18" s="1045">
        <v>9382</v>
      </c>
      <c r="G18" s="1045">
        <v>8469</v>
      </c>
      <c r="H18" s="1046">
        <v>7546</v>
      </c>
      <c r="I18" s="1047">
        <v>7411</v>
      </c>
      <c r="J18" s="1053">
        <v>1980</v>
      </c>
      <c r="K18" s="1054">
        <v>1773</v>
      </c>
      <c r="L18" s="1054">
        <v>1702</v>
      </c>
      <c r="M18" s="1055">
        <v>1956</v>
      </c>
    </row>
    <row r="19" spans="1:13" ht="11.1" customHeight="1">
      <c r="A19" s="1056"/>
      <c r="B19" s="1057"/>
      <c r="C19" s="1052"/>
      <c r="D19" s="1058" t="s">
        <v>747</v>
      </c>
      <c r="E19" s="1045">
        <f>E7-SUM(E8:E18)</f>
        <v>2123</v>
      </c>
      <c r="F19" s="1045">
        <v>2379</v>
      </c>
      <c r="G19" s="1045">
        <v>2679</v>
      </c>
      <c r="H19" s="1059">
        <v>1887</v>
      </c>
      <c r="I19" s="1060">
        <v>2722</v>
      </c>
      <c r="J19" s="1053">
        <v>592</v>
      </c>
      <c r="K19" s="1054">
        <v>753</v>
      </c>
      <c r="L19" s="1054">
        <v>673</v>
      </c>
      <c r="M19" s="1055">
        <v>704</v>
      </c>
    </row>
    <row r="20" spans="1:13" s="1029" customFormat="1" ht="11.1" customHeight="1">
      <c r="A20" s="1019"/>
      <c r="B20" s="1061"/>
      <c r="C20" s="1021" t="s">
        <v>2199</v>
      </c>
      <c r="D20" s="1062"/>
      <c r="E20" s="1063">
        <v>20845</v>
      </c>
      <c r="F20" s="1063">
        <v>13001</v>
      </c>
      <c r="G20" s="1063">
        <v>9185</v>
      </c>
      <c r="H20" s="1035">
        <v>10005</v>
      </c>
      <c r="I20" s="1036">
        <v>10647</v>
      </c>
      <c r="J20" s="1064">
        <v>2432</v>
      </c>
      <c r="K20" s="1065">
        <v>2797</v>
      </c>
      <c r="L20" s="1065">
        <v>2723</v>
      </c>
      <c r="M20" s="1066">
        <v>2695</v>
      </c>
    </row>
    <row r="21" spans="1:13" s="1029" customFormat="1" ht="11.1" customHeight="1">
      <c r="A21" s="1019"/>
      <c r="B21" s="1061"/>
      <c r="C21" s="1021"/>
      <c r="D21" s="1044" t="s">
        <v>2200</v>
      </c>
      <c r="E21" s="1045">
        <v>671</v>
      </c>
      <c r="F21" s="1045">
        <v>1615</v>
      </c>
      <c r="G21" s="1045">
        <v>946</v>
      </c>
      <c r="H21" s="1046">
        <v>1165</v>
      </c>
      <c r="I21" s="1047">
        <v>1137</v>
      </c>
      <c r="J21" s="1053">
        <v>273</v>
      </c>
      <c r="K21" s="1054">
        <v>324</v>
      </c>
      <c r="L21" s="1054">
        <v>300</v>
      </c>
      <c r="M21" s="1055">
        <v>240</v>
      </c>
    </row>
    <row r="22" spans="1:13" ht="11.1" customHeight="1">
      <c r="A22" s="1056"/>
      <c r="B22" s="1057"/>
      <c r="C22" s="1052"/>
      <c r="D22" s="1067" t="s">
        <v>2201</v>
      </c>
      <c r="E22" s="1045">
        <v>316</v>
      </c>
      <c r="F22" s="1045">
        <v>487</v>
      </c>
      <c r="G22" s="1045">
        <v>260</v>
      </c>
      <c r="H22" s="1046">
        <v>241</v>
      </c>
      <c r="I22" s="1047">
        <v>187</v>
      </c>
      <c r="J22" s="1053">
        <v>44</v>
      </c>
      <c r="K22" s="1054">
        <v>79</v>
      </c>
      <c r="L22" s="1054">
        <v>47</v>
      </c>
      <c r="M22" s="1055">
        <v>17</v>
      </c>
    </row>
    <row r="23" spans="1:13" ht="11.1" customHeight="1">
      <c r="A23" s="1056"/>
      <c r="B23" s="1057"/>
      <c r="C23" s="1052"/>
      <c r="D23" s="1058" t="s">
        <v>738</v>
      </c>
      <c r="E23" s="1045">
        <v>745</v>
      </c>
      <c r="F23" s="1045">
        <v>566</v>
      </c>
      <c r="G23" s="1045">
        <v>512</v>
      </c>
      <c r="H23" s="1046">
        <v>894</v>
      </c>
      <c r="I23" s="1047">
        <v>848</v>
      </c>
      <c r="J23" s="1053">
        <v>138</v>
      </c>
      <c r="K23" s="1054">
        <v>172</v>
      </c>
      <c r="L23" s="1054">
        <v>201</v>
      </c>
      <c r="M23" s="1055">
        <v>337</v>
      </c>
    </row>
    <row r="24" spans="1:13" ht="11.1" customHeight="1">
      <c r="A24" s="1056"/>
      <c r="B24" s="1057"/>
      <c r="C24" s="1052"/>
      <c r="D24" s="1058" t="s">
        <v>775</v>
      </c>
      <c r="E24" s="1068">
        <v>971</v>
      </c>
      <c r="F24" s="1068">
        <v>1025</v>
      </c>
      <c r="G24" s="1068">
        <v>869</v>
      </c>
      <c r="H24" s="1046">
        <v>757</v>
      </c>
      <c r="I24" s="1047">
        <v>1204</v>
      </c>
      <c r="J24" s="1053">
        <v>250</v>
      </c>
      <c r="K24" s="1054">
        <v>389</v>
      </c>
      <c r="L24" s="1054">
        <v>241</v>
      </c>
      <c r="M24" s="1055">
        <v>324</v>
      </c>
    </row>
    <row r="25" spans="1:13" ht="11.1" customHeight="1">
      <c r="A25" s="1056"/>
      <c r="B25" s="1057"/>
      <c r="C25" s="1052"/>
      <c r="D25" s="1058" t="s">
        <v>741</v>
      </c>
      <c r="E25" s="1068">
        <v>147</v>
      </c>
      <c r="F25" s="1068">
        <v>167</v>
      </c>
      <c r="G25" s="1068">
        <v>77</v>
      </c>
      <c r="H25" s="1046">
        <v>73</v>
      </c>
      <c r="I25" s="1047">
        <v>95</v>
      </c>
      <c r="J25" s="1053">
        <v>17</v>
      </c>
      <c r="K25" s="1054">
        <v>34</v>
      </c>
      <c r="L25" s="1054">
        <v>27</v>
      </c>
      <c r="M25" s="1055">
        <v>17</v>
      </c>
    </row>
    <row r="26" spans="1:13" ht="11.1" customHeight="1">
      <c r="A26" s="1056"/>
      <c r="B26" s="1057"/>
      <c r="C26" s="1052"/>
      <c r="D26" s="1058" t="s">
        <v>2202</v>
      </c>
      <c r="E26" s="1068">
        <v>30</v>
      </c>
      <c r="F26" s="1068">
        <v>29</v>
      </c>
      <c r="G26" s="1068">
        <v>37</v>
      </c>
      <c r="H26" s="1046">
        <v>33</v>
      </c>
      <c r="I26" s="1047">
        <v>9</v>
      </c>
      <c r="J26" s="1053">
        <v>3</v>
      </c>
      <c r="K26" s="1054">
        <v>2</v>
      </c>
      <c r="L26" s="1054">
        <v>3</v>
      </c>
      <c r="M26" s="1055">
        <v>1</v>
      </c>
    </row>
    <row r="27" spans="1:13" ht="11.1" customHeight="1">
      <c r="A27" s="1056"/>
      <c r="B27" s="1057"/>
      <c r="C27" s="1052"/>
      <c r="D27" s="1058" t="s">
        <v>744</v>
      </c>
      <c r="E27" s="1045">
        <v>1171</v>
      </c>
      <c r="F27" s="1045">
        <v>1149</v>
      </c>
      <c r="G27" s="1045">
        <v>1015</v>
      </c>
      <c r="H27" s="1046">
        <v>904</v>
      </c>
      <c r="I27" s="1047">
        <v>1218</v>
      </c>
      <c r="J27" s="1053">
        <v>305</v>
      </c>
      <c r="K27" s="1054">
        <v>332</v>
      </c>
      <c r="L27" s="1054">
        <v>325</v>
      </c>
      <c r="M27" s="1055">
        <v>256</v>
      </c>
    </row>
    <row r="28" spans="1:13" ht="11.1" customHeight="1">
      <c r="A28" s="1056"/>
      <c r="B28" s="1057"/>
      <c r="C28" s="1052"/>
      <c r="D28" s="1058" t="s">
        <v>2203</v>
      </c>
      <c r="E28" s="1045">
        <v>436</v>
      </c>
      <c r="F28" s="1045">
        <v>636</v>
      </c>
      <c r="G28" s="1045">
        <v>530</v>
      </c>
      <c r="H28" s="1046">
        <v>735</v>
      </c>
      <c r="I28" s="1047">
        <v>652</v>
      </c>
      <c r="J28" s="1053">
        <v>146</v>
      </c>
      <c r="K28" s="1054">
        <v>161</v>
      </c>
      <c r="L28" s="1054">
        <v>209</v>
      </c>
      <c r="M28" s="1055">
        <v>136</v>
      </c>
    </row>
    <row r="29" spans="1:13" ht="11.1" customHeight="1">
      <c r="A29" s="1056"/>
      <c r="B29" s="1057"/>
      <c r="C29" s="1052"/>
      <c r="D29" s="1058" t="s">
        <v>745</v>
      </c>
      <c r="E29" s="1045">
        <v>10745</v>
      </c>
      <c r="F29" s="1045">
        <v>2250</v>
      </c>
      <c r="G29" s="1045">
        <v>1071</v>
      </c>
      <c r="H29" s="1046">
        <v>519</v>
      </c>
      <c r="I29" s="1047">
        <v>232</v>
      </c>
      <c r="J29" s="1053">
        <v>70</v>
      </c>
      <c r="K29" s="1054">
        <v>88</v>
      </c>
      <c r="L29" s="1054">
        <v>36</v>
      </c>
      <c r="M29" s="1055">
        <v>38</v>
      </c>
    </row>
    <row r="30" spans="1:13" ht="11.1" customHeight="1">
      <c r="A30" s="1056"/>
      <c r="B30" s="1057"/>
      <c r="C30" s="1052"/>
      <c r="D30" s="1058" t="s">
        <v>747</v>
      </c>
      <c r="E30" s="1045">
        <f>E20-SUM(E21:E29)</f>
        <v>5613</v>
      </c>
      <c r="F30" s="1045">
        <v>5077</v>
      </c>
      <c r="G30" s="1045">
        <v>3868</v>
      </c>
      <c r="H30" s="1059">
        <v>4684</v>
      </c>
      <c r="I30" s="1060">
        <v>5065</v>
      </c>
      <c r="J30" s="1053">
        <v>1186</v>
      </c>
      <c r="K30" s="1054">
        <v>1216</v>
      </c>
      <c r="L30" s="1054">
        <v>1334</v>
      </c>
      <c r="M30" s="1055">
        <v>1329</v>
      </c>
    </row>
    <row r="31" spans="1:13" s="1071" customFormat="1" ht="10.5" customHeight="1">
      <c r="A31" s="1069"/>
      <c r="B31" s="1061"/>
      <c r="C31" s="1021" t="s">
        <v>2204</v>
      </c>
      <c r="D31" s="1070"/>
      <c r="E31" s="1063">
        <v>18154</v>
      </c>
      <c r="F31" s="1063">
        <v>17715</v>
      </c>
      <c r="G31" s="1063">
        <v>18126</v>
      </c>
      <c r="H31" s="1035">
        <v>18256</v>
      </c>
      <c r="I31" s="1036">
        <v>17906</v>
      </c>
      <c r="J31" s="1064">
        <v>4358</v>
      </c>
      <c r="K31" s="1065">
        <v>4704</v>
      </c>
      <c r="L31" s="1065">
        <v>4450</v>
      </c>
      <c r="M31" s="1066">
        <v>4394</v>
      </c>
    </row>
    <row r="32" spans="1:13" ht="11.1" customHeight="1">
      <c r="A32" s="1056"/>
      <c r="B32" s="1057"/>
      <c r="C32" s="1072"/>
      <c r="D32" s="1058" t="s">
        <v>2205</v>
      </c>
      <c r="E32" s="1045">
        <v>186</v>
      </c>
      <c r="F32" s="1045">
        <v>145</v>
      </c>
      <c r="G32" s="1045">
        <v>133</v>
      </c>
      <c r="H32" s="1046">
        <v>151</v>
      </c>
      <c r="I32" s="1047">
        <v>179</v>
      </c>
      <c r="J32" s="1053">
        <v>47</v>
      </c>
      <c r="K32" s="1054">
        <v>36</v>
      </c>
      <c r="L32" s="1054">
        <v>37</v>
      </c>
      <c r="M32" s="1055">
        <v>59</v>
      </c>
    </row>
    <row r="33" spans="1:13" ht="11.1" customHeight="1">
      <c r="A33" s="1056"/>
      <c r="B33" s="1057"/>
      <c r="C33" s="1072"/>
      <c r="D33" s="1058" t="s">
        <v>2206</v>
      </c>
      <c r="E33" s="1045">
        <v>22</v>
      </c>
      <c r="F33" s="1045">
        <v>34</v>
      </c>
      <c r="G33" s="1045">
        <v>30</v>
      </c>
      <c r="H33" s="1046">
        <v>30</v>
      </c>
      <c r="I33" s="1047">
        <v>20</v>
      </c>
      <c r="J33" s="1053">
        <v>7</v>
      </c>
      <c r="K33" s="1054">
        <v>3</v>
      </c>
      <c r="L33" s="1054">
        <v>4</v>
      </c>
      <c r="M33" s="1055">
        <v>6</v>
      </c>
    </row>
    <row r="34" spans="1:13" ht="11.1" customHeight="1">
      <c r="A34" s="1056"/>
      <c r="B34" s="1057"/>
      <c r="C34" s="1072"/>
      <c r="D34" s="1058" t="s">
        <v>302</v>
      </c>
      <c r="E34" s="1045">
        <v>677</v>
      </c>
      <c r="F34" s="1045">
        <v>1161</v>
      </c>
      <c r="G34" s="1045">
        <v>1817</v>
      </c>
      <c r="H34" s="1046">
        <v>1944</v>
      </c>
      <c r="I34" s="1047">
        <v>1962</v>
      </c>
      <c r="J34" s="1053">
        <v>616</v>
      </c>
      <c r="K34" s="1054">
        <v>463</v>
      </c>
      <c r="L34" s="1054">
        <v>391</v>
      </c>
      <c r="M34" s="1055">
        <v>492</v>
      </c>
    </row>
    <row r="35" spans="1:13" ht="11.1" customHeight="1">
      <c r="A35" s="1056"/>
      <c r="B35" s="1057"/>
      <c r="C35" s="1052"/>
      <c r="D35" s="1058" t="s">
        <v>2207</v>
      </c>
      <c r="E35" s="1045">
        <v>5616</v>
      </c>
      <c r="F35" s="1045">
        <v>5700</v>
      </c>
      <c r="G35" s="1045">
        <v>4738</v>
      </c>
      <c r="H35" s="1046">
        <v>4143</v>
      </c>
      <c r="I35" s="1047">
        <v>4680</v>
      </c>
      <c r="J35" s="1053">
        <v>1170</v>
      </c>
      <c r="K35" s="1054">
        <v>1237</v>
      </c>
      <c r="L35" s="1054">
        <v>1138</v>
      </c>
      <c r="M35" s="1055">
        <v>1135</v>
      </c>
    </row>
    <row r="36" spans="1:13" ht="11.1" customHeight="1">
      <c r="A36" s="1056"/>
      <c r="B36" s="1057"/>
      <c r="C36" s="1052"/>
      <c r="D36" s="1058" t="s">
        <v>2208</v>
      </c>
      <c r="E36" s="1045">
        <v>309</v>
      </c>
      <c r="F36" s="1045">
        <v>14</v>
      </c>
      <c r="G36" s="1045">
        <v>823</v>
      </c>
      <c r="H36" s="1046">
        <v>319</v>
      </c>
      <c r="I36" s="1047">
        <v>366</v>
      </c>
      <c r="J36" s="1053">
        <v>108</v>
      </c>
      <c r="K36" s="1054">
        <v>91</v>
      </c>
      <c r="L36" s="1054">
        <v>78</v>
      </c>
      <c r="M36" s="1055">
        <v>89</v>
      </c>
    </row>
    <row r="37" spans="1:13" ht="11.1" customHeight="1">
      <c r="A37" s="1056"/>
      <c r="B37" s="1057"/>
      <c r="C37" s="1052"/>
      <c r="D37" s="1058" t="s">
        <v>2209</v>
      </c>
      <c r="E37" s="1045">
        <v>40</v>
      </c>
      <c r="F37" s="1045">
        <v>79</v>
      </c>
      <c r="G37" s="1045">
        <v>118</v>
      </c>
      <c r="H37" s="1046">
        <v>120</v>
      </c>
      <c r="I37" s="1047">
        <v>144</v>
      </c>
      <c r="J37" s="1053">
        <v>45</v>
      </c>
      <c r="K37" s="1054">
        <v>25</v>
      </c>
      <c r="L37" s="1054">
        <v>34</v>
      </c>
      <c r="M37" s="1055">
        <v>40</v>
      </c>
    </row>
    <row r="38" spans="1:13" ht="11.1" customHeight="1">
      <c r="A38" s="1056"/>
      <c r="B38" s="1057"/>
      <c r="C38" s="1052"/>
      <c r="D38" s="1058" t="s">
        <v>2210</v>
      </c>
      <c r="E38" s="1045">
        <v>1803</v>
      </c>
      <c r="F38" s="1045">
        <v>1817</v>
      </c>
      <c r="G38" s="1045">
        <v>2151</v>
      </c>
      <c r="H38" s="1046">
        <v>2104</v>
      </c>
      <c r="I38" s="1047">
        <v>1713</v>
      </c>
      <c r="J38" s="1053">
        <v>443</v>
      </c>
      <c r="K38" s="1054">
        <v>470</v>
      </c>
      <c r="L38" s="1054">
        <v>345</v>
      </c>
      <c r="M38" s="1055">
        <v>455</v>
      </c>
    </row>
    <row r="39" spans="1:13" ht="11.1" customHeight="1">
      <c r="A39" s="1056"/>
      <c r="B39" s="1057"/>
      <c r="C39" s="1052"/>
      <c r="D39" s="1058" t="s">
        <v>305</v>
      </c>
      <c r="E39" s="1045">
        <v>951</v>
      </c>
      <c r="F39" s="1045">
        <v>987</v>
      </c>
      <c r="G39" s="1045">
        <v>999</v>
      </c>
      <c r="H39" s="1046">
        <v>985</v>
      </c>
      <c r="I39" s="1047">
        <v>983</v>
      </c>
      <c r="J39" s="1053">
        <v>211</v>
      </c>
      <c r="K39" s="1054">
        <v>284</v>
      </c>
      <c r="L39" s="1054">
        <v>280</v>
      </c>
      <c r="M39" s="1055">
        <v>208</v>
      </c>
    </row>
    <row r="40" spans="1:13" ht="11.1" customHeight="1">
      <c r="A40" s="1056"/>
      <c r="B40" s="1057"/>
      <c r="C40" s="1052"/>
      <c r="D40" s="1058" t="s">
        <v>2211</v>
      </c>
      <c r="E40" s="1045">
        <v>7496</v>
      </c>
      <c r="F40" s="1045">
        <v>6353</v>
      </c>
      <c r="G40" s="1045">
        <v>6453</v>
      </c>
      <c r="H40" s="1046">
        <v>7386</v>
      </c>
      <c r="I40" s="1047">
        <v>6957</v>
      </c>
      <c r="J40" s="1053">
        <v>1473</v>
      </c>
      <c r="K40" s="1054">
        <v>1863</v>
      </c>
      <c r="L40" s="1054">
        <v>1913</v>
      </c>
      <c r="M40" s="1055">
        <v>1708</v>
      </c>
    </row>
    <row r="41" spans="1:13" ht="11.1" customHeight="1">
      <c r="A41" s="1056"/>
      <c r="B41" s="1057"/>
      <c r="C41" s="1052"/>
      <c r="D41" s="1058" t="s">
        <v>779</v>
      </c>
      <c r="E41" s="1045">
        <v>133</v>
      </c>
      <c r="F41" s="1045">
        <v>29</v>
      </c>
      <c r="G41" s="1045">
        <v>58</v>
      </c>
      <c r="H41" s="1046">
        <v>53</v>
      </c>
      <c r="I41" s="1047">
        <v>26</v>
      </c>
      <c r="J41" s="1053">
        <v>5</v>
      </c>
      <c r="K41" s="1054">
        <v>5</v>
      </c>
      <c r="L41" s="1054">
        <v>5</v>
      </c>
      <c r="M41" s="1055">
        <v>11</v>
      </c>
    </row>
    <row r="42" spans="1:13" ht="11.1" customHeight="1">
      <c r="A42" s="1073"/>
      <c r="B42" s="1074"/>
      <c r="C42" s="1052"/>
      <c r="D42" s="1058" t="s">
        <v>747</v>
      </c>
      <c r="E42" s="1045">
        <f>E31-SUM(E32:E41)</f>
        <v>921</v>
      </c>
      <c r="F42" s="1045">
        <v>1396</v>
      </c>
      <c r="G42" s="1045">
        <v>806</v>
      </c>
      <c r="H42" s="1059">
        <v>1021</v>
      </c>
      <c r="I42" s="1060">
        <v>876</v>
      </c>
      <c r="J42" s="1053">
        <v>233</v>
      </c>
      <c r="K42" s="1054">
        <v>227</v>
      </c>
      <c r="L42" s="1054">
        <v>225</v>
      </c>
      <c r="M42" s="1055">
        <v>191</v>
      </c>
    </row>
    <row r="43" spans="1:13" s="1071" customFormat="1" ht="10.5" customHeight="1">
      <c r="A43" s="1069"/>
      <c r="B43" s="1075"/>
      <c r="C43" s="1021" t="s">
        <v>2212</v>
      </c>
      <c r="D43" s="1070"/>
      <c r="E43" s="1063">
        <v>9972</v>
      </c>
      <c r="F43" s="1063">
        <v>9466</v>
      </c>
      <c r="G43" s="1063">
        <v>8536</v>
      </c>
      <c r="H43" s="1035">
        <v>8511</v>
      </c>
      <c r="I43" s="1036">
        <v>7600</v>
      </c>
      <c r="J43" s="1064">
        <v>1969</v>
      </c>
      <c r="K43" s="1065">
        <v>2083</v>
      </c>
      <c r="L43" s="1065">
        <v>1881</v>
      </c>
      <c r="M43" s="1066">
        <v>1667</v>
      </c>
    </row>
    <row r="44" spans="1:13" ht="11.1" customHeight="1">
      <c r="A44" s="1056"/>
      <c r="B44" s="1057"/>
      <c r="C44" s="1052"/>
      <c r="D44" s="1058" t="s">
        <v>308</v>
      </c>
      <c r="E44" s="1045">
        <v>352</v>
      </c>
      <c r="F44" s="1045">
        <v>325</v>
      </c>
      <c r="G44" s="1045">
        <v>293</v>
      </c>
      <c r="H44" s="1046">
        <v>280</v>
      </c>
      <c r="I44" s="1047">
        <v>266</v>
      </c>
      <c r="J44" s="1053">
        <v>67</v>
      </c>
      <c r="K44" s="1054">
        <v>83</v>
      </c>
      <c r="L44" s="1054">
        <v>68</v>
      </c>
      <c r="M44" s="1055">
        <v>48</v>
      </c>
    </row>
    <row r="45" spans="1:13" ht="11.1" customHeight="1">
      <c r="A45" s="1056"/>
      <c r="B45" s="1057"/>
      <c r="C45" s="1052"/>
      <c r="D45" s="1058" t="s">
        <v>2213</v>
      </c>
      <c r="E45" s="1045">
        <v>9092</v>
      </c>
      <c r="F45" s="1045">
        <v>8739</v>
      </c>
      <c r="G45" s="1045">
        <v>8035</v>
      </c>
      <c r="H45" s="1046">
        <v>8015</v>
      </c>
      <c r="I45" s="1047">
        <v>7163</v>
      </c>
      <c r="J45" s="1053">
        <v>1882</v>
      </c>
      <c r="K45" s="1054">
        <v>1960</v>
      </c>
      <c r="L45" s="1054">
        <v>1758</v>
      </c>
      <c r="M45" s="1055">
        <v>1563</v>
      </c>
    </row>
    <row r="46" spans="1:13" ht="11.1" customHeight="1">
      <c r="A46" s="1056"/>
      <c r="B46" s="1057"/>
      <c r="C46" s="1052"/>
      <c r="D46" s="1058" t="s">
        <v>2214</v>
      </c>
      <c r="E46" s="1045">
        <v>146</v>
      </c>
      <c r="F46" s="1045">
        <v>1</v>
      </c>
      <c r="G46" s="1045">
        <v>66</v>
      </c>
      <c r="H46" s="1046">
        <v>80</v>
      </c>
      <c r="I46" s="1047">
        <v>68</v>
      </c>
      <c r="J46" s="1053">
        <v>10</v>
      </c>
      <c r="K46" s="1054">
        <v>18</v>
      </c>
      <c r="L46" s="1054">
        <v>21</v>
      </c>
      <c r="M46" s="1055">
        <v>19</v>
      </c>
    </row>
    <row r="47" spans="1:13" ht="11.1" customHeight="1">
      <c r="A47" s="1056"/>
      <c r="B47" s="1057"/>
      <c r="C47" s="1052"/>
      <c r="D47" s="1058" t="s">
        <v>747</v>
      </c>
      <c r="E47" s="1045">
        <f>E43-SUM(E44:E46)</f>
        <v>382</v>
      </c>
      <c r="F47" s="1045">
        <v>401</v>
      </c>
      <c r="G47" s="1045">
        <v>142</v>
      </c>
      <c r="H47" s="1059">
        <v>136</v>
      </c>
      <c r="I47" s="1060">
        <v>103</v>
      </c>
      <c r="J47" s="1053">
        <v>10</v>
      </c>
      <c r="K47" s="1054">
        <v>22</v>
      </c>
      <c r="L47" s="1054">
        <v>34</v>
      </c>
      <c r="M47" s="1055">
        <v>37</v>
      </c>
    </row>
    <row r="48" spans="1:13" s="1071" customFormat="1" ht="11.1" customHeight="1">
      <c r="A48" s="1069"/>
      <c r="B48" s="1061"/>
      <c r="C48" s="1021" t="s">
        <v>2215</v>
      </c>
      <c r="D48" s="1070"/>
      <c r="E48" s="1076">
        <v>723</v>
      </c>
      <c r="F48" s="1076">
        <v>631</v>
      </c>
      <c r="G48" s="1076">
        <v>505</v>
      </c>
      <c r="H48" s="1035">
        <v>446</v>
      </c>
      <c r="I48" s="1036">
        <v>610</v>
      </c>
      <c r="J48" s="1064">
        <v>143</v>
      </c>
      <c r="K48" s="1065">
        <v>168</v>
      </c>
      <c r="L48" s="1065">
        <v>130</v>
      </c>
      <c r="M48" s="1066">
        <v>169</v>
      </c>
    </row>
    <row r="49" spans="1:13" ht="11.1" customHeight="1">
      <c r="A49" s="1056"/>
      <c r="B49" s="1057"/>
      <c r="C49" s="1052"/>
      <c r="D49" s="1058" t="s">
        <v>318</v>
      </c>
      <c r="E49" s="1045">
        <v>525</v>
      </c>
      <c r="F49" s="1045">
        <v>585</v>
      </c>
      <c r="G49" s="1045">
        <v>400</v>
      </c>
      <c r="H49" s="1046">
        <v>338</v>
      </c>
      <c r="I49" s="1047">
        <v>501</v>
      </c>
      <c r="J49" s="1053">
        <v>124</v>
      </c>
      <c r="K49" s="1054">
        <v>145</v>
      </c>
      <c r="L49" s="1054">
        <v>90</v>
      </c>
      <c r="M49" s="1055">
        <v>142</v>
      </c>
    </row>
    <row r="50" spans="1:13" ht="11.1" customHeight="1">
      <c r="A50" s="1056"/>
      <c r="B50" s="1057"/>
      <c r="C50" s="1052"/>
      <c r="D50" s="1058" t="s">
        <v>319</v>
      </c>
      <c r="E50" s="1045">
        <v>44</v>
      </c>
      <c r="F50" s="1045">
        <v>2</v>
      </c>
      <c r="G50" s="1045">
        <v>100</v>
      </c>
      <c r="H50" s="1046">
        <v>103</v>
      </c>
      <c r="I50" s="1047">
        <v>104</v>
      </c>
      <c r="J50" s="1053">
        <v>18</v>
      </c>
      <c r="K50" s="1054">
        <v>22</v>
      </c>
      <c r="L50" s="1054">
        <v>37</v>
      </c>
      <c r="M50" s="1055">
        <v>27</v>
      </c>
    </row>
    <row r="51" spans="1:13" ht="11.25" customHeight="1" thickBot="1">
      <c r="A51" s="1077"/>
      <c r="B51" s="1078"/>
      <c r="C51" s="1079"/>
      <c r="D51" s="1080" t="s">
        <v>747</v>
      </c>
      <c r="E51" s="1045">
        <f>E48-E49-E50</f>
        <v>154</v>
      </c>
      <c r="F51" s="1045">
        <v>44</v>
      </c>
      <c r="G51" s="1045">
        <v>5</v>
      </c>
      <c r="H51" s="1081">
        <v>5</v>
      </c>
      <c r="I51" s="1082">
        <v>5</v>
      </c>
      <c r="J51" s="1083">
        <v>1</v>
      </c>
      <c r="K51" s="1084">
        <v>1</v>
      </c>
      <c r="L51" s="1084">
        <v>3</v>
      </c>
      <c r="M51" s="1005">
        <v>0</v>
      </c>
    </row>
    <row r="52" spans="1:13" ht="3" customHeight="1">
      <c r="A52" s="1085"/>
      <c r="B52" s="1085"/>
      <c r="C52" s="1085"/>
      <c r="D52" s="1085"/>
      <c r="E52" s="1086"/>
      <c r="F52" s="1086"/>
      <c r="G52" s="1086"/>
      <c r="H52" s="1086"/>
      <c r="I52" s="1087"/>
      <c r="J52" s="1087"/>
      <c r="K52" s="1087"/>
      <c r="L52" s="1087"/>
      <c r="M52" s="1086"/>
    </row>
    <row r="53" spans="1:13" ht="13.5" customHeight="1">
      <c r="A53" s="1088" t="s">
        <v>762</v>
      </c>
      <c r="B53" s="1089" t="s">
        <v>2216</v>
      </c>
      <c r="C53" s="1089"/>
      <c r="D53" s="1089"/>
      <c r="E53" s="1090" t="s">
        <v>2217</v>
      </c>
      <c r="F53" s="1090" t="s">
        <v>2218</v>
      </c>
      <c r="G53" s="1090"/>
      <c r="H53" s="1089"/>
      <c r="I53" s="1089"/>
      <c r="J53" s="1091"/>
      <c r="K53" s="1089" t="s">
        <v>2122</v>
      </c>
      <c r="L53" s="1089"/>
      <c r="M53" s="1089"/>
    </row>
    <row r="54" spans="1:13" ht="14.25" customHeight="1">
      <c r="B54" s="1089"/>
      <c r="C54" s="1090"/>
      <c r="D54" s="1089"/>
      <c r="E54" s="1089"/>
      <c r="F54" s="1089"/>
      <c r="G54" s="1089"/>
      <c r="H54" s="1089"/>
      <c r="I54" s="1089"/>
      <c r="J54" s="1089"/>
      <c r="K54" s="1089"/>
      <c r="L54" s="1089"/>
      <c r="M54" s="1089"/>
    </row>
    <row r="55" spans="1:13" ht="14.25" customHeight="1">
      <c r="A55" s="1089"/>
      <c r="B55" s="1089"/>
      <c r="C55" s="1089"/>
      <c r="D55" s="1089"/>
      <c r="E55" s="1089"/>
      <c r="F55" s="1089"/>
      <c r="G55" s="1089"/>
      <c r="H55" s="1089"/>
      <c r="I55" s="1089"/>
      <c r="J55" s="1089"/>
      <c r="K55" s="1089"/>
      <c r="L55" s="1089"/>
      <c r="M55" s="1092"/>
    </row>
  </sheetData>
  <mergeCells count="8">
    <mergeCell ref="I4:I5"/>
    <mergeCell ref="J4:M4"/>
    <mergeCell ref="A1:C1"/>
    <mergeCell ref="A4:D5"/>
    <mergeCell ref="E4:E5"/>
    <mergeCell ref="F4:F5"/>
    <mergeCell ref="G4:G5"/>
    <mergeCell ref="H4:H5"/>
  </mergeCells>
  <hyperlinks>
    <hyperlink ref="A1" location="CONTENT!A1" display="Back to table of contents"/>
  </hyperlinks>
  <printOptions horizontalCentered="1" verticalCentered="1"/>
  <pageMargins left="0.3" right="0.25" top="0.2" bottom="0" header="0.55000000000000004" footer="0.23622047244094499"/>
  <pageSetup paperSize="9" orientation="landscape" horizontalDpi="4294967294" verticalDpi="4294967294"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CK37"/>
  <sheetViews>
    <sheetView zoomScaleNormal="100" workbookViewId="0">
      <pane xSplit="2" ySplit="6" topLeftCell="C7" activePane="bottomRight" state="frozen"/>
      <selection sqref="A1:XFD1"/>
      <selection pane="topRight" sqref="A1:XFD1"/>
      <selection pane="bottomLeft" sqref="A1:XFD1"/>
      <selection pane="bottomRight" activeCell="L1" sqref="L1:L1048576"/>
    </sheetView>
  </sheetViews>
  <sheetFormatPr defaultColWidth="9.1640625" defaultRowHeight="15"/>
  <cols>
    <col min="1" max="1" width="2.5" style="1093" customWidth="1"/>
    <col min="2" max="2" width="45.6640625" style="1093" customWidth="1"/>
    <col min="3" max="5" width="10.83203125" style="1093" customWidth="1"/>
    <col min="6" max="11" width="10.83203125" style="3978" customWidth="1"/>
    <col min="12" max="251" width="9.1640625" style="1093"/>
    <col min="252" max="252" width="2.5" style="1093" customWidth="1"/>
    <col min="253" max="253" width="45.6640625" style="1093" customWidth="1"/>
    <col min="254" max="262" width="9.33203125" style="1093" customWidth="1"/>
    <col min="263" max="263" width="4.6640625" style="1093" customWidth="1"/>
    <col min="264" max="264" width="9.83203125" style="1093" bestFit="1" customWidth="1"/>
    <col min="265" max="507" width="9.1640625" style="1093"/>
    <col min="508" max="508" width="2.5" style="1093" customWidth="1"/>
    <col min="509" max="509" width="45.6640625" style="1093" customWidth="1"/>
    <col min="510" max="518" width="9.33203125" style="1093" customWidth="1"/>
    <col min="519" max="519" width="4.6640625" style="1093" customWidth="1"/>
    <col min="520" max="520" width="9.83203125" style="1093" bestFit="1" customWidth="1"/>
    <col min="521" max="763" width="9.1640625" style="1093"/>
    <col min="764" max="764" width="2.5" style="1093" customWidth="1"/>
    <col min="765" max="765" width="45.6640625" style="1093" customWidth="1"/>
    <col min="766" max="774" width="9.33203125" style="1093" customWidth="1"/>
    <col min="775" max="775" width="4.6640625" style="1093" customWidth="1"/>
    <col min="776" max="776" width="9.83203125" style="1093" bestFit="1" customWidth="1"/>
    <col min="777" max="1019" width="9.1640625" style="1093"/>
    <col min="1020" max="1020" width="2.5" style="1093" customWidth="1"/>
    <col min="1021" max="1021" width="45.6640625" style="1093" customWidth="1"/>
    <col min="1022" max="1030" width="9.33203125" style="1093" customWidth="1"/>
    <col min="1031" max="1031" width="4.6640625" style="1093" customWidth="1"/>
    <col min="1032" max="1032" width="9.83203125" style="1093" bestFit="1" customWidth="1"/>
    <col min="1033" max="1275" width="9.1640625" style="1093"/>
    <col min="1276" max="1276" width="2.5" style="1093" customWidth="1"/>
    <col min="1277" max="1277" width="45.6640625" style="1093" customWidth="1"/>
    <col min="1278" max="1286" width="9.33203125" style="1093" customWidth="1"/>
    <col min="1287" max="1287" width="4.6640625" style="1093" customWidth="1"/>
    <col min="1288" max="1288" width="9.83203125" style="1093" bestFit="1" customWidth="1"/>
    <col min="1289" max="1531" width="9.1640625" style="1093"/>
    <col min="1532" max="1532" width="2.5" style="1093" customWidth="1"/>
    <col min="1533" max="1533" width="45.6640625" style="1093" customWidth="1"/>
    <col min="1534" max="1542" width="9.33203125" style="1093" customWidth="1"/>
    <col min="1543" max="1543" width="4.6640625" style="1093" customWidth="1"/>
    <col min="1544" max="1544" width="9.83203125" style="1093" bestFit="1" customWidth="1"/>
    <col min="1545" max="1787" width="9.1640625" style="1093"/>
    <col min="1788" max="1788" width="2.5" style="1093" customWidth="1"/>
    <col min="1789" max="1789" width="45.6640625" style="1093" customWidth="1"/>
    <col min="1790" max="1798" width="9.33203125" style="1093" customWidth="1"/>
    <col min="1799" max="1799" width="4.6640625" style="1093" customWidth="1"/>
    <col min="1800" max="1800" width="9.83203125" style="1093" bestFit="1" customWidth="1"/>
    <col min="1801" max="2043" width="9.1640625" style="1093"/>
    <col min="2044" max="2044" width="2.5" style="1093" customWidth="1"/>
    <col min="2045" max="2045" width="45.6640625" style="1093" customWidth="1"/>
    <col min="2046" max="2054" width="9.33203125" style="1093" customWidth="1"/>
    <col min="2055" max="2055" width="4.6640625" style="1093" customWidth="1"/>
    <col min="2056" max="2056" width="9.83203125" style="1093" bestFit="1" customWidth="1"/>
    <col min="2057" max="2299" width="9.1640625" style="1093"/>
    <col min="2300" max="2300" width="2.5" style="1093" customWidth="1"/>
    <col min="2301" max="2301" width="45.6640625" style="1093" customWidth="1"/>
    <col min="2302" max="2310" width="9.33203125" style="1093" customWidth="1"/>
    <col min="2311" max="2311" width="4.6640625" style="1093" customWidth="1"/>
    <col min="2312" max="2312" width="9.83203125" style="1093" bestFit="1" customWidth="1"/>
    <col min="2313" max="2555" width="9.1640625" style="1093"/>
    <col min="2556" max="2556" width="2.5" style="1093" customWidth="1"/>
    <col min="2557" max="2557" width="45.6640625" style="1093" customWidth="1"/>
    <col min="2558" max="2566" width="9.33203125" style="1093" customWidth="1"/>
    <col min="2567" max="2567" width="4.6640625" style="1093" customWidth="1"/>
    <col min="2568" max="2568" width="9.83203125" style="1093" bestFit="1" customWidth="1"/>
    <col min="2569" max="2811" width="9.1640625" style="1093"/>
    <col min="2812" max="2812" width="2.5" style="1093" customWidth="1"/>
    <col min="2813" max="2813" width="45.6640625" style="1093" customWidth="1"/>
    <col min="2814" max="2822" width="9.33203125" style="1093" customWidth="1"/>
    <col min="2823" max="2823" width="4.6640625" style="1093" customWidth="1"/>
    <col min="2824" max="2824" width="9.83203125" style="1093" bestFit="1" customWidth="1"/>
    <col min="2825" max="3067" width="9.1640625" style="1093"/>
    <col min="3068" max="3068" width="2.5" style="1093" customWidth="1"/>
    <col min="3069" max="3069" width="45.6640625" style="1093" customWidth="1"/>
    <col min="3070" max="3078" width="9.33203125" style="1093" customWidth="1"/>
    <col min="3079" max="3079" width="4.6640625" style="1093" customWidth="1"/>
    <col min="3080" max="3080" width="9.83203125" style="1093" bestFit="1" customWidth="1"/>
    <col min="3081" max="3323" width="9.1640625" style="1093"/>
    <col min="3324" max="3324" width="2.5" style="1093" customWidth="1"/>
    <col min="3325" max="3325" width="45.6640625" style="1093" customWidth="1"/>
    <col min="3326" max="3334" width="9.33203125" style="1093" customWidth="1"/>
    <col min="3335" max="3335" width="4.6640625" style="1093" customWidth="1"/>
    <col min="3336" max="3336" width="9.83203125" style="1093" bestFit="1" customWidth="1"/>
    <col min="3337" max="3579" width="9.1640625" style="1093"/>
    <col min="3580" max="3580" width="2.5" style="1093" customWidth="1"/>
    <col min="3581" max="3581" width="45.6640625" style="1093" customWidth="1"/>
    <col min="3582" max="3590" width="9.33203125" style="1093" customWidth="1"/>
    <col min="3591" max="3591" width="4.6640625" style="1093" customWidth="1"/>
    <col min="3592" max="3592" width="9.83203125" style="1093" bestFit="1" customWidth="1"/>
    <col min="3593" max="3835" width="9.1640625" style="1093"/>
    <col min="3836" max="3836" width="2.5" style="1093" customWidth="1"/>
    <col min="3837" max="3837" width="45.6640625" style="1093" customWidth="1"/>
    <col min="3838" max="3846" width="9.33203125" style="1093" customWidth="1"/>
    <col min="3847" max="3847" width="4.6640625" style="1093" customWidth="1"/>
    <col min="3848" max="3848" width="9.83203125" style="1093" bestFit="1" customWidth="1"/>
    <col min="3849" max="4091" width="9.1640625" style="1093"/>
    <col min="4092" max="4092" width="2.5" style="1093" customWidth="1"/>
    <col min="4093" max="4093" width="45.6640625" style="1093" customWidth="1"/>
    <col min="4094" max="4102" width="9.33203125" style="1093" customWidth="1"/>
    <col min="4103" max="4103" width="4.6640625" style="1093" customWidth="1"/>
    <col min="4104" max="4104" width="9.83203125" style="1093" bestFit="1" customWidth="1"/>
    <col min="4105" max="4347" width="9.1640625" style="1093"/>
    <col min="4348" max="4348" width="2.5" style="1093" customWidth="1"/>
    <col min="4349" max="4349" width="45.6640625" style="1093" customWidth="1"/>
    <col min="4350" max="4358" width="9.33203125" style="1093" customWidth="1"/>
    <col min="4359" max="4359" width="4.6640625" style="1093" customWidth="1"/>
    <col min="4360" max="4360" width="9.83203125" style="1093" bestFit="1" customWidth="1"/>
    <col min="4361" max="4603" width="9.1640625" style="1093"/>
    <col min="4604" max="4604" width="2.5" style="1093" customWidth="1"/>
    <col min="4605" max="4605" width="45.6640625" style="1093" customWidth="1"/>
    <col min="4606" max="4614" width="9.33203125" style="1093" customWidth="1"/>
    <col min="4615" max="4615" width="4.6640625" style="1093" customWidth="1"/>
    <col min="4616" max="4616" width="9.83203125" style="1093" bestFit="1" customWidth="1"/>
    <col min="4617" max="4859" width="9.1640625" style="1093"/>
    <col min="4860" max="4860" width="2.5" style="1093" customWidth="1"/>
    <col min="4861" max="4861" width="45.6640625" style="1093" customWidth="1"/>
    <col min="4862" max="4870" width="9.33203125" style="1093" customWidth="1"/>
    <col min="4871" max="4871" width="4.6640625" style="1093" customWidth="1"/>
    <col min="4872" max="4872" width="9.83203125" style="1093" bestFit="1" customWidth="1"/>
    <col min="4873" max="5115" width="9.1640625" style="1093"/>
    <col min="5116" max="5116" width="2.5" style="1093" customWidth="1"/>
    <col min="5117" max="5117" width="45.6640625" style="1093" customWidth="1"/>
    <col min="5118" max="5126" width="9.33203125" style="1093" customWidth="1"/>
    <col min="5127" max="5127" width="4.6640625" style="1093" customWidth="1"/>
    <col min="5128" max="5128" width="9.83203125" style="1093" bestFit="1" customWidth="1"/>
    <col min="5129" max="5371" width="9.1640625" style="1093"/>
    <col min="5372" max="5372" width="2.5" style="1093" customWidth="1"/>
    <col min="5373" max="5373" width="45.6640625" style="1093" customWidth="1"/>
    <col min="5374" max="5382" width="9.33203125" style="1093" customWidth="1"/>
    <col min="5383" max="5383" width="4.6640625" style="1093" customWidth="1"/>
    <col min="5384" max="5384" width="9.83203125" style="1093" bestFit="1" customWidth="1"/>
    <col min="5385" max="5627" width="9.1640625" style="1093"/>
    <col min="5628" max="5628" width="2.5" style="1093" customWidth="1"/>
    <col min="5629" max="5629" width="45.6640625" style="1093" customWidth="1"/>
    <col min="5630" max="5638" width="9.33203125" style="1093" customWidth="1"/>
    <col min="5639" max="5639" width="4.6640625" style="1093" customWidth="1"/>
    <col min="5640" max="5640" width="9.83203125" style="1093" bestFit="1" customWidth="1"/>
    <col min="5641" max="5883" width="9.1640625" style="1093"/>
    <col min="5884" max="5884" width="2.5" style="1093" customWidth="1"/>
    <col min="5885" max="5885" width="45.6640625" style="1093" customWidth="1"/>
    <col min="5886" max="5894" width="9.33203125" style="1093" customWidth="1"/>
    <col min="5895" max="5895" width="4.6640625" style="1093" customWidth="1"/>
    <col min="5896" max="5896" width="9.83203125" style="1093" bestFit="1" customWidth="1"/>
    <col min="5897" max="6139" width="9.1640625" style="1093"/>
    <col min="6140" max="6140" width="2.5" style="1093" customWidth="1"/>
    <col min="6141" max="6141" width="45.6640625" style="1093" customWidth="1"/>
    <col min="6142" max="6150" width="9.33203125" style="1093" customWidth="1"/>
    <col min="6151" max="6151" width="4.6640625" style="1093" customWidth="1"/>
    <col min="6152" max="6152" width="9.83203125" style="1093" bestFit="1" customWidth="1"/>
    <col min="6153" max="6395" width="9.1640625" style="1093"/>
    <col min="6396" max="6396" width="2.5" style="1093" customWidth="1"/>
    <col min="6397" max="6397" width="45.6640625" style="1093" customWidth="1"/>
    <col min="6398" max="6406" width="9.33203125" style="1093" customWidth="1"/>
    <col min="6407" max="6407" width="4.6640625" style="1093" customWidth="1"/>
    <col min="6408" max="6408" width="9.83203125" style="1093" bestFit="1" customWidth="1"/>
    <col min="6409" max="6651" width="9.1640625" style="1093"/>
    <col min="6652" max="6652" width="2.5" style="1093" customWidth="1"/>
    <col min="6653" max="6653" width="45.6640625" style="1093" customWidth="1"/>
    <col min="6654" max="6662" width="9.33203125" style="1093" customWidth="1"/>
    <col min="6663" max="6663" width="4.6640625" style="1093" customWidth="1"/>
    <col min="6664" max="6664" width="9.83203125" style="1093" bestFit="1" customWidth="1"/>
    <col min="6665" max="6907" width="9.1640625" style="1093"/>
    <col min="6908" max="6908" width="2.5" style="1093" customWidth="1"/>
    <col min="6909" max="6909" width="45.6640625" style="1093" customWidth="1"/>
    <col min="6910" max="6918" width="9.33203125" style="1093" customWidth="1"/>
    <col min="6919" max="6919" width="4.6640625" style="1093" customWidth="1"/>
    <col min="6920" max="6920" width="9.83203125" style="1093" bestFit="1" customWidth="1"/>
    <col min="6921" max="7163" width="9.1640625" style="1093"/>
    <col min="7164" max="7164" width="2.5" style="1093" customWidth="1"/>
    <col min="7165" max="7165" width="45.6640625" style="1093" customWidth="1"/>
    <col min="7166" max="7174" width="9.33203125" style="1093" customWidth="1"/>
    <col min="7175" max="7175" width="4.6640625" style="1093" customWidth="1"/>
    <col min="7176" max="7176" width="9.83203125" style="1093" bestFit="1" customWidth="1"/>
    <col min="7177" max="7419" width="9.1640625" style="1093"/>
    <col min="7420" max="7420" width="2.5" style="1093" customWidth="1"/>
    <col min="7421" max="7421" width="45.6640625" style="1093" customWidth="1"/>
    <col min="7422" max="7430" width="9.33203125" style="1093" customWidth="1"/>
    <col min="7431" max="7431" width="4.6640625" style="1093" customWidth="1"/>
    <col min="7432" max="7432" width="9.83203125" style="1093" bestFit="1" customWidth="1"/>
    <col min="7433" max="7675" width="9.1640625" style="1093"/>
    <col min="7676" max="7676" width="2.5" style="1093" customWidth="1"/>
    <col min="7677" max="7677" width="45.6640625" style="1093" customWidth="1"/>
    <col min="7678" max="7686" width="9.33203125" style="1093" customWidth="1"/>
    <col min="7687" max="7687" width="4.6640625" style="1093" customWidth="1"/>
    <col min="7688" max="7688" width="9.83203125" style="1093" bestFit="1" customWidth="1"/>
    <col min="7689" max="7931" width="9.1640625" style="1093"/>
    <col min="7932" max="7932" width="2.5" style="1093" customWidth="1"/>
    <col min="7933" max="7933" width="45.6640625" style="1093" customWidth="1"/>
    <col min="7934" max="7942" width="9.33203125" style="1093" customWidth="1"/>
    <col min="7943" max="7943" width="4.6640625" style="1093" customWidth="1"/>
    <col min="7944" max="7944" width="9.83203125" style="1093" bestFit="1" customWidth="1"/>
    <col min="7945" max="8187" width="9.1640625" style="1093"/>
    <col min="8188" max="8188" width="2.5" style="1093" customWidth="1"/>
    <col min="8189" max="8189" width="45.6640625" style="1093" customWidth="1"/>
    <col min="8190" max="8198" width="9.33203125" style="1093" customWidth="1"/>
    <col min="8199" max="8199" width="4.6640625" style="1093" customWidth="1"/>
    <col min="8200" max="8200" width="9.83203125" style="1093" bestFit="1" customWidth="1"/>
    <col min="8201" max="8443" width="9.1640625" style="1093"/>
    <col min="8444" max="8444" width="2.5" style="1093" customWidth="1"/>
    <col min="8445" max="8445" width="45.6640625" style="1093" customWidth="1"/>
    <col min="8446" max="8454" width="9.33203125" style="1093" customWidth="1"/>
    <col min="8455" max="8455" width="4.6640625" style="1093" customWidth="1"/>
    <col min="8456" max="8456" width="9.83203125" style="1093" bestFit="1" customWidth="1"/>
    <col min="8457" max="8699" width="9.1640625" style="1093"/>
    <col min="8700" max="8700" width="2.5" style="1093" customWidth="1"/>
    <col min="8701" max="8701" width="45.6640625" style="1093" customWidth="1"/>
    <col min="8702" max="8710" width="9.33203125" style="1093" customWidth="1"/>
    <col min="8711" max="8711" width="4.6640625" style="1093" customWidth="1"/>
    <col min="8712" max="8712" width="9.83203125" style="1093" bestFit="1" customWidth="1"/>
    <col min="8713" max="8955" width="9.1640625" style="1093"/>
    <col min="8956" max="8956" width="2.5" style="1093" customWidth="1"/>
    <col min="8957" max="8957" width="45.6640625" style="1093" customWidth="1"/>
    <col min="8958" max="8966" width="9.33203125" style="1093" customWidth="1"/>
    <col min="8967" max="8967" width="4.6640625" style="1093" customWidth="1"/>
    <col min="8968" max="8968" width="9.83203125" style="1093" bestFit="1" customWidth="1"/>
    <col min="8969" max="9211" width="9.1640625" style="1093"/>
    <col min="9212" max="9212" width="2.5" style="1093" customWidth="1"/>
    <col min="9213" max="9213" width="45.6640625" style="1093" customWidth="1"/>
    <col min="9214" max="9222" width="9.33203125" style="1093" customWidth="1"/>
    <col min="9223" max="9223" width="4.6640625" style="1093" customWidth="1"/>
    <col min="9224" max="9224" width="9.83203125" style="1093" bestFit="1" customWidth="1"/>
    <col min="9225" max="9467" width="9.1640625" style="1093"/>
    <col min="9468" max="9468" width="2.5" style="1093" customWidth="1"/>
    <col min="9469" max="9469" width="45.6640625" style="1093" customWidth="1"/>
    <col min="9470" max="9478" width="9.33203125" style="1093" customWidth="1"/>
    <col min="9479" max="9479" width="4.6640625" style="1093" customWidth="1"/>
    <col min="9480" max="9480" width="9.83203125" style="1093" bestFit="1" customWidth="1"/>
    <col min="9481" max="9723" width="9.1640625" style="1093"/>
    <col min="9724" max="9724" width="2.5" style="1093" customWidth="1"/>
    <col min="9725" max="9725" width="45.6640625" style="1093" customWidth="1"/>
    <col min="9726" max="9734" width="9.33203125" style="1093" customWidth="1"/>
    <col min="9735" max="9735" width="4.6640625" style="1093" customWidth="1"/>
    <col min="9736" max="9736" width="9.83203125" style="1093" bestFit="1" customWidth="1"/>
    <col min="9737" max="9979" width="9.1640625" style="1093"/>
    <col min="9980" max="9980" width="2.5" style="1093" customWidth="1"/>
    <col min="9981" max="9981" width="45.6640625" style="1093" customWidth="1"/>
    <col min="9982" max="9990" width="9.33203125" style="1093" customWidth="1"/>
    <col min="9991" max="9991" width="4.6640625" style="1093" customWidth="1"/>
    <col min="9992" max="9992" width="9.83203125" style="1093" bestFit="1" customWidth="1"/>
    <col min="9993" max="10235" width="9.1640625" style="1093"/>
    <col min="10236" max="10236" width="2.5" style="1093" customWidth="1"/>
    <col min="10237" max="10237" width="45.6640625" style="1093" customWidth="1"/>
    <col min="10238" max="10246" width="9.33203125" style="1093" customWidth="1"/>
    <col min="10247" max="10247" width="4.6640625" style="1093" customWidth="1"/>
    <col min="10248" max="10248" width="9.83203125" style="1093" bestFit="1" customWidth="1"/>
    <col min="10249" max="10491" width="9.1640625" style="1093"/>
    <col min="10492" max="10492" width="2.5" style="1093" customWidth="1"/>
    <col min="10493" max="10493" width="45.6640625" style="1093" customWidth="1"/>
    <col min="10494" max="10502" width="9.33203125" style="1093" customWidth="1"/>
    <col min="10503" max="10503" width="4.6640625" style="1093" customWidth="1"/>
    <col min="10504" max="10504" width="9.83203125" style="1093" bestFit="1" customWidth="1"/>
    <col min="10505" max="10747" width="9.1640625" style="1093"/>
    <col min="10748" max="10748" width="2.5" style="1093" customWidth="1"/>
    <col min="10749" max="10749" width="45.6640625" style="1093" customWidth="1"/>
    <col min="10750" max="10758" width="9.33203125" style="1093" customWidth="1"/>
    <col min="10759" max="10759" width="4.6640625" style="1093" customWidth="1"/>
    <col min="10760" max="10760" width="9.83203125" style="1093" bestFit="1" customWidth="1"/>
    <col min="10761" max="11003" width="9.1640625" style="1093"/>
    <col min="11004" max="11004" width="2.5" style="1093" customWidth="1"/>
    <col min="11005" max="11005" width="45.6640625" style="1093" customWidth="1"/>
    <col min="11006" max="11014" width="9.33203125" style="1093" customWidth="1"/>
    <col min="11015" max="11015" width="4.6640625" style="1093" customWidth="1"/>
    <col min="11016" max="11016" width="9.83203125" style="1093" bestFit="1" customWidth="1"/>
    <col min="11017" max="11259" width="9.1640625" style="1093"/>
    <col min="11260" max="11260" width="2.5" style="1093" customWidth="1"/>
    <col min="11261" max="11261" width="45.6640625" style="1093" customWidth="1"/>
    <col min="11262" max="11270" width="9.33203125" style="1093" customWidth="1"/>
    <col min="11271" max="11271" width="4.6640625" style="1093" customWidth="1"/>
    <col min="11272" max="11272" width="9.83203125" style="1093" bestFit="1" customWidth="1"/>
    <col min="11273" max="11515" width="9.1640625" style="1093"/>
    <col min="11516" max="11516" width="2.5" style="1093" customWidth="1"/>
    <col min="11517" max="11517" width="45.6640625" style="1093" customWidth="1"/>
    <col min="11518" max="11526" width="9.33203125" style="1093" customWidth="1"/>
    <col min="11527" max="11527" width="4.6640625" style="1093" customWidth="1"/>
    <col min="11528" max="11528" width="9.83203125" style="1093" bestFit="1" customWidth="1"/>
    <col min="11529" max="11771" width="9.1640625" style="1093"/>
    <col min="11772" max="11772" width="2.5" style="1093" customWidth="1"/>
    <col min="11773" max="11773" width="45.6640625" style="1093" customWidth="1"/>
    <col min="11774" max="11782" width="9.33203125" style="1093" customWidth="1"/>
    <col min="11783" max="11783" width="4.6640625" style="1093" customWidth="1"/>
    <col min="11784" max="11784" width="9.83203125" style="1093" bestFit="1" customWidth="1"/>
    <col min="11785" max="12027" width="9.1640625" style="1093"/>
    <col min="12028" max="12028" width="2.5" style="1093" customWidth="1"/>
    <col min="12029" max="12029" width="45.6640625" style="1093" customWidth="1"/>
    <col min="12030" max="12038" width="9.33203125" style="1093" customWidth="1"/>
    <col min="12039" max="12039" width="4.6640625" style="1093" customWidth="1"/>
    <col min="12040" max="12040" width="9.83203125" style="1093" bestFit="1" customWidth="1"/>
    <col min="12041" max="12283" width="9.1640625" style="1093"/>
    <col min="12284" max="12284" width="2.5" style="1093" customWidth="1"/>
    <col min="12285" max="12285" width="45.6640625" style="1093" customWidth="1"/>
    <col min="12286" max="12294" width="9.33203125" style="1093" customWidth="1"/>
    <col min="12295" max="12295" width="4.6640625" style="1093" customWidth="1"/>
    <col min="12296" max="12296" width="9.83203125" style="1093" bestFit="1" customWidth="1"/>
    <col min="12297" max="12539" width="9.1640625" style="1093"/>
    <col min="12540" max="12540" width="2.5" style="1093" customWidth="1"/>
    <col min="12541" max="12541" width="45.6640625" style="1093" customWidth="1"/>
    <col min="12542" max="12550" width="9.33203125" style="1093" customWidth="1"/>
    <col min="12551" max="12551" width="4.6640625" style="1093" customWidth="1"/>
    <col min="12552" max="12552" width="9.83203125" style="1093" bestFit="1" customWidth="1"/>
    <col min="12553" max="12795" width="9.1640625" style="1093"/>
    <col min="12796" max="12796" width="2.5" style="1093" customWidth="1"/>
    <col min="12797" max="12797" width="45.6640625" style="1093" customWidth="1"/>
    <col min="12798" max="12806" width="9.33203125" style="1093" customWidth="1"/>
    <col min="12807" max="12807" width="4.6640625" style="1093" customWidth="1"/>
    <col min="12808" max="12808" width="9.83203125" style="1093" bestFit="1" customWidth="1"/>
    <col min="12809" max="13051" width="9.1640625" style="1093"/>
    <col min="13052" max="13052" width="2.5" style="1093" customWidth="1"/>
    <col min="13053" max="13053" width="45.6640625" style="1093" customWidth="1"/>
    <col min="13054" max="13062" width="9.33203125" style="1093" customWidth="1"/>
    <col min="13063" max="13063" width="4.6640625" style="1093" customWidth="1"/>
    <col min="13064" max="13064" width="9.83203125" style="1093" bestFit="1" customWidth="1"/>
    <col min="13065" max="13307" width="9.1640625" style="1093"/>
    <col min="13308" max="13308" width="2.5" style="1093" customWidth="1"/>
    <col min="13309" max="13309" width="45.6640625" style="1093" customWidth="1"/>
    <col min="13310" max="13318" width="9.33203125" style="1093" customWidth="1"/>
    <col min="13319" max="13319" width="4.6640625" style="1093" customWidth="1"/>
    <col min="13320" max="13320" width="9.83203125" style="1093" bestFit="1" customWidth="1"/>
    <col min="13321" max="13563" width="9.1640625" style="1093"/>
    <col min="13564" max="13564" width="2.5" style="1093" customWidth="1"/>
    <col min="13565" max="13565" width="45.6640625" style="1093" customWidth="1"/>
    <col min="13566" max="13574" width="9.33203125" style="1093" customWidth="1"/>
    <col min="13575" max="13575" width="4.6640625" style="1093" customWidth="1"/>
    <col min="13576" max="13576" width="9.83203125" style="1093" bestFit="1" customWidth="1"/>
    <col min="13577" max="13819" width="9.1640625" style="1093"/>
    <col min="13820" max="13820" width="2.5" style="1093" customWidth="1"/>
    <col min="13821" max="13821" width="45.6640625" style="1093" customWidth="1"/>
    <col min="13822" max="13830" width="9.33203125" style="1093" customWidth="1"/>
    <col min="13831" max="13831" width="4.6640625" style="1093" customWidth="1"/>
    <col min="13832" max="13832" width="9.83203125" style="1093" bestFit="1" customWidth="1"/>
    <col min="13833" max="14075" width="9.1640625" style="1093"/>
    <col min="14076" max="14076" width="2.5" style="1093" customWidth="1"/>
    <col min="14077" max="14077" width="45.6640625" style="1093" customWidth="1"/>
    <col min="14078" max="14086" width="9.33203125" style="1093" customWidth="1"/>
    <col min="14087" max="14087" width="4.6640625" style="1093" customWidth="1"/>
    <col min="14088" max="14088" width="9.83203125" style="1093" bestFit="1" customWidth="1"/>
    <col min="14089" max="14331" width="9.1640625" style="1093"/>
    <col min="14332" max="14332" width="2.5" style="1093" customWidth="1"/>
    <col min="14333" max="14333" width="45.6640625" style="1093" customWidth="1"/>
    <col min="14334" max="14342" width="9.33203125" style="1093" customWidth="1"/>
    <col min="14343" max="14343" width="4.6640625" style="1093" customWidth="1"/>
    <col min="14344" max="14344" width="9.83203125" style="1093" bestFit="1" customWidth="1"/>
    <col min="14345" max="14587" width="9.1640625" style="1093"/>
    <col min="14588" max="14588" width="2.5" style="1093" customWidth="1"/>
    <col min="14589" max="14589" width="45.6640625" style="1093" customWidth="1"/>
    <col min="14590" max="14598" width="9.33203125" style="1093" customWidth="1"/>
    <col min="14599" max="14599" width="4.6640625" style="1093" customWidth="1"/>
    <col min="14600" max="14600" width="9.83203125" style="1093" bestFit="1" customWidth="1"/>
    <col min="14601" max="14843" width="9.1640625" style="1093"/>
    <col min="14844" max="14844" width="2.5" style="1093" customWidth="1"/>
    <col min="14845" max="14845" width="45.6640625" style="1093" customWidth="1"/>
    <col min="14846" max="14854" width="9.33203125" style="1093" customWidth="1"/>
    <col min="14855" max="14855" width="4.6640625" style="1093" customWidth="1"/>
    <col min="14856" max="14856" width="9.83203125" style="1093" bestFit="1" customWidth="1"/>
    <col min="14857" max="15099" width="9.1640625" style="1093"/>
    <col min="15100" max="15100" width="2.5" style="1093" customWidth="1"/>
    <col min="15101" max="15101" width="45.6640625" style="1093" customWidth="1"/>
    <col min="15102" max="15110" width="9.33203125" style="1093" customWidth="1"/>
    <col min="15111" max="15111" width="4.6640625" style="1093" customWidth="1"/>
    <col min="15112" max="15112" width="9.83203125" style="1093" bestFit="1" customWidth="1"/>
    <col min="15113" max="15355" width="9.1640625" style="1093"/>
    <col min="15356" max="15356" width="2.5" style="1093" customWidth="1"/>
    <col min="15357" max="15357" width="45.6640625" style="1093" customWidth="1"/>
    <col min="15358" max="15366" width="9.33203125" style="1093" customWidth="1"/>
    <col min="15367" max="15367" width="4.6640625" style="1093" customWidth="1"/>
    <col min="15368" max="15368" width="9.83203125" style="1093" bestFit="1" customWidth="1"/>
    <col min="15369" max="15611" width="9.1640625" style="1093"/>
    <col min="15612" max="15612" width="2.5" style="1093" customWidth="1"/>
    <col min="15613" max="15613" width="45.6640625" style="1093" customWidth="1"/>
    <col min="15614" max="15622" width="9.33203125" style="1093" customWidth="1"/>
    <col min="15623" max="15623" width="4.6640625" style="1093" customWidth="1"/>
    <col min="15624" max="15624" width="9.83203125" style="1093" bestFit="1" customWidth="1"/>
    <col min="15625" max="15867" width="9.1640625" style="1093"/>
    <col min="15868" max="15868" width="2.5" style="1093" customWidth="1"/>
    <col min="15869" max="15869" width="45.6640625" style="1093" customWidth="1"/>
    <col min="15870" max="15878" width="9.33203125" style="1093" customWidth="1"/>
    <col min="15879" max="15879" width="4.6640625" style="1093" customWidth="1"/>
    <col min="15880" max="15880" width="9.83203125" style="1093" bestFit="1" customWidth="1"/>
    <col min="15881" max="16123" width="9.1640625" style="1093"/>
    <col min="16124" max="16124" width="2.5" style="1093" customWidth="1"/>
    <col min="16125" max="16125" width="45.6640625" style="1093" customWidth="1"/>
    <col min="16126" max="16134" width="9.33203125" style="1093" customWidth="1"/>
    <col min="16135" max="16135" width="4.6640625" style="1093" customWidth="1"/>
    <col min="16136" max="16136" width="9.83203125" style="1093" bestFit="1" customWidth="1"/>
    <col min="16137" max="16384" width="9.1640625" style="1093"/>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5.6" customHeight="1">
      <c r="A2" s="3976" t="s">
        <v>2219</v>
      </c>
      <c r="B2" s="3977"/>
      <c r="C2" s="3977"/>
      <c r="D2" s="3977"/>
      <c r="E2" s="3977"/>
    </row>
    <row r="3" spans="1:89" ht="12.75" customHeight="1">
      <c r="A3" s="3979"/>
      <c r="B3" s="3979"/>
      <c r="C3" s="3979"/>
      <c r="D3" s="3979"/>
      <c r="E3" s="3979"/>
      <c r="H3" s="3980"/>
      <c r="I3" s="1093"/>
      <c r="J3" s="1093"/>
      <c r="K3" s="1012" t="s">
        <v>2151</v>
      </c>
    </row>
    <row r="4" spans="1:89" ht="6.75" customHeight="1" thickBot="1">
      <c r="A4" s="3981"/>
      <c r="B4" s="3977"/>
      <c r="C4" s="3977"/>
      <c r="D4" s="3977"/>
      <c r="E4" s="3977"/>
      <c r="F4" s="3982"/>
      <c r="G4" s="3982"/>
      <c r="H4" s="3982"/>
      <c r="I4" s="3982"/>
      <c r="J4" s="3982"/>
      <c r="K4" s="3982"/>
    </row>
    <row r="5" spans="1:89" ht="18.75" customHeight="1">
      <c r="A5" s="6561" t="s">
        <v>2220</v>
      </c>
      <c r="B5" s="6562"/>
      <c r="C5" s="6565">
        <v>2015</v>
      </c>
      <c r="D5" s="6565">
        <v>2016</v>
      </c>
      <c r="E5" s="6554">
        <v>2017</v>
      </c>
      <c r="F5" s="6554" t="s">
        <v>2221</v>
      </c>
      <c r="G5" s="6554" t="s">
        <v>2222</v>
      </c>
      <c r="H5" s="6556" t="s">
        <v>2106</v>
      </c>
      <c r="I5" s="6557"/>
      <c r="J5" s="6557"/>
      <c r="K5" s="6558"/>
    </row>
    <row r="6" spans="1:89" ht="15" customHeight="1">
      <c r="A6" s="6563"/>
      <c r="B6" s="6564"/>
      <c r="C6" s="6566"/>
      <c r="D6" s="6566"/>
      <c r="E6" s="6555"/>
      <c r="F6" s="6555"/>
      <c r="G6" s="6555"/>
      <c r="H6" s="3983" t="s">
        <v>2223</v>
      </c>
      <c r="I6" s="3984" t="s">
        <v>2224</v>
      </c>
      <c r="J6" s="3984" t="s">
        <v>2225</v>
      </c>
      <c r="K6" s="3985" t="s">
        <v>2226</v>
      </c>
    </row>
    <row r="7" spans="1:89" s="3989" customFormat="1" ht="16.5" customHeight="1">
      <c r="A7" s="3986"/>
      <c r="B7" s="3987" t="s">
        <v>2227</v>
      </c>
      <c r="C7" s="3988">
        <v>48487</v>
      </c>
      <c r="D7" s="3988">
        <v>44422</v>
      </c>
      <c r="E7" s="3988">
        <v>43027</v>
      </c>
      <c r="F7" s="1094">
        <v>43311</v>
      </c>
      <c r="G7" s="1095">
        <v>42518</v>
      </c>
      <c r="H7" s="1096">
        <v>10215</v>
      </c>
      <c r="I7" s="1096">
        <v>11461</v>
      </c>
      <c r="J7" s="1096">
        <v>10692</v>
      </c>
      <c r="K7" s="1096">
        <v>10150</v>
      </c>
      <c r="L7" s="1097"/>
      <c r="M7" s="1097"/>
      <c r="N7" s="1097"/>
      <c r="O7" s="1097"/>
      <c r="P7" s="1097"/>
      <c r="Q7" s="1097"/>
      <c r="R7" s="1097"/>
      <c r="S7" s="1097"/>
      <c r="T7" s="1097"/>
    </row>
    <row r="8" spans="1:89" s="3995" customFormat="1" ht="16.5" customHeight="1">
      <c r="A8" s="3990" t="s">
        <v>2170</v>
      </c>
      <c r="B8" s="3991"/>
      <c r="C8" s="3992">
        <v>10993</v>
      </c>
      <c r="D8" s="3992">
        <v>11626</v>
      </c>
      <c r="E8" s="3992">
        <v>12349</v>
      </c>
      <c r="F8" s="1098">
        <v>12213</v>
      </c>
      <c r="G8" s="1099">
        <v>11251</v>
      </c>
      <c r="H8" s="3993">
        <v>3052</v>
      </c>
      <c r="I8" s="3994">
        <v>2886</v>
      </c>
      <c r="J8" s="3994">
        <v>2633</v>
      </c>
      <c r="K8" s="3994">
        <v>2680</v>
      </c>
      <c r="L8" s="1100"/>
      <c r="M8" s="1100"/>
      <c r="N8" s="1100"/>
      <c r="O8" s="1100"/>
      <c r="P8" s="1100"/>
      <c r="Q8" s="1100"/>
      <c r="R8" s="1097"/>
      <c r="S8" s="1097"/>
    </row>
    <row r="9" spans="1:89" s="3995" customFormat="1" ht="16.149999999999999" customHeight="1">
      <c r="A9" s="3996" t="s">
        <v>2228</v>
      </c>
      <c r="B9" s="3991"/>
      <c r="C9" s="3997"/>
      <c r="D9" s="3997"/>
      <c r="E9" s="3997"/>
      <c r="F9" s="3998"/>
      <c r="G9" s="3999"/>
      <c r="H9" s="4000"/>
      <c r="I9" s="4001"/>
      <c r="J9" s="4001"/>
      <c r="K9" s="4001"/>
      <c r="L9" s="1097"/>
      <c r="M9" s="1097"/>
      <c r="N9" s="1097"/>
      <c r="O9" s="1097"/>
      <c r="P9" s="1097"/>
      <c r="Q9" s="1097"/>
      <c r="R9" s="1097"/>
      <c r="S9" s="1097"/>
    </row>
    <row r="10" spans="1:89" s="3995" customFormat="1" ht="16.5" customHeight="1">
      <c r="A10" s="3996"/>
      <c r="B10" s="4002" t="s">
        <v>2229</v>
      </c>
      <c r="C10" s="4003">
        <v>656</v>
      </c>
      <c r="D10" s="4003">
        <v>676</v>
      </c>
      <c r="E10" s="4003">
        <v>685</v>
      </c>
      <c r="F10" s="1106">
        <v>631</v>
      </c>
      <c r="G10" s="1107">
        <v>734.36282200000005</v>
      </c>
      <c r="H10" s="4004">
        <v>199</v>
      </c>
      <c r="I10" s="4005">
        <v>154.36282199999999</v>
      </c>
      <c r="J10" s="4005">
        <v>170</v>
      </c>
      <c r="K10" s="4005">
        <v>211</v>
      </c>
      <c r="L10" s="1097"/>
      <c r="M10" s="1097"/>
      <c r="N10" s="1097"/>
      <c r="O10" s="1097"/>
      <c r="P10" s="1097"/>
      <c r="Q10" s="1097"/>
      <c r="R10" s="1097"/>
      <c r="S10" s="1097"/>
    </row>
    <row r="11" spans="1:89" ht="16.5" customHeight="1">
      <c r="A11" s="4006" t="s">
        <v>424</v>
      </c>
      <c r="B11" s="4002" t="s">
        <v>2230</v>
      </c>
      <c r="C11" s="4003">
        <v>9549</v>
      </c>
      <c r="D11" s="4003">
        <v>10213</v>
      </c>
      <c r="E11" s="4003">
        <v>10918</v>
      </c>
      <c r="F11" s="1106">
        <v>10658</v>
      </c>
      <c r="G11" s="1107">
        <v>9838.2665190000007</v>
      </c>
      <c r="H11" s="4004">
        <v>2696</v>
      </c>
      <c r="I11" s="4005">
        <v>2527.2665189999998</v>
      </c>
      <c r="J11" s="4005">
        <v>2286</v>
      </c>
      <c r="K11" s="4005">
        <v>2329</v>
      </c>
      <c r="L11" s="1097"/>
      <c r="M11" s="1097"/>
      <c r="N11" s="1097"/>
      <c r="O11" s="1097"/>
      <c r="P11" s="1097"/>
      <c r="Q11" s="1097"/>
      <c r="R11" s="1097"/>
      <c r="S11" s="1097"/>
    </row>
    <row r="12" spans="1:89" ht="16.5" customHeight="1">
      <c r="A12" s="4006"/>
      <c r="B12" s="4002" t="s">
        <v>2231</v>
      </c>
      <c r="C12" s="4003">
        <v>197</v>
      </c>
      <c r="D12" s="4003">
        <v>192</v>
      </c>
      <c r="E12" s="4003">
        <v>249</v>
      </c>
      <c r="F12" s="1106">
        <v>422.121869</v>
      </c>
      <c r="G12" s="1107">
        <v>131.290233</v>
      </c>
      <c r="H12" s="4004">
        <v>41</v>
      </c>
      <c r="I12" s="4005">
        <v>46.290233000000001</v>
      </c>
      <c r="J12" s="4005">
        <v>33</v>
      </c>
      <c r="K12" s="4005">
        <v>11</v>
      </c>
      <c r="L12" s="1097"/>
      <c r="M12" s="1097"/>
      <c r="N12" s="1097"/>
      <c r="O12" s="1097"/>
      <c r="P12" s="1097"/>
      <c r="Q12" s="1097"/>
      <c r="R12" s="1097"/>
      <c r="S12" s="1097"/>
    </row>
    <row r="13" spans="1:89" s="3995" customFormat="1" ht="16.5" customHeight="1">
      <c r="A13" s="4007" t="s">
        <v>2232</v>
      </c>
      <c r="B13" s="3991"/>
      <c r="C13" s="3997">
        <v>176</v>
      </c>
      <c r="D13" s="3997">
        <v>302</v>
      </c>
      <c r="E13" s="3997">
        <v>142</v>
      </c>
      <c r="F13" s="3998">
        <v>130</v>
      </c>
      <c r="G13" s="3999">
        <v>128</v>
      </c>
      <c r="H13" s="3993">
        <v>27</v>
      </c>
      <c r="I13" s="3994">
        <v>33</v>
      </c>
      <c r="J13" s="3994">
        <v>28</v>
      </c>
      <c r="K13" s="3994">
        <v>40</v>
      </c>
      <c r="L13" s="1097"/>
      <c r="M13" s="1097"/>
      <c r="N13" s="1097"/>
      <c r="O13" s="1097"/>
      <c r="P13" s="1097"/>
      <c r="Q13" s="1097"/>
      <c r="R13" s="1097"/>
      <c r="S13" s="1097"/>
    </row>
    <row r="14" spans="1:89" s="4008" customFormat="1" ht="16.5" customHeight="1">
      <c r="A14" s="3990" t="s">
        <v>2233</v>
      </c>
      <c r="B14" s="3991"/>
      <c r="C14" s="3997">
        <v>373</v>
      </c>
      <c r="D14" s="3997">
        <v>341</v>
      </c>
      <c r="E14" s="3997">
        <v>349</v>
      </c>
      <c r="F14" s="3998">
        <v>360</v>
      </c>
      <c r="G14" s="3999">
        <v>445</v>
      </c>
      <c r="H14" s="3993">
        <v>88</v>
      </c>
      <c r="I14" s="3994">
        <v>106</v>
      </c>
      <c r="J14" s="3994">
        <v>116</v>
      </c>
      <c r="K14" s="3994">
        <v>135</v>
      </c>
      <c r="L14" s="1097"/>
      <c r="M14" s="1097"/>
      <c r="N14" s="1097"/>
      <c r="O14" s="1097"/>
      <c r="P14" s="1097"/>
      <c r="Q14" s="1097"/>
      <c r="R14" s="1097"/>
      <c r="S14" s="1097"/>
    </row>
    <row r="15" spans="1:89" s="4008" customFormat="1" ht="16.5" customHeight="1">
      <c r="A15" s="3990"/>
      <c r="B15" s="4009" t="s">
        <v>2234</v>
      </c>
      <c r="C15" s="4003">
        <v>184</v>
      </c>
      <c r="D15" s="4003">
        <v>172</v>
      </c>
      <c r="E15" s="4003">
        <v>165</v>
      </c>
      <c r="F15" s="1106">
        <v>156.755439</v>
      </c>
      <c r="G15" s="1107">
        <v>155.10502500000001</v>
      </c>
      <c r="H15" s="4004">
        <v>53</v>
      </c>
      <c r="I15" s="4005">
        <v>28.105025000000001</v>
      </c>
      <c r="J15" s="4005">
        <v>32</v>
      </c>
      <c r="K15" s="4005">
        <v>42</v>
      </c>
      <c r="L15" s="1097"/>
      <c r="M15" s="1097"/>
      <c r="N15" s="1097"/>
      <c r="O15" s="1097"/>
      <c r="P15" s="1097"/>
      <c r="Q15" s="1097"/>
      <c r="R15" s="1097"/>
      <c r="S15" s="1097"/>
    </row>
    <row r="16" spans="1:89" s="3995" customFormat="1" ht="16.5" customHeight="1">
      <c r="A16" s="6559" t="s">
        <v>2235</v>
      </c>
      <c r="B16" s="6560"/>
      <c r="C16" s="3997">
        <v>7675</v>
      </c>
      <c r="D16" s="3997">
        <v>5729</v>
      </c>
      <c r="E16" s="3997">
        <v>5722</v>
      </c>
      <c r="F16" s="3998">
        <v>6390</v>
      </c>
      <c r="G16" s="3999">
        <v>7706</v>
      </c>
      <c r="H16" s="3993">
        <v>1797</v>
      </c>
      <c r="I16" s="3994">
        <v>2129</v>
      </c>
      <c r="J16" s="3994">
        <v>1938</v>
      </c>
      <c r="K16" s="3994">
        <v>1842</v>
      </c>
      <c r="L16" s="1097"/>
      <c r="M16" s="1097"/>
      <c r="N16" s="1097"/>
      <c r="O16" s="1097"/>
      <c r="P16" s="1097"/>
      <c r="Q16" s="1097"/>
      <c r="R16" s="1097"/>
      <c r="S16" s="1097"/>
    </row>
    <row r="17" spans="1:19" s="3995" customFormat="1" ht="16.149999999999999" customHeight="1">
      <c r="A17" s="3996" t="s">
        <v>2228</v>
      </c>
      <c r="B17" s="3991"/>
      <c r="C17" s="4003"/>
      <c r="D17" s="4003"/>
      <c r="E17" s="4003"/>
      <c r="F17" s="3998"/>
      <c r="G17" s="3999"/>
      <c r="H17" s="4000"/>
      <c r="I17" s="4001"/>
      <c r="J17" s="4001"/>
      <c r="K17" s="4001"/>
      <c r="L17" s="1097"/>
      <c r="M17" s="1097"/>
      <c r="N17" s="1097"/>
      <c r="O17" s="1097"/>
      <c r="P17" s="1097"/>
      <c r="Q17" s="1097"/>
      <c r="R17" s="1097"/>
      <c r="S17" s="1097"/>
    </row>
    <row r="18" spans="1:19" s="3995" customFormat="1" ht="16.5" customHeight="1">
      <c r="A18" s="3996"/>
      <c r="B18" s="4002" t="s">
        <v>2236</v>
      </c>
      <c r="C18" s="4003">
        <v>52</v>
      </c>
      <c r="D18" s="4003">
        <v>58</v>
      </c>
      <c r="E18" s="4003">
        <v>56</v>
      </c>
      <c r="F18" s="1106">
        <v>44.807203000000001</v>
      </c>
      <c r="G18" s="1107">
        <v>58</v>
      </c>
      <c r="H18" s="4004">
        <v>20</v>
      </c>
      <c r="I18" s="4005">
        <v>10</v>
      </c>
      <c r="J18" s="4005">
        <v>14</v>
      </c>
      <c r="K18" s="4005">
        <v>14</v>
      </c>
      <c r="L18" s="1097"/>
      <c r="M18" s="1097"/>
      <c r="N18" s="1097"/>
      <c r="O18" s="1097"/>
      <c r="P18" s="1097"/>
      <c r="Q18" s="1097"/>
      <c r="R18" s="1097"/>
      <c r="S18" s="1097"/>
    </row>
    <row r="19" spans="1:19" s="3995" customFormat="1" ht="16.5" customHeight="1">
      <c r="A19" s="4010" t="s">
        <v>424</v>
      </c>
      <c r="B19" s="4002" t="s">
        <v>2237</v>
      </c>
      <c r="C19" s="4003">
        <v>3060</v>
      </c>
      <c r="D19" s="4003">
        <v>2897</v>
      </c>
      <c r="E19" s="4003">
        <v>3210</v>
      </c>
      <c r="F19" s="1106">
        <v>3216</v>
      </c>
      <c r="G19" s="1107">
        <v>3995.2582809999999</v>
      </c>
      <c r="H19" s="4004">
        <v>924</v>
      </c>
      <c r="I19" s="4005">
        <v>1075.2582809999999</v>
      </c>
      <c r="J19" s="4005">
        <v>1051</v>
      </c>
      <c r="K19" s="4005">
        <v>945</v>
      </c>
      <c r="L19" s="1097"/>
      <c r="M19" s="1097"/>
      <c r="N19" s="1097"/>
      <c r="O19" s="1097"/>
      <c r="P19" s="1097"/>
      <c r="Q19" s="1097"/>
      <c r="R19" s="1097"/>
      <c r="S19" s="1097"/>
    </row>
    <row r="20" spans="1:19" s="3995" customFormat="1" ht="16.5" customHeight="1">
      <c r="A20" s="4010"/>
      <c r="B20" s="4011" t="s">
        <v>2238</v>
      </c>
      <c r="C20" s="4003">
        <v>96</v>
      </c>
      <c r="D20" s="4003">
        <v>1</v>
      </c>
      <c r="E20" s="1101">
        <v>0</v>
      </c>
      <c r="F20" s="1102">
        <v>0</v>
      </c>
      <c r="G20" s="1103">
        <v>1.0345E-2</v>
      </c>
      <c r="H20" s="1104">
        <v>7.835E-3</v>
      </c>
      <c r="I20" s="1104">
        <v>1.255E-3</v>
      </c>
      <c r="J20" s="1104">
        <v>1.255E-3</v>
      </c>
      <c r="K20" s="1104">
        <v>0</v>
      </c>
      <c r="L20" s="1097"/>
      <c r="M20" s="1097"/>
      <c r="N20" s="1097"/>
      <c r="O20" s="1097"/>
      <c r="P20" s="1097"/>
      <c r="Q20" s="1097"/>
      <c r="R20" s="1097"/>
      <c r="S20" s="1097"/>
    </row>
    <row r="21" spans="1:19" s="3995" customFormat="1" ht="16.5" customHeight="1">
      <c r="A21" s="3996"/>
      <c r="B21" s="4002" t="s">
        <v>2239</v>
      </c>
      <c r="C21" s="4003">
        <v>4108</v>
      </c>
      <c r="D21" s="4003">
        <v>2541</v>
      </c>
      <c r="E21" s="4003">
        <v>2257</v>
      </c>
      <c r="F21" s="1106">
        <v>2915.415219</v>
      </c>
      <c r="G21" s="1107">
        <v>3473.0639099999999</v>
      </c>
      <c r="H21" s="4004">
        <v>806</v>
      </c>
      <c r="I21" s="4005">
        <v>995.06390999999996</v>
      </c>
      <c r="J21" s="4005">
        <v>831</v>
      </c>
      <c r="K21" s="4005">
        <v>841</v>
      </c>
      <c r="L21" s="1097"/>
      <c r="M21" s="1097"/>
      <c r="N21" s="1097"/>
      <c r="O21" s="1097"/>
      <c r="P21" s="1097"/>
      <c r="Q21" s="1097"/>
      <c r="R21" s="1097"/>
      <c r="S21" s="1097"/>
    </row>
    <row r="22" spans="1:19" s="3995" customFormat="1" ht="16.5" customHeight="1">
      <c r="A22" s="4012"/>
      <c r="B22" s="4011" t="s">
        <v>2240</v>
      </c>
      <c r="C22" s="4003">
        <v>194</v>
      </c>
      <c r="D22" s="4003">
        <v>25</v>
      </c>
      <c r="E22" s="1105">
        <v>0</v>
      </c>
      <c r="F22" s="1106">
        <v>6.8732739999999994</v>
      </c>
      <c r="G22" s="1106">
        <v>3.0757560000000002</v>
      </c>
      <c r="H22" s="1102">
        <v>0.235453</v>
      </c>
      <c r="I22" s="4005">
        <v>0.84030300000000002</v>
      </c>
      <c r="J22" s="4005">
        <v>1</v>
      </c>
      <c r="K22" s="4005">
        <v>1</v>
      </c>
      <c r="L22" s="1097"/>
      <c r="M22" s="1097"/>
      <c r="N22" s="1097"/>
      <c r="O22" s="1097"/>
      <c r="P22" s="1097"/>
      <c r="Q22" s="1097"/>
      <c r="R22" s="1097"/>
      <c r="S22" s="1097"/>
    </row>
    <row r="23" spans="1:19" s="3995" customFormat="1" ht="16.5" customHeight="1">
      <c r="A23" s="3990" t="s">
        <v>2241</v>
      </c>
      <c r="B23" s="3991"/>
      <c r="C23" s="3997">
        <v>507</v>
      </c>
      <c r="D23" s="3997">
        <v>280</v>
      </c>
      <c r="E23" s="3997">
        <v>222</v>
      </c>
      <c r="F23" s="3998">
        <v>202</v>
      </c>
      <c r="G23" s="3999">
        <v>246</v>
      </c>
      <c r="H23" s="3993">
        <v>44</v>
      </c>
      <c r="I23" s="3994">
        <v>76</v>
      </c>
      <c r="J23" s="3994">
        <v>62</v>
      </c>
      <c r="K23" s="3994">
        <v>64</v>
      </c>
      <c r="L23" s="1097"/>
      <c r="M23" s="1097"/>
      <c r="N23" s="1097"/>
      <c r="O23" s="1097"/>
      <c r="P23" s="1097"/>
      <c r="Q23" s="1097"/>
      <c r="R23" s="1097"/>
      <c r="S23" s="1097"/>
    </row>
    <row r="24" spans="1:19" s="3995" customFormat="1" ht="16.5" customHeight="1">
      <c r="A24" s="3990" t="s">
        <v>2242</v>
      </c>
      <c r="B24" s="4013"/>
      <c r="C24" s="3997">
        <v>28420</v>
      </c>
      <c r="D24" s="3997">
        <v>25691</v>
      </c>
      <c r="E24" s="3997">
        <v>23502</v>
      </c>
      <c r="F24" s="3998">
        <v>23720</v>
      </c>
      <c r="G24" s="3999">
        <v>22676</v>
      </c>
      <c r="H24" s="3993">
        <v>5194</v>
      </c>
      <c r="I24" s="3994">
        <v>6215</v>
      </c>
      <c r="J24" s="3994">
        <v>5903</v>
      </c>
      <c r="K24" s="3994">
        <v>5364</v>
      </c>
      <c r="L24" s="1097"/>
      <c r="M24" s="1097"/>
      <c r="N24" s="1097"/>
      <c r="O24" s="1097"/>
      <c r="P24" s="1097"/>
      <c r="Q24" s="1097"/>
      <c r="R24" s="1097"/>
      <c r="S24" s="1097"/>
    </row>
    <row r="25" spans="1:19" s="3995" customFormat="1" ht="16.149999999999999" customHeight="1">
      <c r="A25" s="3996" t="s">
        <v>2228</v>
      </c>
      <c r="B25" s="4013"/>
      <c r="C25" s="4003"/>
      <c r="D25" s="4003"/>
      <c r="E25" s="4003"/>
      <c r="F25" s="3998"/>
      <c r="G25" s="3999"/>
      <c r="H25" s="4000"/>
      <c r="I25" s="4001"/>
      <c r="J25" s="4001"/>
      <c r="K25" s="4001"/>
      <c r="L25" s="1097"/>
      <c r="M25" s="1097"/>
      <c r="N25" s="1097"/>
      <c r="O25" s="1097"/>
      <c r="P25" s="1097"/>
      <c r="Q25" s="1097"/>
      <c r="R25" s="1097"/>
      <c r="S25" s="1097"/>
    </row>
    <row r="26" spans="1:19" s="3995" customFormat="1" ht="16.5" customHeight="1">
      <c r="A26" s="3996"/>
      <c r="B26" s="4011" t="s">
        <v>2243</v>
      </c>
      <c r="C26" s="4003">
        <v>375</v>
      </c>
      <c r="D26" s="4003">
        <v>313</v>
      </c>
      <c r="E26" s="4003">
        <v>272</v>
      </c>
      <c r="F26" s="1106">
        <v>305.56150300000002</v>
      </c>
      <c r="G26" s="1107">
        <v>307</v>
      </c>
      <c r="H26" s="4004">
        <v>68</v>
      </c>
      <c r="I26" s="4005">
        <v>90</v>
      </c>
      <c r="J26" s="4005">
        <v>74</v>
      </c>
      <c r="K26" s="4005">
        <v>75</v>
      </c>
      <c r="L26" s="1097"/>
      <c r="M26" s="1097"/>
      <c r="N26" s="1097"/>
      <c r="O26" s="1097"/>
      <c r="P26" s="1097"/>
      <c r="Q26" s="1097"/>
      <c r="R26" s="1097"/>
      <c r="S26" s="1097"/>
    </row>
    <row r="27" spans="1:19" s="3995" customFormat="1" ht="16.5" customHeight="1">
      <c r="A27" s="4010" t="s">
        <v>424</v>
      </c>
      <c r="B27" s="4002" t="s">
        <v>2244</v>
      </c>
      <c r="C27" s="4003">
        <v>23706</v>
      </c>
      <c r="D27" s="4003">
        <v>21387</v>
      </c>
      <c r="E27" s="4003">
        <v>19646</v>
      </c>
      <c r="F27" s="1106">
        <v>19583</v>
      </c>
      <c r="G27" s="1107">
        <v>18366</v>
      </c>
      <c r="H27" s="4004">
        <v>4159</v>
      </c>
      <c r="I27" s="4005">
        <v>5062</v>
      </c>
      <c r="J27" s="4005">
        <v>4792</v>
      </c>
      <c r="K27" s="4005">
        <v>4353</v>
      </c>
      <c r="L27" s="1097"/>
      <c r="M27" s="1097"/>
      <c r="N27" s="1097"/>
      <c r="O27" s="1097"/>
      <c r="P27" s="1097"/>
      <c r="Q27" s="1097"/>
      <c r="R27" s="1097"/>
      <c r="S27" s="1097"/>
    </row>
    <row r="28" spans="1:19" ht="16.5" customHeight="1">
      <c r="A28" s="3996"/>
      <c r="B28" s="4002" t="s">
        <v>2245</v>
      </c>
      <c r="C28" s="4003">
        <v>256</v>
      </c>
      <c r="D28" s="4003">
        <v>226</v>
      </c>
      <c r="E28" s="4003">
        <v>260</v>
      </c>
      <c r="F28" s="1106">
        <v>266.83173799999997</v>
      </c>
      <c r="G28" s="1107">
        <v>308.304213</v>
      </c>
      <c r="H28" s="4004">
        <v>86</v>
      </c>
      <c r="I28" s="4005">
        <v>100.304213</v>
      </c>
      <c r="J28" s="4005">
        <v>63</v>
      </c>
      <c r="K28" s="4005">
        <v>59</v>
      </c>
      <c r="L28" s="1097"/>
      <c r="M28" s="1097"/>
      <c r="N28" s="1097"/>
      <c r="O28" s="1097"/>
      <c r="P28" s="1097"/>
      <c r="Q28" s="1097"/>
      <c r="R28" s="1097"/>
      <c r="S28" s="1097"/>
    </row>
    <row r="29" spans="1:19" ht="16.5" customHeight="1">
      <c r="A29" s="4006"/>
      <c r="B29" s="4002" t="s">
        <v>2246</v>
      </c>
      <c r="C29" s="4003">
        <v>674</v>
      </c>
      <c r="D29" s="4003">
        <v>673</v>
      </c>
      <c r="E29" s="4003">
        <v>776</v>
      </c>
      <c r="F29" s="1106">
        <v>834.052774</v>
      </c>
      <c r="G29" s="1107">
        <v>798.104018</v>
      </c>
      <c r="H29" s="4004">
        <v>194</v>
      </c>
      <c r="I29" s="4005">
        <v>226.104018</v>
      </c>
      <c r="J29" s="4005">
        <v>212</v>
      </c>
      <c r="K29" s="4005">
        <v>166</v>
      </c>
      <c r="L29" s="1097"/>
      <c r="M29" s="1097"/>
      <c r="N29" s="1097"/>
      <c r="O29" s="1097"/>
      <c r="P29" s="1097"/>
      <c r="Q29" s="1097"/>
      <c r="R29" s="1097"/>
      <c r="S29" s="1097"/>
    </row>
    <row r="30" spans="1:19" s="3995" customFormat="1" ht="16.5" customHeight="1">
      <c r="A30" s="3996"/>
      <c r="B30" s="4011" t="s">
        <v>2247</v>
      </c>
      <c r="C30" s="4003">
        <v>106</v>
      </c>
      <c r="D30" s="4003">
        <v>131</v>
      </c>
      <c r="E30" s="4003">
        <v>115</v>
      </c>
      <c r="F30" s="1106">
        <v>134.700354</v>
      </c>
      <c r="G30" s="1107">
        <v>128</v>
      </c>
      <c r="H30" s="4004">
        <v>40</v>
      </c>
      <c r="I30" s="4005">
        <v>28</v>
      </c>
      <c r="J30" s="4005">
        <v>30</v>
      </c>
      <c r="K30" s="4005">
        <v>30</v>
      </c>
      <c r="L30" s="1097"/>
      <c r="M30" s="1097"/>
      <c r="N30" s="1097"/>
      <c r="O30" s="1097"/>
      <c r="P30" s="1097"/>
      <c r="Q30" s="1097"/>
      <c r="R30" s="1097"/>
      <c r="S30" s="1097"/>
    </row>
    <row r="31" spans="1:19" s="3995" customFormat="1" ht="16.5" customHeight="1">
      <c r="A31" s="3996"/>
      <c r="B31" s="4011" t="s">
        <v>2248</v>
      </c>
      <c r="C31" s="4003">
        <v>639</v>
      </c>
      <c r="D31" s="4003">
        <v>551</v>
      </c>
      <c r="E31" s="4003">
        <v>598</v>
      </c>
      <c r="F31" s="1106">
        <v>665.10026900000003</v>
      </c>
      <c r="G31" s="1107">
        <v>677</v>
      </c>
      <c r="H31" s="4004">
        <v>180</v>
      </c>
      <c r="I31" s="4005">
        <v>167</v>
      </c>
      <c r="J31" s="4005">
        <v>200</v>
      </c>
      <c r="K31" s="4005">
        <v>130</v>
      </c>
      <c r="L31" s="1097"/>
      <c r="M31" s="1097"/>
      <c r="N31" s="1097"/>
      <c r="O31" s="1097"/>
      <c r="P31" s="1097"/>
      <c r="Q31" s="1097"/>
      <c r="R31" s="1097"/>
      <c r="S31" s="1097"/>
    </row>
    <row r="32" spans="1:19" s="3995" customFormat="1" ht="16.5" customHeight="1">
      <c r="A32" s="3996"/>
      <c r="B32" s="4002" t="s">
        <v>2249</v>
      </c>
      <c r="C32" s="4003">
        <v>215</v>
      </c>
      <c r="D32" s="4003">
        <v>185</v>
      </c>
      <c r="E32" s="4003">
        <v>190</v>
      </c>
      <c r="F32" s="1106">
        <v>168.50853899999998</v>
      </c>
      <c r="G32" s="1107">
        <v>143.47589399999998</v>
      </c>
      <c r="H32" s="4004">
        <v>30</v>
      </c>
      <c r="I32" s="4005">
        <v>30.475894</v>
      </c>
      <c r="J32" s="4005">
        <v>41</v>
      </c>
      <c r="K32" s="4005">
        <v>42</v>
      </c>
      <c r="L32" s="1097"/>
      <c r="M32" s="1097"/>
      <c r="N32" s="1097"/>
      <c r="O32" s="1097"/>
      <c r="P32" s="1097"/>
      <c r="Q32" s="1097"/>
      <c r="R32" s="1097"/>
      <c r="S32" s="1097"/>
    </row>
    <row r="33" spans="1:19" s="3995" customFormat="1" ht="16.5" customHeight="1">
      <c r="A33" s="3996"/>
      <c r="B33" s="4002" t="s">
        <v>2250</v>
      </c>
      <c r="C33" s="4003">
        <v>1476</v>
      </c>
      <c r="D33" s="4003">
        <v>1203</v>
      </c>
      <c r="E33" s="4003">
        <v>598</v>
      </c>
      <c r="F33" s="1106">
        <v>564.88035000000002</v>
      </c>
      <c r="G33" s="1107">
        <v>505</v>
      </c>
      <c r="H33" s="4004">
        <v>128</v>
      </c>
      <c r="I33" s="4005">
        <v>127</v>
      </c>
      <c r="J33" s="4005">
        <v>115</v>
      </c>
      <c r="K33" s="4005">
        <v>135</v>
      </c>
      <c r="L33" s="1097"/>
      <c r="M33" s="1097"/>
      <c r="N33" s="1097"/>
      <c r="O33" s="1097"/>
      <c r="P33" s="1097"/>
      <c r="Q33" s="1097"/>
      <c r="R33" s="1097"/>
      <c r="S33" s="1097"/>
    </row>
    <row r="34" spans="1:19" s="4020" customFormat="1" ht="16.5" customHeight="1" thickBot="1">
      <c r="A34" s="4014"/>
      <c r="B34" s="4015" t="s">
        <v>2251</v>
      </c>
      <c r="C34" s="4016">
        <v>343</v>
      </c>
      <c r="D34" s="4016">
        <v>453</v>
      </c>
      <c r="E34" s="4016">
        <v>741</v>
      </c>
      <c r="F34" s="4017">
        <v>296</v>
      </c>
      <c r="G34" s="4018">
        <v>66</v>
      </c>
      <c r="H34" s="4019">
        <v>13</v>
      </c>
      <c r="I34" s="4018">
        <v>16</v>
      </c>
      <c r="J34" s="4018">
        <v>12</v>
      </c>
      <c r="K34" s="4018">
        <v>25</v>
      </c>
      <c r="L34" s="1097"/>
      <c r="M34" s="1097"/>
      <c r="N34" s="1097"/>
      <c r="O34" s="1097"/>
      <c r="P34" s="1097"/>
      <c r="Q34" s="1097"/>
      <c r="R34" s="1097"/>
      <c r="S34" s="1097"/>
    </row>
    <row r="35" spans="1:19" s="1108" customFormat="1" ht="23.1" customHeight="1">
      <c r="A35" s="983" t="s">
        <v>2188</v>
      </c>
      <c r="B35" s="4021"/>
      <c r="C35" s="4021"/>
      <c r="D35" s="4021"/>
      <c r="E35" s="4021"/>
      <c r="F35" s="4022"/>
      <c r="G35" s="4022"/>
      <c r="H35" s="4023"/>
      <c r="I35" s="4023"/>
      <c r="J35" s="4023"/>
      <c r="K35" s="4023"/>
    </row>
    <row r="36" spans="1:19" s="1109" customFormat="1">
      <c r="A36" s="4024"/>
      <c r="B36" s="4024"/>
      <c r="C36" s="4024"/>
      <c r="D36" s="4024"/>
      <c r="E36" s="4024"/>
      <c r="F36" s="4024"/>
      <c r="G36" s="4024"/>
      <c r="H36" s="4024"/>
      <c r="I36" s="4024"/>
      <c r="J36" s="4024"/>
      <c r="K36" s="4024"/>
    </row>
    <row r="37" spans="1:19" s="1109" customFormat="1">
      <c r="F37" s="4024"/>
      <c r="G37" s="4024"/>
      <c r="H37" s="4024"/>
      <c r="I37" s="4024"/>
      <c r="J37" s="4024"/>
      <c r="K37" s="4024"/>
    </row>
  </sheetData>
  <mergeCells count="9">
    <mergeCell ref="F5:F6"/>
    <mergeCell ref="G5:G6"/>
    <mergeCell ref="H5:K5"/>
    <mergeCell ref="A16:B16"/>
    <mergeCell ref="A1:C1"/>
    <mergeCell ref="A5:B6"/>
    <mergeCell ref="C5:C6"/>
    <mergeCell ref="D5:D6"/>
    <mergeCell ref="E5:E6"/>
  </mergeCells>
  <hyperlinks>
    <hyperlink ref="A1" location="CONTENT!A1" display="Back to table of contents"/>
  </hyperlinks>
  <pageMargins left="0.46" right="0.25" top="0.28000000000000003" bottom="0.15748031496063" header="0.26" footer="0.196850393700787"/>
  <pageSetup paperSize="9" scale="99" fitToHeight="0" orientation="landscape" horizontalDpi="4294967294" verticalDpi="4294967294"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CK64"/>
  <sheetViews>
    <sheetView zoomScaleNormal="100" workbookViewId="0">
      <selection activeCell="N1" sqref="N1:N1048576"/>
    </sheetView>
  </sheetViews>
  <sheetFormatPr defaultColWidth="9.1640625" defaultRowHeight="15.75"/>
  <cols>
    <col min="1" max="1" width="1.83203125" style="1113" customWidth="1"/>
    <col min="2" max="2" width="3.1640625" style="1113" customWidth="1"/>
    <col min="3" max="3" width="4.6640625" style="1113" customWidth="1"/>
    <col min="4" max="4" width="14.5" style="1113" customWidth="1"/>
    <col min="5" max="5" width="11.1640625" style="1113" customWidth="1"/>
    <col min="6" max="6" width="13.33203125" style="1113" customWidth="1"/>
    <col min="7" max="8" width="12.5" style="1113" customWidth="1"/>
    <col min="9" max="9" width="13" style="1113" customWidth="1"/>
    <col min="10" max="10" width="13.33203125" style="1113" customWidth="1"/>
    <col min="11" max="11" width="13.83203125" style="1113" customWidth="1"/>
    <col min="12" max="12" width="12.83203125" style="1113" customWidth="1"/>
    <col min="13" max="13" width="12.1640625" style="1113" customWidth="1"/>
    <col min="14" max="14" width="9.1640625" style="1113" customWidth="1"/>
    <col min="15" max="255" width="9.1640625" style="1113"/>
    <col min="256" max="256" width="1.83203125" style="1113" customWidth="1"/>
    <col min="257" max="257" width="3.1640625" style="1113" customWidth="1"/>
    <col min="258" max="258" width="4.6640625" style="1113" customWidth="1"/>
    <col min="259" max="259" width="14.5" style="1113" customWidth="1"/>
    <col min="260" max="260" width="11.1640625" style="1113" customWidth="1"/>
    <col min="261" max="261" width="13.33203125" style="1113" customWidth="1"/>
    <col min="262" max="263" width="12.5" style="1113" customWidth="1"/>
    <col min="264" max="264" width="13" style="1113" customWidth="1"/>
    <col min="265" max="265" width="13.33203125" style="1113" customWidth="1"/>
    <col min="266" max="266" width="13.83203125" style="1113" customWidth="1"/>
    <col min="267" max="267" width="12.83203125" style="1113" customWidth="1"/>
    <col min="268" max="268" width="12.1640625" style="1113" customWidth="1"/>
    <col min="269" max="269" width="9.83203125" style="1113" customWidth="1"/>
    <col min="270" max="511" width="9.1640625" style="1113"/>
    <col min="512" max="512" width="1.83203125" style="1113" customWidth="1"/>
    <col min="513" max="513" width="3.1640625" style="1113" customWidth="1"/>
    <col min="514" max="514" width="4.6640625" style="1113" customWidth="1"/>
    <col min="515" max="515" width="14.5" style="1113" customWidth="1"/>
    <col min="516" max="516" width="11.1640625" style="1113" customWidth="1"/>
    <col min="517" max="517" width="13.33203125" style="1113" customWidth="1"/>
    <col min="518" max="519" width="12.5" style="1113" customWidth="1"/>
    <col min="520" max="520" width="13" style="1113" customWidth="1"/>
    <col min="521" max="521" width="13.33203125" style="1113" customWidth="1"/>
    <col min="522" max="522" width="13.83203125" style="1113" customWidth="1"/>
    <col min="523" max="523" width="12.83203125" style="1113" customWidth="1"/>
    <col min="524" max="524" width="12.1640625" style="1113" customWidth="1"/>
    <col min="525" max="525" width="9.83203125" style="1113" customWidth="1"/>
    <col min="526" max="767" width="9.1640625" style="1113"/>
    <col min="768" max="768" width="1.83203125" style="1113" customWidth="1"/>
    <col min="769" max="769" width="3.1640625" style="1113" customWidth="1"/>
    <col min="770" max="770" width="4.6640625" style="1113" customWidth="1"/>
    <col min="771" max="771" width="14.5" style="1113" customWidth="1"/>
    <col min="772" max="772" width="11.1640625" style="1113" customWidth="1"/>
    <col min="773" max="773" width="13.33203125" style="1113" customWidth="1"/>
    <col min="774" max="775" width="12.5" style="1113" customWidth="1"/>
    <col min="776" max="776" width="13" style="1113" customWidth="1"/>
    <col min="777" max="777" width="13.33203125" style="1113" customWidth="1"/>
    <col min="778" max="778" width="13.83203125" style="1113" customWidth="1"/>
    <col min="779" max="779" width="12.83203125" style="1113" customWidth="1"/>
    <col min="780" max="780" width="12.1640625" style="1113" customWidth="1"/>
    <col min="781" max="781" width="9.83203125" style="1113" customWidth="1"/>
    <col min="782" max="1023" width="9.1640625" style="1113"/>
    <col min="1024" max="1024" width="1.83203125" style="1113" customWidth="1"/>
    <col min="1025" max="1025" width="3.1640625" style="1113" customWidth="1"/>
    <col min="1026" max="1026" width="4.6640625" style="1113" customWidth="1"/>
    <col min="1027" max="1027" width="14.5" style="1113" customWidth="1"/>
    <col min="1028" max="1028" width="11.1640625" style="1113" customWidth="1"/>
    <col min="1029" max="1029" width="13.33203125" style="1113" customWidth="1"/>
    <col min="1030" max="1031" width="12.5" style="1113" customWidth="1"/>
    <col min="1032" max="1032" width="13" style="1113" customWidth="1"/>
    <col min="1033" max="1033" width="13.33203125" style="1113" customWidth="1"/>
    <col min="1034" max="1034" width="13.83203125" style="1113" customWidth="1"/>
    <col min="1035" max="1035" width="12.83203125" style="1113" customWidth="1"/>
    <col min="1036" max="1036" width="12.1640625" style="1113" customWidth="1"/>
    <col min="1037" max="1037" width="9.83203125" style="1113" customWidth="1"/>
    <col min="1038" max="1279" width="9.1640625" style="1113"/>
    <col min="1280" max="1280" width="1.83203125" style="1113" customWidth="1"/>
    <col min="1281" max="1281" width="3.1640625" style="1113" customWidth="1"/>
    <col min="1282" max="1282" width="4.6640625" style="1113" customWidth="1"/>
    <col min="1283" max="1283" width="14.5" style="1113" customWidth="1"/>
    <col min="1284" max="1284" width="11.1640625" style="1113" customWidth="1"/>
    <col min="1285" max="1285" width="13.33203125" style="1113" customWidth="1"/>
    <col min="1286" max="1287" width="12.5" style="1113" customWidth="1"/>
    <col min="1288" max="1288" width="13" style="1113" customWidth="1"/>
    <col min="1289" max="1289" width="13.33203125" style="1113" customWidth="1"/>
    <col min="1290" max="1290" width="13.83203125" style="1113" customWidth="1"/>
    <col min="1291" max="1291" width="12.83203125" style="1113" customWidth="1"/>
    <col min="1292" max="1292" width="12.1640625" style="1113" customWidth="1"/>
    <col min="1293" max="1293" width="9.83203125" style="1113" customWidth="1"/>
    <col min="1294" max="1535" width="9.1640625" style="1113"/>
    <col min="1536" max="1536" width="1.83203125" style="1113" customWidth="1"/>
    <col min="1537" max="1537" width="3.1640625" style="1113" customWidth="1"/>
    <col min="1538" max="1538" width="4.6640625" style="1113" customWidth="1"/>
    <col min="1539" max="1539" width="14.5" style="1113" customWidth="1"/>
    <col min="1540" max="1540" width="11.1640625" style="1113" customWidth="1"/>
    <col min="1541" max="1541" width="13.33203125" style="1113" customWidth="1"/>
    <col min="1542" max="1543" width="12.5" style="1113" customWidth="1"/>
    <col min="1544" max="1544" width="13" style="1113" customWidth="1"/>
    <col min="1545" max="1545" width="13.33203125" style="1113" customWidth="1"/>
    <col min="1546" max="1546" width="13.83203125" style="1113" customWidth="1"/>
    <col min="1547" max="1547" width="12.83203125" style="1113" customWidth="1"/>
    <col min="1548" max="1548" width="12.1640625" style="1113" customWidth="1"/>
    <col min="1549" max="1549" width="9.83203125" style="1113" customWidth="1"/>
    <col min="1550" max="1791" width="9.1640625" style="1113"/>
    <col min="1792" max="1792" width="1.83203125" style="1113" customWidth="1"/>
    <col min="1793" max="1793" width="3.1640625" style="1113" customWidth="1"/>
    <col min="1794" max="1794" width="4.6640625" style="1113" customWidth="1"/>
    <col min="1795" max="1795" width="14.5" style="1113" customWidth="1"/>
    <col min="1796" max="1796" width="11.1640625" style="1113" customWidth="1"/>
    <col min="1797" max="1797" width="13.33203125" style="1113" customWidth="1"/>
    <col min="1798" max="1799" width="12.5" style="1113" customWidth="1"/>
    <col min="1800" max="1800" width="13" style="1113" customWidth="1"/>
    <col min="1801" max="1801" width="13.33203125" style="1113" customWidth="1"/>
    <col min="1802" max="1802" width="13.83203125" style="1113" customWidth="1"/>
    <col min="1803" max="1803" width="12.83203125" style="1113" customWidth="1"/>
    <col min="1804" max="1804" width="12.1640625" style="1113" customWidth="1"/>
    <col min="1805" max="1805" width="9.83203125" style="1113" customWidth="1"/>
    <col min="1806" max="2047" width="9.1640625" style="1113"/>
    <col min="2048" max="2048" width="1.83203125" style="1113" customWidth="1"/>
    <col min="2049" max="2049" width="3.1640625" style="1113" customWidth="1"/>
    <col min="2050" max="2050" width="4.6640625" style="1113" customWidth="1"/>
    <col min="2051" max="2051" width="14.5" style="1113" customWidth="1"/>
    <col min="2052" max="2052" width="11.1640625" style="1113" customWidth="1"/>
    <col min="2053" max="2053" width="13.33203125" style="1113" customWidth="1"/>
    <col min="2054" max="2055" width="12.5" style="1113" customWidth="1"/>
    <col min="2056" max="2056" width="13" style="1113" customWidth="1"/>
    <col min="2057" max="2057" width="13.33203125" style="1113" customWidth="1"/>
    <col min="2058" max="2058" width="13.83203125" style="1113" customWidth="1"/>
    <col min="2059" max="2059" width="12.83203125" style="1113" customWidth="1"/>
    <col min="2060" max="2060" width="12.1640625" style="1113" customWidth="1"/>
    <col min="2061" max="2061" width="9.83203125" style="1113" customWidth="1"/>
    <col min="2062" max="2303" width="9.1640625" style="1113"/>
    <col min="2304" max="2304" width="1.83203125" style="1113" customWidth="1"/>
    <col min="2305" max="2305" width="3.1640625" style="1113" customWidth="1"/>
    <col min="2306" max="2306" width="4.6640625" style="1113" customWidth="1"/>
    <col min="2307" max="2307" width="14.5" style="1113" customWidth="1"/>
    <col min="2308" max="2308" width="11.1640625" style="1113" customWidth="1"/>
    <col min="2309" max="2309" width="13.33203125" style="1113" customWidth="1"/>
    <col min="2310" max="2311" width="12.5" style="1113" customWidth="1"/>
    <col min="2312" max="2312" width="13" style="1113" customWidth="1"/>
    <col min="2313" max="2313" width="13.33203125" style="1113" customWidth="1"/>
    <col min="2314" max="2314" width="13.83203125" style="1113" customWidth="1"/>
    <col min="2315" max="2315" width="12.83203125" style="1113" customWidth="1"/>
    <col min="2316" max="2316" width="12.1640625" style="1113" customWidth="1"/>
    <col min="2317" max="2317" width="9.83203125" style="1113" customWidth="1"/>
    <col min="2318" max="2559" width="9.1640625" style="1113"/>
    <col min="2560" max="2560" width="1.83203125" style="1113" customWidth="1"/>
    <col min="2561" max="2561" width="3.1640625" style="1113" customWidth="1"/>
    <col min="2562" max="2562" width="4.6640625" style="1113" customWidth="1"/>
    <col min="2563" max="2563" width="14.5" style="1113" customWidth="1"/>
    <col min="2564" max="2564" width="11.1640625" style="1113" customWidth="1"/>
    <col min="2565" max="2565" width="13.33203125" style="1113" customWidth="1"/>
    <col min="2566" max="2567" width="12.5" style="1113" customWidth="1"/>
    <col min="2568" max="2568" width="13" style="1113" customWidth="1"/>
    <col min="2569" max="2569" width="13.33203125" style="1113" customWidth="1"/>
    <col min="2570" max="2570" width="13.83203125" style="1113" customWidth="1"/>
    <col min="2571" max="2571" width="12.83203125" style="1113" customWidth="1"/>
    <col min="2572" max="2572" width="12.1640625" style="1113" customWidth="1"/>
    <col min="2573" max="2573" width="9.83203125" style="1113" customWidth="1"/>
    <col min="2574" max="2815" width="9.1640625" style="1113"/>
    <col min="2816" max="2816" width="1.83203125" style="1113" customWidth="1"/>
    <col min="2817" max="2817" width="3.1640625" style="1113" customWidth="1"/>
    <col min="2818" max="2818" width="4.6640625" style="1113" customWidth="1"/>
    <col min="2819" max="2819" width="14.5" style="1113" customWidth="1"/>
    <col min="2820" max="2820" width="11.1640625" style="1113" customWidth="1"/>
    <col min="2821" max="2821" width="13.33203125" style="1113" customWidth="1"/>
    <col min="2822" max="2823" width="12.5" style="1113" customWidth="1"/>
    <col min="2824" max="2824" width="13" style="1113" customWidth="1"/>
    <col min="2825" max="2825" width="13.33203125" style="1113" customWidth="1"/>
    <col min="2826" max="2826" width="13.83203125" style="1113" customWidth="1"/>
    <col min="2827" max="2827" width="12.83203125" style="1113" customWidth="1"/>
    <col min="2828" max="2828" width="12.1640625" style="1113" customWidth="1"/>
    <col min="2829" max="2829" width="9.83203125" style="1113" customWidth="1"/>
    <col min="2830" max="3071" width="9.1640625" style="1113"/>
    <col min="3072" max="3072" width="1.83203125" style="1113" customWidth="1"/>
    <col min="3073" max="3073" width="3.1640625" style="1113" customWidth="1"/>
    <col min="3074" max="3074" width="4.6640625" style="1113" customWidth="1"/>
    <col min="3075" max="3075" width="14.5" style="1113" customWidth="1"/>
    <col min="3076" max="3076" width="11.1640625" style="1113" customWidth="1"/>
    <col min="3077" max="3077" width="13.33203125" style="1113" customWidth="1"/>
    <col min="3078" max="3079" width="12.5" style="1113" customWidth="1"/>
    <col min="3080" max="3080" width="13" style="1113" customWidth="1"/>
    <col min="3081" max="3081" width="13.33203125" style="1113" customWidth="1"/>
    <col min="3082" max="3082" width="13.83203125" style="1113" customWidth="1"/>
    <col min="3083" max="3083" width="12.83203125" style="1113" customWidth="1"/>
    <col min="3084" max="3084" width="12.1640625" style="1113" customWidth="1"/>
    <col min="3085" max="3085" width="9.83203125" style="1113" customWidth="1"/>
    <col min="3086" max="3327" width="9.1640625" style="1113"/>
    <col min="3328" max="3328" width="1.83203125" style="1113" customWidth="1"/>
    <col min="3329" max="3329" width="3.1640625" style="1113" customWidth="1"/>
    <col min="3330" max="3330" width="4.6640625" style="1113" customWidth="1"/>
    <col min="3331" max="3331" width="14.5" style="1113" customWidth="1"/>
    <col min="3332" max="3332" width="11.1640625" style="1113" customWidth="1"/>
    <col min="3333" max="3333" width="13.33203125" style="1113" customWidth="1"/>
    <col min="3334" max="3335" width="12.5" style="1113" customWidth="1"/>
    <col min="3336" max="3336" width="13" style="1113" customWidth="1"/>
    <col min="3337" max="3337" width="13.33203125" style="1113" customWidth="1"/>
    <col min="3338" max="3338" width="13.83203125" style="1113" customWidth="1"/>
    <col min="3339" max="3339" width="12.83203125" style="1113" customWidth="1"/>
    <col min="3340" max="3340" width="12.1640625" style="1113" customWidth="1"/>
    <col min="3341" max="3341" width="9.83203125" style="1113" customWidth="1"/>
    <col min="3342" max="3583" width="9.1640625" style="1113"/>
    <col min="3584" max="3584" width="1.83203125" style="1113" customWidth="1"/>
    <col min="3585" max="3585" width="3.1640625" style="1113" customWidth="1"/>
    <col min="3586" max="3586" width="4.6640625" style="1113" customWidth="1"/>
    <col min="3587" max="3587" width="14.5" style="1113" customWidth="1"/>
    <col min="3588" max="3588" width="11.1640625" style="1113" customWidth="1"/>
    <col min="3589" max="3589" width="13.33203125" style="1113" customWidth="1"/>
    <col min="3590" max="3591" width="12.5" style="1113" customWidth="1"/>
    <col min="3592" max="3592" width="13" style="1113" customWidth="1"/>
    <col min="3593" max="3593" width="13.33203125" style="1113" customWidth="1"/>
    <col min="3594" max="3594" width="13.83203125" style="1113" customWidth="1"/>
    <col min="3595" max="3595" width="12.83203125" style="1113" customWidth="1"/>
    <col min="3596" max="3596" width="12.1640625" style="1113" customWidth="1"/>
    <col min="3597" max="3597" width="9.83203125" style="1113" customWidth="1"/>
    <col min="3598" max="3839" width="9.1640625" style="1113"/>
    <col min="3840" max="3840" width="1.83203125" style="1113" customWidth="1"/>
    <col min="3841" max="3841" width="3.1640625" style="1113" customWidth="1"/>
    <col min="3842" max="3842" width="4.6640625" style="1113" customWidth="1"/>
    <col min="3843" max="3843" width="14.5" style="1113" customWidth="1"/>
    <col min="3844" max="3844" width="11.1640625" style="1113" customWidth="1"/>
    <col min="3845" max="3845" width="13.33203125" style="1113" customWidth="1"/>
    <col min="3846" max="3847" width="12.5" style="1113" customWidth="1"/>
    <col min="3848" max="3848" width="13" style="1113" customWidth="1"/>
    <col min="3849" max="3849" width="13.33203125" style="1113" customWidth="1"/>
    <col min="3850" max="3850" width="13.83203125" style="1113" customWidth="1"/>
    <col min="3851" max="3851" width="12.83203125" style="1113" customWidth="1"/>
    <col min="3852" max="3852" width="12.1640625" style="1113" customWidth="1"/>
    <col min="3853" max="3853" width="9.83203125" style="1113" customWidth="1"/>
    <col min="3854" max="4095" width="9.1640625" style="1113"/>
    <col min="4096" max="4096" width="1.83203125" style="1113" customWidth="1"/>
    <col min="4097" max="4097" width="3.1640625" style="1113" customWidth="1"/>
    <col min="4098" max="4098" width="4.6640625" style="1113" customWidth="1"/>
    <col min="4099" max="4099" width="14.5" style="1113" customWidth="1"/>
    <col min="4100" max="4100" width="11.1640625" style="1113" customWidth="1"/>
    <col min="4101" max="4101" width="13.33203125" style="1113" customWidth="1"/>
    <col min="4102" max="4103" width="12.5" style="1113" customWidth="1"/>
    <col min="4104" max="4104" width="13" style="1113" customWidth="1"/>
    <col min="4105" max="4105" width="13.33203125" style="1113" customWidth="1"/>
    <col min="4106" max="4106" width="13.83203125" style="1113" customWidth="1"/>
    <col min="4107" max="4107" width="12.83203125" style="1113" customWidth="1"/>
    <col min="4108" max="4108" width="12.1640625" style="1113" customWidth="1"/>
    <col min="4109" max="4109" width="9.83203125" style="1113" customWidth="1"/>
    <col min="4110" max="4351" width="9.1640625" style="1113"/>
    <col min="4352" max="4352" width="1.83203125" style="1113" customWidth="1"/>
    <col min="4353" max="4353" width="3.1640625" style="1113" customWidth="1"/>
    <col min="4354" max="4354" width="4.6640625" style="1113" customWidth="1"/>
    <col min="4355" max="4355" width="14.5" style="1113" customWidth="1"/>
    <col min="4356" max="4356" width="11.1640625" style="1113" customWidth="1"/>
    <col min="4357" max="4357" width="13.33203125" style="1113" customWidth="1"/>
    <col min="4358" max="4359" width="12.5" style="1113" customWidth="1"/>
    <col min="4360" max="4360" width="13" style="1113" customWidth="1"/>
    <col min="4361" max="4361" width="13.33203125" style="1113" customWidth="1"/>
    <col min="4362" max="4362" width="13.83203125" style="1113" customWidth="1"/>
    <col min="4363" max="4363" width="12.83203125" style="1113" customWidth="1"/>
    <col min="4364" max="4364" width="12.1640625" style="1113" customWidth="1"/>
    <col min="4365" max="4365" width="9.83203125" style="1113" customWidth="1"/>
    <col min="4366" max="4607" width="9.1640625" style="1113"/>
    <col min="4608" max="4608" width="1.83203125" style="1113" customWidth="1"/>
    <col min="4609" max="4609" width="3.1640625" style="1113" customWidth="1"/>
    <col min="4610" max="4610" width="4.6640625" style="1113" customWidth="1"/>
    <col min="4611" max="4611" width="14.5" style="1113" customWidth="1"/>
    <col min="4612" max="4612" width="11.1640625" style="1113" customWidth="1"/>
    <col min="4613" max="4613" width="13.33203125" style="1113" customWidth="1"/>
    <col min="4614" max="4615" width="12.5" style="1113" customWidth="1"/>
    <col min="4616" max="4616" width="13" style="1113" customWidth="1"/>
    <col min="4617" max="4617" width="13.33203125" style="1113" customWidth="1"/>
    <col min="4618" max="4618" width="13.83203125" style="1113" customWidth="1"/>
    <col min="4619" max="4619" width="12.83203125" style="1113" customWidth="1"/>
    <col min="4620" max="4620" width="12.1640625" style="1113" customWidth="1"/>
    <col min="4621" max="4621" width="9.83203125" style="1113" customWidth="1"/>
    <col min="4622" max="4863" width="9.1640625" style="1113"/>
    <col min="4864" max="4864" width="1.83203125" style="1113" customWidth="1"/>
    <col min="4865" max="4865" width="3.1640625" style="1113" customWidth="1"/>
    <col min="4866" max="4866" width="4.6640625" style="1113" customWidth="1"/>
    <col min="4867" max="4867" width="14.5" style="1113" customWidth="1"/>
    <col min="4868" max="4868" width="11.1640625" style="1113" customWidth="1"/>
    <col min="4869" max="4869" width="13.33203125" style="1113" customWidth="1"/>
    <col min="4870" max="4871" width="12.5" style="1113" customWidth="1"/>
    <col min="4872" max="4872" width="13" style="1113" customWidth="1"/>
    <col min="4873" max="4873" width="13.33203125" style="1113" customWidth="1"/>
    <col min="4874" max="4874" width="13.83203125" style="1113" customWidth="1"/>
    <col min="4875" max="4875" width="12.83203125" style="1113" customWidth="1"/>
    <col min="4876" max="4876" width="12.1640625" style="1113" customWidth="1"/>
    <col min="4877" max="4877" width="9.83203125" style="1113" customWidth="1"/>
    <col min="4878" max="5119" width="9.1640625" style="1113"/>
    <col min="5120" max="5120" width="1.83203125" style="1113" customWidth="1"/>
    <col min="5121" max="5121" width="3.1640625" style="1113" customWidth="1"/>
    <col min="5122" max="5122" width="4.6640625" style="1113" customWidth="1"/>
    <col min="5123" max="5123" width="14.5" style="1113" customWidth="1"/>
    <col min="5124" max="5124" width="11.1640625" style="1113" customWidth="1"/>
    <col min="5125" max="5125" width="13.33203125" style="1113" customWidth="1"/>
    <col min="5126" max="5127" width="12.5" style="1113" customWidth="1"/>
    <col min="5128" max="5128" width="13" style="1113" customWidth="1"/>
    <col min="5129" max="5129" width="13.33203125" style="1113" customWidth="1"/>
    <col min="5130" max="5130" width="13.83203125" style="1113" customWidth="1"/>
    <col min="5131" max="5131" width="12.83203125" style="1113" customWidth="1"/>
    <col min="5132" max="5132" width="12.1640625" style="1113" customWidth="1"/>
    <col min="5133" max="5133" width="9.83203125" style="1113" customWidth="1"/>
    <col min="5134" max="5375" width="9.1640625" style="1113"/>
    <col min="5376" max="5376" width="1.83203125" style="1113" customWidth="1"/>
    <col min="5377" max="5377" width="3.1640625" style="1113" customWidth="1"/>
    <col min="5378" max="5378" width="4.6640625" style="1113" customWidth="1"/>
    <col min="5379" max="5379" width="14.5" style="1113" customWidth="1"/>
    <col min="5380" max="5380" width="11.1640625" style="1113" customWidth="1"/>
    <col min="5381" max="5381" width="13.33203125" style="1113" customWidth="1"/>
    <col min="5382" max="5383" width="12.5" style="1113" customWidth="1"/>
    <col min="5384" max="5384" width="13" style="1113" customWidth="1"/>
    <col min="5385" max="5385" width="13.33203125" style="1113" customWidth="1"/>
    <col min="5386" max="5386" width="13.83203125" style="1113" customWidth="1"/>
    <col min="5387" max="5387" width="12.83203125" style="1113" customWidth="1"/>
    <col min="5388" max="5388" width="12.1640625" style="1113" customWidth="1"/>
    <col min="5389" max="5389" width="9.83203125" style="1113" customWidth="1"/>
    <col min="5390" max="5631" width="9.1640625" style="1113"/>
    <col min="5632" max="5632" width="1.83203125" style="1113" customWidth="1"/>
    <col min="5633" max="5633" width="3.1640625" style="1113" customWidth="1"/>
    <col min="5634" max="5634" width="4.6640625" style="1113" customWidth="1"/>
    <col min="5635" max="5635" width="14.5" style="1113" customWidth="1"/>
    <col min="5636" max="5636" width="11.1640625" style="1113" customWidth="1"/>
    <col min="5637" max="5637" width="13.33203125" style="1113" customWidth="1"/>
    <col min="5638" max="5639" width="12.5" style="1113" customWidth="1"/>
    <col min="5640" max="5640" width="13" style="1113" customWidth="1"/>
    <col min="5641" max="5641" width="13.33203125" style="1113" customWidth="1"/>
    <col min="5642" max="5642" width="13.83203125" style="1113" customWidth="1"/>
    <col min="5643" max="5643" width="12.83203125" style="1113" customWidth="1"/>
    <col min="5644" max="5644" width="12.1640625" style="1113" customWidth="1"/>
    <col min="5645" max="5645" width="9.83203125" style="1113" customWidth="1"/>
    <col min="5646" max="5887" width="9.1640625" style="1113"/>
    <col min="5888" max="5888" width="1.83203125" style="1113" customWidth="1"/>
    <col min="5889" max="5889" width="3.1640625" style="1113" customWidth="1"/>
    <col min="5890" max="5890" width="4.6640625" style="1113" customWidth="1"/>
    <col min="5891" max="5891" width="14.5" style="1113" customWidth="1"/>
    <col min="5892" max="5892" width="11.1640625" style="1113" customWidth="1"/>
    <col min="5893" max="5893" width="13.33203125" style="1113" customWidth="1"/>
    <col min="5894" max="5895" width="12.5" style="1113" customWidth="1"/>
    <col min="5896" max="5896" width="13" style="1113" customWidth="1"/>
    <col min="5897" max="5897" width="13.33203125" style="1113" customWidth="1"/>
    <col min="5898" max="5898" width="13.83203125" style="1113" customWidth="1"/>
    <col min="5899" max="5899" width="12.83203125" style="1113" customWidth="1"/>
    <col min="5900" max="5900" width="12.1640625" style="1113" customWidth="1"/>
    <col min="5901" max="5901" width="9.83203125" style="1113" customWidth="1"/>
    <col min="5902" max="6143" width="9.1640625" style="1113"/>
    <col min="6144" max="6144" width="1.83203125" style="1113" customWidth="1"/>
    <col min="6145" max="6145" width="3.1640625" style="1113" customWidth="1"/>
    <col min="6146" max="6146" width="4.6640625" style="1113" customWidth="1"/>
    <col min="6147" max="6147" width="14.5" style="1113" customWidth="1"/>
    <col min="6148" max="6148" width="11.1640625" style="1113" customWidth="1"/>
    <col min="6149" max="6149" width="13.33203125" style="1113" customWidth="1"/>
    <col min="6150" max="6151" width="12.5" style="1113" customWidth="1"/>
    <col min="6152" max="6152" width="13" style="1113" customWidth="1"/>
    <col min="6153" max="6153" width="13.33203125" style="1113" customWidth="1"/>
    <col min="6154" max="6154" width="13.83203125" style="1113" customWidth="1"/>
    <col min="6155" max="6155" width="12.83203125" style="1113" customWidth="1"/>
    <col min="6156" max="6156" width="12.1640625" style="1113" customWidth="1"/>
    <col min="6157" max="6157" width="9.83203125" style="1113" customWidth="1"/>
    <col min="6158" max="6399" width="9.1640625" style="1113"/>
    <col min="6400" max="6400" width="1.83203125" style="1113" customWidth="1"/>
    <col min="6401" max="6401" width="3.1640625" style="1113" customWidth="1"/>
    <col min="6402" max="6402" width="4.6640625" style="1113" customWidth="1"/>
    <col min="6403" max="6403" width="14.5" style="1113" customWidth="1"/>
    <col min="6404" max="6404" width="11.1640625" style="1113" customWidth="1"/>
    <col min="6405" max="6405" width="13.33203125" style="1113" customWidth="1"/>
    <col min="6406" max="6407" width="12.5" style="1113" customWidth="1"/>
    <col min="6408" max="6408" width="13" style="1113" customWidth="1"/>
    <col min="6409" max="6409" width="13.33203125" style="1113" customWidth="1"/>
    <col min="6410" max="6410" width="13.83203125" style="1113" customWidth="1"/>
    <col min="6411" max="6411" width="12.83203125" style="1113" customWidth="1"/>
    <col min="6412" max="6412" width="12.1640625" style="1113" customWidth="1"/>
    <col min="6413" max="6413" width="9.83203125" style="1113" customWidth="1"/>
    <col min="6414" max="6655" width="9.1640625" style="1113"/>
    <col min="6656" max="6656" width="1.83203125" style="1113" customWidth="1"/>
    <col min="6657" max="6657" width="3.1640625" style="1113" customWidth="1"/>
    <col min="6658" max="6658" width="4.6640625" style="1113" customWidth="1"/>
    <col min="6659" max="6659" width="14.5" style="1113" customWidth="1"/>
    <col min="6660" max="6660" width="11.1640625" style="1113" customWidth="1"/>
    <col min="6661" max="6661" width="13.33203125" style="1113" customWidth="1"/>
    <col min="6662" max="6663" width="12.5" style="1113" customWidth="1"/>
    <col min="6664" max="6664" width="13" style="1113" customWidth="1"/>
    <col min="6665" max="6665" width="13.33203125" style="1113" customWidth="1"/>
    <col min="6666" max="6666" width="13.83203125" style="1113" customWidth="1"/>
    <col min="6667" max="6667" width="12.83203125" style="1113" customWidth="1"/>
    <col min="6668" max="6668" width="12.1640625" style="1113" customWidth="1"/>
    <col min="6669" max="6669" width="9.83203125" style="1113" customWidth="1"/>
    <col min="6670" max="6911" width="9.1640625" style="1113"/>
    <col min="6912" max="6912" width="1.83203125" style="1113" customWidth="1"/>
    <col min="6913" max="6913" width="3.1640625" style="1113" customWidth="1"/>
    <col min="6914" max="6914" width="4.6640625" style="1113" customWidth="1"/>
    <col min="6915" max="6915" width="14.5" style="1113" customWidth="1"/>
    <col min="6916" max="6916" width="11.1640625" style="1113" customWidth="1"/>
    <col min="6917" max="6917" width="13.33203125" style="1113" customWidth="1"/>
    <col min="6918" max="6919" width="12.5" style="1113" customWidth="1"/>
    <col min="6920" max="6920" width="13" style="1113" customWidth="1"/>
    <col min="6921" max="6921" width="13.33203125" style="1113" customWidth="1"/>
    <col min="6922" max="6922" width="13.83203125" style="1113" customWidth="1"/>
    <col min="6923" max="6923" width="12.83203125" style="1113" customWidth="1"/>
    <col min="6924" max="6924" width="12.1640625" style="1113" customWidth="1"/>
    <col min="6925" max="6925" width="9.83203125" style="1113" customWidth="1"/>
    <col min="6926" max="7167" width="9.1640625" style="1113"/>
    <col min="7168" max="7168" width="1.83203125" style="1113" customWidth="1"/>
    <col min="7169" max="7169" width="3.1640625" style="1113" customWidth="1"/>
    <col min="7170" max="7170" width="4.6640625" style="1113" customWidth="1"/>
    <col min="7171" max="7171" width="14.5" style="1113" customWidth="1"/>
    <col min="7172" max="7172" width="11.1640625" style="1113" customWidth="1"/>
    <col min="7173" max="7173" width="13.33203125" style="1113" customWidth="1"/>
    <col min="7174" max="7175" width="12.5" style="1113" customWidth="1"/>
    <col min="7176" max="7176" width="13" style="1113" customWidth="1"/>
    <col min="7177" max="7177" width="13.33203125" style="1113" customWidth="1"/>
    <col min="7178" max="7178" width="13.83203125" style="1113" customWidth="1"/>
    <col min="7179" max="7179" width="12.83203125" style="1113" customWidth="1"/>
    <col min="7180" max="7180" width="12.1640625" style="1113" customWidth="1"/>
    <col min="7181" max="7181" width="9.83203125" style="1113" customWidth="1"/>
    <col min="7182" max="7423" width="9.1640625" style="1113"/>
    <col min="7424" max="7424" width="1.83203125" style="1113" customWidth="1"/>
    <col min="7425" max="7425" width="3.1640625" style="1113" customWidth="1"/>
    <col min="7426" max="7426" width="4.6640625" style="1113" customWidth="1"/>
    <col min="7427" max="7427" width="14.5" style="1113" customWidth="1"/>
    <col min="7428" max="7428" width="11.1640625" style="1113" customWidth="1"/>
    <col min="7429" max="7429" width="13.33203125" style="1113" customWidth="1"/>
    <col min="7430" max="7431" width="12.5" style="1113" customWidth="1"/>
    <col min="7432" max="7432" width="13" style="1113" customWidth="1"/>
    <col min="7433" max="7433" width="13.33203125" style="1113" customWidth="1"/>
    <col min="7434" max="7434" width="13.83203125" style="1113" customWidth="1"/>
    <col min="7435" max="7435" width="12.83203125" style="1113" customWidth="1"/>
    <col min="7436" max="7436" width="12.1640625" style="1113" customWidth="1"/>
    <col min="7437" max="7437" width="9.83203125" style="1113" customWidth="1"/>
    <col min="7438" max="7679" width="9.1640625" style="1113"/>
    <col min="7680" max="7680" width="1.83203125" style="1113" customWidth="1"/>
    <col min="7681" max="7681" width="3.1640625" style="1113" customWidth="1"/>
    <col min="7682" max="7682" width="4.6640625" style="1113" customWidth="1"/>
    <col min="7683" max="7683" width="14.5" style="1113" customWidth="1"/>
    <col min="7684" max="7684" width="11.1640625" style="1113" customWidth="1"/>
    <col min="7685" max="7685" width="13.33203125" style="1113" customWidth="1"/>
    <col min="7686" max="7687" width="12.5" style="1113" customWidth="1"/>
    <col min="7688" max="7688" width="13" style="1113" customWidth="1"/>
    <col min="7689" max="7689" width="13.33203125" style="1113" customWidth="1"/>
    <col min="7690" max="7690" width="13.83203125" style="1113" customWidth="1"/>
    <col min="7691" max="7691" width="12.83203125" style="1113" customWidth="1"/>
    <col min="7692" max="7692" width="12.1640625" style="1113" customWidth="1"/>
    <col min="7693" max="7693" width="9.83203125" style="1113" customWidth="1"/>
    <col min="7694" max="7935" width="9.1640625" style="1113"/>
    <col min="7936" max="7936" width="1.83203125" style="1113" customWidth="1"/>
    <col min="7937" max="7937" width="3.1640625" style="1113" customWidth="1"/>
    <col min="7938" max="7938" width="4.6640625" style="1113" customWidth="1"/>
    <col min="7939" max="7939" width="14.5" style="1113" customWidth="1"/>
    <col min="7940" max="7940" width="11.1640625" style="1113" customWidth="1"/>
    <col min="7941" max="7941" width="13.33203125" style="1113" customWidth="1"/>
    <col min="7942" max="7943" width="12.5" style="1113" customWidth="1"/>
    <col min="7944" max="7944" width="13" style="1113" customWidth="1"/>
    <col min="7945" max="7945" width="13.33203125" style="1113" customWidth="1"/>
    <col min="7946" max="7946" width="13.83203125" style="1113" customWidth="1"/>
    <col min="7947" max="7947" width="12.83203125" style="1113" customWidth="1"/>
    <col min="7948" max="7948" width="12.1640625" style="1113" customWidth="1"/>
    <col min="7949" max="7949" width="9.83203125" style="1113" customWidth="1"/>
    <col min="7950" max="8191" width="9.1640625" style="1113"/>
    <col min="8192" max="8192" width="1.83203125" style="1113" customWidth="1"/>
    <col min="8193" max="8193" width="3.1640625" style="1113" customWidth="1"/>
    <col min="8194" max="8194" width="4.6640625" style="1113" customWidth="1"/>
    <col min="8195" max="8195" width="14.5" style="1113" customWidth="1"/>
    <col min="8196" max="8196" width="11.1640625" style="1113" customWidth="1"/>
    <col min="8197" max="8197" width="13.33203125" style="1113" customWidth="1"/>
    <col min="8198" max="8199" width="12.5" style="1113" customWidth="1"/>
    <col min="8200" max="8200" width="13" style="1113" customWidth="1"/>
    <col min="8201" max="8201" width="13.33203125" style="1113" customWidth="1"/>
    <col min="8202" max="8202" width="13.83203125" style="1113" customWidth="1"/>
    <col min="8203" max="8203" width="12.83203125" style="1113" customWidth="1"/>
    <col min="8204" max="8204" width="12.1640625" style="1113" customWidth="1"/>
    <col min="8205" max="8205" width="9.83203125" style="1113" customWidth="1"/>
    <col min="8206" max="8447" width="9.1640625" style="1113"/>
    <col min="8448" max="8448" width="1.83203125" style="1113" customWidth="1"/>
    <col min="8449" max="8449" width="3.1640625" style="1113" customWidth="1"/>
    <col min="8450" max="8450" width="4.6640625" style="1113" customWidth="1"/>
    <col min="8451" max="8451" width="14.5" style="1113" customWidth="1"/>
    <col min="8452" max="8452" width="11.1640625" style="1113" customWidth="1"/>
    <col min="8453" max="8453" width="13.33203125" style="1113" customWidth="1"/>
    <col min="8454" max="8455" width="12.5" style="1113" customWidth="1"/>
    <col min="8456" max="8456" width="13" style="1113" customWidth="1"/>
    <col min="8457" max="8457" width="13.33203125" style="1113" customWidth="1"/>
    <col min="8458" max="8458" width="13.83203125" style="1113" customWidth="1"/>
    <col min="8459" max="8459" width="12.83203125" style="1113" customWidth="1"/>
    <col min="8460" max="8460" width="12.1640625" style="1113" customWidth="1"/>
    <col min="8461" max="8461" width="9.83203125" style="1113" customWidth="1"/>
    <col min="8462" max="8703" width="9.1640625" style="1113"/>
    <col min="8704" max="8704" width="1.83203125" style="1113" customWidth="1"/>
    <col min="8705" max="8705" width="3.1640625" style="1113" customWidth="1"/>
    <col min="8706" max="8706" width="4.6640625" style="1113" customWidth="1"/>
    <col min="8707" max="8707" width="14.5" style="1113" customWidth="1"/>
    <col min="8708" max="8708" width="11.1640625" style="1113" customWidth="1"/>
    <col min="8709" max="8709" width="13.33203125" style="1113" customWidth="1"/>
    <col min="8710" max="8711" width="12.5" style="1113" customWidth="1"/>
    <col min="8712" max="8712" width="13" style="1113" customWidth="1"/>
    <col min="8713" max="8713" width="13.33203125" style="1113" customWidth="1"/>
    <col min="8714" max="8714" width="13.83203125" style="1113" customWidth="1"/>
    <col min="8715" max="8715" width="12.83203125" style="1113" customWidth="1"/>
    <col min="8716" max="8716" width="12.1640625" style="1113" customWidth="1"/>
    <col min="8717" max="8717" width="9.83203125" style="1113" customWidth="1"/>
    <col min="8718" max="8959" width="9.1640625" style="1113"/>
    <col min="8960" max="8960" width="1.83203125" style="1113" customWidth="1"/>
    <col min="8961" max="8961" width="3.1640625" style="1113" customWidth="1"/>
    <col min="8962" max="8962" width="4.6640625" style="1113" customWidth="1"/>
    <col min="8963" max="8963" width="14.5" style="1113" customWidth="1"/>
    <col min="8964" max="8964" width="11.1640625" style="1113" customWidth="1"/>
    <col min="8965" max="8965" width="13.33203125" style="1113" customWidth="1"/>
    <col min="8966" max="8967" width="12.5" style="1113" customWidth="1"/>
    <col min="8968" max="8968" width="13" style="1113" customWidth="1"/>
    <col min="8969" max="8969" width="13.33203125" style="1113" customWidth="1"/>
    <col min="8970" max="8970" width="13.83203125" style="1113" customWidth="1"/>
    <col min="8971" max="8971" width="12.83203125" style="1113" customWidth="1"/>
    <col min="8972" max="8972" width="12.1640625" style="1113" customWidth="1"/>
    <col min="8973" max="8973" width="9.83203125" style="1113" customWidth="1"/>
    <col min="8974" max="9215" width="9.1640625" style="1113"/>
    <col min="9216" max="9216" width="1.83203125" style="1113" customWidth="1"/>
    <col min="9217" max="9217" width="3.1640625" style="1113" customWidth="1"/>
    <col min="9218" max="9218" width="4.6640625" style="1113" customWidth="1"/>
    <col min="9219" max="9219" width="14.5" style="1113" customWidth="1"/>
    <col min="9220" max="9220" width="11.1640625" style="1113" customWidth="1"/>
    <col min="9221" max="9221" width="13.33203125" style="1113" customWidth="1"/>
    <col min="9222" max="9223" width="12.5" style="1113" customWidth="1"/>
    <col min="9224" max="9224" width="13" style="1113" customWidth="1"/>
    <col min="9225" max="9225" width="13.33203125" style="1113" customWidth="1"/>
    <col min="9226" max="9226" width="13.83203125" style="1113" customWidth="1"/>
    <col min="9227" max="9227" width="12.83203125" style="1113" customWidth="1"/>
    <col min="9228" max="9228" width="12.1640625" style="1113" customWidth="1"/>
    <col min="9229" max="9229" width="9.83203125" style="1113" customWidth="1"/>
    <col min="9230" max="9471" width="9.1640625" style="1113"/>
    <col min="9472" max="9472" width="1.83203125" style="1113" customWidth="1"/>
    <col min="9473" max="9473" width="3.1640625" style="1113" customWidth="1"/>
    <col min="9474" max="9474" width="4.6640625" style="1113" customWidth="1"/>
    <col min="9475" max="9475" width="14.5" style="1113" customWidth="1"/>
    <col min="9476" max="9476" width="11.1640625" style="1113" customWidth="1"/>
    <col min="9477" max="9477" width="13.33203125" style="1113" customWidth="1"/>
    <col min="9478" max="9479" width="12.5" style="1113" customWidth="1"/>
    <col min="9480" max="9480" width="13" style="1113" customWidth="1"/>
    <col min="9481" max="9481" width="13.33203125" style="1113" customWidth="1"/>
    <col min="9482" max="9482" width="13.83203125" style="1113" customWidth="1"/>
    <col min="9483" max="9483" width="12.83203125" style="1113" customWidth="1"/>
    <col min="9484" max="9484" width="12.1640625" style="1113" customWidth="1"/>
    <col min="9485" max="9485" width="9.83203125" style="1113" customWidth="1"/>
    <col min="9486" max="9727" width="9.1640625" style="1113"/>
    <col min="9728" max="9728" width="1.83203125" style="1113" customWidth="1"/>
    <col min="9729" max="9729" width="3.1640625" style="1113" customWidth="1"/>
    <col min="9730" max="9730" width="4.6640625" style="1113" customWidth="1"/>
    <col min="9731" max="9731" width="14.5" style="1113" customWidth="1"/>
    <col min="9732" max="9732" width="11.1640625" style="1113" customWidth="1"/>
    <col min="9733" max="9733" width="13.33203125" style="1113" customWidth="1"/>
    <col min="9734" max="9735" width="12.5" style="1113" customWidth="1"/>
    <col min="9736" max="9736" width="13" style="1113" customWidth="1"/>
    <col min="9737" max="9737" width="13.33203125" style="1113" customWidth="1"/>
    <col min="9738" max="9738" width="13.83203125" style="1113" customWidth="1"/>
    <col min="9739" max="9739" width="12.83203125" style="1113" customWidth="1"/>
    <col min="9740" max="9740" width="12.1640625" style="1113" customWidth="1"/>
    <col min="9741" max="9741" width="9.83203125" style="1113" customWidth="1"/>
    <col min="9742" max="9983" width="9.1640625" style="1113"/>
    <col min="9984" max="9984" width="1.83203125" style="1113" customWidth="1"/>
    <col min="9985" max="9985" width="3.1640625" style="1113" customWidth="1"/>
    <col min="9986" max="9986" width="4.6640625" style="1113" customWidth="1"/>
    <col min="9987" max="9987" width="14.5" style="1113" customWidth="1"/>
    <col min="9988" max="9988" width="11.1640625" style="1113" customWidth="1"/>
    <col min="9989" max="9989" width="13.33203125" style="1113" customWidth="1"/>
    <col min="9990" max="9991" width="12.5" style="1113" customWidth="1"/>
    <col min="9992" max="9992" width="13" style="1113" customWidth="1"/>
    <col min="9993" max="9993" width="13.33203125" style="1113" customWidth="1"/>
    <col min="9994" max="9994" width="13.83203125" style="1113" customWidth="1"/>
    <col min="9995" max="9995" width="12.83203125" style="1113" customWidth="1"/>
    <col min="9996" max="9996" width="12.1640625" style="1113" customWidth="1"/>
    <col min="9997" max="9997" width="9.83203125" style="1113" customWidth="1"/>
    <col min="9998" max="10239" width="9.1640625" style="1113"/>
    <col min="10240" max="10240" width="1.83203125" style="1113" customWidth="1"/>
    <col min="10241" max="10241" width="3.1640625" style="1113" customWidth="1"/>
    <col min="10242" max="10242" width="4.6640625" style="1113" customWidth="1"/>
    <col min="10243" max="10243" width="14.5" style="1113" customWidth="1"/>
    <col min="10244" max="10244" width="11.1640625" style="1113" customWidth="1"/>
    <col min="10245" max="10245" width="13.33203125" style="1113" customWidth="1"/>
    <col min="10246" max="10247" width="12.5" style="1113" customWidth="1"/>
    <col min="10248" max="10248" width="13" style="1113" customWidth="1"/>
    <col min="10249" max="10249" width="13.33203125" style="1113" customWidth="1"/>
    <col min="10250" max="10250" width="13.83203125" style="1113" customWidth="1"/>
    <col min="10251" max="10251" width="12.83203125" style="1113" customWidth="1"/>
    <col min="10252" max="10252" width="12.1640625" style="1113" customWidth="1"/>
    <col min="10253" max="10253" width="9.83203125" style="1113" customWidth="1"/>
    <col min="10254" max="10495" width="9.1640625" style="1113"/>
    <col min="10496" max="10496" width="1.83203125" style="1113" customWidth="1"/>
    <col min="10497" max="10497" width="3.1640625" style="1113" customWidth="1"/>
    <col min="10498" max="10498" width="4.6640625" style="1113" customWidth="1"/>
    <col min="10499" max="10499" width="14.5" style="1113" customWidth="1"/>
    <col min="10500" max="10500" width="11.1640625" style="1113" customWidth="1"/>
    <col min="10501" max="10501" width="13.33203125" style="1113" customWidth="1"/>
    <col min="10502" max="10503" width="12.5" style="1113" customWidth="1"/>
    <col min="10504" max="10504" width="13" style="1113" customWidth="1"/>
    <col min="10505" max="10505" width="13.33203125" style="1113" customWidth="1"/>
    <col min="10506" max="10506" width="13.83203125" style="1113" customWidth="1"/>
    <col min="10507" max="10507" width="12.83203125" style="1113" customWidth="1"/>
    <col min="10508" max="10508" width="12.1640625" style="1113" customWidth="1"/>
    <col min="10509" max="10509" width="9.83203125" style="1113" customWidth="1"/>
    <col min="10510" max="10751" width="9.1640625" style="1113"/>
    <col min="10752" max="10752" width="1.83203125" style="1113" customWidth="1"/>
    <col min="10753" max="10753" width="3.1640625" style="1113" customWidth="1"/>
    <col min="10754" max="10754" width="4.6640625" style="1113" customWidth="1"/>
    <col min="10755" max="10755" width="14.5" style="1113" customWidth="1"/>
    <col min="10756" max="10756" width="11.1640625" style="1113" customWidth="1"/>
    <col min="10757" max="10757" width="13.33203125" style="1113" customWidth="1"/>
    <col min="10758" max="10759" width="12.5" style="1113" customWidth="1"/>
    <col min="10760" max="10760" width="13" style="1113" customWidth="1"/>
    <col min="10761" max="10761" width="13.33203125" style="1113" customWidth="1"/>
    <col min="10762" max="10762" width="13.83203125" style="1113" customWidth="1"/>
    <col min="10763" max="10763" width="12.83203125" style="1113" customWidth="1"/>
    <col min="10764" max="10764" width="12.1640625" style="1113" customWidth="1"/>
    <col min="10765" max="10765" width="9.83203125" style="1113" customWidth="1"/>
    <col min="10766" max="11007" width="9.1640625" style="1113"/>
    <col min="11008" max="11008" width="1.83203125" style="1113" customWidth="1"/>
    <col min="11009" max="11009" width="3.1640625" style="1113" customWidth="1"/>
    <col min="11010" max="11010" width="4.6640625" style="1113" customWidth="1"/>
    <col min="11011" max="11011" width="14.5" style="1113" customWidth="1"/>
    <col min="11012" max="11012" width="11.1640625" style="1113" customWidth="1"/>
    <col min="11013" max="11013" width="13.33203125" style="1113" customWidth="1"/>
    <col min="11014" max="11015" width="12.5" style="1113" customWidth="1"/>
    <col min="11016" max="11016" width="13" style="1113" customWidth="1"/>
    <col min="11017" max="11017" width="13.33203125" style="1113" customWidth="1"/>
    <col min="11018" max="11018" width="13.83203125" style="1113" customWidth="1"/>
    <col min="11019" max="11019" width="12.83203125" style="1113" customWidth="1"/>
    <col min="11020" max="11020" width="12.1640625" style="1113" customWidth="1"/>
    <col min="11021" max="11021" width="9.83203125" style="1113" customWidth="1"/>
    <col min="11022" max="11263" width="9.1640625" style="1113"/>
    <col min="11264" max="11264" width="1.83203125" style="1113" customWidth="1"/>
    <col min="11265" max="11265" width="3.1640625" style="1113" customWidth="1"/>
    <col min="11266" max="11266" width="4.6640625" style="1113" customWidth="1"/>
    <col min="11267" max="11267" width="14.5" style="1113" customWidth="1"/>
    <col min="11268" max="11268" width="11.1640625" style="1113" customWidth="1"/>
    <col min="11269" max="11269" width="13.33203125" style="1113" customWidth="1"/>
    <col min="11270" max="11271" width="12.5" style="1113" customWidth="1"/>
    <col min="11272" max="11272" width="13" style="1113" customWidth="1"/>
    <col min="11273" max="11273" width="13.33203125" style="1113" customWidth="1"/>
    <col min="11274" max="11274" width="13.83203125" style="1113" customWidth="1"/>
    <col min="11275" max="11275" width="12.83203125" style="1113" customWidth="1"/>
    <col min="11276" max="11276" width="12.1640625" style="1113" customWidth="1"/>
    <col min="11277" max="11277" width="9.83203125" style="1113" customWidth="1"/>
    <col min="11278" max="11519" width="9.1640625" style="1113"/>
    <col min="11520" max="11520" width="1.83203125" style="1113" customWidth="1"/>
    <col min="11521" max="11521" width="3.1640625" style="1113" customWidth="1"/>
    <col min="11522" max="11522" width="4.6640625" style="1113" customWidth="1"/>
    <col min="11523" max="11523" width="14.5" style="1113" customWidth="1"/>
    <col min="11524" max="11524" width="11.1640625" style="1113" customWidth="1"/>
    <col min="11525" max="11525" width="13.33203125" style="1113" customWidth="1"/>
    <col min="11526" max="11527" width="12.5" style="1113" customWidth="1"/>
    <col min="11528" max="11528" width="13" style="1113" customWidth="1"/>
    <col min="11529" max="11529" width="13.33203125" style="1113" customWidth="1"/>
    <col min="11530" max="11530" width="13.83203125" style="1113" customWidth="1"/>
    <col min="11531" max="11531" width="12.83203125" style="1113" customWidth="1"/>
    <col min="11532" max="11532" width="12.1640625" style="1113" customWidth="1"/>
    <col min="11533" max="11533" width="9.83203125" style="1113" customWidth="1"/>
    <col min="11534" max="11775" width="9.1640625" style="1113"/>
    <col min="11776" max="11776" width="1.83203125" style="1113" customWidth="1"/>
    <col min="11777" max="11777" width="3.1640625" style="1113" customWidth="1"/>
    <col min="11778" max="11778" width="4.6640625" style="1113" customWidth="1"/>
    <col min="11779" max="11779" width="14.5" style="1113" customWidth="1"/>
    <col min="11780" max="11780" width="11.1640625" style="1113" customWidth="1"/>
    <col min="11781" max="11781" width="13.33203125" style="1113" customWidth="1"/>
    <col min="11782" max="11783" width="12.5" style="1113" customWidth="1"/>
    <col min="11784" max="11784" width="13" style="1113" customWidth="1"/>
    <col min="11785" max="11785" width="13.33203125" style="1113" customWidth="1"/>
    <col min="11786" max="11786" width="13.83203125" style="1113" customWidth="1"/>
    <col min="11787" max="11787" width="12.83203125" style="1113" customWidth="1"/>
    <col min="11788" max="11788" width="12.1640625" style="1113" customWidth="1"/>
    <col min="11789" max="11789" width="9.83203125" style="1113" customWidth="1"/>
    <col min="11790" max="12031" width="9.1640625" style="1113"/>
    <col min="12032" max="12032" width="1.83203125" style="1113" customWidth="1"/>
    <col min="12033" max="12033" width="3.1640625" style="1113" customWidth="1"/>
    <col min="12034" max="12034" width="4.6640625" style="1113" customWidth="1"/>
    <col min="12035" max="12035" width="14.5" style="1113" customWidth="1"/>
    <col min="12036" max="12036" width="11.1640625" style="1113" customWidth="1"/>
    <col min="12037" max="12037" width="13.33203125" style="1113" customWidth="1"/>
    <col min="12038" max="12039" width="12.5" style="1113" customWidth="1"/>
    <col min="12040" max="12040" width="13" style="1113" customWidth="1"/>
    <col min="12041" max="12041" width="13.33203125" style="1113" customWidth="1"/>
    <col min="12042" max="12042" width="13.83203125" style="1113" customWidth="1"/>
    <col min="12043" max="12043" width="12.83203125" style="1113" customWidth="1"/>
    <col min="12044" max="12044" width="12.1640625" style="1113" customWidth="1"/>
    <col min="12045" max="12045" width="9.83203125" style="1113" customWidth="1"/>
    <col min="12046" max="12287" width="9.1640625" style="1113"/>
    <col min="12288" max="12288" width="1.83203125" style="1113" customWidth="1"/>
    <col min="12289" max="12289" width="3.1640625" style="1113" customWidth="1"/>
    <col min="12290" max="12290" width="4.6640625" style="1113" customWidth="1"/>
    <col min="12291" max="12291" width="14.5" style="1113" customWidth="1"/>
    <col min="12292" max="12292" width="11.1640625" style="1113" customWidth="1"/>
    <col min="12293" max="12293" width="13.33203125" style="1113" customWidth="1"/>
    <col min="12294" max="12295" width="12.5" style="1113" customWidth="1"/>
    <col min="12296" max="12296" width="13" style="1113" customWidth="1"/>
    <col min="12297" max="12297" width="13.33203125" style="1113" customWidth="1"/>
    <col min="12298" max="12298" width="13.83203125" style="1113" customWidth="1"/>
    <col min="12299" max="12299" width="12.83203125" style="1113" customWidth="1"/>
    <col min="12300" max="12300" width="12.1640625" style="1113" customWidth="1"/>
    <col min="12301" max="12301" width="9.83203125" style="1113" customWidth="1"/>
    <col min="12302" max="12543" width="9.1640625" style="1113"/>
    <col min="12544" max="12544" width="1.83203125" style="1113" customWidth="1"/>
    <col min="12545" max="12545" width="3.1640625" style="1113" customWidth="1"/>
    <col min="12546" max="12546" width="4.6640625" style="1113" customWidth="1"/>
    <col min="12547" max="12547" width="14.5" style="1113" customWidth="1"/>
    <col min="12548" max="12548" width="11.1640625" style="1113" customWidth="1"/>
    <col min="12549" max="12549" width="13.33203125" style="1113" customWidth="1"/>
    <col min="12550" max="12551" width="12.5" style="1113" customWidth="1"/>
    <col min="12552" max="12552" width="13" style="1113" customWidth="1"/>
    <col min="12553" max="12553" width="13.33203125" style="1113" customWidth="1"/>
    <col min="12554" max="12554" width="13.83203125" style="1113" customWidth="1"/>
    <col min="12555" max="12555" width="12.83203125" style="1113" customWidth="1"/>
    <col min="12556" max="12556" width="12.1640625" style="1113" customWidth="1"/>
    <col min="12557" max="12557" width="9.83203125" style="1113" customWidth="1"/>
    <col min="12558" max="12799" width="9.1640625" style="1113"/>
    <col min="12800" max="12800" width="1.83203125" style="1113" customWidth="1"/>
    <col min="12801" max="12801" width="3.1640625" style="1113" customWidth="1"/>
    <col min="12802" max="12802" width="4.6640625" style="1113" customWidth="1"/>
    <col min="12803" max="12803" width="14.5" style="1113" customWidth="1"/>
    <col min="12804" max="12804" width="11.1640625" style="1113" customWidth="1"/>
    <col min="12805" max="12805" width="13.33203125" style="1113" customWidth="1"/>
    <col min="12806" max="12807" width="12.5" style="1113" customWidth="1"/>
    <col min="12808" max="12808" width="13" style="1113" customWidth="1"/>
    <col min="12809" max="12809" width="13.33203125" style="1113" customWidth="1"/>
    <col min="12810" max="12810" width="13.83203125" style="1113" customWidth="1"/>
    <col min="12811" max="12811" width="12.83203125" style="1113" customWidth="1"/>
    <col min="12812" max="12812" width="12.1640625" style="1113" customWidth="1"/>
    <col min="12813" max="12813" width="9.83203125" style="1113" customWidth="1"/>
    <col min="12814" max="13055" width="9.1640625" style="1113"/>
    <col min="13056" max="13056" width="1.83203125" style="1113" customWidth="1"/>
    <col min="13057" max="13057" width="3.1640625" style="1113" customWidth="1"/>
    <col min="13058" max="13058" width="4.6640625" style="1113" customWidth="1"/>
    <col min="13059" max="13059" width="14.5" style="1113" customWidth="1"/>
    <col min="13060" max="13060" width="11.1640625" style="1113" customWidth="1"/>
    <col min="13061" max="13061" width="13.33203125" style="1113" customWidth="1"/>
    <col min="13062" max="13063" width="12.5" style="1113" customWidth="1"/>
    <col min="13064" max="13064" width="13" style="1113" customWidth="1"/>
    <col min="13065" max="13065" width="13.33203125" style="1113" customWidth="1"/>
    <col min="13066" max="13066" width="13.83203125" style="1113" customWidth="1"/>
    <col min="13067" max="13067" width="12.83203125" style="1113" customWidth="1"/>
    <col min="13068" max="13068" width="12.1640625" style="1113" customWidth="1"/>
    <col min="13069" max="13069" width="9.83203125" style="1113" customWidth="1"/>
    <col min="13070" max="13311" width="9.1640625" style="1113"/>
    <col min="13312" max="13312" width="1.83203125" style="1113" customWidth="1"/>
    <col min="13313" max="13313" width="3.1640625" style="1113" customWidth="1"/>
    <col min="13314" max="13314" width="4.6640625" style="1113" customWidth="1"/>
    <col min="13315" max="13315" width="14.5" style="1113" customWidth="1"/>
    <col min="13316" max="13316" width="11.1640625" style="1113" customWidth="1"/>
    <col min="13317" max="13317" width="13.33203125" style="1113" customWidth="1"/>
    <col min="13318" max="13319" width="12.5" style="1113" customWidth="1"/>
    <col min="13320" max="13320" width="13" style="1113" customWidth="1"/>
    <col min="13321" max="13321" width="13.33203125" style="1113" customWidth="1"/>
    <col min="13322" max="13322" width="13.83203125" style="1113" customWidth="1"/>
    <col min="13323" max="13323" width="12.83203125" style="1113" customWidth="1"/>
    <col min="13324" max="13324" width="12.1640625" style="1113" customWidth="1"/>
    <col min="13325" max="13325" width="9.83203125" style="1113" customWidth="1"/>
    <col min="13326" max="13567" width="9.1640625" style="1113"/>
    <col min="13568" max="13568" width="1.83203125" style="1113" customWidth="1"/>
    <col min="13569" max="13569" width="3.1640625" style="1113" customWidth="1"/>
    <col min="13570" max="13570" width="4.6640625" style="1113" customWidth="1"/>
    <col min="13571" max="13571" width="14.5" style="1113" customWidth="1"/>
    <col min="13572" max="13572" width="11.1640625" style="1113" customWidth="1"/>
    <col min="13573" max="13573" width="13.33203125" style="1113" customWidth="1"/>
    <col min="13574" max="13575" width="12.5" style="1113" customWidth="1"/>
    <col min="13576" max="13576" width="13" style="1113" customWidth="1"/>
    <col min="13577" max="13577" width="13.33203125" style="1113" customWidth="1"/>
    <col min="13578" max="13578" width="13.83203125" style="1113" customWidth="1"/>
    <col min="13579" max="13579" width="12.83203125" style="1113" customWidth="1"/>
    <col min="13580" max="13580" width="12.1640625" style="1113" customWidth="1"/>
    <col min="13581" max="13581" width="9.83203125" style="1113" customWidth="1"/>
    <col min="13582" max="13823" width="9.1640625" style="1113"/>
    <col min="13824" max="13824" width="1.83203125" style="1113" customWidth="1"/>
    <col min="13825" max="13825" width="3.1640625" style="1113" customWidth="1"/>
    <col min="13826" max="13826" width="4.6640625" style="1113" customWidth="1"/>
    <col min="13827" max="13827" width="14.5" style="1113" customWidth="1"/>
    <col min="13828" max="13828" width="11.1640625" style="1113" customWidth="1"/>
    <col min="13829" max="13829" width="13.33203125" style="1113" customWidth="1"/>
    <col min="13830" max="13831" width="12.5" style="1113" customWidth="1"/>
    <col min="13832" max="13832" width="13" style="1113" customWidth="1"/>
    <col min="13833" max="13833" width="13.33203125" style="1113" customWidth="1"/>
    <col min="13834" max="13834" width="13.83203125" style="1113" customWidth="1"/>
    <col min="13835" max="13835" width="12.83203125" style="1113" customWidth="1"/>
    <col min="13836" max="13836" width="12.1640625" style="1113" customWidth="1"/>
    <col min="13837" max="13837" width="9.83203125" style="1113" customWidth="1"/>
    <col min="13838" max="14079" width="9.1640625" style="1113"/>
    <col min="14080" max="14080" width="1.83203125" style="1113" customWidth="1"/>
    <col min="14081" max="14081" width="3.1640625" style="1113" customWidth="1"/>
    <col min="14082" max="14082" width="4.6640625" style="1113" customWidth="1"/>
    <col min="14083" max="14083" width="14.5" style="1113" customWidth="1"/>
    <col min="14084" max="14084" width="11.1640625" style="1113" customWidth="1"/>
    <col min="14085" max="14085" width="13.33203125" style="1113" customWidth="1"/>
    <col min="14086" max="14087" width="12.5" style="1113" customWidth="1"/>
    <col min="14088" max="14088" width="13" style="1113" customWidth="1"/>
    <col min="14089" max="14089" width="13.33203125" style="1113" customWidth="1"/>
    <col min="14090" max="14090" width="13.83203125" style="1113" customWidth="1"/>
    <col min="14091" max="14091" width="12.83203125" style="1113" customWidth="1"/>
    <col min="14092" max="14092" width="12.1640625" style="1113" customWidth="1"/>
    <col min="14093" max="14093" width="9.83203125" style="1113" customWidth="1"/>
    <col min="14094" max="14335" width="9.1640625" style="1113"/>
    <col min="14336" max="14336" width="1.83203125" style="1113" customWidth="1"/>
    <col min="14337" max="14337" width="3.1640625" style="1113" customWidth="1"/>
    <col min="14338" max="14338" width="4.6640625" style="1113" customWidth="1"/>
    <col min="14339" max="14339" width="14.5" style="1113" customWidth="1"/>
    <col min="14340" max="14340" width="11.1640625" style="1113" customWidth="1"/>
    <col min="14341" max="14341" width="13.33203125" style="1113" customWidth="1"/>
    <col min="14342" max="14343" width="12.5" style="1113" customWidth="1"/>
    <col min="14344" max="14344" width="13" style="1113" customWidth="1"/>
    <col min="14345" max="14345" width="13.33203125" style="1113" customWidth="1"/>
    <col min="14346" max="14346" width="13.83203125" style="1113" customWidth="1"/>
    <col min="14347" max="14347" width="12.83203125" style="1113" customWidth="1"/>
    <col min="14348" max="14348" width="12.1640625" style="1113" customWidth="1"/>
    <col min="14349" max="14349" width="9.83203125" style="1113" customWidth="1"/>
    <col min="14350" max="14591" width="9.1640625" style="1113"/>
    <col min="14592" max="14592" width="1.83203125" style="1113" customWidth="1"/>
    <col min="14593" max="14593" width="3.1640625" style="1113" customWidth="1"/>
    <col min="14594" max="14594" width="4.6640625" style="1113" customWidth="1"/>
    <col min="14595" max="14595" width="14.5" style="1113" customWidth="1"/>
    <col min="14596" max="14596" width="11.1640625" style="1113" customWidth="1"/>
    <col min="14597" max="14597" width="13.33203125" style="1113" customWidth="1"/>
    <col min="14598" max="14599" width="12.5" style="1113" customWidth="1"/>
    <col min="14600" max="14600" width="13" style="1113" customWidth="1"/>
    <col min="14601" max="14601" width="13.33203125" style="1113" customWidth="1"/>
    <col min="14602" max="14602" width="13.83203125" style="1113" customWidth="1"/>
    <col min="14603" max="14603" width="12.83203125" style="1113" customWidth="1"/>
    <col min="14604" max="14604" width="12.1640625" style="1113" customWidth="1"/>
    <col min="14605" max="14605" width="9.83203125" style="1113" customWidth="1"/>
    <col min="14606" max="14847" width="9.1640625" style="1113"/>
    <col min="14848" max="14848" width="1.83203125" style="1113" customWidth="1"/>
    <col min="14849" max="14849" width="3.1640625" style="1113" customWidth="1"/>
    <col min="14850" max="14850" width="4.6640625" style="1113" customWidth="1"/>
    <col min="14851" max="14851" width="14.5" style="1113" customWidth="1"/>
    <col min="14852" max="14852" width="11.1640625" style="1113" customWidth="1"/>
    <col min="14853" max="14853" width="13.33203125" style="1113" customWidth="1"/>
    <col min="14854" max="14855" width="12.5" style="1113" customWidth="1"/>
    <col min="14856" max="14856" width="13" style="1113" customWidth="1"/>
    <col min="14857" max="14857" width="13.33203125" style="1113" customWidth="1"/>
    <col min="14858" max="14858" width="13.83203125" style="1113" customWidth="1"/>
    <col min="14859" max="14859" width="12.83203125" style="1113" customWidth="1"/>
    <col min="14860" max="14860" width="12.1640625" style="1113" customWidth="1"/>
    <col min="14861" max="14861" width="9.83203125" style="1113" customWidth="1"/>
    <col min="14862" max="15103" width="9.1640625" style="1113"/>
    <col min="15104" max="15104" width="1.83203125" style="1113" customWidth="1"/>
    <col min="15105" max="15105" width="3.1640625" style="1113" customWidth="1"/>
    <col min="15106" max="15106" width="4.6640625" style="1113" customWidth="1"/>
    <col min="15107" max="15107" width="14.5" style="1113" customWidth="1"/>
    <col min="15108" max="15108" width="11.1640625" style="1113" customWidth="1"/>
    <col min="15109" max="15109" width="13.33203125" style="1113" customWidth="1"/>
    <col min="15110" max="15111" width="12.5" style="1113" customWidth="1"/>
    <col min="15112" max="15112" width="13" style="1113" customWidth="1"/>
    <col min="15113" max="15113" width="13.33203125" style="1113" customWidth="1"/>
    <col min="15114" max="15114" width="13.83203125" style="1113" customWidth="1"/>
    <col min="15115" max="15115" width="12.83203125" style="1113" customWidth="1"/>
    <col min="15116" max="15116" width="12.1640625" style="1113" customWidth="1"/>
    <col min="15117" max="15117" width="9.83203125" style="1113" customWidth="1"/>
    <col min="15118" max="15359" width="9.1640625" style="1113"/>
    <col min="15360" max="15360" width="1.83203125" style="1113" customWidth="1"/>
    <col min="15361" max="15361" width="3.1640625" style="1113" customWidth="1"/>
    <col min="15362" max="15362" width="4.6640625" style="1113" customWidth="1"/>
    <col min="15363" max="15363" width="14.5" style="1113" customWidth="1"/>
    <col min="15364" max="15364" width="11.1640625" style="1113" customWidth="1"/>
    <col min="15365" max="15365" width="13.33203125" style="1113" customWidth="1"/>
    <col min="15366" max="15367" width="12.5" style="1113" customWidth="1"/>
    <col min="15368" max="15368" width="13" style="1113" customWidth="1"/>
    <col min="15369" max="15369" width="13.33203125" style="1113" customWidth="1"/>
    <col min="15370" max="15370" width="13.83203125" style="1113" customWidth="1"/>
    <col min="15371" max="15371" width="12.83203125" style="1113" customWidth="1"/>
    <col min="15372" max="15372" width="12.1640625" style="1113" customWidth="1"/>
    <col min="15373" max="15373" width="9.83203125" style="1113" customWidth="1"/>
    <col min="15374" max="15615" width="9.1640625" style="1113"/>
    <col min="15616" max="15616" width="1.83203125" style="1113" customWidth="1"/>
    <col min="15617" max="15617" width="3.1640625" style="1113" customWidth="1"/>
    <col min="15618" max="15618" width="4.6640625" style="1113" customWidth="1"/>
    <col min="15619" max="15619" width="14.5" style="1113" customWidth="1"/>
    <col min="15620" max="15620" width="11.1640625" style="1113" customWidth="1"/>
    <col min="15621" max="15621" width="13.33203125" style="1113" customWidth="1"/>
    <col min="15622" max="15623" width="12.5" style="1113" customWidth="1"/>
    <col min="15624" max="15624" width="13" style="1113" customWidth="1"/>
    <col min="15625" max="15625" width="13.33203125" style="1113" customWidth="1"/>
    <col min="15626" max="15626" width="13.83203125" style="1113" customWidth="1"/>
    <col min="15627" max="15627" width="12.83203125" style="1113" customWidth="1"/>
    <col min="15628" max="15628" width="12.1640625" style="1113" customWidth="1"/>
    <col min="15629" max="15629" width="9.83203125" style="1113" customWidth="1"/>
    <col min="15630" max="15871" width="9.1640625" style="1113"/>
    <col min="15872" max="15872" width="1.83203125" style="1113" customWidth="1"/>
    <col min="15873" max="15873" width="3.1640625" style="1113" customWidth="1"/>
    <col min="15874" max="15874" width="4.6640625" style="1113" customWidth="1"/>
    <col min="15875" max="15875" width="14.5" style="1113" customWidth="1"/>
    <col min="15876" max="15876" width="11.1640625" style="1113" customWidth="1"/>
    <col min="15877" max="15877" width="13.33203125" style="1113" customWidth="1"/>
    <col min="15878" max="15879" width="12.5" style="1113" customWidth="1"/>
    <col min="15880" max="15880" width="13" style="1113" customWidth="1"/>
    <col min="15881" max="15881" width="13.33203125" style="1113" customWidth="1"/>
    <col min="15882" max="15882" width="13.83203125" style="1113" customWidth="1"/>
    <col min="15883" max="15883" width="12.83203125" style="1113" customWidth="1"/>
    <col min="15884" max="15884" width="12.1640625" style="1113" customWidth="1"/>
    <col min="15885" max="15885" width="9.83203125" style="1113" customWidth="1"/>
    <col min="15886" max="16127" width="9.1640625" style="1113"/>
    <col min="16128" max="16128" width="1.83203125" style="1113" customWidth="1"/>
    <col min="16129" max="16129" width="3.1640625" style="1113" customWidth="1"/>
    <col min="16130" max="16130" width="4.6640625" style="1113" customWidth="1"/>
    <col min="16131" max="16131" width="14.5" style="1113" customWidth="1"/>
    <col min="16132" max="16132" width="11.1640625" style="1113" customWidth="1"/>
    <col min="16133" max="16133" width="13.33203125" style="1113" customWidth="1"/>
    <col min="16134" max="16135" width="12.5" style="1113" customWidth="1"/>
    <col min="16136" max="16136" width="13" style="1113" customWidth="1"/>
    <col min="16137" max="16137" width="13.33203125" style="1113" customWidth="1"/>
    <col min="16138" max="16138" width="13.83203125" style="1113" customWidth="1"/>
    <col min="16139" max="16139" width="12.83203125" style="1113" customWidth="1"/>
    <col min="16140" max="16140" width="12.1640625" style="1113" customWidth="1"/>
    <col min="16141" max="16141" width="9.83203125" style="1113" customWidth="1"/>
    <col min="16142" max="16384" width="9.1640625" style="1113"/>
  </cols>
  <sheetData>
    <row r="1" spans="1:89"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1112" customFormat="1" ht="31.5" customHeight="1" thickBot="1">
      <c r="A2" s="1110" t="s">
        <v>2252</v>
      </c>
      <c r="B2" s="1111"/>
      <c r="C2" s="1111"/>
      <c r="D2" s="1111"/>
      <c r="M2" s="1012" t="s">
        <v>2151</v>
      </c>
    </row>
    <row r="3" spans="1:89" ht="5.25" hidden="1" customHeight="1" thickBot="1">
      <c r="L3" s="1114"/>
    </row>
    <row r="4" spans="1:89" ht="15.75" customHeight="1" thickBot="1">
      <c r="A4" s="1115"/>
      <c r="B4" s="6575" t="s">
        <v>2190</v>
      </c>
      <c r="C4" s="6575"/>
      <c r="D4" s="6576"/>
      <c r="E4" s="6567">
        <v>2015</v>
      </c>
      <c r="F4" s="6567">
        <v>2016</v>
      </c>
      <c r="G4" s="6567">
        <v>2017</v>
      </c>
      <c r="H4" s="6569" t="s">
        <v>2105</v>
      </c>
      <c r="I4" s="6569" t="s">
        <v>2106</v>
      </c>
      <c r="J4" s="6571" t="s">
        <v>2253</v>
      </c>
      <c r="K4" s="6572"/>
      <c r="L4" s="6572"/>
      <c r="M4" s="6573"/>
    </row>
    <row r="5" spans="1:89" ht="18.75" thickBot="1">
      <c r="A5" s="1116"/>
      <c r="B5" s="6577"/>
      <c r="C5" s="6577"/>
      <c r="D5" s="6578"/>
      <c r="E5" s="6568"/>
      <c r="F5" s="6568"/>
      <c r="G5" s="6568"/>
      <c r="H5" s="6570"/>
      <c r="I5" s="6570"/>
      <c r="J5" s="3892" t="s">
        <v>2107</v>
      </c>
      <c r="K5" s="3973" t="s">
        <v>2108</v>
      </c>
      <c r="L5" s="3973" t="s">
        <v>2109</v>
      </c>
      <c r="M5" s="3894" t="s">
        <v>2110</v>
      </c>
    </row>
    <row r="6" spans="1:89" ht="14.25" customHeight="1">
      <c r="A6" s="1117"/>
      <c r="B6" s="1118" t="s">
        <v>2227</v>
      </c>
      <c r="D6" s="1119"/>
      <c r="E6" s="1120">
        <f>E7+E19+E27+E33+E38</f>
        <v>48487</v>
      </c>
      <c r="F6" s="1120">
        <v>44422</v>
      </c>
      <c r="G6" s="1120">
        <v>43027</v>
      </c>
      <c r="H6" s="1120">
        <v>43311</v>
      </c>
      <c r="I6" s="1120">
        <v>42517.642900999999</v>
      </c>
      <c r="J6" s="1120">
        <v>10215</v>
      </c>
      <c r="K6" s="1120">
        <v>11461</v>
      </c>
      <c r="L6" s="1120">
        <v>10692</v>
      </c>
      <c r="M6" s="1121">
        <v>10149.642900999999</v>
      </c>
    </row>
    <row r="7" spans="1:89" s="1126" customFormat="1" ht="12" customHeight="1">
      <c r="A7" s="1122"/>
      <c r="B7" s="1118" t="s">
        <v>2193</v>
      </c>
      <c r="C7" s="1123"/>
      <c r="D7" s="1118"/>
      <c r="E7" s="1124">
        <v>25358</v>
      </c>
      <c r="F7" s="1124">
        <v>24843</v>
      </c>
      <c r="G7" s="1124">
        <v>25142</v>
      </c>
      <c r="H7" s="1124">
        <v>24364</v>
      </c>
      <c r="I7" s="1124">
        <v>22232</v>
      </c>
      <c r="J7" s="1124">
        <v>5648</v>
      </c>
      <c r="K7" s="1124">
        <v>5966</v>
      </c>
      <c r="L7" s="1124">
        <v>5257</v>
      </c>
      <c r="M7" s="1125">
        <v>5361</v>
      </c>
    </row>
    <row r="8" spans="1:89" ht="12.6" customHeight="1">
      <c r="A8" s="1117"/>
      <c r="B8" s="1119"/>
      <c r="C8" s="1127" t="s">
        <v>2194</v>
      </c>
      <c r="D8" s="1119"/>
      <c r="E8" s="1128">
        <v>153</v>
      </c>
      <c r="F8" s="1128">
        <v>25</v>
      </c>
      <c r="G8" s="1128">
        <v>20</v>
      </c>
      <c r="H8" s="1128">
        <v>40</v>
      </c>
      <c r="I8" s="1128">
        <v>36</v>
      </c>
      <c r="J8" s="1128">
        <v>5</v>
      </c>
      <c r="K8" s="1128">
        <v>5</v>
      </c>
      <c r="L8" s="1128">
        <v>14</v>
      </c>
      <c r="M8" s="1129">
        <v>12</v>
      </c>
    </row>
    <row r="9" spans="1:89" s="1133" customFormat="1" ht="12.6" customHeight="1">
      <c r="A9" s="1130"/>
      <c r="B9" s="1131"/>
      <c r="C9" s="1127" t="s">
        <v>774</v>
      </c>
      <c r="D9" s="1132"/>
      <c r="E9" s="1128">
        <v>1249</v>
      </c>
      <c r="F9" s="1128">
        <v>916</v>
      </c>
      <c r="G9" s="1128">
        <v>720</v>
      </c>
      <c r="H9" s="1128">
        <v>814.95522200000005</v>
      </c>
      <c r="I9" s="1128">
        <v>874</v>
      </c>
      <c r="J9" s="1128">
        <v>170</v>
      </c>
      <c r="K9" s="1128">
        <v>276</v>
      </c>
      <c r="L9" s="1128">
        <v>202</v>
      </c>
      <c r="M9" s="1129">
        <v>226</v>
      </c>
    </row>
    <row r="10" spans="1:89" ht="12.6" customHeight="1">
      <c r="A10" s="1130"/>
      <c r="B10" s="1123"/>
      <c r="C10" s="1134" t="s">
        <v>735</v>
      </c>
      <c r="D10" s="1132"/>
      <c r="E10" s="1128">
        <v>6704</v>
      </c>
      <c r="F10" s="1128">
        <v>6542</v>
      </c>
      <c r="G10" s="1128">
        <v>6329</v>
      </c>
      <c r="H10" s="1128">
        <v>5374</v>
      </c>
      <c r="I10" s="1128">
        <v>4597</v>
      </c>
      <c r="J10" s="1128">
        <v>1161</v>
      </c>
      <c r="K10" s="1128">
        <v>1317</v>
      </c>
      <c r="L10" s="1128">
        <v>1138</v>
      </c>
      <c r="M10" s="1129">
        <v>981</v>
      </c>
    </row>
    <row r="11" spans="1:89" ht="12.6" customHeight="1">
      <c r="A11" s="1117"/>
      <c r="B11" s="1123"/>
      <c r="C11" s="1134" t="s">
        <v>736</v>
      </c>
      <c r="D11" s="1132"/>
      <c r="E11" s="1128">
        <v>394</v>
      </c>
      <c r="F11" s="1128">
        <v>566</v>
      </c>
      <c r="G11" s="1128">
        <v>952</v>
      </c>
      <c r="H11" s="1128">
        <v>1021</v>
      </c>
      <c r="I11" s="1128">
        <v>1026</v>
      </c>
      <c r="J11" s="1128">
        <v>285</v>
      </c>
      <c r="K11" s="1128">
        <v>271</v>
      </c>
      <c r="L11" s="1128">
        <v>260</v>
      </c>
      <c r="M11" s="1129">
        <v>210</v>
      </c>
    </row>
    <row r="12" spans="1:89" s="1133" customFormat="1" ht="12.6" customHeight="1">
      <c r="A12" s="1130"/>
      <c r="B12" s="1131"/>
      <c r="C12" s="1132" t="s">
        <v>739</v>
      </c>
      <c r="D12" s="1132"/>
      <c r="E12" s="1128">
        <v>2229</v>
      </c>
      <c r="F12" s="1128">
        <v>2727</v>
      </c>
      <c r="G12" s="1128">
        <v>2645</v>
      </c>
      <c r="H12" s="1128">
        <v>2785</v>
      </c>
      <c r="I12" s="1128">
        <v>2596</v>
      </c>
      <c r="J12" s="1128">
        <v>589</v>
      </c>
      <c r="K12" s="1128">
        <v>809</v>
      </c>
      <c r="L12" s="1128">
        <v>566</v>
      </c>
      <c r="M12" s="1129">
        <v>632</v>
      </c>
    </row>
    <row r="13" spans="1:89" ht="12.6" customHeight="1">
      <c r="A13" s="1130"/>
      <c r="B13" s="1123"/>
      <c r="C13" s="1132" t="s">
        <v>2196</v>
      </c>
      <c r="D13" s="1132"/>
      <c r="E13" s="1128">
        <v>1944</v>
      </c>
      <c r="F13" s="1128">
        <v>2055</v>
      </c>
      <c r="G13" s="1128">
        <v>2125</v>
      </c>
      <c r="H13" s="1128">
        <v>2550.1922319999999</v>
      </c>
      <c r="I13" s="1128">
        <v>2369</v>
      </c>
      <c r="J13" s="1128">
        <v>665</v>
      </c>
      <c r="K13" s="1128">
        <v>556</v>
      </c>
      <c r="L13" s="1128">
        <v>443</v>
      </c>
      <c r="M13" s="1129">
        <v>705</v>
      </c>
    </row>
    <row r="14" spans="1:89" ht="12.6" customHeight="1">
      <c r="A14" s="1130"/>
      <c r="B14" s="1123"/>
      <c r="C14" s="1127" t="s">
        <v>2197</v>
      </c>
      <c r="D14" s="1132"/>
      <c r="E14" s="1128">
        <v>232</v>
      </c>
      <c r="F14" s="1128">
        <v>471</v>
      </c>
      <c r="G14" s="1128">
        <v>778</v>
      </c>
      <c r="H14" s="1128">
        <v>355.61974299999997</v>
      </c>
      <c r="I14" s="1128">
        <v>489</v>
      </c>
      <c r="J14" s="1128">
        <v>143</v>
      </c>
      <c r="K14" s="1128">
        <v>173</v>
      </c>
      <c r="L14" s="1128">
        <v>105</v>
      </c>
      <c r="M14" s="1129">
        <v>68</v>
      </c>
    </row>
    <row r="15" spans="1:89" ht="12.6" customHeight="1">
      <c r="A15" s="1130"/>
      <c r="B15" s="1123"/>
      <c r="C15" s="1132" t="s">
        <v>2198</v>
      </c>
      <c r="D15" s="1132"/>
      <c r="E15" s="1128">
        <v>1704</v>
      </c>
      <c r="F15" s="1128">
        <v>2035</v>
      </c>
      <c r="G15" s="1128">
        <v>2291</v>
      </c>
      <c r="H15" s="1128">
        <v>2797</v>
      </c>
      <c r="I15" s="1128">
        <v>1759</v>
      </c>
      <c r="J15" s="1128">
        <v>426</v>
      </c>
      <c r="K15" s="1128">
        <v>406</v>
      </c>
      <c r="L15" s="1128">
        <v>501</v>
      </c>
      <c r="M15" s="1129">
        <v>426</v>
      </c>
    </row>
    <row r="16" spans="1:89" ht="12.6" customHeight="1">
      <c r="A16" s="1130"/>
      <c r="B16" s="1123"/>
      <c r="C16" s="1132" t="s">
        <v>777</v>
      </c>
      <c r="D16" s="1132"/>
      <c r="E16" s="1128">
        <v>916</v>
      </c>
      <c r="F16" s="1128">
        <v>866</v>
      </c>
      <c r="G16" s="1128">
        <v>807</v>
      </c>
      <c r="H16" s="1128">
        <v>889</v>
      </c>
      <c r="I16" s="1128">
        <v>756</v>
      </c>
      <c r="J16" s="1128">
        <v>197</v>
      </c>
      <c r="K16" s="1128">
        <v>216</v>
      </c>
      <c r="L16" s="1128">
        <v>181</v>
      </c>
      <c r="M16" s="1129">
        <v>162</v>
      </c>
    </row>
    <row r="17" spans="1:13" ht="12.6" customHeight="1">
      <c r="A17" s="1130"/>
      <c r="B17" s="1123"/>
      <c r="C17" s="1132" t="s">
        <v>746</v>
      </c>
      <c r="D17" s="1132"/>
      <c r="E17" s="1128">
        <v>8750</v>
      </c>
      <c r="F17" s="1128">
        <v>7491</v>
      </c>
      <c r="G17" s="1128">
        <v>7076</v>
      </c>
      <c r="H17" s="1128">
        <v>6492</v>
      </c>
      <c r="I17" s="1128">
        <v>6402</v>
      </c>
      <c r="J17" s="1128">
        <v>1707</v>
      </c>
      <c r="K17" s="1128">
        <v>1557</v>
      </c>
      <c r="L17" s="1128">
        <v>1573</v>
      </c>
      <c r="M17" s="1129">
        <v>1565</v>
      </c>
    </row>
    <row r="18" spans="1:13" ht="12.6" customHeight="1">
      <c r="A18" s="1130"/>
      <c r="B18" s="1123"/>
      <c r="C18" s="1132" t="s">
        <v>1848</v>
      </c>
      <c r="D18" s="1132"/>
      <c r="E18" s="1128">
        <f>E7-SUM(E8:E17)</f>
        <v>1083</v>
      </c>
      <c r="F18" s="1128">
        <v>1149</v>
      </c>
      <c r="G18" s="1128">
        <v>1399</v>
      </c>
      <c r="H18" s="1128">
        <v>1245</v>
      </c>
      <c r="I18" s="1128">
        <v>1328</v>
      </c>
      <c r="J18" s="1128">
        <v>300</v>
      </c>
      <c r="K18" s="1128">
        <v>380</v>
      </c>
      <c r="L18" s="1128">
        <v>274</v>
      </c>
      <c r="M18" s="1129">
        <v>374</v>
      </c>
    </row>
    <row r="19" spans="1:13" s="1126" customFormat="1" ht="12" customHeight="1">
      <c r="A19" s="1135"/>
      <c r="B19" s="1136" t="s">
        <v>2199</v>
      </c>
      <c r="C19" s="1137"/>
      <c r="D19" s="1137"/>
      <c r="E19" s="1124">
        <v>4862</v>
      </c>
      <c r="F19" s="1124">
        <v>3932</v>
      </c>
      <c r="G19" s="1124">
        <v>3570</v>
      </c>
      <c r="H19" s="1124">
        <v>4064</v>
      </c>
      <c r="I19" s="1124">
        <v>4992</v>
      </c>
      <c r="J19" s="1124">
        <v>1212</v>
      </c>
      <c r="K19" s="1124">
        <v>1328</v>
      </c>
      <c r="L19" s="1124">
        <v>1288</v>
      </c>
      <c r="M19" s="1125">
        <v>1164</v>
      </c>
    </row>
    <row r="20" spans="1:13" s="1126" customFormat="1" ht="12.6" customHeight="1">
      <c r="A20" s="1135"/>
      <c r="B20" s="1136"/>
      <c r="C20" s="1138" t="s">
        <v>2200</v>
      </c>
      <c r="D20" s="1137"/>
      <c r="E20" s="1128">
        <v>268</v>
      </c>
      <c r="F20" s="1128">
        <v>287</v>
      </c>
      <c r="G20" s="1128">
        <v>312</v>
      </c>
      <c r="H20" s="1128">
        <v>250</v>
      </c>
      <c r="I20" s="1128">
        <v>230</v>
      </c>
      <c r="J20" s="1128">
        <v>51</v>
      </c>
      <c r="K20" s="1128">
        <v>54</v>
      </c>
      <c r="L20" s="1128">
        <v>68</v>
      </c>
      <c r="M20" s="1129">
        <v>57</v>
      </c>
    </row>
    <row r="21" spans="1:13" ht="15.75" customHeight="1">
      <c r="A21" s="1117"/>
      <c r="B21" s="1123"/>
      <c r="C21" s="1139" t="s">
        <v>2254</v>
      </c>
      <c r="D21" s="1132"/>
      <c r="E21" s="1128">
        <v>114</v>
      </c>
      <c r="F21" s="1128">
        <v>139</v>
      </c>
      <c r="G21" s="1128">
        <v>156</v>
      </c>
      <c r="H21" s="1128">
        <v>112</v>
      </c>
      <c r="I21" s="1128">
        <v>103</v>
      </c>
      <c r="J21" s="1128">
        <v>31</v>
      </c>
      <c r="K21" s="1128">
        <v>37</v>
      </c>
      <c r="L21" s="1128">
        <v>26</v>
      </c>
      <c r="M21" s="1129">
        <v>9</v>
      </c>
    </row>
    <row r="22" spans="1:13" ht="12.6" customHeight="1">
      <c r="A22" s="1117"/>
      <c r="B22" s="1123"/>
      <c r="C22" s="1085" t="s">
        <v>738</v>
      </c>
      <c r="D22" s="1132"/>
      <c r="E22" s="1128">
        <v>115</v>
      </c>
      <c r="F22" s="1128">
        <v>128</v>
      </c>
      <c r="G22" s="1128">
        <v>163</v>
      </c>
      <c r="H22" s="1128">
        <v>225</v>
      </c>
      <c r="I22" s="1128">
        <v>483</v>
      </c>
      <c r="J22" s="1128">
        <v>81</v>
      </c>
      <c r="K22" s="1128">
        <v>102</v>
      </c>
      <c r="L22" s="1128">
        <v>159</v>
      </c>
      <c r="M22" s="1129">
        <v>141</v>
      </c>
    </row>
    <row r="23" spans="1:13" ht="12.6" customHeight="1">
      <c r="A23" s="1117"/>
      <c r="B23" s="1123"/>
      <c r="C23" s="1085" t="s">
        <v>775</v>
      </c>
      <c r="D23" s="1132"/>
      <c r="E23" s="1128">
        <v>427</v>
      </c>
      <c r="F23" s="1128">
        <v>403</v>
      </c>
      <c r="G23" s="1128">
        <v>330</v>
      </c>
      <c r="H23" s="1128">
        <v>297</v>
      </c>
      <c r="I23" s="1128">
        <v>259</v>
      </c>
      <c r="J23" s="1128">
        <v>57</v>
      </c>
      <c r="K23" s="1128">
        <v>84</v>
      </c>
      <c r="L23" s="1128">
        <v>81</v>
      </c>
      <c r="M23" s="1129">
        <v>37</v>
      </c>
    </row>
    <row r="24" spans="1:13" ht="12.6" customHeight="1">
      <c r="A24" s="1117"/>
      <c r="B24" s="1123"/>
      <c r="C24" s="1085" t="s">
        <v>2255</v>
      </c>
      <c r="D24" s="1132"/>
      <c r="E24" s="1128">
        <v>24</v>
      </c>
      <c r="F24" s="1128">
        <v>10</v>
      </c>
      <c r="G24" s="1128">
        <v>5</v>
      </c>
      <c r="H24" s="1128">
        <v>6</v>
      </c>
      <c r="I24" s="3974">
        <v>0</v>
      </c>
      <c r="J24" s="3974">
        <v>0</v>
      </c>
      <c r="K24" s="3974">
        <v>0</v>
      </c>
      <c r="L24" s="3974">
        <v>0</v>
      </c>
      <c r="M24" s="3974">
        <v>0</v>
      </c>
    </row>
    <row r="25" spans="1:13" s="1133" customFormat="1" ht="12.6" customHeight="1">
      <c r="A25" s="1117"/>
      <c r="B25" s="1123"/>
      <c r="C25" s="1085" t="s">
        <v>2256</v>
      </c>
      <c r="D25" s="1132"/>
      <c r="E25" s="1128">
        <v>24</v>
      </c>
      <c r="F25" s="1128">
        <v>1994</v>
      </c>
      <c r="G25" s="1128">
        <v>1739</v>
      </c>
      <c r="H25" s="1128">
        <v>2067</v>
      </c>
      <c r="I25" s="1128">
        <v>2564</v>
      </c>
      <c r="J25" s="1128">
        <v>598</v>
      </c>
      <c r="K25" s="1128">
        <v>726</v>
      </c>
      <c r="L25" s="1128">
        <v>618</v>
      </c>
      <c r="M25" s="1129">
        <v>622</v>
      </c>
    </row>
    <row r="26" spans="1:13" s="1126" customFormat="1" ht="12" customHeight="1">
      <c r="A26" s="1130"/>
      <c r="B26" s="1131"/>
      <c r="C26" s="1132" t="s">
        <v>1848</v>
      </c>
      <c r="D26" s="1132"/>
      <c r="E26" s="1128">
        <f>E19-SUM(E20:E24)</f>
        <v>3914</v>
      </c>
      <c r="F26" s="1128">
        <v>971</v>
      </c>
      <c r="G26" s="1128">
        <v>865</v>
      </c>
      <c r="H26" s="1128">
        <v>1107</v>
      </c>
      <c r="I26" s="1128">
        <v>1353</v>
      </c>
      <c r="J26" s="1128">
        <v>394</v>
      </c>
      <c r="K26" s="1128">
        <v>325</v>
      </c>
      <c r="L26" s="1128">
        <v>336</v>
      </c>
      <c r="M26" s="1129">
        <v>298</v>
      </c>
    </row>
    <row r="27" spans="1:13" ht="12.6" customHeight="1">
      <c r="A27" s="1122"/>
      <c r="B27" s="1136" t="s">
        <v>2204</v>
      </c>
      <c r="C27" s="1136"/>
      <c r="D27" s="1118"/>
      <c r="E27" s="1124">
        <v>9078</v>
      </c>
      <c r="F27" s="1124">
        <v>7713</v>
      </c>
      <c r="G27" s="1124">
        <v>8027</v>
      </c>
      <c r="H27" s="1124">
        <v>8698</v>
      </c>
      <c r="I27" s="1124">
        <v>8938</v>
      </c>
      <c r="J27" s="1124">
        <v>1897</v>
      </c>
      <c r="K27" s="1124">
        <v>2425</v>
      </c>
      <c r="L27" s="1124">
        <v>2437</v>
      </c>
      <c r="M27" s="1125">
        <v>2179</v>
      </c>
    </row>
    <row r="28" spans="1:13" ht="12.6" customHeight="1">
      <c r="A28" s="1117"/>
      <c r="B28" s="1123"/>
      <c r="C28" s="1123" t="s">
        <v>2207</v>
      </c>
      <c r="D28" s="1119"/>
      <c r="E28" s="1128">
        <v>2416</v>
      </c>
      <c r="F28" s="1128">
        <v>2178</v>
      </c>
      <c r="G28" s="1128">
        <v>2130</v>
      </c>
      <c r="H28" s="1128">
        <v>2126</v>
      </c>
      <c r="I28" s="1128">
        <v>2421</v>
      </c>
      <c r="J28" s="1128">
        <v>534</v>
      </c>
      <c r="K28" s="1128">
        <v>630</v>
      </c>
      <c r="L28" s="1128">
        <v>642</v>
      </c>
      <c r="M28" s="1129">
        <v>615</v>
      </c>
    </row>
    <row r="29" spans="1:13" ht="12.6" customHeight="1">
      <c r="A29" s="1130"/>
      <c r="B29" s="1123"/>
      <c r="C29" s="1132" t="s">
        <v>2210</v>
      </c>
      <c r="D29" s="1132"/>
      <c r="E29" s="1128">
        <v>332</v>
      </c>
      <c r="F29" s="1128">
        <v>295</v>
      </c>
      <c r="G29" s="1128">
        <v>285</v>
      </c>
      <c r="H29" s="1128">
        <v>386</v>
      </c>
      <c r="I29" s="1128">
        <v>257</v>
      </c>
      <c r="J29" s="1128">
        <v>70</v>
      </c>
      <c r="K29" s="1128">
        <v>63</v>
      </c>
      <c r="L29" s="1128">
        <v>68</v>
      </c>
      <c r="M29" s="1129">
        <v>56</v>
      </c>
    </row>
    <row r="30" spans="1:13" ht="12.6" customHeight="1">
      <c r="A30" s="1130"/>
      <c r="B30" s="1123"/>
      <c r="C30" s="1132" t="s">
        <v>305</v>
      </c>
      <c r="D30" s="1132"/>
      <c r="E30" s="1128">
        <v>98</v>
      </c>
      <c r="F30" s="1128">
        <v>96</v>
      </c>
      <c r="G30" s="1128">
        <v>102</v>
      </c>
      <c r="H30" s="1128">
        <v>92</v>
      </c>
      <c r="I30" s="1128">
        <v>79</v>
      </c>
      <c r="J30" s="1128">
        <v>19</v>
      </c>
      <c r="K30" s="1128">
        <v>22</v>
      </c>
      <c r="L30" s="1128">
        <v>18</v>
      </c>
      <c r="M30" s="1129">
        <v>20</v>
      </c>
    </row>
    <row r="31" spans="1:13" ht="12.6" customHeight="1">
      <c r="A31" s="1130"/>
      <c r="B31" s="1123"/>
      <c r="C31" s="1132" t="s">
        <v>1279</v>
      </c>
      <c r="D31" s="1132"/>
      <c r="E31" s="1128">
        <v>5887</v>
      </c>
      <c r="F31" s="1128">
        <v>4917</v>
      </c>
      <c r="G31" s="1128">
        <v>4940</v>
      </c>
      <c r="H31" s="1128">
        <v>5662</v>
      </c>
      <c r="I31" s="1128">
        <v>5727</v>
      </c>
      <c r="J31" s="1128">
        <v>1155</v>
      </c>
      <c r="K31" s="1128">
        <v>1583</v>
      </c>
      <c r="L31" s="1128">
        <v>1608</v>
      </c>
      <c r="M31" s="1129">
        <v>1381</v>
      </c>
    </row>
    <row r="32" spans="1:13" s="1126" customFormat="1" ht="12" customHeight="1">
      <c r="A32" s="1130"/>
      <c r="B32" s="1123"/>
      <c r="C32" s="1132" t="s">
        <v>1848</v>
      </c>
      <c r="D32" s="1132"/>
      <c r="E32" s="1128">
        <f>E27-SUM(E28:E31)</f>
        <v>345</v>
      </c>
      <c r="F32" s="1128">
        <v>227</v>
      </c>
      <c r="G32" s="1128">
        <v>570</v>
      </c>
      <c r="H32" s="1128">
        <v>432</v>
      </c>
      <c r="I32" s="1128">
        <v>454</v>
      </c>
      <c r="J32" s="1128">
        <v>119</v>
      </c>
      <c r="K32" s="1128">
        <v>127</v>
      </c>
      <c r="L32" s="1128">
        <v>101</v>
      </c>
      <c r="M32" s="1129">
        <v>107</v>
      </c>
    </row>
    <row r="33" spans="1:13" s="1133" customFormat="1" ht="12.6" customHeight="1">
      <c r="A33" s="1135"/>
      <c r="B33" s="1136" t="s">
        <v>2212</v>
      </c>
      <c r="C33" s="1137"/>
      <c r="D33" s="1137"/>
      <c r="E33" s="1124">
        <v>8851</v>
      </c>
      <c r="F33" s="1124">
        <v>7568</v>
      </c>
      <c r="G33" s="1124">
        <v>6119</v>
      </c>
      <c r="H33" s="1124">
        <v>6075</v>
      </c>
      <c r="I33" s="1124">
        <v>6221</v>
      </c>
      <c r="J33" s="1124">
        <v>1429</v>
      </c>
      <c r="K33" s="1124">
        <v>1713</v>
      </c>
      <c r="L33" s="1124">
        <v>1667</v>
      </c>
      <c r="M33" s="1125">
        <v>1412</v>
      </c>
    </row>
    <row r="34" spans="1:13" s="1133" customFormat="1" ht="12.6" customHeight="1">
      <c r="A34" s="1130"/>
      <c r="B34" s="1131"/>
      <c r="C34" s="1127" t="s">
        <v>308</v>
      </c>
      <c r="D34" s="1132"/>
      <c r="E34" s="1128">
        <v>337</v>
      </c>
      <c r="F34" s="1128">
        <v>309</v>
      </c>
      <c r="G34" s="1128">
        <v>266</v>
      </c>
      <c r="H34" s="1128">
        <v>260.05644799999999</v>
      </c>
      <c r="I34" s="1128">
        <v>242</v>
      </c>
      <c r="J34" s="1128">
        <v>52</v>
      </c>
      <c r="K34" s="1128">
        <v>81</v>
      </c>
      <c r="L34" s="1128">
        <v>63</v>
      </c>
      <c r="M34" s="1129">
        <v>46</v>
      </c>
    </row>
    <row r="35" spans="1:13" ht="12.6" customHeight="1">
      <c r="A35" s="1130"/>
      <c r="B35" s="1131"/>
      <c r="C35" s="1127" t="s">
        <v>2214</v>
      </c>
      <c r="D35" s="1132"/>
      <c r="E35" s="1128">
        <v>146</v>
      </c>
      <c r="F35" s="1128">
        <v>124</v>
      </c>
      <c r="G35" s="1128">
        <v>66</v>
      </c>
      <c r="H35" s="1128">
        <v>65</v>
      </c>
      <c r="I35" s="1128">
        <v>68</v>
      </c>
      <c r="J35" s="1128">
        <v>10</v>
      </c>
      <c r="K35" s="1128">
        <v>18</v>
      </c>
      <c r="L35" s="1128">
        <v>21</v>
      </c>
      <c r="M35" s="1129">
        <v>19</v>
      </c>
    </row>
    <row r="36" spans="1:13" ht="12.6" customHeight="1">
      <c r="A36" s="1130"/>
      <c r="B36" s="1123"/>
      <c r="C36" s="1132" t="s">
        <v>2213</v>
      </c>
      <c r="D36" s="1132"/>
      <c r="E36" s="1128">
        <v>8140</v>
      </c>
      <c r="F36" s="1128">
        <v>6965</v>
      </c>
      <c r="G36" s="1128">
        <v>5656</v>
      </c>
      <c r="H36" s="1128">
        <v>5647</v>
      </c>
      <c r="I36" s="1128">
        <v>5837</v>
      </c>
      <c r="J36" s="1128">
        <v>1359</v>
      </c>
      <c r="K36" s="1128">
        <v>1594</v>
      </c>
      <c r="L36" s="1128">
        <v>1557</v>
      </c>
      <c r="M36" s="1129">
        <v>1327</v>
      </c>
    </row>
    <row r="37" spans="1:13" s="1126" customFormat="1" ht="12" customHeight="1">
      <c r="A37" s="1130"/>
      <c r="B37" s="1123"/>
      <c r="C37" s="1132" t="s">
        <v>1848</v>
      </c>
      <c r="D37" s="1132"/>
      <c r="E37" s="1128">
        <v>228</v>
      </c>
      <c r="F37" s="1128">
        <v>170</v>
      </c>
      <c r="G37" s="1128">
        <v>131</v>
      </c>
      <c r="H37" s="1128">
        <v>103</v>
      </c>
      <c r="I37" s="1128">
        <v>74</v>
      </c>
      <c r="J37" s="1128">
        <v>8</v>
      </c>
      <c r="K37" s="1128">
        <v>20</v>
      </c>
      <c r="L37" s="1128">
        <v>26</v>
      </c>
      <c r="M37" s="1129">
        <v>20</v>
      </c>
    </row>
    <row r="38" spans="1:13" ht="12.6" customHeight="1">
      <c r="A38" s="1135"/>
      <c r="B38" s="1136" t="s">
        <v>2215</v>
      </c>
      <c r="C38" s="1137"/>
      <c r="D38" s="1137"/>
      <c r="E38" s="1124">
        <v>338</v>
      </c>
      <c r="F38" s="1124">
        <v>366</v>
      </c>
      <c r="G38" s="1124">
        <v>170</v>
      </c>
      <c r="H38" s="1124">
        <v>110</v>
      </c>
      <c r="I38" s="1124">
        <v>135</v>
      </c>
      <c r="J38" s="1124">
        <v>29</v>
      </c>
      <c r="K38" s="1124">
        <v>29</v>
      </c>
      <c r="L38" s="1124">
        <v>43</v>
      </c>
      <c r="M38" s="1125">
        <v>34</v>
      </c>
    </row>
    <row r="39" spans="1:13" ht="12.6" customHeight="1">
      <c r="A39" s="1130"/>
      <c r="B39" s="1123"/>
      <c r="C39" s="1132" t="s">
        <v>318</v>
      </c>
      <c r="D39" s="1132"/>
      <c r="E39" s="1128">
        <v>324</v>
      </c>
      <c r="F39" s="1128">
        <v>350</v>
      </c>
      <c r="G39" s="1128">
        <v>157</v>
      </c>
      <c r="H39" s="1128">
        <v>90</v>
      </c>
      <c r="I39" s="1128">
        <v>125</v>
      </c>
      <c r="J39" s="1128">
        <v>26</v>
      </c>
      <c r="K39" s="1128">
        <v>27</v>
      </c>
      <c r="L39" s="1128">
        <v>39</v>
      </c>
      <c r="M39" s="1129">
        <v>33</v>
      </c>
    </row>
    <row r="40" spans="1:13" ht="12.6" customHeight="1">
      <c r="A40" s="1130"/>
      <c r="B40" s="1123"/>
      <c r="C40" s="1132" t="s">
        <v>319</v>
      </c>
      <c r="D40" s="1132"/>
      <c r="E40" s="1128">
        <v>14</v>
      </c>
      <c r="F40" s="1128">
        <v>16</v>
      </c>
      <c r="G40" s="1128">
        <v>13</v>
      </c>
      <c r="H40" s="1128">
        <v>20</v>
      </c>
      <c r="I40" s="1128">
        <v>10</v>
      </c>
      <c r="J40" s="1128">
        <v>3</v>
      </c>
      <c r="K40" s="1128">
        <v>2</v>
      </c>
      <c r="L40" s="1128">
        <v>4</v>
      </c>
      <c r="M40" s="1129">
        <v>1</v>
      </c>
    </row>
    <row r="41" spans="1:13" ht="15.75" customHeight="1" thickBot="1">
      <c r="A41" s="1140"/>
      <c r="B41" s="1141"/>
      <c r="C41" s="1142" t="s">
        <v>1848</v>
      </c>
      <c r="D41" s="1142"/>
      <c r="E41" s="3975">
        <v>0</v>
      </c>
      <c r="F41" s="3975">
        <v>0</v>
      </c>
      <c r="G41" s="3975">
        <v>0</v>
      </c>
      <c r="H41" s="3975">
        <v>0</v>
      </c>
      <c r="I41" s="3975">
        <v>0</v>
      </c>
      <c r="J41" s="3975">
        <v>0</v>
      </c>
      <c r="K41" s="3975">
        <v>0</v>
      </c>
      <c r="L41" s="3975">
        <v>0</v>
      </c>
      <c r="M41" s="3975">
        <v>0</v>
      </c>
    </row>
    <row r="42" spans="1:13" ht="24.75" customHeight="1">
      <c r="A42" s="1143"/>
      <c r="B42" s="1144"/>
      <c r="C42" s="1145" t="s">
        <v>2257</v>
      </c>
      <c r="D42" s="1146"/>
      <c r="E42" s="1089"/>
      <c r="F42" s="1147"/>
      <c r="G42" s="1147"/>
      <c r="H42" s="1147"/>
      <c r="I42" s="1147"/>
      <c r="J42" s="1148"/>
      <c r="K42" s="1149"/>
      <c r="L42" s="1150"/>
      <c r="M42" s="1150"/>
    </row>
    <row r="43" spans="1:13" s="1152" customFormat="1" ht="12.75" customHeight="1">
      <c r="A43" s="1143"/>
      <c r="B43" s="1143"/>
      <c r="C43" s="6574"/>
      <c r="D43" s="6574"/>
      <c r="E43" s="1151"/>
      <c r="F43" s="1151"/>
      <c r="G43" s="1151"/>
      <c r="H43" s="1151"/>
      <c r="I43" s="1151"/>
      <c r="J43" s="1151"/>
      <c r="K43" s="1151"/>
      <c r="L43" s="1151"/>
      <c r="M43" s="1151"/>
    </row>
    <row r="44" spans="1:13" ht="5.25" customHeight="1">
      <c r="A44" s="1153"/>
      <c r="B44" s="1143"/>
      <c r="C44" s="1143"/>
      <c r="D44" s="1152"/>
      <c r="E44" s="1152"/>
      <c r="F44" s="1152"/>
      <c r="G44" s="1152"/>
      <c r="H44" s="1152"/>
      <c r="I44" s="1152"/>
      <c r="J44" s="1152"/>
      <c r="K44" s="1152"/>
      <c r="L44" s="1152"/>
      <c r="M44" s="1152"/>
    </row>
    <row r="45" spans="1:13" ht="12" customHeight="1">
      <c r="A45" s="1143"/>
      <c r="B45" s="1143"/>
      <c r="C45" s="1143"/>
      <c r="D45" s="1143"/>
      <c r="E45" s="1154"/>
      <c r="F45" s="1154"/>
      <c r="G45" s="1154"/>
      <c r="H45" s="1154"/>
      <c r="I45" s="1154"/>
      <c r="J45" s="1154"/>
      <c r="K45" s="1154"/>
      <c r="L45" s="1154"/>
      <c r="M45" s="1154"/>
    </row>
    <row r="46" spans="1:13" ht="12" customHeight="1">
      <c r="A46" s="1143"/>
      <c r="B46" s="1143"/>
      <c r="D46" s="1143"/>
      <c r="E46" s="1154"/>
      <c r="F46" s="1154"/>
      <c r="G46" s="1154"/>
      <c r="H46" s="1154"/>
      <c r="I46" s="1154"/>
      <c r="J46" s="1154"/>
      <c r="K46" s="1154"/>
      <c r="L46" s="1154"/>
      <c r="M46" s="1154"/>
    </row>
    <row r="47" spans="1:13" ht="12" customHeight="1">
      <c r="A47" s="1143"/>
      <c r="B47" s="1143"/>
      <c r="C47" s="1143"/>
      <c r="D47" s="1155"/>
      <c r="E47" s="1154"/>
      <c r="F47" s="1154"/>
      <c r="G47" s="1154"/>
      <c r="H47" s="1154"/>
      <c r="I47" s="1154"/>
      <c r="J47" s="1154"/>
      <c r="K47" s="1154"/>
      <c r="L47" s="1154"/>
      <c r="M47" s="1154"/>
    </row>
    <row r="48" spans="1:13" ht="12" customHeight="1">
      <c r="A48" s="1143"/>
      <c r="B48" s="1143"/>
      <c r="C48" s="1143"/>
      <c r="D48" s="1155"/>
      <c r="E48" s="1154"/>
      <c r="F48" s="1154"/>
      <c r="G48" s="1154"/>
      <c r="H48" s="1154"/>
      <c r="I48" s="1154"/>
      <c r="J48" s="1154"/>
      <c r="K48" s="1154"/>
      <c r="L48" s="1154"/>
      <c r="M48" s="1154"/>
    </row>
    <row r="49" spans="1:13" ht="12" customHeight="1">
      <c r="A49" s="1143"/>
      <c r="B49" s="1143"/>
      <c r="C49" s="1143"/>
      <c r="D49" s="1143"/>
      <c r="E49" s="1154"/>
      <c r="F49" s="1154"/>
      <c r="G49" s="1154"/>
      <c r="H49" s="1154"/>
      <c r="I49" s="1154"/>
      <c r="J49" s="1154"/>
      <c r="K49" s="1154"/>
      <c r="L49" s="1154"/>
      <c r="M49" s="1154"/>
    </row>
    <row r="50" spans="1:13" ht="12" customHeight="1">
      <c r="A50" s="1143"/>
      <c r="B50" s="1143"/>
      <c r="C50" s="1143"/>
      <c r="D50" s="1143"/>
      <c r="E50" s="1154"/>
      <c r="F50" s="1154"/>
      <c r="G50" s="1154"/>
      <c r="H50" s="1154"/>
      <c r="I50" s="1154"/>
      <c r="J50" s="1154"/>
      <c r="K50" s="1154"/>
      <c r="L50" s="1154"/>
      <c r="M50" s="1154"/>
    </row>
    <row r="51" spans="1:13" ht="12" customHeight="1">
      <c r="A51" s="1143"/>
      <c r="B51" s="1143"/>
      <c r="C51" s="1143"/>
      <c r="D51" s="1155"/>
      <c r="E51" s="1154"/>
      <c r="F51" s="1154"/>
      <c r="G51" s="1154"/>
      <c r="H51" s="1154"/>
      <c r="I51" s="1154"/>
      <c r="J51" s="1154"/>
      <c r="K51" s="1154"/>
      <c r="L51" s="1154"/>
      <c r="M51" s="1154"/>
    </row>
    <row r="52" spans="1:13" ht="12" customHeight="1">
      <c r="A52" s="1143"/>
      <c r="B52" s="1143"/>
      <c r="C52" s="1143"/>
      <c r="D52" s="1155"/>
      <c r="E52" s="1154"/>
      <c r="F52" s="1154"/>
      <c r="G52" s="1154"/>
      <c r="H52" s="1154"/>
      <c r="I52" s="1154"/>
      <c r="J52" s="1154"/>
      <c r="K52" s="1154"/>
      <c r="L52" s="1154"/>
      <c r="M52" s="1154"/>
    </row>
    <row r="53" spans="1:13" ht="12" customHeight="1">
      <c r="A53" s="1143"/>
      <c r="B53" s="1143"/>
      <c r="C53" s="1143"/>
      <c r="D53" s="1143"/>
      <c r="E53" s="1154"/>
      <c r="F53" s="1154"/>
      <c r="G53" s="1154"/>
      <c r="H53" s="1154"/>
      <c r="I53" s="1154"/>
      <c r="J53" s="1154"/>
      <c r="K53" s="1154"/>
      <c r="L53" s="1154"/>
      <c r="M53" s="1154"/>
    </row>
    <row r="54" spans="1:13" ht="12" customHeight="1">
      <c r="A54" s="1143"/>
      <c r="B54" s="1143"/>
      <c r="C54" s="1143"/>
      <c r="D54" s="1143"/>
      <c r="E54" s="1154"/>
      <c r="F54" s="1154"/>
      <c r="G54" s="1154"/>
      <c r="H54" s="1154"/>
      <c r="I54" s="1154"/>
      <c r="J54" s="1154"/>
      <c r="K54" s="1154"/>
      <c r="L54" s="1154"/>
      <c r="M54" s="1154"/>
    </row>
    <row r="55" spans="1:13" ht="12" customHeight="1">
      <c r="A55" s="1143"/>
      <c r="B55" s="1143"/>
      <c r="C55" s="1143"/>
      <c r="D55" s="1143"/>
      <c r="E55" s="1154"/>
      <c r="F55" s="1154"/>
      <c r="G55" s="1154"/>
      <c r="H55" s="1154"/>
      <c r="I55" s="1154"/>
      <c r="J55" s="1154"/>
      <c r="K55" s="1154"/>
      <c r="L55" s="1154"/>
      <c r="M55" s="1154"/>
    </row>
    <row r="56" spans="1:13" ht="6" customHeight="1">
      <c r="A56" s="1156"/>
      <c r="B56" s="1156"/>
      <c r="C56" s="1143"/>
      <c r="D56" s="1143"/>
      <c r="E56" s="1154"/>
      <c r="F56" s="1154"/>
      <c r="G56" s="1154"/>
      <c r="H56" s="1154"/>
      <c r="I56" s="1154"/>
      <c r="J56" s="1154"/>
      <c r="K56" s="1154"/>
      <c r="L56" s="1154"/>
      <c r="M56" s="1154"/>
    </row>
    <row r="57" spans="1:13" s="1152" customFormat="1">
      <c r="A57" s="1143"/>
      <c r="B57" s="1143"/>
      <c r="C57" s="1143"/>
      <c r="D57" s="1143"/>
      <c r="E57" s="1154"/>
      <c r="F57" s="1154"/>
      <c r="G57" s="1154"/>
      <c r="H57" s="1154"/>
      <c r="I57" s="1154"/>
      <c r="J57" s="1154"/>
      <c r="K57" s="1154"/>
      <c r="L57" s="1154"/>
      <c r="M57" s="1154"/>
    </row>
    <row r="58" spans="1:13" ht="4.5" customHeight="1">
      <c r="A58" s="1153"/>
      <c r="B58" s="1157"/>
      <c r="C58" s="1153"/>
      <c r="D58" s="1153"/>
      <c r="E58" s="1158"/>
      <c r="F58" s="1158"/>
      <c r="G58" s="1158"/>
      <c r="H58" s="1158"/>
      <c r="I58" s="1158"/>
      <c r="J58" s="1158"/>
      <c r="K58" s="1158"/>
      <c r="L58" s="1158"/>
      <c r="M58" s="1158"/>
    </row>
    <row r="59" spans="1:13" ht="12" customHeight="1">
      <c r="A59" s="1143"/>
      <c r="B59" s="1143"/>
      <c r="C59" s="1143"/>
      <c r="D59" s="1143"/>
      <c r="E59" s="1154"/>
      <c r="F59" s="1154"/>
      <c r="G59" s="1154"/>
      <c r="H59" s="1154"/>
      <c r="I59" s="1154"/>
      <c r="J59" s="1154"/>
      <c r="K59" s="1154"/>
      <c r="L59" s="1154"/>
      <c r="M59" s="1154"/>
    </row>
    <row r="60" spans="1:13" ht="12" customHeight="1">
      <c r="A60" s="1143"/>
      <c r="B60" s="1143"/>
      <c r="C60" s="1143"/>
      <c r="D60" s="1143"/>
      <c r="E60" s="1143"/>
      <c r="F60" s="1143"/>
      <c r="G60" s="1143"/>
      <c r="H60" s="1143"/>
      <c r="I60" s="1143"/>
      <c r="J60" s="1143"/>
      <c r="K60" s="1143"/>
      <c r="L60" s="1143"/>
      <c r="M60" s="1143"/>
    </row>
    <row r="61" spans="1:13" ht="12" customHeight="1">
      <c r="A61" s="1143"/>
      <c r="B61" s="1143"/>
      <c r="C61" s="1143"/>
      <c r="D61" s="1143"/>
      <c r="E61" s="1143"/>
      <c r="F61" s="1143"/>
      <c r="G61" s="1143"/>
      <c r="H61" s="1143"/>
      <c r="I61" s="1143"/>
      <c r="J61" s="1143"/>
      <c r="K61" s="1143"/>
      <c r="L61" s="1143"/>
      <c r="M61" s="1143"/>
    </row>
    <row r="62" spans="1:13" ht="12" customHeight="1">
      <c r="A62" s="1143"/>
      <c r="B62" s="1143"/>
      <c r="C62" s="1143"/>
      <c r="D62" s="1143"/>
      <c r="E62" s="1143"/>
      <c r="F62" s="1143"/>
      <c r="G62" s="1143"/>
      <c r="H62" s="1143"/>
      <c r="I62" s="1143"/>
      <c r="J62" s="1143"/>
      <c r="K62" s="1143"/>
      <c r="L62" s="1143"/>
      <c r="M62" s="1143"/>
    </row>
    <row r="63" spans="1:13" ht="4.5" customHeight="1">
      <c r="A63" s="1143"/>
      <c r="B63" s="1143"/>
      <c r="C63" s="1143"/>
      <c r="D63" s="1143"/>
      <c r="E63" s="1143"/>
      <c r="F63" s="1143"/>
      <c r="G63" s="1143"/>
      <c r="H63" s="1143"/>
      <c r="I63" s="1143"/>
      <c r="J63" s="1143"/>
      <c r="K63" s="1143"/>
      <c r="L63" s="1143"/>
      <c r="M63" s="1143"/>
    </row>
    <row r="64" spans="1:13">
      <c r="A64" s="1143"/>
      <c r="B64" s="1143"/>
      <c r="C64" s="1143"/>
      <c r="D64" s="1143"/>
      <c r="E64" s="1143"/>
      <c r="F64" s="1143"/>
      <c r="G64" s="1143"/>
      <c r="H64" s="1143"/>
      <c r="I64" s="1143"/>
      <c r="J64" s="1143"/>
      <c r="K64" s="1143"/>
      <c r="L64" s="1143"/>
      <c r="M64" s="1143"/>
    </row>
  </sheetData>
  <mergeCells count="9">
    <mergeCell ref="A1:C1"/>
    <mergeCell ref="B4:D5"/>
    <mergeCell ref="E4:E5"/>
    <mergeCell ref="F4:F5"/>
    <mergeCell ref="G4:G5"/>
    <mergeCell ref="H4:H5"/>
    <mergeCell ref="I4:I5"/>
    <mergeCell ref="J4:M4"/>
    <mergeCell ref="C43:D43"/>
  </mergeCells>
  <hyperlinks>
    <hyperlink ref="A1" location="CONTENT!A1" display="Back to table of contents"/>
  </hyperlinks>
  <printOptions horizontalCentered="1" verticalCentered="1"/>
  <pageMargins left="0.74" right="0" top="0.48" bottom="0" header="0.62" footer="0.196850393700787"/>
  <pageSetup paperSize="9" orientation="landscape" horizontalDpi="4294967294" verticalDpi="4294967294"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CK77"/>
  <sheetViews>
    <sheetView zoomScaleNormal="100" workbookViewId="0">
      <selection activeCell="O1" sqref="O1:O1048576"/>
    </sheetView>
  </sheetViews>
  <sheetFormatPr defaultColWidth="9.1640625" defaultRowHeight="15"/>
  <cols>
    <col min="1" max="1" width="7.83203125" style="3927" customWidth="1"/>
    <col min="2" max="2" width="2.33203125" style="3928" customWidth="1"/>
    <col min="3" max="3" width="6.5" style="3928" customWidth="1"/>
    <col min="4" max="4" width="26.33203125" style="3928" customWidth="1"/>
    <col min="5" max="6" width="10.83203125" style="1160" customWidth="1"/>
    <col min="7" max="7" width="11.83203125" style="1160" customWidth="1"/>
    <col min="8" max="9" width="13.33203125" style="1160" customWidth="1"/>
    <col min="10" max="11" width="9.33203125" style="1160" customWidth="1"/>
    <col min="12" max="12" width="10" style="1160" customWidth="1"/>
    <col min="13" max="13" width="9.33203125" style="1160" customWidth="1"/>
    <col min="14" max="14" width="1.5" style="1160" customWidth="1"/>
    <col min="15" max="255" width="9.1640625" style="1160"/>
    <col min="256" max="256" width="7.83203125" style="1160" customWidth="1"/>
    <col min="257" max="257" width="2.33203125" style="1160" customWidth="1"/>
    <col min="258" max="258" width="6.5" style="1160" customWidth="1"/>
    <col min="259" max="259" width="26.33203125" style="1160" customWidth="1"/>
    <col min="260" max="266" width="9.33203125" style="1160" customWidth="1"/>
    <col min="267" max="267" width="10" style="1160" customWidth="1"/>
    <col min="268" max="268" width="9" style="1160" customWidth="1"/>
    <col min="269" max="269" width="1.5" style="1160" customWidth="1"/>
    <col min="270" max="270" width="8.6640625" style="1160" customWidth="1"/>
    <col min="271" max="511" width="9.1640625" style="1160"/>
    <col min="512" max="512" width="7.83203125" style="1160" customWidth="1"/>
    <col min="513" max="513" width="2.33203125" style="1160" customWidth="1"/>
    <col min="514" max="514" width="6.5" style="1160" customWidth="1"/>
    <col min="515" max="515" width="26.33203125" style="1160" customWidth="1"/>
    <col min="516" max="522" width="9.33203125" style="1160" customWidth="1"/>
    <col min="523" max="523" width="10" style="1160" customWidth="1"/>
    <col min="524" max="524" width="9" style="1160" customWidth="1"/>
    <col min="525" max="525" width="1.5" style="1160" customWidth="1"/>
    <col min="526" max="526" width="8.6640625" style="1160" customWidth="1"/>
    <col min="527" max="767" width="9.1640625" style="1160"/>
    <col min="768" max="768" width="7.83203125" style="1160" customWidth="1"/>
    <col min="769" max="769" width="2.33203125" style="1160" customWidth="1"/>
    <col min="770" max="770" width="6.5" style="1160" customWidth="1"/>
    <col min="771" max="771" width="26.33203125" style="1160" customWidth="1"/>
    <col min="772" max="778" width="9.33203125" style="1160" customWidth="1"/>
    <col min="779" max="779" width="10" style="1160" customWidth="1"/>
    <col min="780" max="780" width="9" style="1160" customWidth="1"/>
    <col min="781" max="781" width="1.5" style="1160" customWidth="1"/>
    <col min="782" max="782" width="8.6640625" style="1160" customWidth="1"/>
    <col min="783" max="1023" width="9.1640625" style="1160"/>
    <col min="1024" max="1024" width="7.83203125" style="1160" customWidth="1"/>
    <col min="1025" max="1025" width="2.33203125" style="1160" customWidth="1"/>
    <col min="1026" max="1026" width="6.5" style="1160" customWidth="1"/>
    <col min="1027" max="1027" width="26.33203125" style="1160" customWidth="1"/>
    <col min="1028" max="1034" width="9.33203125" style="1160" customWidth="1"/>
    <col min="1035" max="1035" width="10" style="1160" customWidth="1"/>
    <col min="1036" max="1036" width="9" style="1160" customWidth="1"/>
    <col min="1037" max="1037" width="1.5" style="1160" customWidth="1"/>
    <col min="1038" max="1038" width="8.6640625" style="1160" customWidth="1"/>
    <col min="1039" max="1279" width="9.1640625" style="1160"/>
    <col min="1280" max="1280" width="7.83203125" style="1160" customWidth="1"/>
    <col min="1281" max="1281" width="2.33203125" style="1160" customWidth="1"/>
    <col min="1282" max="1282" width="6.5" style="1160" customWidth="1"/>
    <col min="1283" max="1283" width="26.33203125" style="1160" customWidth="1"/>
    <col min="1284" max="1290" width="9.33203125" style="1160" customWidth="1"/>
    <col min="1291" max="1291" width="10" style="1160" customWidth="1"/>
    <col min="1292" max="1292" width="9" style="1160" customWidth="1"/>
    <col min="1293" max="1293" width="1.5" style="1160" customWidth="1"/>
    <col min="1294" max="1294" width="8.6640625" style="1160" customWidth="1"/>
    <col min="1295" max="1535" width="9.1640625" style="1160"/>
    <col min="1536" max="1536" width="7.83203125" style="1160" customWidth="1"/>
    <col min="1537" max="1537" width="2.33203125" style="1160" customWidth="1"/>
    <col min="1538" max="1538" width="6.5" style="1160" customWidth="1"/>
    <col min="1539" max="1539" width="26.33203125" style="1160" customWidth="1"/>
    <col min="1540" max="1546" width="9.33203125" style="1160" customWidth="1"/>
    <col min="1547" max="1547" width="10" style="1160" customWidth="1"/>
    <col min="1548" max="1548" width="9" style="1160" customWidth="1"/>
    <col min="1549" max="1549" width="1.5" style="1160" customWidth="1"/>
    <col min="1550" max="1550" width="8.6640625" style="1160" customWidth="1"/>
    <col min="1551" max="1791" width="9.1640625" style="1160"/>
    <col min="1792" max="1792" width="7.83203125" style="1160" customWidth="1"/>
    <col min="1793" max="1793" width="2.33203125" style="1160" customWidth="1"/>
    <col min="1794" max="1794" width="6.5" style="1160" customWidth="1"/>
    <col min="1795" max="1795" width="26.33203125" style="1160" customWidth="1"/>
    <col min="1796" max="1802" width="9.33203125" style="1160" customWidth="1"/>
    <col min="1803" max="1803" width="10" style="1160" customWidth="1"/>
    <col min="1804" max="1804" width="9" style="1160" customWidth="1"/>
    <col min="1805" max="1805" width="1.5" style="1160" customWidth="1"/>
    <col min="1806" max="1806" width="8.6640625" style="1160" customWidth="1"/>
    <col min="1807" max="2047" width="9.1640625" style="1160"/>
    <col min="2048" max="2048" width="7.83203125" style="1160" customWidth="1"/>
    <col min="2049" max="2049" width="2.33203125" style="1160" customWidth="1"/>
    <col min="2050" max="2050" width="6.5" style="1160" customWidth="1"/>
    <col min="2051" max="2051" width="26.33203125" style="1160" customWidth="1"/>
    <col min="2052" max="2058" width="9.33203125" style="1160" customWidth="1"/>
    <col min="2059" max="2059" width="10" style="1160" customWidth="1"/>
    <col min="2060" max="2060" width="9" style="1160" customWidth="1"/>
    <col min="2061" max="2061" width="1.5" style="1160" customWidth="1"/>
    <col min="2062" max="2062" width="8.6640625" style="1160" customWidth="1"/>
    <col min="2063" max="2303" width="9.1640625" style="1160"/>
    <col min="2304" max="2304" width="7.83203125" style="1160" customWidth="1"/>
    <col min="2305" max="2305" width="2.33203125" style="1160" customWidth="1"/>
    <col min="2306" max="2306" width="6.5" style="1160" customWidth="1"/>
    <col min="2307" max="2307" width="26.33203125" style="1160" customWidth="1"/>
    <col min="2308" max="2314" width="9.33203125" style="1160" customWidth="1"/>
    <col min="2315" max="2315" width="10" style="1160" customWidth="1"/>
    <col min="2316" max="2316" width="9" style="1160" customWidth="1"/>
    <col min="2317" max="2317" width="1.5" style="1160" customWidth="1"/>
    <col min="2318" max="2318" width="8.6640625" style="1160" customWidth="1"/>
    <col min="2319" max="2559" width="9.1640625" style="1160"/>
    <col min="2560" max="2560" width="7.83203125" style="1160" customWidth="1"/>
    <col min="2561" max="2561" width="2.33203125" style="1160" customWidth="1"/>
    <col min="2562" max="2562" width="6.5" style="1160" customWidth="1"/>
    <col min="2563" max="2563" width="26.33203125" style="1160" customWidth="1"/>
    <col min="2564" max="2570" width="9.33203125" style="1160" customWidth="1"/>
    <col min="2571" max="2571" width="10" style="1160" customWidth="1"/>
    <col min="2572" max="2572" width="9" style="1160" customWidth="1"/>
    <col min="2573" max="2573" width="1.5" style="1160" customWidth="1"/>
    <col min="2574" max="2574" width="8.6640625" style="1160" customWidth="1"/>
    <col min="2575" max="2815" width="9.1640625" style="1160"/>
    <col min="2816" max="2816" width="7.83203125" style="1160" customWidth="1"/>
    <col min="2817" max="2817" width="2.33203125" style="1160" customWidth="1"/>
    <col min="2818" max="2818" width="6.5" style="1160" customWidth="1"/>
    <col min="2819" max="2819" width="26.33203125" style="1160" customWidth="1"/>
    <col min="2820" max="2826" width="9.33203125" style="1160" customWidth="1"/>
    <col min="2827" max="2827" width="10" style="1160" customWidth="1"/>
    <col min="2828" max="2828" width="9" style="1160" customWidth="1"/>
    <col min="2829" max="2829" width="1.5" style="1160" customWidth="1"/>
    <col min="2830" max="2830" width="8.6640625" style="1160" customWidth="1"/>
    <col min="2831" max="3071" width="9.1640625" style="1160"/>
    <col min="3072" max="3072" width="7.83203125" style="1160" customWidth="1"/>
    <col min="3073" max="3073" width="2.33203125" style="1160" customWidth="1"/>
    <col min="3074" max="3074" width="6.5" style="1160" customWidth="1"/>
    <col min="3075" max="3075" width="26.33203125" style="1160" customWidth="1"/>
    <col min="3076" max="3082" width="9.33203125" style="1160" customWidth="1"/>
    <col min="3083" max="3083" width="10" style="1160" customWidth="1"/>
    <col min="3084" max="3084" width="9" style="1160" customWidth="1"/>
    <col min="3085" max="3085" width="1.5" style="1160" customWidth="1"/>
    <col min="3086" max="3086" width="8.6640625" style="1160" customWidth="1"/>
    <col min="3087" max="3327" width="9.1640625" style="1160"/>
    <col min="3328" max="3328" width="7.83203125" style="1160" customWidth="1"/>
    <col min="3329" max="3329" width="2.33203125" style="1160" customWidth="1"/>
    <col min="3330" max="3330" width="6.5" style="1160" customWidth="1"/>
    <col min="3331" max="3331" width="26.33203125" style="1160" customWidth="1"/>
    <col min="3332" max="3338" width="9.33203125" style="1160" customWidth="1"/>
    <col min="3339" max="3339" width="10" style="1160" customWidth="1"/>
    <col min="3340" max="3340" width="9" style="1160" customWidth="1"/>
    <col min="3341" max="3341" width="1.5" style="1160" customWidth="1"/>
    <col min="3342" max="3342" width="8.6640625" style="1160" customWidth="1"/>
    <col min="3343" max="3583" width="9.1640625" style="1160"/>
    <col min="3584" max="3584" width="7.83203125" style="1160" customWidth="1"/>
    <col min="3585" max="3585" width="2.33203125" style="1160" customWidth="1"/>
    <col min="3586" max="3586" width="6.5" style="1160" customWidth="1"/>
    <col min="3587" max="3587" width="26.33203125" style="1160" customWidth="1"/>
    <col min="3588" max="3594" width="9.33203125" style="1160" customWidth="1"/>
    <col min="3595" max="3595" width="10" style="1160" customWidth="1"/>
    <col min="3596" max="3596" width="9" style="1160" customWidth="1"/>
    <col min="3597" max="3597" width="1.5" style="1160" customWidth="1"/>
    <col min="3598" max="3598" width="8.6640625" style="1160" customWidth="1"/>
    <col min="3599" max="3839" width="9.1640625" style="1160"/>
    <col min="3840" max="3840" width="7.83203125" style="1160" customWidth="1"/>
    <col min="3841" max="3841" width="2.33203125" style="1160" customWidth="1"/>
    <col min="3842" max="3842" width="6.5" style="1160" customWidth="1"/>
    <col min="3843" max="3843" width="26.33203125" style="1160" customWidth="1"/>
    <col min="3844" max="3850" width="9.33203125" style="1160" customWidth="1"/>
    <col min="3851" max="3851" width="10" style="1160" customWidth="1"/>
    <col min="3852" max="3852" width="9" style="1160" customWidth="1"/>
    <col min="3853" max="3853" width="1.5" style="1160" customWidth="1"/>
    <col min="3854" max="3854" width="8.6640625" style="1160" customWidth="1"/>
    <col min="3855" max="4095" width="9.1640625" style="1160"/>
    <col min="4096" max="4096" width="7.83203125" style="1160" customWidth="1"/>
    <col min="4097" max="4097" width="2.33203125" style="1160" customWidth="1"/>
    <col min="4098" max="4098" width="6.5" style="1160" customWidth="1"/>
    <col min="4099" max="4099" width="26.33203125" style="1160" customWidth="1"/>
    <col min="4100" max="4106" width="9.33203125" style="1160" customWidth="1"/>
    <col min="4107" max="4107" width="10" style="1160" customWidth="1"/>
    <col min="4108" max="4108" width="9" style="1160" customWidth="1"/>
    <col min="4109" max="4109" width="1.5" style="1160" customWidth="1"/>
    <col min="4110" max="4110" width="8.6640625" style="1160" customWidth="1"/>
    <col min="4111" max="4351" width="9.1640625" style="1160"/>
    <col min="4352" max="4352" width="7.83203125" style="1160" customWidth="1"/>
    <col min="4353" max="4353" width="2.33203125" style="1160" customWidth="1"/>
    <col min="4354" max="4354" width="6.5" style="1160" customWidth="1"/>
    <col min="4355" max="4355" width="26.33203125" style="1160" customWidth="1"/>
    <col min="4356" max="4362" width="9.33203125" style="1160" customWidth="1"/>
    <col min="4363" max="4363" width="10" style="1160" customWidth="1"/>
    <col min="4364" max="4364" width="9" style="1160" customWidth="1"/>
    <col min="4365" max="4365" width="1.5" style="1160" customWidth="1"/>
    <col min="4366" max="4366" width="8.6640625" style="1160" customWidth="1"/>
    <col min="4367" max="4607" width="9.1640625" style="1160"/>
    <col min="4608" max="4608" width="7.83203125" style="1160" customWidth="1"/>
    <col min="4609" max="4609" width="2.33203125" style="1160" customWidth="1"/>
    <col min="4610" max="4610" width="6.5" style="1160" customWidth="1"/>
    <col min="4611" max="4611" width="26.33203125" style="1160" customWidth="1"/>
    <col min="4612" max="4618" width="9.33203125" style="1160" customWidth="1"/>
    <col min="4619" max="4619" width="10" style="1160" customWidth="1"/>
    <col min="4620" max="4620" width="9" style="1160" customWidth="1"/>
    <col min="4621" max="4621" width="1.5" style="1160" customWidth="1"/>
    <col min="4622" max="4622" width="8.6640625" style="1160" customWidth="1"/>
    <col min="4623" max="4863" width="9.1640625" style="1160"/>
    <col min="4864" max="4864" width="7.83203125" style="1160" customWidth="1"/>
    <col min="4865" max="4865" width="2.33203125" style="1160" customWidth="1"/>
    <col min="4866" max="4866" width="6.5" style="1160" customWidth="1"/>
    <col min="4867" max="4867" width="26.33203125" style="1160" customWidth="1"/>
    <col min="4868" max="4874" width="9.33203125" style="1160" customWidth="1"/>
    <col min="4875" max="4875" width="10" style="1160" customWidth="1"/>
    <col min="4876" max="4876" width="9" style="1160" customWidth="1"/>
    <col min="4877" max="4877" width="1.5" style="1160" customWidth="1"/>
    <col min="4878" max="4878" width="8.6640625" style="1160" customWidth="1"/>
    <col min="4879" max="5119" width="9.1640625" style="1160"/>
    <col min="5120" max="5120" width="7.83203125" style="1160" customWidth="1"/>
    <col min="5121" max="5121" width="2.33203125" style="1160" customWidth="1"/>
    <col min="5122" max="5122" width="6.5" style="1160" customWidth="1"/>
    <col min="5123" max="5123" width="26.33203125" style="1160" customWidth="1"/>
    <col min="5124" max="5130" width="9.33203125" style="1160" customWidth="1"/>
    <col min="5131" max="5131" width="10" style="1160" customWidth="1"/>
    <col min="5132" max="5132" width="9" style="1160" customWidth="1"/>
    <col min="5133" max="5133" width="1.5" style="1160" customWidth="1"/>
    <col min="5134" max="5134" width="8.6640625" style="1160" customWidth="1"/>
    <col min="5135" max="5375" width="9.1640625" style="1160"/>
    <col min="5376" max="5376" width="7.83203125" style="1160" customWidth="1"/>
    <col min="5377" max="5377" width="2.33203125" style="1160" customWidth="1"/>
    <col min="5378" max="5378" width="6.5" style="1160" customWidth="1"/>
    <col min="5379" max="5379" width="26.33203125" style="1160" customWidth="1"/>
    <col min="5380" max="5386" width="9.33203125" style="1160" customWidth="1"/>
    <col min="5387" max="5387" width="10" style="1160" customWidth="1"/>
    <col min="5388" max="5388" width="9" style="1160" customWidth="1"/>
    <col min="5389" max="5389" width="1.5" style="1160" customWidth="1"/>
    <col min="5390" max="5390" width="8.6640625" style="1160" customWidth="1"/>
    <col min="5391" max="5631" width="9.1640625" style="1160"/>
    <col min="5632" max="5632" width="7.83203125" style="1160" customWidth="1"/>
    <col min="5633" max="5633" width="2.33203125" style="1160" customWidth="1"/>
    <col min="5634" max="5634" width="6.5" style="1160" customWidth="1"/>
    <col min="5635" max="5635" width="26.33203125" style="1160" customWidth="1"/>
    <col min="5636" max="5642" width="9.33203125" style="1160" customWidth="1"/>
    <col min="5643" max="5643" width="10" style="1160" customWidth="1"/>
    <col min="5644" max="5644" width="9" style="1160" customWidth="1"/>
    <col min="5645" max="5645" width="1.5" style="1160" customWidth="1"/>
    <col min="5646" max="5646" width="8.6640625" style="1160" customWidth="1"/>
    <col min="5647" max="5887" width="9.1640625" style="1160"/>
    <col min="5888" max="5888" width="7.83203125" style="1160" customWidth="1"/>
    <col min="5889" max="5889" width="2.33203125" style="1160" customWidth="1"/>
    <col min="5890" max="5890" width="6.5" style="1160" customWidth="1"/>
    <col min="5891" max="5891" width="26.33203125" style="1160" customWidth="1"/>
    <col min="5892" max="5898" width="9.33203125" style="1160" customWidth="1"/>
    <col min="5899" max="5899" width="10" style="1160" customWidth="1"/>
    <col min="5900" max="5900" width="9" style="1160" customWidth="1"/>
    <col min="5901" max="5901" width="1.5" style="1160" customWidth="1"/>
    <col min="5902" max="5902" width="8.6640625" style="1160" customWidth="1"/>
    <col min="5903" max="6143" width="9.1640625" style="1160"/>
    <col min="6144" max="6144" width="7.83203125" style="1160" customWidth="1"/>
    <col min="6145" max="6145" width="2.33203125" style="1160" customWidth="1"/>
    <col min="6146" max="6146" width="6.5" style="1160" customWidth="1"/>
    <col min="6147" max="6147" width="26.33203125" style="1160" customWidth="1"/>
    <col min="6148" max="6154" width="9.33203125" style="1160" customWidth="1"/>
    <col min="6155" max="6155" width="10" style="1160" customWidth="1"/>
    <col min="6156" max="6156" width="9" style="1160" customWidth="1"/>
    <col min="6157" max="6157" width="1.5" style="1160" customWidth="1"/>
    <col min="6158" max="6158" width="8.6640625" style="1160" customWidth="1"/>
    <col min="6159" max="6399" width="9.1640625" style="1160"/>
    <col min="6400" max="6400" width="7.83203125" style="1160" customWidth="1"/>
    <col min="6401" max="6401" width="2.33203125" style="1160" customWidth="1"/>
    <col min="6402" max="6402" width="6.5" style="1160" customWidth="1"/>
    <col min="6403" max="6403" width="26.33203125" style="1160" customWidth="1"/>
    <col min="6404" max="6410" width="9.33203125" style="1160" customWidth="1"/>
    <col min="6411" max="6411" width="10" style="1160" customWidth="1"/>
    <col min="6412" max="6412" width="9" style="1160" customWidth="1"/>
    <col min="6413" max="6413" width="1.5" style="1160" customWidth="1"/>
    <col min="6414" max="6414" width="8.6640625" style="1160" customWidth="1"/>
    <col min="6415" max="6655" width="9.1640625" style="1160"/>
    <col min="6656" max="6656" width="7.83203125" style="1160" customWidth="1"/>
    <col min="6657" max="6657" width="2.33203125" style="1160" customWidth="1"/>
    <col min="6658" max="6658" width="6.5" style="1160" customWidth="1"/>
    <col min="6659" max="6659" width="26.33203125" style="1160" customWidth="1"/>
    <col min="6660" max="6666" width="9.33203125" style="1160" customWidth="1"/>
    <col min="6667" max="6667" width="10" style="1160" customWidth="1"/>
    <col min="6668" max="6668" width="9" style="1160" customWidth="1"/>
    <col min="6669" max="6669" width="1.5" style="1160" customWidth="1"/>
    <col min="6670" max="6670" width="8.6640625" style="1160" customWidth="1"/>
    <col min="6671" max="6911" width="9.1640625" style="1160"/>
    <col min="6912" max="6912" width="7.83203125" style="1160" customWidth="1"/>
    <col min="6913" max="6913" width="2.33203125" style="1160" customWidth="1"/>
    <col min="6914" max="6914" width="6.5" style="1160" customWidth="1"/>
    <col min="6915" max="6915" width="26.33203125" style="1160" customWidth="1"/>
    <col min="6916" max="6922" width="9.33203125" style="1160" customWidth="1"/>
    <col min="6923" max="6923" width="10" style="1160" customWidth="1"/>
    <col min="6924" max="6924" width="9" style="1160" customWidth="1"/>
    <col min="6925" max="6925" width="1.5" style="1160" customWidth="1"/>
    <col min="6926" max="6926" width="8.6640625" style="1160" customWidth="1"/>
    <col min="6927" max="7167" width="9.1640625" style="1160"/>
    <col min="7168" max="7168" width="7.83203125" style="1160" customWidth="1"/>
    <col min="7169" max="7169" width="2.33203125" style="1160" customWidth="1"/>
    <col min="7170" max="7170" width="6.5" style="1160" customWidth="1"/>
    <col min="7171" max="7171" width="26.33203125" style="1160" customWidth="1"/>
    <col min="7172" max="7178" width="9.33203125" style="1160" customWidth="1"/>
    <col min="7179" max="7179" width="10" style="1160" customWidth="1"/>
    <col min="7180" max="7180" width="9" style="1160" customWidth="1"/>
    <col min="7181" max="7181" width="1.5" style="1160" customWidth="1"/>
    <col min="7182" max="7182" width="8.6640625" style="1160" customWidth="1"/>
    <col min="7183" max="7423" width="9.1640625" style="1160"/>
    <col min="7424" max="7424" width="7.83203125" style="1160" customWidth="1"/>
    <col min="7425" max="7425" width="2.33203125" style="1160" customWidth="1"/>
    <col min="7426" max="7426" width="6.5" style="1160" customWidth="1"/>
    <col min="7427" max="7427" width="26.33203125" style="1160" customWidth="1"/>
    <col min="7428" max="7434" width="9.33203125" style="1160" customWidth="1"/>
    <col min="7435" max="7435" width="10" style="1160" customWidth="1"/>
    <col min="7436" max="7436" width="9" style="1160" customWidth="1"/>
    <col min="7437" max="7437" width="1.5" style="1160" customWidth="1"/>
    <col min="7438" max="7438" width="8.6640625" style="1160" customWidth="1"/>
    <col min="7439" max="7679" width="9.1640625" style="1160"/>
    <col min="7680" max="7680" width="7.83203125" style="1160" customWidth="1"/>
    <col min="7681" max="7681" width="2.33203125" style="1160" customWidth="1"/>
    <col min="7682" max="7682" width="6.5" style="1160" customWidth="1"/>
    <col min="7683" max="7683" width="26.33203125" style="1160" customWidth="1"/>
    <col min="7684" max="7690" width="9.33203125" style="1160" customWidth="1"/>
    <col min="7691" max="7691" width="10" style="1160" customWidth="1"/>
    <col min="7692" max="7692" width="9" style="1160" customWidth="1"/>
    <col min="7693" max="7693" width="1.5" style="1160" customWidth="1"/>
    <col min="7694" max="7694" width="8.6640625" style="1160" customWidth="1"/>
    <col min="7695" max="7935" width="9.1640625" style="1160"/>
    <col min="7936" max="7936" width="7.83203125" style="1160" customWidth="1"/>
    <col min="7937" max="7937" width="2.33203125" style="1160" customWidth="1"/>
    <col min="7938" max="7938" width="6.5" style="1160" customWidth="1"/>
    <col min="7939" max="7939" width="26.33203125" style="1160" customWidth="1"/>
    <col min="7940" max="7946" width="9.33203125" style="1160" customWidth="1"/>
    <col min="7947" max="7947" width="10" style="1160" customWidth="1"/>
    <col min="7948" max="7948" width="9" style="1160" customWidth="1"/>
    <col min="7949" max="7949" width="1.5" style="1160" customWidth="1"/>
    <col min="7950" max="7950" width="8.6640625" style="1160" customWidth="1"/>
    <col min="7951" max="8191" width="9.1640625" style="1160"/>
    <col min="8192" max="8192" width="7.83203125" style="1160" customWidth="1"/>
    <col min="8193" max="8193" width="2.33203125" style="1160" customWidth="1"/>
    <col min="8194" max="8194" width="6.5" style="1160" customWidth="1"/>
    <col min="8195" max="8195" width="26.33203125" style="1160" customWidth="1"/>
    <col min="8196" max="8202" width="9.33203125" style="1160" customWidth="1"/>
    <col min="8203" max="8203" width="10" style="1160" customWidth="1"/>
    <col min="8204" max="8204" width="9" style="1160" customWidth="1"/>
    <col min="8205" max="8205" width="1.5" style="1160" customWidth="1"/>
    <col min="8206" max="8206" width="8.6640625" style="1160" customWidth="1"/>
    <col min="8207" max="8447" width="9.1640625" style="1160"/>
    <col min="8448" max="8448" width="7.83203125" style="1160" customWidth="1"/>
    <col min="8449" max="8449" width="2.33203125" style="1160" customWidth="1"/>
    <col min="8450" max="8450" width="6.5" style="1160" customWidth="1"/>
    <col min="8451" max="8451" width="26.33203125" style="1160" customWidth="1"/>
    <col min="8452" max="8458" width="9.33203125" style="1160" customWidth="1"/>
    <col min="8459" max="8459" width="10" style="1160" customWidth="1"/>
    <col min="8460" max="8460" width="9" style="1160" customWidth="1"/>
    <col min="8461" max="8461" width="1.5" style="1160" customWidth="1"/>
    <col min="8462" max="8462" width="8.6640625" style="1160" customWidth="1"/>
    <col min="8463" max="8703" width="9.1640625" style="1160"/>
    <col min="8704" max="8704" width="7.83203125" style="1160" customWidth="1"/>
    <col min="8705" max="8705" width="2.33203125" style="1160" customWidth="1"/>
    <col min="8706" max="8706" width="6.5" style="1160" customWidth="1"/>
    <col min="8707" max="8707" width="26.33203125" style="1160" customWidth="1"/>
    <col min="8708" max="8714" width="9.33203125" style="1160" customWidth="1"/>
    <col min="8715" max="8715" width="10" style="1160" customWidth="1"/>
    <col min="8716" max="8716" width="9" style="1160" customWidth="1"/>
    <col min="8717" max="8717" width="1.5" style="1160" customWidth="1"/>
    <col min="8718" max="8718" width="8.6640625" style="1160" customWidth="1"/>
    <col min="8719" max="8959" width="9.1640625" style="1160"/>
    <col min="8960" max="8960" width="7.83203125" style="1160" customWidth="1"/>
    <col min="8961" max="8961" width="2.33203125" style="1160" customWidth="1"/>
    <col min="8962" max="8962" width="6.5" style="1160" customWidth="1"/>
    <col min="8963" max="8963" width="26.33203125" style="1160" customWidth="1"/>
    <col min="8964" max="8970" width="9.33203125" style="1160" customWidth="1"/>
    <col min="8971" max="8971" width="10" style="1160" customWidth="1"/>
    <col min="8972" max="8972" width="9" style="1160" customWidth="1"/>
    <col min="8973" max="8973" width="1.5" style="1160" customWidth="1"/>
    <col min="8974" max="8974" width="8.6640625" style="1160" customWidth="1"/>
    <col min="8975" max="9215" width="9.1640625" style="1160"/>
    <col min="9216" max="9216" width="7.83203125" style="1160" customWidth="1"/>
    <col min="9217" max="9217" width="2.33203125" style="1160" customWidth="1"/>
    <col min="9218" max="9218" width="6.5" style="1160" customWidth="1"/>
    <col min="9219" max="9219" width="26.33203125" style="1160" customWidth="1"/>
    <col min="9220" max="9226" width="9.33203125" style="1160" customWidth="1"/>
    <col min="9227" max="9227" width="10" style="1160" customWidth="1"/>
    <col min="9228" max="9228" width="9" style="1160" customWidth="1"/>
    <col min="9229" max="9229" width="1.5" style="1160" customWidth="1"/>
    <col min="9230" max="9230" width="8.6640625" style="1160" customWidth="1"/>
    <col min="9231" max="9471" width="9.1640625" style="1160"/>
    <col min="9472" max="9472" width="7.83203125" style="1160" customWidth="1"/>
    <col min="9473" max="9473" width="2.33203125" style="1160" customWidth="1"/>
    <col min="9474" max="9474" width="6.5" style="1160" customWidth="1"/>
    <col min="9475" max="9475" width="26.33203125" style="1160" customWidth="1"/>
    <col min="9476" max="9482" width="9.33203125" style="1160" customWidth="1"/>
    <col min="9483" max="9483" width="10" style="1160" customWidth="1"/>
    <col min="9484" max="9484" width="9" style="1160" customWidth="1"/>
    <col min="9485" max="9485" width="1.5" style="1160" customWidth="1"/>
    <col min="9486" max="9486" width="8.6640625" style="1160" customWidth="1"/>
    <col min="9487" max="9727" width="9.1640625" style="1160"/>
    <col min="9728" max="9728" width="7.83203125" style="1160" customWidth="1"/>
    <col min="9729" max="9729" width="2.33203125" style="1160" customWidth="1"/>
    <col min="9730" max="9730" width="6.5" style="1160" customWidth="1"/>
    <col min="9731" max="9731" width="26.33203125" style="1160" customWidth="1"/>
    <col min="9732" max="9738" width="9.33203125" style="1160" customWidth="1"/>
    <col min="9739" max="9739" width="10" style="1160" customWidth="1"/>
    <col min="9740" max="9740" width="9" style="1160" customWidth="1"/>
    <col min="9741" max="9741" width="1.5" style="1160" customWidth="1"/>
    <col min="9742" max="9742" width="8.6640625" style="1160" customWidth="1"/>
    <col min="9743" max="9983" width="9.1640625" style="1160"/>
    <col min="9984" max="9984" width="7.83203125" style="1160" customWidth="1"/>
    <col min="9985" max="9985" width="2.33203125" style="1160" customWidth="1"/>
    <col min="9986" max="9986" width="6.5" style="1160" customWidth="1"/>
    <col min="9987" max="9987" width="26.33203125" style="1160" customWidth="1"/>
    <col min="9988" max="9994" width="9.33203125" style="1160" customWidth="1"/>
    <col min="9995" max="9995" width="10" style="1160" customWidth="1"/>
    <col min="9996" max="9996" width="9" style="1160" customWidth="1"/>
    <col min="9997" max="9997" width="1.5" style="1160" customWidth="1"/>
    <col min="9998" max="9998" width="8.6640625" style="1160" customWidth="1"/>
    <col min="9999" max="10239" width="9.1640625" style="1160"/>
    <col min="10240" max="10240" width="7.83203125" style="1160" customWidth="1"/>
    <col min="10241" max="10241" width="2.33203125" style="1160" customWidth="1"/>
    <col min="10242" max="10242" width="6.5" style="1160" customWidth="1"/>
    <col min="10243" max="10243" width="26.33203125" style="1160" customWidth="1"/>
    <col min="10244" max="10250" width="9.33203125" style="1160" customWidth="1"/>
    <col min="10251" max="10251" width="10" style="1160" customWidth="1"/>
    <col min="10252" max="10252" width="9" style="1160" customWidth="1"/>
    <col min="10253" max="10253" width="1.5" style="1160" customWidth="1"/>
    <col min="10254" max="10254" width="8.6640625" style="1160" customWidth="1"/>
    <col min="10255" max="10495" width="9.1640625" style="1160"/>
    <col min="10496" max="10496" width="7.83203125" style="1160" customWidth="1"/>
    <col min="10497" max="10497" width="2.33203125" style="1160" customWidth="1"/>
    <col min="10498" max="10498" width="6.5" style="1160" customWidth="1"/>
    <col min="10499" max="10499" width="26.33203125" style="1160" customWidth="1"/>
    <col min="10500" max="10506" width="9.33203125" style="1160" customWidth="1"/>
    <col min="10507" max="10507" width="10" style="1160" customWidth="1"/>
    <col min="10508" max="10508" width="9" style="1160" customWidth="1"/>
    <col min="10509" max="10509" width="1.5" style="1160" customWidth="1"/>
    <col min="10510" max="10510" width="8.6640625" style="1160" customWidth="1"/>
    <col min="10511" max="10751" width="9.1640625" style="1160"/>
    <col min="10752" max="10752" width="7.83203125" style="1160" customWidth="1"/>
    <col min="10753" max="10753" width="2.33203125" style="1160" customWidth="1"/>
    <col min="10754" max="10754" width="6.5" style="1160" customWidth="1"/>
    <col min="10755" max="10755" width="26.33203125" style="1160" customWidth="1"/>
    <col min="10756" max="10762" width="9.33203125" style="1160" customWidth="1"/>
    <col min="10763" max="10763" width="10" style="1160" customWidth="1"/>
    <col min="10764" max="10764" width="9" style="1160" customWidth="1"/>
    <col min="10765" max="10765" width="1.5" style="1160" customWidth="1"/>
    <col min="10766" max="10766" width="8.6640625" style="1160" customWidth="1"/>
    <col min="10767" max="11007" width="9.1640625" style="1160"/>
    <col min="11008" max="11008" width="7.83203125" style="1160" customWidth="1"/>
    <col min="11009" max="11009" width="2.33203125" style="1160" customWidth="1"/>
    <col min="11010" max="11010" width="6.5" style="1160" customWidth="1"/>
    <col min="11011" max="11011" width="26.33203125" style="1160" customWidth="1"/>
    <col min="11012" max="11018" width="9.33203125" style="1160" customWidth="1"/>
    <col min="11019" max="11019" width="10" style="1160" customWidth="1"/>
    <col min="11020" max="11020" width="9" style="1160" customWidth="1"/>
    <col min="11021" max="11021" width="1.5" style="1160" customWidth="1"/>
    <col min="11022" max="11022" width="8.6640625" style="1160" customWidth="1"/>
    <col min="11023" max="11263" width="9.1640625" style="1160"/>
    <col min="11264" max="11264" width="7.83203125" style="1160" customWidth="1"/>
    <col min="11265" max="11265" width="2.33203125" style="1160" customWidth="1"/>
    <col min="11266" max="11266" width="6.5" style="1160" customWidth="1"/>
    <col min="11267" max="11267" width="26.33203125" style="1160" customWidth="1"/>
    <col min="11268" max="11274" width="9.33203125" style="1160" customWidth="1"/>
    <col min="11275" max="11275" width="10" style="1160" customWidth="1"/>
    <col min="11276" max="11276" width="9" style="1160" customWidth="1"/>
    <col min="11277" max="11277" width="1.5" style="1160" customWidth="1"/>
    <col min="11278" max="11278" width="8.6640625" style="1160" customWidth="1"/>
    <col min="11279" max="11519" width="9.1640625" style="1160"/>
    <col min="11520" max="11520" width="7.83203125" style="1160" customWidth="1"/>
    <col min="11521" max="11521" width="2.33203125" style="1160" customWidth="1"/>
    <col min="11522" max="11522" width="6.5" style="1160" customWidth="1"/>
    <col min="11523" max="11523" width="26.33203125" style="1160" customWidth="1"/>
    <col min="11524" max="11530" width="9.33203125" style="1160" customWidth="1"/>
    <col min="11531" max="11531" width="10" style="1160" customWidth="1"/>
    <col min="11532" max="11532" width="9" style="1160" customWidth="1"/>
    <col min="11533" max="11533" width="1.5" style="1160" customWidth="1"/>
    <col min="11534" max="11534" width="8.6640625" style="1160" customWidth="1"/>
    <col min="11535" max="11775" width="9.1640625" style="1160"/>
    <col min="11776" max="11776" width="7.83203125" style="1160" customWidth="1"/>
    <col min="11777" max="11777" width="2.33203125" style="1160" customWidth="1"/>
    <col min="11778" max="11778" width="6.5" style="1160" customWidth="1"/>
    <col min="11779" max="11779" width="26.33203125" style="1160" customWidth="1"/>
    <col min="11780" max="11786" width="9.33203125" style="1160" customWidth="1"/>
    <col min="11787" max="11787" width="10" style="1160" customWidth="1"/>
    <col min="11788" max="11788" width="9" style="1160" customWidth="1"/>
    <col min="11789" max="11789" width="1.5" style="1160" customWidth="1"/>
    <col min="11790" max="11790" width="8.6640625" style="1160" customWidth="1"/>
    <col min="11791" max="12031" width="9.1640625" style="1160"/>
    <col min="12032" max="12032" width="7.83203125" style="1160" customWidth="1"/>
    <col min="12033" max="12033" width="2.33203125" style="1160" customWidth="1"/>
    <col min="12034" max="12034" width="6.5" style="1160" customWidth="1"/>
    <col min="12035" max="12035" width="26.33203125" style="1160" customWidth="1"/>
    <col min="12036" max="12042" width="9.33203125" style="1160" customWidth="1"/>
    <col min="12043" max="12043" width="10" style="1160" customWidth="1"/>
    <col min="12044" max="12044" width="9" style="1160" customWidth="1"/>
    <col min="12045" max="12045" width="1.5" style="1160" customWidth="1"/>
    <col min="12046" max="12046" width="8.6640625" style="1160" customWidth="1"/>
    <col min="12047" max="12287" width="9.1640625" style="1160"/>
    <col min="12288" max="12288" width="7.83203125" style="1160" customWidth="1"/>
    <col min="12289" max="12289" width="2.33203125" style="1160" customWidth="1"/>
    <col min="12290" max="12290" width="6.5" style="1160" customWidth="1"/>
    <col min="12291" max="12291" width="26.33203125" style="1160" customWidth="1"/>
    <col min="12292" max="12298" width="9.33203125" style="1160" customWidth="1"/>
    <col min="12299" max="12299" width="10" style="1160" customWidth="1"/>
    <col min="12300" max="12300" width="9" style="1160" customWidth="1"/>
    <col min="12301" max="12301" width="1.5" style="1160" customWidth="1"/>
    <col min="12302" max="12302" width="8.6640625" style="1160" customWidth="1"/>
    <col min="12303" max="12543" width="9.1640625" style="1160"/>
    <col min="12544" max="12544" width="7.83203125" style="1160" customWidth="1"/>
    <col min="12545" max="12545" width="2.33203125" style="1160" customWidth="1"/>
    <col min="12546" max="12546" width="6.5" style="1160" customWidth="1"/>
    <col min="12547" max="12547" width="26.33203125" style="1160" customWidth="1"/>
    <col min="12548" max="12554" width="9.33203125" style="1160" customWidth="1"/>
    <col min="12555" max="12555" width="10" style="1160" customWidth="1"/>
    <col min="12556" max="12556" width="9" style="1160" customWidth="1"/>
    <col min="12557" max="12557" width="1.5" style="1160" customWidth="1"/>
    <col min="12558" max="12558" width="8.6640625" style="1160" customWidth="1"/>
    <col min="12559" max="12799" width="9.1640625" style="1160"/>
    <col min="12800" max="12800" width="7.83203125" style="1160" customWidth="1"/>
    <col min="12801" max="12801" width="2.33203125" style="1160" customWidth="1"/>
    <col min="12802" max="12802" width="6.5" style="1160" customWidth="1"/>
    <col min="12803" max="12803" width="26.33203125" style="1160" customWidth="1"/>
    <col min="12804" max="12810" width="9.33203125" style="1160" customWidth="1"/>
    <col min="12811" max="12811" width="10" style="1160" customWidth="1"/>
    <col min="12812" max="12812" width="9" style="1160" customWidth="1"/>
    <col min="12813" max="12813" width="1.5" style="1160" customWidth="1"/>
    <col min="12814" max="12814" width="8.6640625" style="1160" customWidth="1"/>
    <col min="12815" max="13055" width="9.1640625" style="1160"/>
    <col min="13056" max="13056" width="7.83203125" style="1160" customWidth="1"/>
    <col min="13057" max="13057" width="2.33203125" style="1160" customWidth="1"/>
    <col min="13058" max="13058" width="6.5" style="1160" customWidth="1"/>
    <col min="13059" max="13059" width="26.33203125" style="1160" customWidth="1"/>
    <col min="13060" max="13066" width="9.33203125" style="1160" customWidth="1"/>
    <col min="13067" max="13067" width="10" style="1160" customWidth="1"/>
    <col min="13068" max="13068" width="9" style="1160" customWidth="1"/>
    <col min="13069" max="13069" width="1.5" style="1160" customWidth="1"/>
    <col min="13070" max="13070" width="8.6640625" style="1160" customWidth="1"/>
    <col min="13071" max="13311" width="9.1640625" style="1160"/>
    <col min="13312" max="13312" width="7.83203125" style="1160" customWidth="1"/>
    <col min="13313" max="13313" width="2.33203125" style="1160" customWidth="1"/>
    <col min="13314" max="13314" width="6.5" style="1160" customWidth="1"/>
    <col min="13315" max="13315" width="26.33203125" style="1160" customWidth="1"/>
    <col min="13316" max="13322" width="9.33203125" style="1160" customWidth="1"/>
    <col min="13323" max="13323" width="10" style="1160" customWidth="1"/>
    <col min="13324" max="13324" width="9" style="1160" customWidth="1"/>
    <col min="13325" max="13325" width="1.5" style="1160" customWidth="1"/>
    <col min="13326" max="13326" width="8.6640625" style="1160" customWidth="1"/>
    <col min="13327" max="13567" width="9.1640625" style="1160"/>
    <col min="13568" max="13568" width="7.83203125" style="1160" customWidth="1"/>
    <col min="13569" max="13569" width="2.33203125" style="1160" customWidth="1"/>
    <col min="13570" max="13570" width="6.5" style="1160" customWidth="1"/>
    <col min="13571" max="13571" width="26.33203125" style="1160" customWidth="1"/>
    <col min="13572" max="13578" width="9.33203125" style="1160" customWidth="1"/>
    <col min="13579" max="13579" width="10" style="1160" customWidth="1"/>
    <col min="13580" max="13580" width="9" style="1160" customWidth="1"/>
    <col min="13581" max="13581" width="1.5" style="1160" customWidth="1"/>
    <col min="13582" max="13582" width="8.6640625" style="1160" customWidth="1"/>
    <col min="13583" max="13823" width="9.1640625" style="1160"/>
    <col min="13824" max="13824" width="7.83203125" style="1160" customWidth="1"/>
    <col min="13825" max="13825" width="2.33203125" style="1160" customWidth="1"/>
    <col min="13826" max="13826" width="6.5" style="1160" customWidth="1"/>
    <col min="13827" max="13827" width="26.33203125" style="1160" customWidth="1"/>
    <col min="13828" max="13834" width="9.33203125" style="1160" customWidth="1"/>
    <col min="13835" max="13835" width="10" style="1160" customWidth="1"/>
    <col min="13836" max="13836" width="9" style="1160" customWidth="1"/>
    <col min="13837" max="13837" width="1.5" style="1160" customWidth="1"/>
    <col min="13838" max="13838" width="8.6640625" style="1160" customWidth="1"/>
    <col min="13839" max="14079" width="9.1640625" style="1160"/>
    <col min="14080" max="14080" width="7.83203125" style="1160" customWidth="1"/>
    <col min="14081" max="14081" width="2.33203125" style="1160" customWidth="1"/>
    <col min="14082" max="14082" width="6.5" style="1160" customWidth="1"/>
    <col min="14083" max="14083" width="26.33203125" style="1160" customWidth="1"/>
    <col min="14084" max="14090" width="9.33203125" style="1160" customWidth="1"/>
    <col min="14091" max="14091" width="10" style="1160" customWidth="1"/>
    <col min="14092" max="14092" width="9" style="1160" customWidth="1"/>
    <col min="14093" max="14093" width="1.5" style="1160" customWidth="1"/>
    <col min="14094" max="14094" width="8.6640625" style="1160" customWidth="1"/>
    <col min="14095" max="14335" width="9.1640625" style="1160"/>
    <col min="14336" max="14336" width="7.83203125" style="1160" customWidth="1"/>
    <col min="14337" max="14337" width="2.33203125" style="1160" customWidth="1"/>
    <col min="14338" max="14338" width="6.5" style="1160" customWidth="1"/>
    <col min="14339" max="14339" width="26.33203125" style="1160" customWidth="1"/>
    <col min="14340" max="14346" width="9.33203125" style="1160" customWidth="1"/>
    <col min="14347" max="14347" width="10" style="1160" customWidth="1"/>
    <col min="14348" max="14348" width="9" style="1160" customWidth="1"/>
    <col min="14349" max="14349" width="1.5" style="1160" customWidth="1"/>
    <col min="14350" max="14350" width="8.6640625" style="1160" customWidth="1"/>
    <col min="14351" max="14591" width="9.1640625" style="1160"/>
    <col min="14592" max="14592" width="7.83203125" style="1160" customWidth="1"/>
    <col min="14593" max="14593" width="2.33203125" style="1160" customWidth="1"/>
    <col min="14594" max="14594" width="6.5" style="1160" customWidth="1"/>
    <col min="14595" max="14595" width="26.33203125" style="1160" customWidth="1"/>
    <col min="14596" max="14602" width="9.33203125" style="1160" customWidth="1"/>
    <col min="14603" max="14603" width="10" style="1160" customWidth="1"/>
    <col min="14604" max="14604" width="9" style="1160" customWidth="1"/>
    <col min="14605" max="14605" width="1.5" style="1160" customWidth="1"/>
    <col min="14606" max="14606" width="8.6640625" style="1160" customWidth="1"/>
    <col min="14607" max="14847" width="9.1640625" style="1160"/>
    <col min="14848" max="14848" width="7.83203125" style="1160" customWidth="1"/>
    <col min="14849" max="14849" width="2.33203125" style="1160" customWidth="1"/>
    <col min="14850" max="14850" width="6.5" style="1160" customWidth="1"/>
    <col min="14851" max="14851" width="26.33203125" style="1160" customWidth="1"/>
    <col min="14852" max="14858" width="9.33203125" style="1160" customWidth="1"/>
    <col min="14859" max="14859" width="10" style="1160" customWidth="1"/>
    <col min="14860" max="14860" width="9" style="1160" customWidth="1"/>
    <col min="14861" max="14861" width="1.5" style="1160" customWidth="1"/>
    <col min="14862" max="14862" width="8.6640625" style="1160" customWidth="1"/>
    <col min="14863" max="15103" width="9.1640625" style="1160"/>
    <col min="15104" max="15104" width="7.83203125" style="1160" customWidth="1"/>
    <col min="15105" max="15105" width="2.33203125" style="1160" customWidth="1"/>
    <col min="15106" max="15106" width="6.5" style="1160" customWidth="1"/>
    <col min="15107" max="15107" width="26.33203125" style="1160" customWidth="1"/>
    <col min="15108" max="15114" width="9.33203125" style="1160" customWidth="1"/>
    <col min="15115" max="15115" width="10" style="1160" customWidth="1"/>
    <col min="15116" max="15116" width="9" style="1160" customWidth="1"/>
    <col min="15117" max="15117" width="1.5" style="1160" customWidth="1"/>
    <col min="15118" max="15118" width="8.6640625" style="1160" customWidth="1"/>
    <col min="15119" max="15359" width="9.1640625" style="1160"/>
    <col min="15360" max="15360" width="7.83203125" style="1160" customWidth="1"/>
    <col min="15361" max="15361" width="2.33203125" style="1160" customWidth="1"/>
    <col min="15362" max="15362" width="6.5" style="1160" customWidth="1"/>
    <col min="15363" max="15363" width="26.33203125" style="1160" customWidth="1"/>
    <col min="15364" max="15370" width="9.33203125" style="1160" customWidth="1"/>
    <col min="15371" max="15371" width="10" style="1160" customWidth="1"/>
    <col min="15372" max="15372" width="9" style="1160" customWidth="1"/>
    <col min="15373" max="15373" width="1.5" style="1160" customWidth="1"/>
    <col min="15374" max="15374" width="8.6640625" style="1160" customWidth="1"/>
    <col min="15375" max="15615" width="9.1640625" style="1160"/>
    <col min="15616" max="15616" width="7.83203125" style="1160" customWidth="1"/>
    <col min="15617" max="15617" width="2.33203125" style="1160" customWidth="1"/>
    <col min="15618" max="15618" width="6.5" style="1160" customWidth="1"/>
    <col min="15619" max="15619" width="26.33203125" style="1160" customWidth="1"/>
    <col min="15620" max="15626" width="9.33203125" style="1160" customWidth="1"/>
    <col min="15627" max="15627" width="10" style="1160" customWidth="1"/>
    <col min="15628" max="15628" width="9" style="1160" customWidth="1"/>
    <col min="15629" max="15629" width="1.5" style="1160" customWidth="1"/>
    <col min="15630" max="15630" width="8.6640625" style="1160" customWidth="1"/>
    <col min="15631" max="15871" width="9.1640625" style="1160"/>
    <col min="15872" max="15872" width="7.83203125" style="1160" customWidth="1"/>
    <col min="15873" max="15873" width="2.33203125" style="1160" customWidth="1"/>
    <col min="15874" max="15874" width="6.5" style="1160" customWidth="1"/>
    <col min="15875" max="15875" width="26.33203125" style="1160" customWidth="1"/>
    <col min="15876" max="15882" width="9.33203125" style="1160" customWidth="1"/>
    <col min="15883" max="15883" width="10" style="1160" customWidth="1"/>
    <col min="15884" max="15884" width="9" style="1160" customWidth="1"/>
    <col min="15885" max="15885" width="1.5" style="1160" customWidth="1"/>
    <col min="15886" max="15886" width="8.6640625" style="1160" customWidth="1"/>
    <col min="15887" max="16127" width="9.1640625" style="1160"/>
    <col min="16128" max="16128" width="7.83203125" style="1160" customWidth="1"/>
    <col min="16129" max="16129" width="2.33203125" style="1160" customWidth="1"/>
    <col min="16130" max="16130" width="6.5" style="1160" customWidth="1"/>
    <col min="16131" max="16131" width="26.33203125" style="1160" customWidth="1"/>
    <col min="16132" max="16138" width="9.33203125" style="1160" customWidth="1"/>
    <col min="16139" max="16139" width="10" style="1160" customWidth="1"/>
    <col min="16140" max="16140" width="9" style="1160" customWidth="1"/>
    <col min="16141" max="16141" width="1.5" style="1160" customWidth="1"/>
    <col min="16142" max="16142" width="8.6640625" style="1160" customWidth="1"/>
    <col min="16143" max="16384" width="9.1640625" style="1160"/>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1159" customFormat="1" ht="13.5" customHeight="1">
      <c r="A2" s="3923" t="s">
        <v>2258</v>
      </c>
      <c r="B2" s="3924"/>
      <c r="C2" s="3924"/>
      <c r="D2" s="3924"/>
      <c r="K2" s="3925"/>
      <c r="L2" s="1167"/>
      <c r="M2" s="3925" t="s">
        <v>2259</v>
      </c>
      <c r="N2" s="3926"/>
    </row>
    <row r="3" spans="1:89" ht="2.25" customHeight="1" thickBot="1">
      <c r="L3" s="1161"/>
    </row>
    <row r="4" spans="1:89" s="1159" customFormat="1" ht="16.5" customHeight="1">
      <c r="A4" s="3929" t="s">
        <v>2152</v>
      </c>
      <c r="B4" s="3930"/>
      <c r="C4" s="6584" t="s">
        <v>2078</v>
      </c>
      <c r="D4" s="6585"/>
      <c r="E4" s="6579">
        <v>2015</v>
      </c>
      <c r="F4" s="6579">
        <v>2016</v>
      </c>
      <c r="G4" s="6579">
        <v>2017</v>
      </c>
      <c r="H4" s="6579" t="s">
        <v>2105</v>
      </c>
      <c r="I4" s="6579" t="s">
        <v>2106</v>
      </c>
      <c r="J4" s="6581" t="s">
        <v>2106</v>
      </c>
      <c r="K4" s="6582"/>
      <c r="L4" s="6582"/>
      <c r="M4" s="6583"/>
      <c r="N4" s="3931"/>
    </row>
    <row r="5" spans="1:89" s="1159" customFormat="1" ht="18.75" customHeight="1" thickBot="1">
      <c r="A5" s="3932" t="s">
        <v>2138</v>
      </c>
      <c r="B5" s="3933"/>
      <c r="C5" s="6586"/>
      <c r="D5" s="6587"/>
      <c r="E5" s="6580">
        <v>2014</v>
      </c>
      <c r="F5" s="6580">
        <v>2014</v>
      </c>
      <c r="G5" s="6580">
        <v>2014</v>
      </c>
      <c r="H5" s="6580">
        <v>2014</v>
      </c>
      <c r="I5" s="6580">
        <v>2015</v>
      </c>
      <c r="J5" s="3892" t="s">
        <v>2107</v>
      </c>
      <c r="K5" s="3893" t="s">
        <v>2108</v>
      </c>
      <c r="L5" s="3893" t="s">
        <v>2109</v>
      </c>
      <c r="M5" s="3894" t="s">
        <v>2110</v>
      </c>
      <c r="N5" s="3934"/>
    </row>
    <row r="6" spans="1:89" s="3940" customFormat="1" ht="19.5" customHeight="1">
      <c r="A6" s="3935"/>
      <c r="B6" s="3936" t="s">
        <v>2260</v>
      </c>
      <c r="C6" s="3937"/>
      <c r="D6" s="3938"/>
      <c r="E6" s="1162">
        <f>E7+E17+E20+E24+E28+E31+E45+E55+E65+E75</f>
        <v>166503</v>
      </c>
      <c r="F6" s="1162">
        <v>165423</v>
      </c>
      <c r="G6" s="1162">
        <v>180867</v>
      </c>
      <c r="H6" s="1162">
        <v>192438</v>
      </c>
      <c r="I6" s="1162">
        <v>199111</v>
      </c>
      <c r="J6" s="1162">
        <v>46279</v>
      </c>
      <c r="K6" s="1162">
        <v>48527</v>
      </c>
      <c r="L6" s="1162">
        <v>51376</v>
      </c>
      <c r="M6" s="1163">
        <v>52929</v>
      </c>
      <c r="N6" s="3939"/>
    </row>
    <row r="7" spans="1:89" s="3945" customFormat="1" ht="15.75" customHeight="1">
      <c r="A7" s="3941">
        <v>0</v>
      </c>
      <c r="B7" s="3942" t="s">
        <v>2261</v>
      </c>
      <c r="C7" s="3942"/>
      <c r="D7" s="3943"/>
      <c r="E7" s="1164">
        <v>32496</v>
      </c>
      <c r="F7" s="1164">
        <v>34497</v>
      </c>
      <c r="G7" s="1164">
        <v>37643</v>
      </c>
      <c r="H7" s="1164">
        <v>34726</v>
      </c>
      <c r="I7" s="1164">
        <v>35874</v>
      </c>
      <c r="J7" s="1164">
        <v>8915</v>
      </c>
      <c r="K7" s="1164">
        <v>8408</v>
      </c>
      <c r="L7" s="1164">
        <v>8610</v>
      </c>
      <c r="M7" s="1164">
        <v>9941</v>
      </c>
      <c r="N7" s="3944"/>
    </row>
    <row r="8" spans="1:89" ht="12.6" customHeight="1">
      <c r="A8" s="1166"/>
      <c r="B8" s="3946"/>
      <c r="C8" s="1167" t="s">
        <v>2262</v>
      </c>
      <c r="D8" s="1168"/>
      <c r="E8" s="1165">
        <v>2588</v>
      </c>
      <c r="F8" s="1165">
        <v>2495</v>
      </c>
      <c r="G8" s="1165">
        <v>2904</v>
      </c>
      <c r="H8" s="1165">
        <v>3014</v>
      </c>
      <c r="I8" s="1165">
        <v>3056</v>
      </c>
      <c r="J8" s="1165">
        <v>700</v>
      </c>
      <c r="K8" s="1165">
        <v>650</v>
      </c>
      <c r="L8" s="1165">
        <v>742</v>
      </c>
      <c r="M8" s="1165">
        <v>964</v>
      </c>
      <c r="N8" s="1169"/>
    </row>
    <row r="9" spans="1:89" s="1170" customFormat="1" ht="12.6" customHeight="1">
      <c r="A9" s="1166"/>
      <c r="B9" s="1167"/>
      <c r="C9" s="1167" t="s">
        <v>2263</v>
      </c>
      <c r="D9" s="1168"/>
      <c r="E9" s="1165">
        <v>3433</v>
      </c>
      <c r="F9" s="1165">
        <v>3716</v>
      </c>
      <c r="G9" s="1165">
        <v>3679</v>
      </c>
      <c r="H9" s="1165">
        <v>3852</v>
      </c>
      <c r="I9" s="1165">
        <v>3920</v>
      </c>
      <c r="J9" s="1165">
        <v>876</v>
      </c>
      <c r="K9" s="1165">
        <v>1126</v>
      </c>
      <c r="L9" s="1165">
        <v>880</v>
      </c>
      <c r="M9" s="1165">
        <v>1038</v>
      </c>
      <c r="N9" s="1169"/>
    </row>
    <row r="10" spans="1:89" s="1170" customFormat="1" ht="12.6" customHeight="1">
      <c r="A10" s="1166"/>
      <c r="B10" s="1167"/>
      <c r="C10" s="1167" t="s">
        <v>2264</v>
      </c>
      <c r="D10" s="1168"/>
      <c r="E10" s="1165">
        <v>9913</v>
      </c>
      <c r="F10" s="1165">
        <v>11132</v>
      </c>
      <c r="G10" s="1165">
        <v>12548</v>
      </c>
      <c r="H10" s="1165">
        <v>10510</v>
      </c>
      <c r="I10" s="1165">
        <v>10035</v>
      </c>
      <c r="J10" s="1165">
        <v>2382</v>
      </c>
      <c r="K10" s="1165">
        <v>2535</v>
      </c>
      <c r="L10" s="1165">
        <v>2635</v>
      </c>
      <c r="M10" s="1165">
        <v>2483</v>
      </c>
      <c r="N10" s="1169"/>
    </row>
    <row r="11" spans="1:89" s="3947" customFormat="1" ht="12.6" customHeight="1">
      <c r="A11" s="1166"/>
      <c r="B11" s="1167"/>
      <c r="C11" s="1167" t="s">
        <v>2265</v>
      </c>
      <c r="D11" s="1168"/>
      <c r="E11" s="1165">
        <v>1754</v>
      </c>
      <c r="F11" s="1165">
        <v>1212</v>
      </c>
      <c r="G11" s="1165">
        <v>1596</v>
      </c>
      <c r="H11" s="1165">
        <v>1104</v>
      </c>
      <c r="I11" s="1165">
        <v>1602</v>
      </c>
      <c r="J11" s="1165">
        <v>583</v>
      </c>
      <c r="K11" s="1165">
        <v>345</v>
      </c>
      <c r="L11" s="1165">
        <v>336</v>
      </c>
      <c r="M11" s="1165">
        <v>338</v>
      </c>
      <c r="N11" s="1169"/>
    </row>
    <row r="12" spans="1:89" s="1170" customFormat="1" ht="12.6" customHeight="1">
      <c r="A12" s="1166"/>
      <c r="B12" s="1167"/>
      <c r="C12" s="1167" t="s">
        <v>2266</v>
      </c>
      <c r="D12" s="1168"/>
      <c r="E12" s="1165">
        <v>1722</v>
      </c>
      <c r="F12" s="1165">
        <v>1417</v>
      </c>
      <c r="G12" s="1165">
        <v>1556</v>
      </c>
      <c r="H12" s="1165">
        <v>1761</v>
      </c>
      <c r="I12" s="1165">
        <v>1740</v>
      </c>
      <c r="J12" s="1165">
        <v>421</v>
      </c>
      <c r="K12" s="1165">
        <v>468</v>
      </c>
      <c r="L12" s="1165">
        <v>420</v>
      </c>
      <c r="M12" s="1165">
        <v>431</v>
      </c>
      <c r="N12" s="1169"/>
    </row>
    <row r="13" spans="1:89" s="1170" customFormat="1" ht="12.6" customHeight="1">
      <c r="A13" s="1166"/>
      <c r="B13" s="1167"/>
      <c r="C13" s="1167" t="s">
        <v>2267</v>
      </c>
      <c r="D13" s="1168"/>
      <c r="E13" s="1165">
        <v>12</v>
      </c>
      <c r="F13" s="1165">
        <v>9</v>
      </c>
      <c r="G13" s="1165">
        <v>6</v>
      </c>
      <c r="H13" s="1165">
        <v>9</v>
      </c>
      <c r="I13" s="1165">
        <v>13</v>
      </c>
      <c r="J13" s="1165">
        <v>3</v>
      </c>
      <c r="K13" s="1165">
        <v>3</v>
      </c>
      <c r="L13" s="1165">
        <v>2</v>
      </c>
      <c r="M13" s="1165">
        <v>5</v>
      </c>
      <c r="N13" s="1169"/>
    </row>
    <row r="14" spans="1:89" s="1170" customFormat="1" ht="12.6" customHeight="1">
      <c r="A14" s="1166"/>
      <c r="B14" s="1167"/>
      <c r="C14" s="1167" t="s">
        <v>2268</v>
      </c>
      <c r="D14" s="3948"/>
      <c r="E14" s="1165">
        <v>1524</v>
      </c>
      <c r="F14" s="1165">
        <v>1643</v>
      </c>
      <c r="G14" s="1165">
        <v>1669</v>
      </c>
      <c r="H14" s="1165">
        <v>1785</v>
      </c>
      <c r="I14" s="1165">
        <v>1935</v>
      </c>
      <c r="J14" s="1165">
        <v>448</v>
      </c>
      <c r="K14" s="1165">
        <v>441</v>
      </c>
      <c r="L14" s="1165">
        <v>461</v>
      </c>
      <c r="M14" s="1165">
        <v>585</v>
      </c>
      <c r="N14" s="1169"/>
    </row>
    <row r="15" spans="1:89" s="1170" customFormat="1" ht="12.6" customHeight="1">
      <c r="A15" s="1166"/>
      <c r="B15" s="1167"/>
      <c r="C15" s="1167" t="s">
        <v>2269</v>
      </c>
      <c r="D15" s="3948"/>
      <c r="E15" s="1165">
        <v>3468</v>
      </c>
      <c r="F15" s="1165">
        <v>3521</v>
      </c>
      <c r="G15" s="1165">
        <v>3487</v>
      </c>
      <c r="H15" s="1165">
        <v>3741</v>
      </c>
      <c r="I15" s="1165">
        <v>3865</v>
      </c>
      <c r="J15" s="1165">
        <v>970</v>
      </c>
      <c r="K15" s="1165">
        <v>1040</v>
      </c>
      <c r="L15" s="1165">
        <v>923</v>
      </c>
      <c r="M15" s="1165">
        <v>932</v>
      </c>
      <c r="N15" s="1169"/>
    </row>
    <row r="16" spans="1:89" s="1170" customFormat="1" ht="12.6" customHeight="1">
      <c r="A16" s="1166"/>
      <c r="B16" s="1167"/>
      <c r="C16" s="1167" t="s">
        <v>1848</v>
      </c>
      <c r="D16" s="3948"/>
      <c r="E16" s="1171">
        <f>E7-SUM(E8:E15)</f>
        <v>8082</v>
      </c>
      <c r="F16" s="1171">
        <v>9352</v>
      </c>
      <c r="G16" s="1171">
        <v>10198</v>
      </c>
      <c r="H16" s="1165">
        <v>8950</v>
      </c>
      <c r="I16" s="1165">
        <v>9708</v>
      </c>
      <c r="J16" s="1171">
        <v>2532</v>
      </c>
      <c r="K16" s="1171">
        <v>1800</v>
      </c>
      <c r="L16" s="1171">
        <v>2211</v>
      </c>
      <c r="M16" s="1171">
        <v>3165</v>
      </c>
      <c r="N16" s="1185"/>
    </row>
    <row r="17" spans="1:14" s="3945" customFormat="1" ht="15" customHeight="1">
      <c r="A17" s="3941">
        <v>1</v>
      </c>
      <c r="B17" s="3942" t="s">
        <v>2270</v>
      </c>
      <c r="C17" s="3949"/>
      <c r="D17" s="3943"/>
      <c r="E17" s="1164">
        <v>3568</v>
      </c>
      <c r="F17" s="1164">
        <v>3962</v>
      </c>
      <c r="G17" s="1164">
        <v>3984</v>
      </c>
      <c r="H17" s="1164">
        <v>3982</v>
      </c>
      <c r="I17" s="1164">
        <v>4058</v>
      </c>
      <c r="J17" s="1164">
        <v>765</v>
      </c>
      <c r="K17" s="1164">
        <v>1054</v>
      </c>
      <c r="L17" s="1164">
        <v>934</v>
      </c>
      <c r="M17" s="1164">
        <v>1305</v>
      </c>
      <c r="N17" s="3944"/>
    </row>
    <row r="18" spans="1:14" s="1170" customFormat="1" ht="12.6" customHeight="1">
      <c r="A18" s="1166"/>
      <c r="B18" s="1167"/>
      <c r="C18" s="1167" t="s">
        <v>2271</v>
      </c>
      <c r="D18" s="1168"/>
      <c r="E18" s="1165">
        <v>1421</v>
      </c>
      <c r="F18" s="1165">
        <v>1721</v>
      </c>
      <c r="G18" s="1165">
        <v>1621</v>
      </c>
      <c r="H18" s="1165">
        <v>1788</v>
      </c>
      <c r="I18" s="1165">
        <v>1882</v>
      </c>
      <c r="J18" s="1165">
        <v>402</v>
      </c>
      <c r="K18" s="1165">
        <v>437</v>
      </c>
      <c r="L18" s="1165">
        <v>449</v>
      </c>
      <c r="M18" s="1165">
        <v>594</v>
      </c>
      <c r="N18" s="1169"/>
    </row>
    <row r="19" spans="1:14" s="1170" customFormat="1" ht="12.6" customHeight="1">
      <c r="A19" s="1166"/>
      <c r="B19" s="1167"/>
      <c r="C19" s="1167" t="s">
        <v>2272</v>
      </c>
      <c r="D19" s="1168"/>
      <c r="E19" s="1171">
        <v>2147</v>
      </c>
      <c r="F19" s="1171">
        <v>2241</v>
      </c>
      <c r="G19" s="1171">
        <v>2363</v>
      </c>
      <c r="H19" s="1171">
        <v>2194</v>
      </c>
      <c r="I19" s="1171">
        <v>2176</v>
      </c>
      <c r="J19" s="1171">
        <v>363</v>
      </c>
      <c r="K19" s="1171">
        <v>617</v>
      </c>
      <c r="L19" s="1171">
        <v>485</v>
      </c>
      <c r="M19" s="1165">
        <v>711</v>
      </c>
      <c r="N19" s="1185"/>
    </row>
    <row r="20" spans="1:14" s="3940" customFormat="1" ht="13.5" customHeight="1">
      <c r="A20" s="3941">
        <v>2</v>
      </c>
      <c r="B20" s="3942" t="s">
        <v>2273</v>
      </c>
      <c r="C20" s="3942"/>
      <c r="D20" s="3943"/>
      <c r="E20" s="1164">
        <v>4386</v>
      </c>
      <c r="F20" s="1164">
        <v>4023</v>
      </c>
      <c r="G20" s="1164">
        <v>4727</v>
      </c>
      <c r="H20" s="1164">
        <v>4579</v>
      </c>
      <c r="I20" s="1164">
        <v>5000</v>
      </c>
      <c r="J20" s="1164">
        <v>1438</v>
      </c>
      <c r="K20" s="1164">
        <v>1054</v>
      </c>
      <c r="L20" s="1164">
        <v>1219</v>
      </c>
      <c r="M20" s="1164">
        <v>1289</v>
      </c>
      <c r="N20" s="3944"/>
    </row>
    <row r="21" spans="1:14" ht="12.6" customHeight="1">
      <c r="A21" s="1166"/>
      <c r="B21" s="3946"/>
      <c r="C21" s="3946" t="s">
        <v>2274</v>
      </c>
      <c r="D21" s="3950"/>
      <c r="E21" s="1165">
        <v>645</v>
      </c>
      <c r="F21" s="1165">
        <v>727</v>
      </c>
      <c r="G21" s="1165">
        <v>837</v>
      </c>
      <c r="H21" s="1165">
        <v>913</v>
      </c>
      <c r="I21" s="1165">
        <v>998</v>
      </c>
      <c r="J21" s="1165">
        <v>216</v>
      </c>
      <c r="K21" s="1165">
        <v>272</v>
      </c>
      <c r="L21" s="1165">
        <v>275</v>
      </c>
      <c r="M21" s="1165">
        <v>235</v>
      </c>
      <c r="N21" s="1169"/>
    </row>
    <row r="22" spans="1:14" s="1170" customFormat="1" ht="12.6" customHeight="1">
      <c r="A22" s="1166"/>
      <c r="B22" s="1167"/>
      <c r="C22" s="1167" t="s">
        <v>2275</v>
      </c>
      <c r="D22" s="3948"/>
      <c r="E22" s="1165">
        <v>2494</v>
      </c>
      <c r="F22" s="1165">
        <v>2032</v>
      </c>
      <c r="G22" s="1165">
        <v>2201</v>
      </c>
      <c r="H22" s="1165">
        <v>2352</v>
      </c>
      <c r="I22" s="1165">
        <v>2493</v>
      </c>
      <c r="J22" s="1165">
        <v>879</v>
      </c>
      <c r="K22" s="1165">
        <v>429</v>
      </c>
      <c r="L22" s="1165">
        <v>591</v>
      </c>
      <c r="M22" s="1165">
        <v>594</v>
      </c>
      <c r="N22" s="1169"/>
    </row>
    <row r="23" spans="1:14" s="1170" customFormat="1" ht="12.6" customHeight="1">
      <c r="A23" s="1166"/>
      <c r="B23" s="1167"/>
      <c r="C23" s="1167" t="s">
        <v>1848</v>
      </c>
      <c r="D23" s="3948"/>
      <c r="E23" s="1172">
        <f>E20-SUM(E21:E22)</f>
        <v>1247</v>
      </c>
      <c r="F23" s="1172">
        <v>1264</v>
      </c>
      <c r="G23" s="1171">
        <v>1689</v>
      </c>
      <c r="H23" s="1171">
        <v>1314</v>
      </c>
      <c r="I23" s="1172">
        <v>1509</v>
      </c>
      <c r="J23" s="1172">
        <v>343</v>
      </c>
      <c r="K23" s="1172">
        <v>353</v>
      </c>
      <c r="L23" s="1172">
        <v>353</v>
      </c>
      <c r="M23" s="1171">
        <v>460</v>
      </c>
      <c r="N23" s="1185"/>
    </row>
    <row r="24" spans="1:14" s="3952" customFormat="1" ht="18.75" customHeight="1">
      <c r="A24" s="3941">
        <v>3</v>
      </c>
      <c r="B24" s="3936" t="s">
        <v>2276</v>
      </c>
      <c r="C24" s="3936"/>
      <c r="D24" s="3951"/>
      <c r="E24" s="1164">
        <v>25367</v>
      </c>
      <c r="F24" s="1164">
        <v>22556</v>
      </c>
      <c r="G24" s="1164">
        <v>30486</v>
      </c>
      <c r="H24" s="1164">
        <v>38394</v>
      </c>
      <c r="I24" s="1164">
        <v>36772</v>
      </c>
      <c r="J24" s="1164">
        <v>9033</v>
      </c>
      <c r="K24" s="1164">
        <v>8899</v>
      </c>
      <c r="L24" s="1164">
        <v>9838</v>
      </c>
      <c r="M24" s="1164">
        <v>9002</v>
      </c>
      <c r="N24" s="3944"/>
    </row>
    <row r="25" spans="1:14" ht="13.5" customHeight="1">
      <c r="A25" s="3953"/>
      <c r="B25" s="3946"/>
      <c r="C25" s="3946" t="s">
        <v>2277</v>
      </c>
      <c r="D25" s="3950"/>
      <c r="E25" s="1165">
        <v>20408</v>
      </c>
      <c r="F25" s="1165">
        <v>18014</v>
      </c>
      <c r="G25" s="1165">
        <v>24190</v>
      </c>
      <c r="H25" s="1165">
        <v>31966</v>
      </c>
      <c r="I25" s="1165">
        <v>31044</v>
      </c>
      <c r="J25" s="1165">
        <v>7051</v>
      </c>
      <c r="K25" s="1165">
        <v>7397</v>
      </c>
      <c r="L25" s="1165">
        <v>8736</v>
      </c>
      <c r="M25" s="1165">
        <v>7860</v>
      </c>
      <c r="N25" s="1169"/>
    </row>
    <row r="26" spans="1:14" ht="13.5" customHeight="1">
      <c r="A26" s="1166"/>
      <c r="B26" s="3946"/>
      <c r="C26" s="1167" t="s">
        <v>2278</v>
      </c>
      <c r="D26" s="1168"/>
      <c r="E26" s="1165">
        <v>2863</v>
      </c>
      <c r="F26" s="1165">
        <v>2445</v>
      </c>
      <c r="G26" s="1165">
        <v>3190</v>
      </c>
      <c r="H26" s="1165">
        <v>3518</v>
      </c>
      <c r="I26" s="1165">
        <v>3100</v>
      </c>
      <c r="J26" s="1165">
        <v>887</v>
      </c>
      <c r="K26" s="1165">
        <v>854</v>
      </c>
      <c r="L26" s="1165">
        <v>735</v>
      </c>
      <c r="M26" s="1165">
        <v>624</v>
      </c>
      <c r="N26" s="1169"/>
    </row>
    <row r="27" spans="1:14" ht="13.5" customHeight="1">
      <c r="A27" s="1166"/>
      <c r="B27" s="3946"/>
      <c r="C27" s="1167" t="s">
        <v>1848</v>
      </c>
      <c r="D27" s="1168"/>
      <c r="E27" s="1171">
        <f>E24-SUM(E25:E26)</f>
        <v>2096</v>
      </c>
      <c r="F27" s="1171">
        <v>2097</v>
      </c>
      <c r="G27" s="1171">
        <v>3106</v>
      </c>
      <c r="H27" s="1171">
        <v>2880</v>
      </c>
      <c r="I27" s="1171">
        <v>2628</v>
      </c>
      <c r="J27" s="1171">
        <v>1095</v>
      </c>
      <c r="K27" s="1171">
        <v>648</v>
      </c>
      <c r="L27" s="1171">
        <v>367</v>
      </c>
      <c r="M27" s="1171">
        <v>518</v>
      </c>
      <c r="N27" s="1185"/>
    </row>
    <row r="28" spans="1:14" s="3940" customFormat="1" ht="15.75" customHeight="1">
      <c r="A28" s="3941">
        <v>4</v>
      </c>
      <c r="B28" s="3936" t="s">
        <v>2279</v>
      </c>
      <c r="C28" s="3936"/>
      <c r="D28" s="3951"/>
      <c r="E28" s="1164">
        <v>1349</v>
      </c>
      <c r="F28" s="1164">
        <v>1424</v>
      </c>
      <c r="G28" s="1164">
        <v>1592</v>
      </c>
      <c r="H28" s="1164">
        <v>1541</v>
      </c>
      <c r="I28" s="1173">
        <v>1296</v>
      </c>
      <c r="J28" s="1173">
        <v>221</v>
      </c>
      <c r="K28" s="1173">
        <v>378</v>
      </c>
      <c r="L28" s="1173">
        <v>300</v>
      </c>
      <c r="M28" s="1164">
        <v>397</v>
      </c>
      <c r="N28" s="3944"/>
    </row>
    <row r="29" spans="1:14" ht="13.5" customHeight="1">
      <c r="A29" s="1166"/>
      <c r="B29" s="3946"/>
      <c r="C29" s="3946" t="s">
        <v>2280</v>
      </c>
      <c r="D29" s="3950"/>
      <c r="E29" s="1165">
        <v>1214</v>
      </c>
      <c r="F29" s="1165">
        <v>1268</v>
      </c>
      <c r="G29" s="1165">
        <v>1428</v>
      </c>
      <c r="H29" s="1165">
        <v>1388</v>
      </c>
      <c r="I29" s="1174">
        <v>1126</v>
      </c>
      <c r="J29" s="1174">
        <v>179</v>
      </c>
      <c r="K29" s="1174">
        <v>327</v>
      </c>
      <c r="L29" s="1165">
        <v>277</v>
      </c>
      <c r="M29" s="1165">
        <v>343</v>
      </c>
      <c r="N29" s="1169"/>
    </row>
    <row r="30" spans="1:14" ht="13.5" customHeight="1">
      <c r="A30" s="1166"/>
      <c r="B30" s="3946"/>
      <c r="C30" s="3946" t="s">
        <v>1848</v>
      </c>
      <c r="D30" s="3950"/>
      <c r="E30" s="1171">
        <f>E28-E29</f>
        <v>135</v>
      </c>
      <c r="F30" s="1171">
        <v>156</v>
      </c>
      <c r="G30" s="1171">
        <v>164</v>
      </c>
      <c r="H30" s="1171">
        <v>153</v>
      </c>
      <c r="I30" s="1172">
        <v>170</v>
      </c>
      <c r="J30" s="1172">
        <v>42</v>
      </c>
      <c r="K30" s="1172">
        <v>51</v>
      </c>
      <c r="L30" s="1171">
        <v>23</v>
      </c>
      <c r="M30" s="1171">
        <v>54</v>
      </c>
      <c r="N30" s="1185"/>
    </row>
    <row r="31" spans="1:14" s="3940" customFormat="1" ht="16.5" customHeight="1">
      <c r="A31" s="3941">
        <v>5</v>
      </c>
      <c r="B31" s="3936" t="s">
        <v>2281</v>
      </c>
      <c r="C31" s="3942"/>
      <c r="D31" s="3943"/>
      <c r="E31" s="1164">
        <v>14242</v>
      </c>
      <c r="F31" s="1164">
        <v>14651</v>
      </c>
      <c r="G31" s="1164">
        <v>15071</v>
      </c>
      <c r="H31" s="1164">
        <v>16431</v>
      </c>
      <c r="I31" s="1173">
        <v>17323</v>
      </c>
      <c r="J31" s="1173">
        <v>4157</v>
      </c>
      <c r="K31" s="1173">
        <v>4392</v>
      </c>
      <c r="L31" s="1173">
        <v>4392</v>
      </c>
      <c r="M31" s="1164">
        <v>4382</v>
      </c>
      <c r="N31" s="3944"/>
    </row>
    <row r="32" spans="1:14" ht="13.5" customHeight="1">
      <c r="A32" s="1166"/>
      <c r="B32" s="3946"/>
      <c r="C32" s="3946" t="s">
        <v>2282</v>
      </c>
      <c r="D32" s="3950"/>
      <c r="E32" s="1165">
        <v>1034</v>
      </c>
      <c r="F32" s="1165">
        <v>1015</v>
      </c>
      <c r="G32" s="1165">
        <v>1136</v>
      </c>
      <c r="H32" s="1165">
        <v>1247</v>
      </c>
      <c r="I32" s="1174">
        <v>1294</v>
      </c>
      <c r="J32" s="1174">
        <v>305</v>
      </c>
      <c r="K32" s="1174">
        <v>340</v>
      </c>
      <c r="L32" s="1165">
        <v>326</v>
      </c>
      <c r="M32" s="1165">
        <v>323</v>
      </c>
      <c r="N32" s="1169"/>
    </row>
    <row r="33" spans="1:14" ht="13.5" customHeight="1">
      <c r="A33" s="1166"/>
      <c r="B33" s="3946"/>
      <c r="C33" s="3946" t="s">
        <v>2283</v>
      </c>
      <c r="D33" s="3950"/>
      <c r="E33" s="1165">
        <v>4171</v>
      </c>
      <c r="F33" s="1165">
        <v>4329</v>
      </c>
      <c r="G33" s="1165">
        <v>4148</v>
      </c>
      <c r="H33" s="1165">
        <v>4652</v>
      </c>
      <c r="I33" s="1174">
        <v>5373</v>
      </c>
      <c r="J33" s="1174">
        <v>1369</v>
      </c>
      <c r="K33" s="1174">
        <v>1338</v>
      </c>
      <c r="L33" s="1165">
        <v>1250</v>
      </c>
      <c r="M33" s="1165">
        <v>1416</v>
      </c>
      <c r="N33" s="1169"/>
    </row>
    <row r="34" spans="1:14" ht="13.5" customHeight="1">
      <c r="A34" s="1166"/>
      <c r="B34" s="3946"/>
      <c r="C34" s="3946" t="s">
        <v>2284</v>
      </c>
      <c r="D34" s="3950"/>
      <c r="E34" s="1165">
        <v>451</v>
      </c>
      <c r="F34" s="1165">
        <v>545</v>
      </c>
      <c r="G34" s="1165">
        <v>487</v>
      </c>
      <c r="H34" s="1165">
        <v>406</v>
      </c>
      <c r="I34" s="1174">
        <v>438</v>
      </c>
      <c r="J34" s="1174">
        <v>74</v>
      </c>
      <c r="K34" s="1174">
        <v>124</v>
      </c>
      <c r="L34" s="1165">
        <v>87</v>
      </c>
      <c r="M34" s="1165">
        <v>153</v>
      </c>
      <c r="N34" s="1169"/>
    </row>
    <row r="35" spans="1:14" ht="13.5" customHeight="1">
      <c r="A35" s="1166"/>
      <c r="B35" s="3946"/>
      <c r="C35" s="3946" t="s">
        <v>2285</v>
      </c>
      <c r="D35" s="3950"/>
      <c r="E35" s="1165">
        <v>1766</v>
      </c>
      <c r="F35" s="1165">
        <v>1607</v>
      </c>
      <c r="G35" s="1165">
        <v>1851</v>
      </c>
      <c r="H35" s="1165">
        <v>2218</v>
      </c>
      <c r="I35" s="1174">
        <v>1871</v>
      </c>
      <c r="J35" s="1174">
        <v>430</v>
      </c>
      <c r="K35" s="1174">
        <v>462</v>
      </c>
      <c r="L35" s="1165">
        <v>513</v>
      </c>
      <c r="M35" s="1165">
        <v>466</v>
      </c>
      <c r="N35" s="1169"/>
    </row>
    <row r="36" spans="1:14" ht="13.5" customHeight="1">
      <c r="A36" s="1166"/>
      <c r="B36" s="3946"/>
      <c r="C36" s="3946" t="s">
        <v>2286</v>
      </c>
      <c r="D36" s="3950"/>
      <c r="E36" s="1165">
        <v>1075</v>
      </c>
      <c r="F36" s="1165">
        <v>1150</v>
      </c>
      <c r="G36" s="1165">
        <v>1200</v>
      </c>
      <c r="H36" s="1165">
        <v>1373</v>
      </c>
      <c r="I36" s="1174">
        <v>1641</v>
      </c>
      <c r="J36" s="1174">
        <v>391</v>
      </c>
      <c r="K36" s="1174">
        <v>400</v>
      </c>
      <c r="L36" s="1165">
        <v>504</v>
      </c>
      <c r="M36" s="1165">
        <v>346</v>
      </c>
      <c r="N36" s="1169"/>
    </row>
    <row r="37" spans="1:14" ht="13.5" customHeight="1" thickBot="1">
      <c r="A37" s="3954"/>
      <c r="B37" s="3955"/>
      <c r="C37" s="3955" t="s">
        <v>1848</v>
      </c>
      <c r="D37" s="3956"/>
      <c r="E37" s="1175">
        <f>E31-SUM(E32:E36)</f>
        <v>5745</v>
      </c>
      <c r="F37" s="1175">
        <v>6005</v>
      </c>
      <c r="G37" s="1175">
        <v>6249</v>
      </c>
      <c r="H37" s="1175">
        <v>6535</v>
      </c>
      <c r="I37" s="1175">
        <v>6706</v>
      </c>
      <c r="J37" s="1175">
        <v>1588</v>
      </c>
      <c r="K37" s="1175">
        <v>1728</v>
      </c>
      <c r="L37" s="1175">
        <v>1712</v>
      </c>
      <c r="M37" s="1175">
        <v>1678</v>
      </c>
      <c r="N37" s="1185"/>
    </row>
    <row r="38" spans="1:14" s="3959" customFormat="1" ht="4.5" customHeight="1">
      <c r="A38" s="3957"/>
      <c r="B38" s="3958"/>
      <c r="C38" s="3958"/>
      <c r="D38" s="3958"/>
      <c r="E38" s="1176"/>
      <c r="F38" s="1176"/>
      <c r="G38" s="1176"/>
      <c r="H38" s="1176"/>
      <c r="I38" s="1176"/>
      <c r="J38" s="1176"/>
      <c r="K38" s="1176"/>
      <c r="L38" s="1176"/>
      <c r="M38" s="1176"/>
      <c r="N38" s="1176"/>
    </row>
    <row r="39" spans="1:14" ht="16.5" customHeight="1">
      <c r="A39" s="3960" t="s">
        <v>762</v>
      </c>
      <c r="B39" s="3961" t="s">
        <v>2287</v>
      </c>
      <c r="C39" s="3946"/>
      <c r="D39" s="3887" t="s">
        <v>2288</v>
      </c>
      <c r="E39" s="1177"/>
      <c r="F39" s="1177"/>
      <c r="G39" s="1177"/>
      <c r="H39" s="1177"/>
      <c r="I39" s="1177"/>
      <c r="J39" s="1177"/>
      <c r="K39" s="1178"/>
      <c r="L39" s="1178"/>
      <c r="M39" s="1178"/>
      <c r="N39" s="1178"/>
    </row>
    <row r="40" spans="1:14" ht="7.5" customHeight="1">
      <c r="A40" s="3960"/>
      <c r="B40" s="3961"/>
      <c r="C40" s="3946"/>
      <c r="D40" s="3946"/>
      <c r="E40" s="1177"/>
      <c r="F40" s="1177"/>
      <c r="G40" s="1177"/>
      <c r="H40" s="1177"/>
      <c r="I40" s="1177"/>
      <c r="J40" s="1177"/>
      <c r="K40" s="1178"/>
      <c r="L40" s="1178"/>
      <c r="M40" s="1178"/>
      <c r="N40" s="1178"/>
    </row>
    <row r="41" spans="1:14" ht="15.75" customHeight="1">
      <c r="A41" s="3923" t="s">
        <v>2289</v>
      </c>
      <c r="B41" s="3962"/>
      <c r="C41" s="3962"/>
      <c r="D41" s="3962"/>
      <c r="E41" s="1177"/>
      <c r="F41" s="1177"/>
      <c r="G41" s="1177"/>
      <c r="H41" s="1177"/>
      <c r="I41" s="1177"/>
      <c r="J41" s="1177"/>
      <c r="K41" s="1177"/>
      <c r="L41" s="1177"/>
      <c r="M41" s="1177"/>
      <c r="N41" s="1177"/>
    </row>
    <row r="42" spans="1:14" ht="2.25" customHeight="1" thickBot="1">
      <c r="E42" s="1177"/>
      <c r="F42" s="1177"/>
      <c r="G42" s="1177"/>
      <c r="H42" s="1177"/>
      <c r="I42" s="1177"/>
      <c r="J42" s="1177"/>
      <c r="K42" s="1179"/>
      <c r="L42" s="1177"/>
      <c r="M42" s="1177"/>
      <c r="N42" s="1177"/>
    </row>
    <row r="43" spans="1:14" ht="18.75" customHeight="1">
      <c r="A43" s="3929" t="s">
        <v>2152</v>
      </c>
      <c r="B43" s="3930"/>
      <c r="C43" s="6584" t="s">
        <v>2078</v>
      </c>
      <c r="D43" s="6594"/>
      <c r="E43" s="6579">
        <v>2015</v>
      </c>
      <c r="F43" s="6579">
        <v>2016</v>
      </c>
      <c r="G43" s="6579">
        <v>2017</v>
      </c>
      <c r="H43" s="6579" t="s">
        <v>2105</v>
      </c>
      <c r="I43" s="6579" t="s">
        <v>2106</v>
      </c>
      <c r="J43" s="6588" t="s">
        <v>2106</v>
      </c>
      <c r="K43" s="6589"/>
      <c r="L43" s="6589"/>
      <c r="M43" s="6590"/>
      <c r="N43" s="3931"/>
    </row>
    <row r="44" spans="1:14" ht="20.25" customHeight="1" thickBot="1">
      <c r="A44" s="3932" t="s">
        <v>2138</v>
      </c>
      <c r="B44" s="3933"/>
      <c r="C44" s="6595"/>
      <c r="D44" s="6596"/>
      <c r="E44" s="6580">
        <v>2014</v>
      </c>
      <c r="F44" s="6580">
        <v>2014</v>
      </c>
      <c r="G44" s="6580">
        <v>2014</v>
      </c>
      <c r="H44" s="6580">
        <v>2014</v>
      </c>
      <c r="I44" s="6580">
        <v>2015</v>
      </c>
      <c r="J44" s="3892" t="s">
        <v>2107</v>
      </c>
      <c r="K44" s="3893" t="s">
        <v>2108</v>
      </c>
      <c r="L44" s="3893" t="s">
        <v>2109</v>
      </c>
      <c r="M44" s="3894" t="s">
        <v>2110</v>
      </c>
      <c r="N44" s="3934"/>
    </row>
    <row r="45" spans="1:14" s="3940" customFormat="1" ht="23.25" customHeight="1">
      <c r="A45" s="3963">
        <v>6</v>
      </c>
      <c r="B45" s="6597" t="s">
        <v>2290</v>
      </c>
      <c r="C45" s="6598"/>
      <c r="D45" s="6599"/>
      <c r="E45" s="1180">
        <v>27597</v>
      </c>
      <c r="F45" s="1181">
        <v>26075</v>
      </c>
      <c r="G45" s="1181">
        <v>27418</v>
      </c>
      <c r="H45" s="1181">
        <v>29887</v>
      </c>
      <c r="I45" s="1181">
        <v>31921</v>
      </c>
      <c r="J45" s="1182">
        <v>7845</v>
      </c>
      <c r="K45" s="1182">
        <v>8268</v>
      </c>
      <c r="L45" s="1182">
        <v>7971</v>
      </c>
      <c r="M45" s="1182">
        <v>7837</v>
      </c>
      <c r="N45" s="3944"/>
    </row>
    <row r="46" spans="1:14" ht="12.75" customHeight="1">
      <c r="A46" s="3964"/>
      <c r="B46" s="3946"/>
      <c r="C46" s="3946" t="s">
        <v>2291</v>
      </c>
      <c r="D46" s="3950"/>
      <c r="E46" s="1165">
        <v>1925</v>
      </c>
      <c r="F46" s="1174">
        <v>2065</v>
      </c>
      <c r="G46" s="1174">
        <v>2145</v>
      </c>
      <c r="H46" s="1174">
        <v>2347</v>
      </c>
      <c r="I46" s="1174">
        <v>2445</v>
      </c>
      <c r="J46" s="1183">
        <v>558</v>
      </c>
      <c r="K46" s="1183">
        <v>631</v>
      </c>
      <c r="L46" s="1183">
        <v>650</v>
      </c>
      <c r="M46" s="1183">
        <v>606</v>
      </c>
      <c r="N46" s="1169"/>
    </row>
    <row r="47" spans="1:14" ht="12.75" customHeight="1">
      <c r="A47" s="3964"/>
      <c r="B47" s="3946"/>
      <c r="C47" s="3946" t="s">
        <v>2292</v>
      </c>
      <c r="D47" s="3950"/>
      <c r="E47" s="1165">
        <v>2374</v>
      </c>
      <c r="F47" s="1174">
        <v>2234</v>
      </c>
      <c r="G47" s="1174">
        <v>2591</v>
      </c>
      <c r="H47" s="1174">
        <v>2423</v>
      </c>
      <c r="I47" s="1174">
        <v>2386</v>
      </c>
      <c r="J47" s="1183">
        <v>532</v>
      </c>
      <c r="K47" s="1183">
        <v>708</v>
      </c>
      <c r="L47" s="1183">
        <v>634</v>
      </c>
      <c r="M47" s="1183">
        <v>512</v>
      </c>
      <c r="N47" s="1169"/>
    </row>
    <row r="48" spans="1:14" ht="12" customHeight="1">
      <c r="A48" s="3964"/>
      <c r="B48" s="3946"/>
      <c r="C48" s="3946" t="s">
        <v>2293</v>
      </c>
      <c r="D48" s="3950"/>
      <c r="E48" s="1165">
        <v>2790</v>
      </c>
      <c r="F48" s="1174">
        <v>2656</v>
      </c>
      <c r="G48" s="1174">
        <v>2442</v>
      </c>
      <c r="H48" s="1174">
        <v>2753</v>
      </c>
      <c r="I48" s="1174">
        <v>2425</v>
      </c>
      <c r="J48" s="1183">
        <v>570</v>
      </c>
      <c r="K48" s="1183">
        <v>677</v>
      </c>
      <c r="L48" s="1183">
        <v>552</v>
      </c>
      <c r="M48" s="1183">
        <v>626</v>
      </c>
      <c r="N48" s="1169"/>
    </row>
    <row r="49" spans="1:14" ht="11.25" customHeight="1">
      <c r="A49" s="3964"/>
      <c r="B49" s="3946"/>
      <c r="C49" s="3946" t="s">
        <v>2294</v>
      </c>
      <c r="D49" s="3950"/>
      <c r="E49" s="1165">
        <v>3048</v>
      </c>
      <c r="F49" s="1174">
        <v>3231</v>
      </c>
      <c r="G49" s="1174">
        <v>3183</v>
      </c>
      <c r="H49" s="1174">
        <v>2948</v>
      </c>
      <c r="I49" s="1174">
        <v>2771</v>
      </c>
      <c r="J49" s="1183">
        <v>573</v>
      </c>
      <c r="K49" s="1183">
        <v>704</v>
      </c>
      <c r="L49" s="1183">
        <v>708</v>
      </c>
      <c r="M49" s="1183">
        <v>786</v>
      </c>
      <c r="N49" s="1169"/>
    </row>
    <row r="50" spans="1:14" ht="11.25" customHeight="1">
      <c r="A50" s="3964"/>
      <c r="B50" s="3946"/>
      <c r="C50" s="3946" t="s">
        <v>2295</v>
      </c>
      <c r="D50" s="3950"/>
      <c r="E50" s="1165">
        <v>1457</v>
      </c>
      <c r="F50" s="1174">
        <v>1294</v>
      </c>
      <c r="G50" s="1174">
        <v>1165</v>
      </c>
      <c r="H50" s="1174">
        <v>1251</v>
      </c>
      <c r="I50" s="1174">
        <v>1744</v>
      </c>
      <c r="J50" s="1183">
        <v>425</v>
      </c>
      <c r="K50" s="1183">
        <v>411</v>
      </c>
      <c r="L50" s="1183">
        <v>486</v>
      </c>
      <c r="M50" s="1183">
        <v>422</v>
      </c>
      <c r="N50" s="1169"/>
    </row>
    <row r="51" spans="1:14" ht="11.25" customHeight="1">
      <c r="A51" s="3964"/>
      <c r="B51" s="3946"/>
      <c r="C51" s="3946" t="s">
        <v>2296</v>
      </c>
      <c r="D51" s="3950"/>
      <c r="E51" s="1165">
        <v>3719</v>
      </c>
      <c r="F51" s="1174">
        <v>2558</v>
      </c>
      <c r="G51" s="1174">
        <v>2474</v>
      </c>
      <c r="H51" s="1174">
        <v>3336</v>
      </c>
      <c r="I51" s="1174">
        <v>3284</v>
      </c>
      <c r="J51" s="1183">
        <v>826</v>
      </c>
      <c r="K51" s="1183">
        <v>839</v>
      </c>
      <c r="L51" s="1183">
        <v>807</v>
      </c>
      <c r="M51" s="1183">
        <v>812</v>
      </c>
      <c r="N51" s="1169"/>
    </row>
    <row r="52" spans="1:14" ht="12" customHeight="1">
      <c r="A52" s="3964"/>
      <c r="B52" s="3946"/>
      <c r="C52" s="3946" t="s">
        <v>2240</v>
      </c>
      <c r="D52" s="3950"/>
      <c r="E52" s="1165">
        <v>2778</v>
      </c>
      <c r="F52" s="1174">
        <v>2578</v>
      </c>
      <c r="G52" s="1174">
        <v>3034</v>
      </c>
      <c r="H52" s="1174">
        <v>3888</v>
      </c>
      <c r="I52" s="1174">
        <v>4082</v>
      </c>
      <c r="J52" s="1183">
        <v>1144</v>
      </c>
      <c r="K52" s="1183">
        <v>1092</v>
      </c>
      <c r="L52" s="1183">
        <v>915</v>
      </c>
      <c r="M52" s="1183">
        <v>931</v>
      </c>
      <c r="N52" s="1169"/>
    </row>
    <row r="53" spans="1:14" ht="12" customHeight="1">
      <c r="A53" s="3964"/>
      <c r="B53" s="3946"/>
      <c r="C53" s="3946" t="s">
        <v>2297</v>
      </c>
      <c r="D53" s="3950"/>
      <c r="E53" s="1165">
        <v>3583</v>
      </c>
      <c r="F53" s="1174">
        <v>3813</v>
      </c>
      <c r="G53" s="1174">
        <v>4268</v>
      </c>
      <c r="H53" s="1174">
        <v>4487</v>
      </c>
      <c r="I53" s="1174">
        <v>5815</v>
      </c>
      <c r="J53" s="1183">
        <v>1683</v>
      </c>
      <c r="K53" s="1183">
        <v>1406</v>
      </c>
      <c r="L53" s="1183">
        <v>1373</v>
      </c>
      <c r="M53" s="1183">
        <v>1353</v>
      </c>
      <c r="N53" s="1169"/>
    </row>
    <row r="54" spans="1:14" ht="11.25" customHeight="1">
      <c r="A54" s="3964"/>
      <c r="B54" s="3946"/>
      <c r="C54" s="3946" t="s">
        <v>1848</v>
      </c>
      <c r="D54" s="3950"/>
      <c r="E54" s="1165">
        <f>E45-SUM(E46:E53)</f>
        <v>5923</v>
      </c>
      <c r="F54" s="1174">
        <v>5646</v>
      </c>
      <c r="G54" s="1174">
        <v>6116</v>
      </c>
      <c r="H54" s="1174">
        <v>6454</v>
      </c>
      <c r="I54" s="1174">
        <v>6969</v>
      </c>
      <c r="J54" s="1183">
        <v>1534</v>
      </c>
      <c r="K54" s="1183">
        <v>1800</v>
      </c>
      <c r="L54" s="1183">
        <v>1846</v>
      </c>
      <c r="M54" s="1183">
        <v>1789</v>
      </c>
      <c r="N54" s="1169"/>
    </row>
    <row r="55" spans="1:14" s="3940" customFormat="1" ht="12.95" customHeight="1">
      <c r="A55" s="3963">
        <v>7</v>
      </c>
      <c r="B55" s="3936" t="s">
        <v>2298</v>
      </c>
      <c r="C55" s="3936"/>
      <c r="D55" s="3951"/>
      <c r="E55" s="1164">
        <v>42012</v>
      </c>
      <c r="F55" s="1173">
        <v>41322</v>
      </c>
      <c r="G55" s="1173">
        <v>41964</v>
      </c>
      <c r="H55" s="1173">
        <v>44117</v>
      </c>
      <c r="I55" s="1173">
        <v>47155</v>
      </c>
      <c r="J55" s="1184">
        <v>10137</v>
      </c>
      <c r="K55" s="1184">
        <v>11246</v>
      </c>
      <c r="L55" s="1184">
        <v>12753</v>
      </c>
      <c r="M55" s="1184">
        <v>13019</v>
      </c>
      <c r="N55" s="3944"/>
    </row>
    <row r="56" spans="1:14" ht="14.45" customHeight="1">
      <c r="A56" s="3964"/>
      <c r="B56" s="3946"/>
      <c r="C56" s="3946" t="s">
        <v>2299</v>
      </c>
      <c r="D56" s="3950"/>
      <c r="E56" s="1165">
        <v>1473</v>
      </c>
      <c r="F56" s="1174">
        <v>1405</v>
      </c>
      <c r="G56" s="1174">
        <v>2554</v>
      </c>
      <c r="H56" s="1174">
        <v>2228</v>
      </c>
      <c r="I56" s="1174">
        <v>1309</v>
      </c>
      <c r="J56" s="1183">
        <v>308</v>
      </c>
      <c r="K56" s="1183">
        <v>248</v>
      </c>
      <c r="L56" s="1183">
        <v>337</v>
      </c>
      <c r="M56" s="1183">
        <v>416</v>
      </c>
      <c r="N56" s="1169"/>
    </row>
    <row r="57" spans="1:14" ht="12.75" customHeight="1">
      <c r="A57" s="3964"/>
      <c r="B57" s="3946"/>
      <c r="C57" s="3946" t="s">
        <v>2300</v>
      </c>
      <c r="D57" s="3950"/>
      <c r="E57" s="1165">
        <v>2825</v>
      </c>
      <c r="F57" s="1174">
        <v>3187</v>
      </c>
      <c r="G57" s="1174">
        <v>2576</v>
      </c>
      <c r="H57" s="1174">
        <v>3203</v>
      </c>
      <c r="I57" s="1174">
        <v>3852</v>
      </c>
      <c r="J57" s="1183">
        <v>797</v>
      </c>
      <c r="K57" s="1183">
        <v>998</v>
      </c>
      <c r="L57" s="1183">
        <v>1014</v>
      </c>
      <c r="M57" s="1183">
        <v>1043</v>
      </c>
      <c r="N57" s="1169"/>
    </row>
    <row r="58" spans="1:14" ht="13.5" customHeight="1">
      <c r="A58" s="3964"/>
      <c r="B58" s="3946"/>
      <c r="C58" s="3946" t="s">
        <v>2301</v>
      </c>
      <c r="D58" s="3950"/>
      <c r="E58" s="1165">
        <v>4474</v>
      </c>
      <c r="F58" s="1174">
        <v>5284</v>
      </c>
      <c r="G58" s="1174">
        <v>6398</v>
      </c>
      <c r="H58" s="1174">
        <v>5838</v>
      </c>
      <c r="I58" s="1174">
        <v>6580</v>
      </c>
      <c r="J58" s="1183">
        <v>1399</v>
      </c>
      <c r="K58" s="1183">
        <v>1504</v>
      </c>
      <c r="L58" s="1183">
        <v>2082</v>
      </c>
      <c r="M58" s="1183">
        <v>1595</v>
      </c>
      <c r="N58" s="1169"/>
    </row>
    <row r="59" spans="1:14" ht="13.5" customHeight="1">
      <c r="A59" s="3964"/>
      <c r="B59" s="3946"/>
      <c r="C59" s="1167" t="s">
        <v>2302</v>
      </c>
      <c r="D59" s="3965"/>
      <c r="E59" s="1165">
        <v>3132</v>
      </c>
      <c r="F59" s="1174">
        <v>2743</v>
      </c>
      <c r="G59" s="1174">
        <v>3198</v>
      </c>
      <c r="H59" s="1174">
        <v>3242</v>
      </c>
      <c r="I59" s="1174">
        <v>3404</v>
      </c>
      <c r="J59" s="1183">
        <v>736</v>
      </c>
      <c r="K59" s="1183">
        <v>920</v>
      </c>
      <c r="L59" s="1183">
        <v>846</v>
      </c>
      <c r="M59" s="1183">
        <v>902</v>
      </c>
      <c r="N59" s="1169"/>
    </row>
    <row r="60" spans="1:14" ht="22.5" customHeight="1">
      <c r="A60" s="3964"/>
      <c r="B60" s="3946"/>
      <c r="C60" s="6600" t="s">
        <v>2303</v>
      </c>
      <c r="D60" s="6601"/>
      <c r="E60" s="1174">
        <v>13361</v>
      </c>
      <c r="F60" s="1174">
        <v>9495</v>
      </c>
      <c r="G60" s="1174">
        <v>6349</v>
      </c>
      <c r="H60" s="1174">
        <v>7751</v>
      </c>
      <c r="I60" s="1174">
        <v>8047</v>
      </c>
      <c r="J60" s="1174">
        <v>1891</v>
      </c>
      <c r="K60" s="1174">
        <v>1666</v>
      </c>
      <c r="L60" s="1174">
        <v>1658</v>
      </c>
      <c r="M60" s="1165">
        <v>2832</v>
      </c>
      <c r="N60" s="1169"/>
    </row>
    <row r="61" spans="1:14" ht="24" customHeight="1">
      <c r="A61" s="3964"/>
      <c r="B61" s="3946"/>
      <c r="C61" s="6591" t="s">
        <v>2304</v>
      </c>
      <c r="D61" s="6592"/>
      <c r="E61" s="1165">
        <v>5210</v>
      </c>
      <c r="F61" s="1174">
        <v>5832</v>
      </c>
      <c r="G61" s="1174">
        <v>6868</v>
      </c>
      <c r="H61" s="1174">
        <v>7889</v>
      </c>
      <c r="I61" s="1174">
        <v>7049</v>
      </c>
      <c r="J61" s="1183">
        <v>1679</v>
      </c>
      <c r="K61" s="1183">
        <v>2129</v>
      </c>
      <c r="L61" s="1183">
        <v>1688</v>
      </c>
      <c r="M61" s="1183">
        <v>1553</v>
      </c>
      <c r="N61" s="1169"/>
    </row>
    <row r="62" spans="1:14" ht="12" customHeight="1">
      <c r="A62" s="3964"/>
      <c r="B62" s="3946"/>
      <c r="C62" s="3946" t="s">
        <v>2305</v>
      </c>
      <c r="D62" s="3950"/>
      <c r="E62" s="1165">
        <v>8804</v>
      </c>
      <c r="F62" s="1174">
        <v>10750</v>
      </c>
      <c r="G62" s="1174">
        <v>12116</v>
      </c>
      <c r="H62" s="1174">
        <v>12985</v>
      </c>
      <c r="I62" s="1174">
        <v>14130</v>
      </c>
      <c r="J62" s="1183">
        <v>3087</v>
      </c>
      <c r="K62" s="1183">
        <v>3295</v>
      </c>
      <c r="L62" s="1183">
        <v>3810</v>
      </c>
      <c r="M62" s="1183">
        <v>3938</v>
      </c>
      <c r="N62" s="1169"/>
    </row>
    <row r="63" spans="1:14" ht="12" customHeight="1">
      <c r="A63" s="3964"/>
      <c r="B63" s="3946"/>
      <c r="C63" s="3946" t="s">
        <v>2306</v>
      </c>
      <c r="D63" s="3950"/>
      <c r="E63" s="1165">
        <v>2586</v>
      </c>
      <c r="F63" s="1174">
        <v>2428</v>
      </c>
      <c r="G63" s="1174">
        <v>1708</v>
      </c>
      <c r="H63" s="1174">
        <v>654</v>
      </c>
      <c r="I63" s="1174">
        <v>838</v>
      </c>
      <c r="J63" s="1183">
        <v>170</v>
      </c>
      <c r="K63" s="1183">
        <v>180</v>
      </c>
      <c r="L63" s="1183">
        <v>305</v>
      </c>
      <c r="M63" s="1183">
        <v>183</v>
      </c>
      <c r="N63" s="1169"/>
    </row>
    <row r="64" spans="1:14" ht="12.75" customHeight="1">
      <c r="A64" s="3964"/>
      <c r="B64" s="3946"/>
      <c r="C64" s="3946" t="s">
        <v>1848</v>
      </c>
      <c r="D64" s="3950"/>
      <c r="E64" s="1171">
        <f>E55-SUM(E56:E63)</f>
        <v>147</v>
      </c>
      <c r="F64" s="1172">
        <v>198</v>
      </c>
      <c r="G64" s="1172">
        <v>197</v>
      </c>
      <c r="H64" s="1172">
        <v>327</v>
      </c>
      <c r="I64" s="1172">
        <v>1946</v>
      </c>
      <c r="J64" s="1183">
        <v>70</v>
      </c>
      <c r="K64" s="1183">
        <v>306</v>
      </c>
      <c r="L64" s="1183">
        <v>1013</v>
      </c>
      <c r="M64" s="1183">
        <v>557</v>
      </c>
      <c r="N64" s="1185"/>
    </row>
    <row r="65" spans="1:14" s="3940" customFormat="1" ht="12" customHeight="1">
      <c r="A65" s="3963">
        <v>8</v>
      </c>
      <c r="B65" s="3936" t="s">
        <v>2307</v>
      </c>
      <c r="C65" s="3936"/>
      <c r="D65" s="3951"/>
      <c r="E65" s="1164">
        <v>14763</v>
      </c>
      <c r="F65" s="1184">
        <v>15852</v>
      </c>
      <c r="G65" s="1184">
        <v>16672</v>
      </c>
      <c r="H65" s="1184">
        <v>17839</v>
      </c>
      <c r="I65" s="1184">
        <v>19125</v>
      </c>
      <c r="J65" s="1184">
        <v>3642</v>
      </c>
      <c r="K65" s="1184">
        <v>4702</v>
      </c>
      <c r="L65" s="1184">
        <v>5196</v>
      </c>
      <c r="M65" s="1184">
        <v>5585</v>
      </c>
      <c r="N65" s="3944"/>
    </row>
    <row r="66" spans="1:14" s="3940" customFormat="1" ht="21" customHeight="1">
      <c r="A66" s="3963"/>
      <c r="B66" s="3936"/>
      <c r="C66" s="6591" t="s">
        <v>2308</v>
      </c>
      <c r="D66" s="6593"/>
      <c r="E66" s="1165">
        <v>747</v>
      </c>
      <c r="F66" s="1174">
        <v>755</v>
      </c>
      <c r="G66" s="1174">
        <v>1022</v>
      </c>
      <c r="H66" s="1174">
        <v>1413</v>
      </c>
      <c r="I66" s="1174">
        <v>1188</v>
      </c>
      <c r="J66" s="1174">
        <v>244</v>
      </c>
      <c r="K66" s="1174">
        <v>316</v>
      </c>
      <c r="L66" s="1174">
        <v>348</v>
      </c>
      <c r="M66" s="1165">
        <v>280</v>
      </c>
      <c r="N66" s="1169"/>
    </row>
    <row r="67" spans="1:14" ht="13.5" customHeight="1">
      <c r="A67" s="3964"/>
      <c r="B67" s="3946"/>
      <c r="C67" s="3946" t="s">
        <v>2309</v>
      </c>
      <c r="D67" s="3950"/>
      <c r="E67" s="1165">
        <v>2887</v>
      </c>
      <c r="F67" s="1174">
        <v>2920</v>
      </c>
      <c r="G67" s="1174">
        <v>3314</v>
      </c>
      <c r="H67" s="1174">
        <v>3366</v>
      </c>
      <c r="I67" s="1174">
        <v>4109</v>
      </c>
      <c r="J67" s="1174">
        <v>633</v>
      </c>
      <c r="K67" s="1174">
        <v>1015</v>
      </c>
      <c r="L67" s="1174">
        <v>1224</v>
      </c>
      <c r="M67" s="1165">
        <v>1237</v>
      </c>
      <c r="N67" s="1169"/>
    </row>
    <row r="68" spans="1:14" ht="12.75" customHeight="1">
      <c r="A68" s="3964"/>
      <c r="B68" s="3946"/>
      <c r="C68" s="3946" t="s">
        <v>2310</v>
      </c>
      <c r="D68" s="3950"/>
      <c r="E68" s="1165">
        <v>1211</v>
      </c>
      <c r="F68" s="1174">
        <v>1397</v>
      </c>
      <c r="G68" s="1174">
        <v>1430</v>
      </c>
      <c r="H68" s="1174">
        <v>1604</v>
      </c>
      <c r="I68" s="1174">
        <v>1738</v>
      </c>
      <c r="J68" s="1174">
        <v>289</v>
      </c>
      <c r="K68" s="1174">
        <v>388</v>
      </c>
      <c r="L68" s="1174">
        <v>522</v>
      </c>
      <c r="M68" s="1165">
        <v>539</v>
      </c>
      <c r="N68" s="1169"/>
    </row>
    <row r="69" spans="1:14" ht="24.75" customHeight="1">
      <c r="A69" s="3964"/>
      <c r="B69" s="3946"/>
      <c r="C69" s="6591" t="s">
        <v>2311</v>
      </c>
      <c r="D69" s="6593"/>
      <c r="E69" s="1165">
        <v>1442</v>
      </c>
      <c r="F69" s="1174">
        <v>2014</v>
      </c>
      <c r="G69" s="1174">
        <v>1716</v>
      </c>
      <c r="H69" s="1174">
        <v>1885</v>
      </c>
      <c r="I69" s="1174">
        <v>2051</v>
      </c>
      <c r="J69" s="1174">
        <v>473</v>
      </c>
      <c r="K69" s="1174">
        <v>494</v>
      </c>
      <c r="L69" s="1174">
        <v>546</v>
      </c>
      <c r="M69" s="1165">
        <v>538</v>
      </c>
      <c r="N69" s="1169"/>
    </row>
    <row r="70" spans="1:14" ht="12.75" customHeight="1">
      <c r="A70" s="3964"/>
      <c r="B70" s="3946"/>
      <c r="C70" s="3946" t="s">
        <v>2312</v>
      </c>
      <c r="D70" s="3950"/>
      <c r="E70" s="1165">
        <v>964</v>
      </c>
      <c r="F70" s="1174">
        <v>1091</v>
      </c>
      <c r="G70" s="1174">
        <v>1088</v>
      </c>
      <c r="H70" s="1174">
        <v>1108</v>
      </c>
      <c r="I70" s="1174">
        <v>1262</v>
      </c>
      <c r="J70" s="1174">
        <v>279</v>
      </c>
      <c r="K70" s="1174">
        <v>330</v>
      </c>
      <c r="L70" s="1174">
        <v>282</v>
      </c>
      <c r="M70" s="1165">
        <v>371</v>
      </c>
      <c r="N70" s="1169"/>
    </row>
    <row r="71" spans="1:14" ht="13.5" customHeight="1">
      <c r="A71" s="3964"/>
      <c r="B71" s="3946"/>
      <c r="C71" s="3946" t="s">
        <v>2313</v>
      </c>
      <c r="D71" s="3950"/>
      <c r="E71" s="1165">
        <v>768</v>
      </c>
      <c r="F71" s="1174">
        <v>734</v>
      </c>
      <c r="G71" s="1174">
        <v>735</v>
      </c>
      <c r="H71" s="1174">
        <v>676</v>
      </c>
      <c r="I71" s="1174">
        <v>659</v>
      </c>
      <c r="J71" s="1174">
        <v>162</v>
      </c>
      <c r="K71" s="1174">
        <v>147</v>
      </c>
      <c r="L71" s="1174">
        <v>156</v>
      </c>
      <c r="M71" s="1165">
        <v>194</v>
      </c>
      <c r="N71" s="1169"/>
    </row>
    <row r="72" spans="1:14" ht="14.45" customHeight="1">
      <c r="A72" s="3964"/>
      <c r="B72" s="3946"/>
      <c r="C72" s="3966" t="s">
        <v>2314</v>
      </c>
      <c r="D72" s="3950"/>
      <c r="E72" s="1165">
        <v>1551</v>
      </c>
      <c r="F72" s="1174">
        <v>1680</v>
      </c>
      <c r="G72" s="1174">
        <v>1729</v>
      </c>
      <c r="H72" s="1174">
        <v>1951</v>
      </c>
      <c r="I72" s="1174">
        <v>2013</v>
      </c>
      <c r="J72" s="1174">
        <v>445</v>
      </c>
      <c r="K72" s="1174">
        <v>519</v>
      </c>
      <c r="L72" s="1174">
        <v>524</v>
      </c>
      <c r="M72" s="1165">
        <v>525</v>
      </c>
      <c r="N72" s="1169"/>
    </row>
    <row r="73" spans="1:14" ht="12.75" customHeight="1">
      <c r="A73" s="3964"/>
      <c r="B73" s="3946"/>
      <c r="C73" s="3967" t="s">
        <v>2315</v>
      </c>
      <c r="D73" s="3965"/>
      <c r="E73" s="1165">
        <v>918</v>
      </c>
      <c r="F73" s="1174">
        <v>697</v>
      </c>
      <c r="G73" s="1174">
        <v>645</v>
      </c>
      <c r="H73" s="1174">
        <v>597</v>
      </c>
      <c r="I73" s="1174">
        <v>564</v>
      </c>
      <c r="J73" s="1174">
        <v>110</v>
      </c>
      <c r="K73" s="1174">
        <v>150</v>
      </c>
      <c r="L73" s="1174">
        <v>114</v>
      </c>
      <c r="M73" s="1165">
        <v>190</v>
      </c>
      <c r="N73" s="1169"/>
    </row>
    <row r="74" spans="1:14" ht="12.75" customHeight="1">
      <c r="A74" s="3964"/>
      <c r="B74" s="3946"/>
      <c r="C74" s="3946" t="s">
        <v>1848</v>
      </c>
      <c r="D74" s="3950"/>
      <c r="E74" s="1165">
        <f>E65-SUM(E66:E73)</f>
        <v>4275</v>
      </c>
      <c r="F74" s="1174">
        <v>4564</v>
      </c>
      <c r="G74" s="1174">
        <v>4993</v>
      </c>
      <c r="H74" s="1174">
        <v>5239</v>
      </c>
      <c r="I74" s="1174">
        <v>5541</v>
      </c>
      <c r="J74" s="1174">
        <v>1007</v>
      </c>
      <c r="K74" s="1174">
        <v>1343</v>
      </c>
      <c r="L74" s="1174">
        <v>1480</v>
      </c>
      <c r="M74" s="1165">
        <v>1711</v>
      </c>
      <c r="N74" s="1169"/>
    </row>
    <row r="75" spans="1:14" s="3940" customFormat="1" ht="11.25" customHeight="1" thickBot="1">
      <c r="A75" s="3932">
        <v>9</v>
      </c>
      <c r="B75" s="3968" t="s">
        <v>2316</v>
      </c>
      <c r="C75" s="3969"/>
      <c r="D75" s="3970"/>
      <c r="E75" s="1186">
        <v>723</v>
      </c>
      <c r="F75" s="1187">
        <v>1061</v>
      </c>
      <c r="G75" s="1187">
        <v>1310</v>
      </c>
      <c r="H75" s="1187">
        <v>942</v>
      </c>
      <c r="I75" s="1187">
        <v>587</v>
      </c>
      <c r="J75" s="1187">
        <v>126</v>
      </c>
      <c r="K75" s="1187">
        <v>126</v>
      </c>
      <c r="L75" s="1187">
        <v>163</v>
      </c>
      <c r="M75" s="1186">
        <v>172</v>
      </c>
      <c r="N75" s="3944"/>
    </row>
    <row r="76" spans="1:14" ht="16.5" customHeight="1">
      <c r="A76" s="3971" t="s">
        <v>762</v>
      </c>
      <c r="B76" s="3961" t="s">
        <v>2287</v>
      </c>
      <c r="C76" s="3966"/>
      <c r="D76" s="3946" t="s">
        <v>2317</v>
      </c>
      <c r="E76" s="1188"/>
      <c r="F76" s="1188"/>
      <c r="G76" s="1188"/>
      <c r="H76" s="1188"/>
      <c r="I76" s="1188"/>
      <c r="J76" s="1189"/>
    </row>
    <row r="77" spans="1:14" ht="12.75">
      <c r="A77" s="3972"/>
      <c r="B77" s="3966"/>
      <c r="C77" s="3966"/>
      <c r="D77" s="3966"/>
    </row>
  </sheetData>
  <mergeCells count="20">
    <mergeCell ref="C61:D61"/>
    <mergeCell ref="C66:D66"/>
    <mergeCell ref="C69:D69"/>
    <mergeCell ref="C43:D44"/>
    <mergeCell ref="E43:E44"/>
    <mergeCell ref="B45:D45"/>
    <mergeCell ref="C60:D60"/>
    <mergeCell ref="F43:F44"/>
    <mergeCell ref="G43:G44"/>
    <mergeCell ref="H43:H44"/>
    <mergeCell ref="I43:I44"/>
    <mergeCell ref="J43:M43"/>
    <mergeCell ref="H4:H5"/>
    <mergeCell ref="I4:I5"/>
    <mergeCell ref="J4:M4"/>
    <mergeCell ref="A1:C1"/>
    <mergeCell ref="C4:D5"/>
    <mergeCell ref="E4:E5"/>
    <mergeCell ref="F4:F5"/>
    <mergeCell ref="G4:G5"/>
  </mergeCells>
  <printOptions horizontalCentered="1" verticalCentered="1"/>
  <pageMargins left="0.54" right="0" top="0.24070865999999999" bottom="0" header="0.35433070866141703" footer="0.15748031496063"/>
  <pageSetup paperSize="9" orientation="landscape" horizontalDpi="4294967294" verticalDpi="4294967294" r:id="rId1"/>
  <headerFooter alignWithMargins="0"/>
  <rowBreaks count="1" manualBreakCount="1">
    <brk id="4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K43"/>
  <sheetViews>
    <sheetView workbookViewId="0">
      <selection sqref="A1:C1"/>
    </sheetView>
  </sheetViews>
  <sheetFormatPr defaultColWidth="9.33203125" defaultRowHeight="15.75"/>
  <cols>
    <col min="1" max="1" width="24" style="10" customWidth="1"/>
    <col min="2" max="2" width="15.83203125" style="10" customWidth="1"/>
    <col min="3" max="3" width="12.6640625" style="10" customWidth="1"/>
    <col min="4" max="4" width="12.83203125" style="10" customWidth="1"/>
    <col min="5" max="5" width="15.6640625" style="10" customWidth="1"/>
    <col min="6" max="6" width="13.33203125" style="10" customWidth="1"/>
    <col min="7" max="7" width="13.5" style="10" customWidth="1"/>
    <col min="8" max="8" width="14" style="10" customWidth="1"/>
    <col min="9" max="9" width="16.1640625" style="10" customWidth="1"/>
    <col min="10"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4" customHeight="1" thickBot="1">
      <c r="A2" s="6" t="s">
        <v>130</v>
      </c>
    </row>
    <row r="3" spans="1:89" ht="27" customHeight="1" thickBot="1">
      <c r="A3" s="5655"/>
      <c r="B3" s="5380" t="s">
        <v>131</v>
      </c>
      <c r="C3" s="5281"/>
      <c r="D3" s="5282"/>
      <c r="E3" s="5380" t="s">
        <v>95</v>
      </c>
      <c r="F3" s="5281"/>
      <c r="G3" s="5282"/>
      <c r="H3" s="5280" t="s">
        <v>96</v>
      </c>
      <c r="I3" s="5656"/>
    </row>
    <row r="4" spans="1:89" ht="24.75" customHeight="1">
      <c r="A4" s="5657"/>
      <c r="B4" s="5658" t="s">
        <v>5</v>
      </c>
      <c r="C4" s="20" t="s">
        <v>6</v>
      </c>
      <c r="D4" s="2195" t="s">
        <v>7</v>
      </c>
      <c r="E4" s="5658" t="s">
        <v>5</v>
      </c>
      <c r="F4" s="20" t="s">
        <v>6</v>
      </c>
      <c r="G4" s="2195" t="s">
        <v>7</v>
      </c>
      <c r="H4" s="2193" t="s">
        <v>98</v>
      </c>
      <c r="I4" s="5659" t="s">
        <v>132</v>
      </c>
    </row>
    <row r="5" spans="1:89" ht="15" customHeight="1" thickBot="1">
      <c r="A5" s="309"/>
      <c r="B5" s="5287"/>
      <c r="C5" s="5621"/>
      <c r="D5" s="5288"/>
      <c r="E5" s="5287"/>
      <c r="F5" s="5621"/>
      <c r="G5" s="5288"/>
      <c r="H5" s="5620"/>
      <c r="I5" s="5660" t="s">
        <v>133</v>
      </c>
    </row>
    <row r="6" spans="1:89" s="43" customFormat="1" ht="23.1" customHeight="1">
      <c r="A6" s="5661" t="s">
        <v>31</v>
      </c>
      <c r="B6" s="5662">
        <v>1143069</v>
      </c>
      <c r="C6" s="5663">
        <v>566056</v>
      </c>
      <c r="D6" s="5664">
        <v>577013</v>
      </c>
      <c r="E6" s="5662">
        <v>1196383</v>
      </c>
      <c r="F6" s="5663">
        <v>590944</v>
      </c>
      <c r="G6" s="5418">
        <v>605439</v>
      </c>
      <c r="H6" s="5665">
        <v>53314</v>
      </c>
      <c r="I6" s="77">
        <v>0.4152788841297772</v>
      </c>
    </row>
    <row r="7" spans="1:89" ht="23.1" customHeight="1">
      <c r="A7" s="5666" t="s">
        <v>134</v>
      </c>
      <c r="B7" s="5667">
        <v>503045</v>
      </c>
      <c r="C7" s="5668">
        <v>247844</v>
      </c>
      <c r="D7" s="5669">
        <v>255201</v>
      </c>
      <c r="E7" s="5667">
        <v>499349</v>
      </c>
      <c r="F7" s="5668">
        <v>244688</v>
      </c>
      <c r="G7" s="5420">
        <v>254661</v>
      </c>
      <c r="H7" s="5670">
        <v>-3696</v>
      </c>
      <c r="I7" s="78">
        <v>-6.7017344567243953E-2</v>
      </c>
    </row>
    <row r="8" spans="1:89" s="104" customFormat="1" ht="23.1" customHeight="1">
      <c r="A8" s="5671" t="s">
        <v>135</v>
      </c>
      <c r="B8" s="5672">
        <v>144303</v>
      </c>
      <c r="C8" s="5417">
        <v>71720</v>
      </c>
      <c r="D8" s="5417">
        <v>72583</v>
      </c>
      <c r="E8" s="5667">
        <v>137608</v>
      </c>
      <c r="F8" s="5417">
        <v>68370</v>
      </c>
      <c r="G8" s="5673">
        <v>69238</v>
      </c>
      <c r="H8" s="5674">
        <v>-6695</v>
      </c>
      <c r="I8" s="78">
        <v>-0.4309432381760514</v>
      </c>
    </row>
    <row r="9" spans="1:89" s="104" customFormat="1" ht="23.1" customHeight="1">
      <c r="A9" s="5671" t="s">
        <v>136</v>
      </c>
      <c r="B9" s="5672">
        <v>103872</v>
      </c>
      <c r="C9" s="5417">
        <v>50730</v>
      </c>
      <c r="D9" s="5417">
        <v>53142</v>
      </c>
      <c r="E9" s="5667">
        <v>103098</v>
      </c>
      <c r="F9" s="5417">
        <v>51114</v>
      </c>
      <c r="G9" s="5673">
        <v>51984</v>
      </c>
      <c r="H9" s="5674">
        <v>-774</v>
      </c>
      <c r="I9" s="78">
        <v>-6.7971249976972459E-2</v>
      </c>
    </row>
    <row r="10" spans="1:89" s="104" customFormat="1" ht="23.1" customHeight="1">
      <c r="A10" s="5671" t="s">
        <v>137</v>
      </c>
      <c r="B10" s="5672">
        <v>75884</v>
      </c>
      <c r="C10" s="5417">
        <v>37306</v>
      </c>
      <c r="D10" s="5417">
        <v>38578</v>
      </c>
      <c r="E10" s="5667">
        <v>75613</v>
      </c>
      <c r="F10" s="5417">
        <v>36870</v>
      </c>
      <c r="G10" s="5673">
        <v>38743</v>
      </c>
      <c r="H10" s="5674">
        <v>-271</v>
      </c>
      <c r="I10" s="78">
        <v>-3.2518642596346403E-2</v>
      </c>
    </row>
    <row r="11" spans="1:89" s="104" customFormat="1" ht="23.1" customHeight="1">
      <c r="A11" s="5671" t="s">
        <v>138</v>
      </c>
      <c r="B11" s="5672">
        <v>100066</v>
      </c>
      <c r="C11" s="5417">
        <v>49452</v>
      </c>
      <c r="D11" s="5417">
        <v>50614</v>
      </c>
      <c r="E11" s="5667">
        <v>105559</v>
      </c>
      <c r="F11" s="5417">
        <v>50963</v>
      </c>
      <c r="G11" s="5673">
        <v>54596</v>
      </c>
      <c r="H11" s="5674">
        <v>5493</v>
      </c>
      <c r="I11" s="78">
        <v>0.48700083136652417</v>
      </c>
    </row>
    <row r="12" spans="1:89" s="104" customFormat="1" ht="23.1" customHeight="1">
      <c r="A12" s="5671" t="s">
        <v>139</v>
      </c>
      <c r="B12" s="5672">
        <v>78920</v>
      </c>
      <c r="C12" s="5417">
        <v>38636</v>
      </c>
      <c r="D12" s="5417">
        <v>40284</v>
      </c>
      <c r="E12" s="5667">
        <v>77471</v>
      </c>
      <c r="F12" s="5417">
        <v>37371</v>
      </c>
      <c r="G12" s="5673">
        <v>40100</v>
      </c>
      <c r="H12" s="5674">
        <v>-1449</v>
      </c>
      <c r="I12" s="78">
        <v>-0.16832189200481906</v>
      </c>
    </row>
    <row r="13" spans="1:89" ht="23.1" customHeight="1" thickBot="1">
      <c r="A13" s="5666" t="s">
        <v>140</v>
      </c>
      <c r="B13" s="5667">
        <v>640024</v>
      </c>
      <c r="C13" s="5668">
        <v>318212</v>
      </c>
      <c r="D13" s="5668">
        <v>321812</v>
      </c>
      <c r="E13" s="5667">
        <v>697034</v>
      </c>
      <c r="F13" s="5668">
        <v>346256</v>
      </c>
      <c r="G13" s="5426">
        <v>350778</v>
      </c>
      <c r="H13" s="5446">
        <v>57010</v>
      </c>
      <c r="I13" s="79">
        <v>0.77873022122774138</v>
      </c>
    </row>
    <row r="14" spans="1:89" s="43" customFormat="1" ht="26.25" customHeight="1">
      <c r="A14" s="5661" t="s">
        <v>141</v>
      </c>
      <c r="B14" s="5662">
        <v>35779</v>
      </c>
      <c r="C14" s="5663">
        <v>17700</v>
      </c>
      <c r="D14" s="5664">
        <v>18079</v>
      </c>
      <c r="E14" s="5662">
        <v>40434</v>
      </c>
      <c r="F14" s="5663">
        <v>19904</v>
      </c>
      <c r="G14" s="5663">
        <v>20530</v>
      </c>
      <c r="H14" s="5675">
        <v>4655</v>
      </c>
      <c r="I14" s="77">
        <v>1.1181127282885672</v>
      </c>
    </row>
    <row r="15" spans="1:89" ht="17.25" customHeight="1">
      <c r="A15" s="5666" t="s">
        <v>134</v>
      </c>
      <c r="B15" s="5676" t="s">
        <v>142</v>
      </c>
      <c r="C15" s="5677" t="s">
        <v>143</v>
      </c>
      <c r="D15" s="5678" t="s">
        <v>143</v>
      </c>
      <c r="E15" s="5679" t="s">
        <v>143</v>
      </c>
      <c r="F15" s="5680" t="s">
        <v>143</v>
      </c>
      <c r="G15" s="5678" t="s">
        <v>143</v>
      </c>
      <c r="H15" s="5679" t="s">
        <v>143</v>
      </c>
      <c r="I15" s="5681" t="s">
        <v>143</v>
      </c>
    </row>
    <row r="16" spans="1:89" ht="24" customHeight="1" thickBot="1">
      <c r="A16" s="5666" t="s">
        <v>140</v>
      </c>
      <c r="B16" s="5667">
        <v>35779</v>
      </c>
      <c r="C16" s="5417">
        <v>17700</v>
      </c>
      <c r="D16" s="5682">
        <v>18079</v>
      </c>
      <c r="E16" s="5667">
        <v>40434</v>
      </c>
      <c r="F16" s="5417">
        <v>19904</v>
      </c>
      <c r="G16" s="5682">
        <v>20530</v>
      </c>
      <c r="H16" s="5675">
        <v>4655</v>
      </c>
      <c r="I16" s="78">
        <v>1.1181127282885672</v>
      </c>
    </row>
    <row r="17" spans="1:9" s="43" customFormat="1" ht="28.5" customHeight="1" thickTop="1">
      <c r="A17" s="5683" t="s">
        <v>30</v>
      </c>
      <c r="B17" s="5684">
        <v>1178848</v>
      </c>
      <c r="C17" s="5685">
        <v>583756</v>
      </c>
      <c r="D17" s="5686">
        <v>595092</v>
      </c>
      <c r="E17" s="5687">
        <v>1236817</v>
      </c>
      <c r="F17" s="5685">
        <v>610848</v>
      </c>
      <c r="G17" s="5686">
        <v>625969</v>
      </c>
      <c r="H17" s="5687">
        <v>57969</v>
      </c>
      <c r="I17" s="5688">
        <v>0.43734862136473041</v>
      </c>
    </row>
    <row r="18" spans="1:9" ht="26.25" customHeight="1">
      <c r="A18" s="5666" t="s">
        <v>134</v>
      </c>
      <c r="B18" s="5667">
        <v>503045</v>
      </c>
      <c r="C18" s="5417">
        <v>247844</v>
      </c>
      <c r="D18" s="5682">
        <v>255201</v>
      </c>
      <c r="E18" s="5675">
        <v>499349</v>
      </c>
      <c r="F18" s="5417">
        <v>244688</v>
      </c>
      <c r="G18" s="5682">
        <v>254661</v>
      </c>
      <c r="H18" s="5675">
        <v>-3696</v>
      </c>
      <c r="I18" s="78">
        <v>-6.7017344567243953E-2</v>
      </c>
    </row>
    <row r="19" spans="1:9" ht="20.25" customHeight="1" thickBot="1">
      <c r="A19" s="5689" t="s">
        <v>140</v>
      </c>
      <c r="B19" s="5690">
        <v>675803</v>
      </c>
      <c r="C19" s="5691">
        <v>335912</v>
      </c>
      <c r="D19" s="5692">
        <v>339891</v>
      </c>
      <c r="E19" s="5450">
        <v>737468</v>
      </c>
      <c r="F19" s="5691">
        <v>366160</v>
      </c>
      <c r="G19" s="5692">
        <v>371308</v>
      </c>
      <c r="H19" s="5450">
        <v>61665</v>
      </c>
      <c r="I19" s="5693">
        <v>0.79698720493819319</v>
      </c>
    </row>
    <row r="20" spans="1:9" ht="18" customHeight="1">
      <c r="A20" s="81" t="s">
        <v>144</v>
      </c>
      <c r="B20" s="81"/>
      <c r="C20" s="5694"/>
      <c r="D20" s="5694"/>
      <c r="E20" s="5695"/>
      <c r="F20" s="5694"/>
      <c r="G20" s="5694"/>
      <c r="H20" s="80"/>
    </row>
    <row r="21" spans="1:9" ht="16.5" customHeight="1">
      <c r="A21" s="81" t="s">
        <v>145</v>
      </c>
      <c r="B21" s="81"/>
      <c r="C21" s="81"/>
      <c r="D21" s="81"/>
      <c r="E21" s="81"/>
      <c r="F21" s="81"/>
      <c r="G21" s="81"/>
      <c r="H21" s="81"/>
    </row>
    <row r="22" spans="1:9" ht="15.75" customHeight="1">
      <c r="A22" s="126" t="s">
        <v>146</v>
      </c>
      <c r="B22" s="81"/>
      <c r="C22" s="81"/>
      <c r="D22" s="81"/>
      <c r="E22" s="81"/>
      <c r="F22" s="81"/>
      <c r="G22" s="81"/>
      <c r="H22" s="81"/>
    </row>
    <row r="23" spans="1:9" ht="14.25" customHeight="1">
      <c r="A23" s="81" t="s">
        <v>147</v>
      </c>
    </row>
    <row r="24" spans="1:9" ht="17.25" customHeight="1">
      <c r="A24" s="81" t="s">
        <v>148</v>
      </c>
      <c r="B24" s="5650"/>
      <c r="C24" s="5696"/>
      <c r="D24" s="5697"/>
      <c r="E24" s="5697"/>
      <c r="F24" s="81"/>
      <c r="G24" s="81"/>
      <c r="H24" s="81"/>
    </row>
    <row r="25" spans="1:9" ht="16.5" customHeight="1">
      <c r="A25" s="2559"/>
    </row>
    <row r="35" ht="6.75" customHeight="1"/>
    <row r="36" ht="19.5" customHeight="1"/>
    <row r="39" ht="7.5" customHeight="1"/>
    <row r="40" ht="20.25" customHeight="1"/>
    <row r="43" ht="7.5" customHeight="1"/>
  </sheetData>
  <mergeCells count="1">
    <mergeCell ref="A1:C1"/>
  </mergeCells>
  <hyperlinks>
    <hyperlink ref="A1" location="CONTENT!A1" display="Back to table of contents"/>
  </hyperlinks>
  <pageMargins left="0.9055118110236221" right="0.23622047244094491" top="0.78740157480314965" bottom="0.43307086614173229" header="0.51181102362204722" footer="0.31496062992125984"/>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CJ42"/>
  <sheetViews>
    <sheetView workbookViewId="0">
      <selection sqref="A1:C1"/>
    </sheetView>
  </sheetViews>
  <sheetFormatPr defaultColWidth="9.1640625" defaultRowHeight="15.75"/>
  <cols>
    <col min="1" max="1" width="0.83203125" style="1190" customWidth="1"/>
    <col min="2" max="2" width="2.6640625" style="1190" customWidth="1"/>
    <col min="3" max="3" width="17" style="1190" customWidth="1"/>
    <col min="4" max="4" width="34" style="1190" customWidth="1"/>
    <col min="5" max="5" width="10" style="1190" customWidth="1"/>
    <col min="6" max="7" width="9.6640625" style="1190" customWidth="1"/>
    <col min="8" max="10" width="10" style="1190" customWidth="1"/>
    <col min="11" max="13" width="10.83203125" style="1190" customWidth="1"/>
    <col min="14" max="254" width="9.1640625" style="1190"/>
    <col min="255" max="255" width="0.83203125" style="1190" customWidth="1"/>
    <col min="256" max="256" width="2.6640625" style="1190" customWidth="1"/>
    <col min="257" max="257" width="4" style="1190" customWidth="1"/>
    <col min="258" max="258" width="34" style="1190" customWidth="1"/>
    <col min="259" max="260" width="10" style="1190" customWidth="1"/>
    <col min="261" max="262" width="9.6640625" style="1190" customWidth="1"/>
    <col min="263" max="263" width="10" style="1190" customWidth="1"/>
    <col min="264" max="266" width="10.83203125" style="1190" customWidth="1"/>
    <col min="267" max="267" width="12.83203125" style="1190" customWidth="1"/>
    <col min="268" max="268" width="2.5" style="1190" customWidth="1"/>
    <col min="269" max="269" width="5.5" style="1190" customWidth="1"/>
    <col min="270" max="510" width="9.1640625" style="1190"/>
    <col min="511" max="511" width="0.83203125" style="1190" customWidth="1"/>
    <col min="512" max="512" width="2.6640625" style="1190" customWidth="1"/>
    <col min="513" max="513" width="4" style="1190" customWidth="1"/>
    <col min="514" max="514" width="34" style="1190" customWidth="1"/>
    <col min="515" max="516" width="10" style="1190" customWidth="1"/>
    <col min="517" max="518" width="9.6640625" style="1190" customWidth="1"/>
    <col min="519" max="519" width="10" style="1190" customWidth="1"/>
    <col min="520" max="522" width="10.83203125" style="1190" customWidth="1"/>
    <col min="523" max="523" width="12.83203125" style="1190" customWidth="1"/>
    <col min="524" max="524" width="2.5" style="1190" customWidth="1"/>
    <col min="525" max="525" width="5.5" style="1190" customWidth="1"/>
    <col min="526" max="766" width="9.1640625" style="1190"/>
    <col min="767" max="767" width="0.83203125" style="1190" customWidth="1"/>
    <col min="768" max="768" width="2.6640625" style="1190" customWidth="1"/>
    <col min="769" max="769" width="4" style="1190" customWidth="1"/>
    <col min="770" max="770" width="34" style="1190" customWidth="1"/>
    <col min="771" max="772" width="10" style="1190" customWidth="1"/>
    <col min="773" max="774" width="9.6640625" style="1190" customWidth="1"/>
    <col min="775" max="775" width="10" style="1190" customWidth="1"/>
    <col min="776" max="778" width="10.83203125" style="1190" customWidth="1"/>
    <col min="779" max="779" width="12.83203125" style="1190" customWidth="1"/>
    <col min="780" max="780" width="2.5" style="1190" customWidth="1"/>
    <col min="781" max="781" width="5.5" style="1190" customWidth="1"/>
    <col min="782" max="1022" width="9.1640625" style="1190"/>
    <col min="1023" max="1023" width="0.83203125" style="1190" customWidth="1"/>
    <col min="1024" max="1024" width="2.6640625" style="1190" customWidth="1"/>
    <col min="1025" max="1025" width="4" style="1190" customWidth="1"/>
    <col min="1026" max="1026" width="34" style="1190" customWidth="1"/>
    <col min="1027" max="1028" width="10" style="1190" customWidth="1"/>
    <col min="1029" max="1030" width="9.6640625" style="1190" customWidth="1"/>
    <col min="1031" max="1031" width="10" style="1190" customWidth="1"/>
    <col min="1032" max="1034" width="10.83203125" style="1190" customWidth="1"/>
    <col min="1035" max="1035" width="12.83203125" style="1190" customWidth="1"/>
    <col min="1036" max="1036" width="2.5" style="1190" customWidth="1"/>
    <col min="1037" max="1037" width="5.5" style="1190" customWidth="1"/>
    <col min="1038" max="1278" width="9.1640625" style="1190"/>
    <col min="1279" max="1279" width="0.83203125" style="1190" customWidth="1"/>
    <col min="1280" max="1280" width="2.6640625" style="1190" customWidth="1"/>
    <col min="1281" max="1281" width="4" style="1190" customWidth="1"/>
    <col min="1282" max="1282" width="34" style="1190" customWidth="1"/>
    <col min="1283" max="1284" width="10" style="1190" customWidth="1"/>
    <col min="1285" max="1286" width="9.6640625" style="1190" customWidth="1"/>
    <col min="1287" max="1287" width="10" style="1190" customWidth="1"/>
    <col min="1288" max="1290" width="10.83203125" style="1190" customWidth="1"/>
    <col min="1291" max="1291" width="12.83203125" style="1190" customWidth="1"/>
    <col min="1292" max="1292" width="2.5" style="1190" customWidth="1"/>
    <col min="1293" max="1293" width="5.5" style="1190" customWidth="1"/>
    <col min="1294" max="1534" width="9.1640625" style="1190"/>
    <col min="1535" max="1535" width="0.83203125" style="1190" customWidth="1"/>
    <col min="1536" max="1536" width="2.6640625" style="1190" customWidth="1"/>
    <col min="1537" max="1537" width="4" style="1190" customWidth="1"/>
    <col min="1538" max="1538" width="34" style="1190" customWidth="1"/>
    <col min="1539" max="1540" width="10" style="1190" customWidth="1"/>
    <col min="1541" max="1542" width="9.6640625" style="1190" customWidth="1"/>
    <col min="1543" max="1543" width="10" style="1190" customWidth="1"/>
    <col min="1544" max="1546" width="10.83203125" style="1190" customWidth="1"/>
    <col min="1547" max="1547" width="12.83203125" style="1190" customWidth="1"/>
    <col min="1548" max="1548" width="2.5" style="1190" customWidth="1"/>
    <col min="1549" max="1549" width="5.5" style="1190" customWidth="1"/>
    <col min="1550" max="1790" width="9.1640625" style="1190"/>
    <col min="1791" max="1791" width="0.83203125" style="1190" customWidth="1"/>
    <col min="1792" max="1792" width="2.6640625" style="1190" customWidth="1"/>
    <col min="1793" max="1793" width="4" style="1190" customWidth="1"/>
    <col min="1794" max="1794" width="34" style="1190" customWidth="1"/>
    <col min="1795" max="1796" width="10" style="1190" customWidth="1"/>
    <col min="1797" max="1798" width="9.6640625" style="1190" customWidth="1"/>
    <col min="1799" max="1799" width="10" style="1190" customWidth="1"/>
    <col min="1800" max="1802" width="10.83203125" style="1190" customWidth="1"/>
    <col min="1803" max="1803" width="12.83203125" style="1190" customWidth="1"/>
    <col min="1804" max="1804" width="2.5" style="1190" customWidth="1"/>
    <col min="1805" max="1805" width="5.5" style="1190" customWidth="1"/>
    <col min="1806" max="2046" width="9.1640625" style="1190"/>
    <col min="2047" max="2047" width="0.83203125" style="1190" customWidth="1"/>
    <col min="2048" max="2048" width="2.6640625" style="1190" customWidth="1"/>
    <col min="2049" max="2049" width="4" style="1190" customWidth="1"/>
    <col min="2050" max="2050" width="34" style="1190" customWidth="1"/>
    <col min="2051" max="2052" width="10" style="1190" customWidth="1"/>
    <col min="2053" max="2054" width="9.6640625" style="1190" customWidth="1"/>
    <col min="2055" max="2055" width="10" style="1190" customWidth="1"/>
    <col min="2056" max="2058" width="10.83203125" style="1190" customWidth="1"/>
    <col min="2059" max="2059" width="12.83203125" style="1190" customWidth="1"/>
    <col min="2060" max="2060" width="2.5" style="1190" customWidth="1"/>
    <col min="2061" max="2061" width="5.5" style="1190" customWidth="1"/>
    <col min="2062" max="2302" width="9.1640625" style="1190"/>
    <col min="2303" max="2303" width="0.83203125" style="1190" customWidth="1"/>
    <col min="2304" max="2304" width="2.6640625" style="1190" customWidth="1"/>
    <col min="2305" max="2305" width="4" style="1190" customWidth="1"/>
    <col min="2306" max="2306" width="34" style="1190" customWidth="1"/>
    <col min="2307" max="2308" width="10" style="1190" customWidth="1"/>
    <col min="2309" max="2310" width="9.6640625" style="1190" customWidth="1"/>
    <col min="2311" max="2311" width="10" style="1190" customWidth="1"/>
    <col min="2312" max="2314" width="10.83203125" style="1190" customWidth="1"/>
    <col min="2315" max="2315" width="12.83203125" style="1190" customWidth="1"/>
    <col min="2316" max="2316" width="2.5" style="1190" customWidth="1"/>
    <col min="2317" max="2317" width="5.5" style="1190" customWidth="1"/>
    <col min="2318" max="2558" width="9.1640625" style="1190"/>
    <col min="2559" max="2559" width="0.83203125" style="1190" customWidth="1"/>
    <col min="2560" max="2560" width="2.6640625" style="1190" customWidth="1"/>
    <col min="2561" max="2561" width="4" style="1190" customWidth="1"/>
    <col min="2562" max="2562" width="34" style="1190" customWidth="1"/>
    <col min="2563" max="2564" width="10" style="1190" customWidth="1"/>
    <col min="2565" max="2566" width="9.6640625" style="1190" customWidth="1"/>
    <col min="2567" max="2567" width="10" style="1190" customWidth="1"/>
    <col min="2568" max="2570" width="10.83203125" style="1190" customWidth="1"/>
    <col min="2571" max="2571" width="12.83203125" style="1190" customWidth="1"/>
    <col min="2572" max="2572" width="2.5" style="1190" customWidth="1"/>
    <col min="2573" max="2573" width="5.5" style="1190" customWidth="1"/>
    <col min="2574" max="2814" width="9.1640625" style="1190"/>
    <col min="2815" max="2815" width="0.83203125" style="1190" customWidth="1"/>
    <col min="2816" max="2816" width="2.6640625" style="1190" customWidth="1"/>
    <col min="2817" max="2817" width="4" style="1190" customWidth="1"/>
    <col min="2818" max="2818" width="34" style="1190" customWidth="1"/>
    <col min="2819" max="2820" width="10" style="1190" customWidth="1"/>
    <col min="2821" max="2822" width="9.6640625" style="1190" customWidth="1"/>
    <col min="2823" max="2823" width="10" style="1190" customWidth="1"/>
    <col min="2824" max="2826" width="10.83203125" style="1190" customWidth="1"/>
    <col min="2827" max="2827" width="12.83203125" style="1190" customWidth="1"/>
    <col min="2828" max="2828" width="2.5" style="1190" customWidth="1"/>
    <col min="2829" max="2829" width="5.5" style="1190" customWidth="1"/>
    <col min="2830" max="3070" width="9.1640625" style="1190"/>
    <col min="3071" max="3071" width="0.83203125" style="1190" customWidth="1"/>
    <col min="3072" max="3072" width="2.6640625" style="1190" customWidth="1"/>
    <col min="3073" max="3073" width="4" style="1190" customWidth="1"/>
    <col min="3074" max="3074" width="34" style="1190" customWidth="1"/>
    <col min="3075" max="3076" width="10" style="1190" customWidth="1"/>
    <col min="3077" max="3078" width="9.6640625" style="1190" customWidth="1"/>
    <col min="3079" max="3079" width="10" style="1190" customWidth="1"/>
    <col min="3080" max="3082" width="10.83203125" style="1190" customWidth="1"/>
    <col min="3083" max="3083" width="12.83203125" style="1190" customWidth="1"/>
    <col min="3084" max="3084" width="2.5" style="1190" customWidth="1"/>
    <col min="3085" max="3085" width="5.5" style="1190" customWidth="1"/>
    <col min="3086" max="3326" width="9.1640625" style="1190"/>
    <col min="3327" max="3327" width="0.83203125" style="1190" customWidth="1"/>
    <col min="3328" max="3328" width="2.6640625" style="1190" customWidth="1"/>
    <col min="3329" max="3329" width="4" style="1190" customWidth="1"/>
    <col min="3330" max="3330" width="34" style="1190" customWidth="1"/>
    <col min="3331" max="3332" width="10" style="1190" customWidth="1"/>
    <col min="3333" max="3334" width="9.6640625" style="1190" customWidth="1"/>
    <col min="3335" max="3335" width="10" style="1190" customWidth="1"/>
    <col min="3336" max="3338" width="10.83203125" style="1190" customWidth="1"/>
    <col min="3339" max="3339" width="12.83203125" style="1190" customWidth="1"/>
    <col min="3340" max="3340" width="2.5" style="1190" customWidth="1"/>
    <col min="3341" max="3341" width="5.5" style="1190" customWidth="1"/>
    <col min="3342" max="3582" width="9.1640625" style="1190"/>
    <col min="3583" max="3583" width="0.83203125" style="1190" customWidth="1"/>
    <col min="3584" max="3584" width="2.6640625" style="1190" customWidth="1"/>
    <col min="3585" max="3585" width="4" style="1190" customWidth="1"/>
    <col min="3586" max="3586" width="34" style="1190" customWidth="1"/>
    <col min="3587" max="3588" width="10" style="1190" customWidth="1"/>
    <col min="3589" max="3590" width="9.6640625" style="1190" customWidth="1"/>
    <col min="3591" max="3591" width="10" style="1190" customWidth="1"/>
    <col min="3592" max="3594" width="10.83203125" style="1190" customWidth="1"/>
    <col min="3595" max="3595" width="12.83203125" style="1190" customWidth="1"/>
    <col min="3596" max="3596" width="2.5" style="1190" customWidth="1"/>
    <col min="3597" max="3597" width="5.5" style="1190" customWidth="1"/>
    <col min="3598" max="3838" width="9.1640625" style="1190"/>
    <col min="3839" max="3839" width="0.83203125" style="1190" customWidth="1"/>
    <col min="3840" max="3840" width="2.6640625" style="1190" customWidth="1"/>
    <col min="3841" max="3841" width="4" style="1190" customWidth="1"/>
    <col min="3842" max="3842" width="34" style="1190" customWidth="1"/>
    <col min="3843" max="3844" width="10" style="1190" customWidth="1"/>
    <col min="3845" max="3846" width="9.6640625" style="1190" customWidth="1"/>
    <col min="3847" max="3847" width="10" style="1190" customWidth="1"/>
    <col min="3848" max="3850" width="10.83203125" style="1190" customWidth="1"/>
    <col min="3851" max="3851" width="12.83203125" style="1190" customWidth="1"/>
    <col min="3852" max="3852" width="2.5" style="1190" customWidth="1"/>
    <col min="3853" max="3853" width="5.5" style="1190" customWidth="1"/>
    <col min="3854" max="4094" width="9.1640625" style="1190"/>
    <col min="4095" max="4095" width="0.83203125" style="1190" customWidth="1"/>
    <col min="4096" max="4096" width="2.6640625" style="1190" customWidth="1"/>
    <col min="4097" max="4097" width="4" style="1190" customWidth="1"/>
    <col min="4098" max="4098" width="34" style="1190" customWidth="1"/>
    <col min="4099" max="4100" width="10" style="1190" customWidth="1"/>
    <col min="4101" max="4102" width="9.6640625" style="1190" customWidth="1"/>
    <col min="4103" max="4103" width="10" style="1190" customWidth="1"/>
    <col min="4104" max="4106" width="10.83203125" style="1190" customWidth="1"/>
    <col min="4107" max="4107" width="12.83203125" style="1190" customWidth="1"/>
    <col min="4108" max="4108" width="2.5" style="1190" customWidth="1"/>
    <col min="4109" max="4109" width="5.5" style="1190" customWidth="1"/>
    <col min="4110" max="4350" width="9.1640625" style="1190"/>
    <col min="4351" max="4351" width="0.83203125" style="1190" customWidth="1"/>
    <col min="4352" max="4352" width="2.6640625" style="1190" customWidth="1"/>
    <col min="4353" max="4353" width="4" style="1190" customWidth="1"/>
    <col min="4354" max="4354" width="34" style="1190" customWidth="1"/>
    <col min="4355" max="4356" width="10" style="1190" customWidth="1"/>
    <col min="4357" max="4358" width="9.6640625" style="1190" customWidth="1"/>
    <col min="4359" max="4359" width="10" style="1190" customWidth="1"/>
    <col min="4360" max="4362" width="10.83203125" style="1190" customWidth="1"/>
    <col min="4363" max="4363" width="12.83203125" style="1190" customWidth="1"/>
    <col min="4364" max="4364" width="2.5" style="1190" customWidth="1"/>
    <col min="4365" max="4365" width="5.5" style="1190" customWidth="1"/>
    <col min="4366" max="4606" width="9.1640625" style="1190"/>
    <col min="4607" max="4607" width="0.83203125" style="1190" customWidth="1"/>
    <col min="4608" max="4608" width="2.6640625" style="1190" customWidth="1"/>
    <col min="4609" max="4609" width="4" style="1190" customWidth="1"/>
    <col min="4610" max="4610" width="34" style="1190" customWidth="1"/>
    <col min="4611" max="4612" width="10" style="1190" customWidth="1"/>
    <col min="4613" max="4614" width="9.6640625" style="1190" customWidth="1"/>
    <col min="4615" max="4615" width="10" style="1190" customWidth="1"/>
    <col min="4616" max="4618" width="10.83203125" style="1190" customWidth="1"/>
    <col min="4619" max="4619" width="12.83203125" style="1190" customWidth="1"/>
    <col min="4620" max="4620" width="2.5" style="1190" customWidth="1"/>
    <col min="4621" max="4621" width="5.5" style="1190" customWidth="1"/>
    <col min="4622" max="4862" width="9.1640625" style="1190"/>
    <col min="4863" max="4863" width="0.83203125" style="1190" customWidth="1"/>
    <col min="4864" max="4864" width="2.6640625" style="1190" customWidth="1"/>
    <col min="4865" max="4865" width="4" style="1190" customWidth="1"/>
    <col min="4866" max="4866" width="34" style="1190" customWidth="1"/>
    <col min="4867" max="4868" width="10" style="1190" customWidth="1"/>
    <col min="4869" max="4870" width="9.6640625" style="1190" customWidth="1"/>
    <col min="4871" max="4871" width="10" style="1190" customWidth="1"/>
    <col min="4872" max="4874" width="10.83203125" style="1190" customWidth="1"/>
    <col min="4875" max="4875" width="12.83203125" style="1190" customWidth="1"/>
    <col min="4876" max="4876" width="2.5" style="1190" customWidth="1"/>
    <col min="4877" max="4877" width="5.5" style="1190" customWidth="1"/>
    <col min="4878" max="5118" width="9.1640625" style="1190"/>
    <col min="5119" max="5119" width="0.83203125" style="1190" customWidth="1"/>
    <col min="5120" max="5120" width="2.6640625" style="1190" customWidth="1"/>
    <col min="5121" max="5121" width="4" style="1190" customWidth="1"/>
    <col min="5122" max="5122" width="34" style="1190" customWidth="1"/>
    <col min="5123" max="5124" width="10" style="1190" customWidth="1"/>
    <col min="5125" max="5126" width="9.6640625" style="1190" customWidth="1"/>
    <col min="5127" max="5127" width="10" style="1190" customWidth="1"/>
    <col min="5128" max="5130" width="10.83203125" style="1190" customWidth="1"/>
    <col min="5131" max="5131" width="12.83203125" style="1190" customWidth="1"/>
    <col min="5132" max="5132" width="2.5" style="1190" customWidth="1"/>
    <col min="5133" max="5133" width="5.5" style="1190" customWidth="1"/>
    <col min="5134" max="5374" width="9.1640625" style="1190"/>
    <col min="5375" max="5375" width="0.83203125" style="1190" customWidth="1"/>
    <col min="5376" max="5376" width="2.6640625" style="1190" customWidth="1"/>
    <col min="5377" max="5377" width="4" style="1190" customWidth="1"/>
    <col min="5378" max="5378" width="34" style="1190" customWidth="1"/>
    <col min="5379" max="5380" width="10" style="1190" customWidth="1"/>
    <col min="5381" max="5382" width="9.6640625" style="1190" customWidth="1"/>
    <col min="5383" max="5383" width="10" style="1190" customWidth="1"/>
    <col min="5384" max="5386" width="10.83203125" style="1190" customWidth="1"/>
    <col min="5387" max="5387" width="12.83203125" style="1190" customWidth="1"/>
    <col min="5388" max="5388" width="2.5" style="1190" customWidth="1"/>
    <col min="5389" max="5389" width="5.5" style="1190" customWidth="1"/>
    <col min="5390" max="5630" width="9.1640625" style="1190"/>
    <col min="5631" max="5631" width="0.83203125" style="1190" customWidth="1"/>
    <col min="5632" max="5632" width="2.6640625" style="1190" customWidth="1"/>
    <col min="5633" max="5633" width="4" style="1190" customWidth="1"/>
    <col min="5634" max="5634" width="34" style="1190" customWidth="1"/>
    <col min="5635" max="5636" width="10" style="1190" customWidth="1"/>
    <col min="5637" max="5638" width="9.6640625" style="1190" customWidth="1"/>
    <col min="5639" max="5639" width="10" style="1190" customWidth="1"/>
    <col min="5640" max="5642" width="10.83203125" style="1190" customWidth="1"/>
    <col min="5643" max="5643" width="12.83203125" style="1190" customWidth="1"/>
    <col min="5644" max="5644" width="2.5" style="1190" customWidth="1"/>
    <col min="5645" max="5645" width="5.5" style="1190" customWidth="1"/>
    <col min="5646" max="5886" width="9.1640625" style="1190"/>
    <col min="5887" max="5887" width="0.83203125" style="1190" customWidth="1"/>
    <col min="5888" max="5888" width="2.6640625" style="1190" customWidth="1"/>
    <col min="5889" max="5889" width="4" style="1190" customWidth="1"/>
    <col min="5890" max="5890" width="34" style="1190" customWidth="1"/>
    <col min="5891" max="5892" width="10" style="1190" customWidth="1"/>
    <col min="5893" max="5894" width="9.6640625" style="1190" customWidth="1"/>
    <col min="5895" max="5895" width="10" style="1190" customWidth="1"/>
    <col min="5896" max="5898" width="10.83203125" style="1190" customWidth="1"/>
    <col min="5899" max="5899" width="12.83203125" style="1190" customWidth="1"/>
    <col min="5900" max="5900" width="2.5" style="1190" customWidth="1"/>
    <col min="5901" max="5901" width="5.5" style="1190" customWidth="1"/>
    <col min="5902" max="6142" width="9.1640625" style="1190"/>
    <col min="6143" max="6143" width="0.83203125" style="1190" customWidth="1"/>
    <col min="6144" max="6144" width="2.6640625" style="1190" customWidth="1"/>
    <col min="6145" max="6145" width="4" style="1190" customWidth="1"/>
    <col min="6146" max="6146" width="34" style="1190" customWidth="1"/>
    <col min="6147" max="6148" width="10" style="1190" customWidth="1"/>
    <col min="6149" max="6150" width="9.6640625" style="1190" customWidth="1"/>
    <col min="6151" max="6151" width="10" style="1190" customWidth="1"/>
    <col min="6152" max="6154" width="10.83203125" style="1190" customWidth="1"/>
    <col min="6155" max="6155" width="12.83203125" style="1190" customWidth="1"/>
    <col min="6156" max="6156" width="2.5" style="1190" customWidth="1"/>
    <col min="6157" max="6157" width="5.5" style="1190" customWidth="1"/>
    <col min="6158" max="6398" width="9.1640625" style="1190"/>
    <col min="6399" max="6399" width="0.83203125" style="1190" customWidth="1"/>
    <col min="6400" max="6400" width="2.6640625" style="1190" customWidth="1"/>
    <col min="6401" max="6401" width="4" style="1190" customWidth="1"/>
    <col min="6402" max="6402" width="34" style="1190" customWidth="1"/>
    <col min="6403" max="6404" width="10" style="1190" customWidth="1"/>
    <col min="6405" max="6406" width="9.6640625" style="1190" customWidth="1"/>
    <col min="6407" max="6407" width="10" style="1190" customWidth="1"/>
    <col min="6408" max="6410" width="10.83203125" style="1190" customWidth="1"/>
    <col min="6411" max="6411" width="12.83203125" style="1190" customWidth="1"/>
    <col min="6412" max="6412" width="2.5" style="1190" customWidth="1"/>
    <col min="6413" max="6413" width="5.5" style="1190" customWidth="1"/>
    <col min="6414" max="6654" width="9.1640625" style="1190"/>
    <col min="6655" max="6655" width="0.83203125" style="1190" customWidth="1"/>
    <col min="6656" max="6656" width="2.6640625" style="1190" customWidth="1"/>
    <col min="6657" max="6657" width="4" style="1190" customWidth="1"/>
    <col min="6658" max="6658" width="34" style="1190" customWidth="1"/>
    <col min="6659" max="6660" width="10" style="1190" customWidth="1"/>
    <col min="6661" max="6662" width="9.6640625" style="1190" customWidth="1"/>
    <col min="6663" max="6663" width="10" style="1190" customWidth="1"/>
    <col min="6664" max="6666" width="10.83203125" style="1190" customWidth="1"/>
    <col min="6667" max="6667" width="12.83203125" style="1190" customWidth="1"/>
    <col min="6668" max="6668" width="2.5" style="1190" customWidth="1"/>
    <col min="6669" max="6669" width="5.5" style="1190" customWidth="1"/>
    <col min="6670" max="6910" width="9.1640625" style="1190"/>
    <col min="6911" max="6911" width="0.83203125" style="1190" customWidth="1"/>
    <col min="6912" max="6912" width="2.6640625" style="1190" customWidth="1"/>
    <col min="6913" max="6913" width="4" style="1190" customWidth="1"/>
    <col min="6914" max="6914" width="34" style="1190" customWidth="1"/>
    <col min="6915" max="6916" width="10" style="1190" customWidth="1"/>
    <col min="6917" max="6918" width="9.6640625" style="1190" customWidth="1"/>
    <col min="6919" max="6919" width="10" style="1190" customWidth="1"/>
    <col min="6920" max="6922" width="10.83203125" style="1190" customWidth="1"/>
    <col min="6923" max="6923" width="12.83203125" style="1190" customWidth="1"/>
    <col min="6924" max="6924" width="2.5" style="1190" customWidth="1"/>
    <col min="6925" max="6925" width="5.5" style="1190" customWidth="1"/>
    <col min="6926" max="7166" width="9.1640625" style="1190"/>
    <col min="7167" max="7167" width="0.83203125" style="1190" customWidth="1"/>
    <col min="7168" max="7168" width="2.6640625" style="1190" customWidth="1"/>
    <col min="7169" max="7169" width="4" style="1190" customWidth="1"/>
    <col min="7170" max="7170" width="34" style="1190" customWidth="1"/>
    <col min="7171" max="7172" width="10" style="1190" customWidth="1"/>
    <col min="7173" max="7174" width="9.6640625" style="1190" customWidth="1"/>
    <col min="7175" max="7175" width="10" style="1190" customWidth="1"/>
    <col min="7176" max="7178" width="10.83203125" style="1190" customWidth="1"/>
    <col min="7179" max="7179" width="12.83203125" style="1190" customWidth="1"/>
    <col min="7180" max="7180" width="2.5" style="1190" customWidth="1"/>
    <col min="7181" max="7181" width="5.5" style="1190" customWidth="1"/>
    <col min="7182" max="7422" width="9.1640625" style="1190"/>
    <col min="7423" max="7423" width="0.83203125" style="1190" customWidth="1"/>
    <col min="7424" max="7424" width="2.6640625" style="1190" customWidth="1"/>
    <col min="7425" max="7425" width="4" style="1190" customWidth="1"/>
    <col min="7426" max="7426" width="34" style="1190" customWidth="1"/>
    <col min="7427" max="7428" width="10" style="1190" customWidth="1"/>
    <col min="7429" max="7430" width="9.6640625" style="1190" customWidth="1"/>
    <col min="7431" max="7431" width="10" style="1190" customWidth="1"/>
    <col min="7432" max="7434" width="10.83203125" style="1190" customWidth="1"/>
    <col min="7435" max="7435" width="12.83203125" style="1190" customWidth="1"/>
    <col min="7436" max="7436" width="2.5" style="1190" customWidth="1"/>
    <col min="7437" max="7437" width="5.5" style="1190" customWidth="1"/>
    <col min="7438" max="7678" width="9.1640625" style="1190"/>
    <col min="7679" max="7679" width="0.83203125" style="1190" customWidth="1"/>
    <col min="7680" max="7680" width="2.6640625" style="1190" customWidth="1"/>
    <col min="7681" max="7681" width="4" style="1190" customWidth="1"/>
    <col min="7682" max="7682" width="34" style="1190" customWidth="1"/>
    <col min="7683" max="7684" width="10" style="1190" customWidth="1"/>
    <col min="7685" max="7686" width="9.6640625" style="1190" customWidth="1"/>
    <col min="7687" max="7687" width="10" style="1190" customWidth="1"/>
    <col min="7688" max="7690" width="10.83203125" style="1190" customWidth="1"/>
    <col min="7691" max="7691" width="12.83203125" style="1190" customWidth="1"/>
    <col min="7692" max="7692" width="2.5" style="1190" customWidth="1"/>
    <col min="7693" max="7693" width="5.5" style="1190" customWidth="1"/>
    <col min="7694" max="7934" width="9.1640625" style="1190"/>
    <col min="7935" max="7935" width="0.83203125" style="1190" customWidth="1"/>
    <col min="7936" max="7936" width="2.6640625" style="1190" customWidth="1"/>
    <col min="7937" max="7937" width="4" style="1190" customWidth="1"/>
    <col min="7938" max="7938" width="34" style="1190" customWidth="1"/>
    <col min="7939" max="7940" width="10" style="1190" customWidth="1"/>
    <col min="7941" max="7942" width="9.6640625" style="1190" customWidth="1"/>
    <col min="7943" max="7943" width="10" style="1190" customWidth="1"/>
    <col min="7944" max="7946" width="10.83203125" style="1190" customWidth="1"/>
    <col min="7947" max="7947" width="12.83203125" style="1190" customWidth="1"/>
    <col min="7948" max="7948" width="2.5" style="1190" customWidth="1"/>
    <col min="7949" max="7949" width="5.5" style="1190" customWidth="1"/>
    <col min="7950" max="8190" width="9.1640625" style="1190"/>
    <col min="8191" max="8191" width="0.83203125" style="1190" customWidth="1"/>
    <col min="8192" max="8192" width="2.6640625" style="1190" customWidth="1"/>
    <col min="8193" max="8193" width="4" style="1190" customWidth="1"/>
    <col min="8194" max="8194" width="34" style="1190" customWidth="1"/>
    <col min="8195" max="8196" width="10" style="1190" customWidth="1"/>
    <col min="8197" max="8198" width="9.6640625" style="1190" customWidth="1"/>
    <col min="8199" max="8199" width="10" style="1190" customWidth="1"/>
    <col min="8200" max="8202" width="10.83203125" style="1190" customWidth="1"/>
    <col min="8203" max="8203" width="12.83203125" style="1190" customWidth="1"/>
    <col min="8204" max="8204" width="2.5" style="1190" customWidth="1"/>
    <col min="8205" max="8205" width="5.5" style="1190" customWidth="1"/>
    <col min="8206" max="8446" width="9.1640625" style="1190"/>
    <col min="8447" max="8447" width="0.83203125" style="1190" customWidth="1"/>
    <col min="8448" max="8448" width="2.6640625" style="1190" customWidth="1"/>
    <col min="8449" max="8449" width="4" style="1190" customWidth="1"/>
    <col min="8450" max="8450" width="34" style="1190" customWidth="1"/>
    <col min="8451" max="8452" width="10" style="1190" customWidth="1"/>
    <col min="8453" max="8454" width="9.6640625" style="1190" customWidth="1"/>
    <col min="8455" max="8455" width="10" style="1190" customWidth="1"/>
    <col min="8456" max="8458" width="10.83203125" style="1190" customWidth="1"/>
    <col min="8459" max="8459" width="12.83203125" style="1190" customWidth="1"/>
    <col min="8460" max="8460" width="2.5" style="1190" customWidth="1"/>
    <col min="8461" max="8461" width="5.5" style="1190" customWidth="1"/>
    <col min="8462" max="8702" width="9.1640625" style="1190"/>
    <col min="8703" max="8703" width="0.83203125" style="1190" customWidth="1"/>
    <col min="8704" max="8704" width="2.6640625" style="1190" customWidth="1"/>
    <col min="8705" max="8705" width="4" style="1190" customWidth="1"/>
    <col min="8706" max="8706" width="34" style="1190" customWidth="1"/>
    <col min="8707" max="8708" width="10" style="1190" customWidth="1"/>
    <col min="8709" max="8710" width="9.6640625" style="1190" customWidth="1"/>
    <col min="8711" max="8711" width="10" style="1190" customWidth="1"/>
    <col min="8712" max="8714" width="10.83203125" style="1190" customWidth="1"/>
    <col min="8715" max="8715" width="12.83203125" style="1190" customWidth="1"/>
    <col min="8716" max="8716" width="2.5" style="1190" customWidth="1"/>
    <col min="8717" max="8717" width="5.5" style="1190" customWidth="1"/>
    <col min="8718" max="8958" width="9.1640625" style="1190"/>
    <col min="8959" max="8959" width="0.83203125" style="1190" customWidth="1"/>
    <col min="8960" max="8960" width="2.6640625" style="1190" customWidth="1"/>
    <col min="8961" max="8961" width="4" style="1190" customWidth="1"/>
    <col min="8962" max="8962" width="34" style="1190" customWidth="1"/>
    <col min="8963" max="8964" width="10" style="1190" customWidth="1"/>
    <col min="8965" max="8966" width="9.6640625" style="1190" customWidth="1"/>
    <col min="8967" max="8967" width="10" style="1190" customWidth="1"/>
    <col min="8968" max="8970" width="10.83203125" style="1190" customWidth="1"/>
    <col min="8971" max="8971" width="12.83203125" style="1190" customWidth="1"/>
    <col min="8972" max="8972" width="2.5" style="1190" customWidth="1"/>
    <col min="8973" max="8973" width="5.5" style="1190" customWidth="1"/>
    <col min="8974" max="9214" width="9.1640625" style="1190"/>
    <col min="9215" max="9215" width="0.83203125" style="1190" customWidth="1"/>
    <col min="9216" max="9216" width="2.6640625" style="1190" customWidth="1"/>
    <col min="9217" max="9217" width="4" style="1190" customWidth="1"/>
    <col min="9218" max="9218" width="34" style="1190" customWidth="1"/>
    <col min="9219" max="9220" width="10" style="1190" customWidth="1"/>
    <col min="9221" max="9222" width="9.6640625" style="1190" customWidth="1"/>
    <col min="9223" max="9223" width="10" style="1190" customWidth="1"/>
    <col min="9224" max="9226" width="10.83203125" style="1190" customWidth="1"/>
    <col min="9227" max="9227" width="12.83203125" style="1190" customWidth="1"/>
    <col min="9228" max="9228" width="2.5" style="1190" customWidth="1"/>
    <col min="9229" max="9229" width="5.5" style="1190" customWidth="1"/>
    <col min="9230" max="9470" width="9.1640625" style="1190"/>
    <col min="9471" max="9471" width="0.83203125" style="1190" customWidth="1"/>
    <col min="9472" max="9472" width="2.6640625" style="1190" customWidth="1"/>
    <col min="9473" max="9473" width="4" style="1190" customWidth="1"/>
    <col min="9474" max="9474" width="34" style="1190" customWidth="1"/>
    <col min="9475" max="9476" width="10" style="1190" customWidth="1"/>
    <col min="9477" max="9478" width="9.6640625" style="1190" customWidth="1"/>
    <col min="9479" max="9479" width="10" style="1190" customWidth="1"/>
    <col min="9480" max="9482" width="10.83203125" style="1190" customWidth="1"/>
    <col min="9483" max="9483" width="12.83203125" style="1190" customWidth="1"/>
    <col min="9484" max="9484" width="2.5" style="1190" customWidth="1"/>
    <col min="9485" max="9485" width="5.5" style="1190" customWidth="1"/>
    <col min="9486" max="9726" width="9.1640625" style="1190"/>
    <col min="9727" max="9727" width="0.83203125" style="1190" customWidth="1"/>
    <col min="9728" max="9728" width="2.6640625" style="1190" customWidth="1"/>
    <col min="9729" max="9729" width="4" style="1190" customWidth="1"/>
    <col min="9730" max="9730" width="34" style="1190" customWidth="1"/>
    <col min="9731" max="9732" width="10" style="1190" customWidth="1"/>
    <col min="9733" max="9734" width="9.6640625" style="1190" customWidth="1"/>
    <col min="9735" max="9735" width="10" style="1190" customWidth="1"/>
    <col min="9736" max="9738" width="10.83203125" style="1190" customWidth="1"/>
    <col min="9739" max="9739" width="12.83203125" style="1190" customWidth="1"/>
    <col min="9740" max="9740" width="2.5" style="1190" customWidth="1"/>
    <col min="9741" max="9741" width="5.5" style="1190" customWidth="1"/>
    <col min="9742" max="9982" width="9.1640625" style="1190"/>
    <col min="9983" max="9983" width="0.83203125" style="1190" customWidth="1"/>
    <col min="9984" max="9984" width="2.6640625" style="1190" customWidth="1"/>
    <col min="9985" max="9985" width="4" style="1190" customWidth="1"/>
    <col min="9986" max="9986" width="34" style="1190" customWidth="1"/>
    <col min="9987" max="9988" width="10" style="1190" customWidth="1"/>
    <col min="9989" max="9990" width="9.6640625" style="1190" customWidth="1"/>
    <col min="9991" max="9991" width="10" style="1190" customWidth="1"/>
    <col min="9992" max="9994" width="10.83203125" style="1190" customWidth="1"/>
    <col min="9995" max="9995" width="12.83203125" style="1190" customWidth="1"/>
    <col min="9996" max="9996" width="2.5" style="1190" customWidth="1"/>
    <col min="9997" max="9997" width="5.5" style="1190" customWidth="1"/>
    <col min="9998" max="10238" width="9.1640625" style="1190"/>
    <col min="10239" max="10239" width="0.83203125" style="1190" customWidth="1"/>
    <col min="10240" max="10240" width="2.6640625" style="1190" customWidth="1"/>
    <col min="10241" max="10241" width="4" style="1190" customWidth="1"/>
    <col min="10242" max="10242" width="34" style="1190" customWidth="1"/>
    <col min="10243" max="10244" width="10" style="1190" customWidth="1"/>
    <col min="10245" max="10246" width="9.6640625" style="1190" customWidth="1"/>
    <col min="10247" max="10247" width="10" style="1190" customWidth="1"/>
    <col min="10248" max="10250" width="10.83203125" style="1190" customWidth="1"/>
    <col min="10251" max="10251" width="12.83203125" style="1190" customWidth="1"/>
    <col min="10252" max="10252" width="2.5" style="1190" customWidth="1"/>
    <col min="10253" max="10253" width="5.5" style="1190" customWidth="1"/>
    <col min="10254" max="10494" width="9.1640625" style="1190"/>
    <col min="10495" max="10495" width="0.83203125" style="1190" customWidth="1"/>
    <col min="10496" max="10496" width="2.6640625" style="1190" customWidth="1"/>
    <col min="10497" max="10497" width="4" style="1190" customWidth="1"/>
    <col min="10498" max="10498" width="34" style="1190" customWidth="1"/>
    <col min="10499" max="10500" width="10" style="1190" customWidth="1"/>
    <col min="10501" max="10502" width="9.6640625" style="1190" customWidth="1"/>
    <col min="10503" max="10503" width="10" style="1190" customWidth="1"/>
    <col min="10504" max="10506" width="10.83203125" style="1190" customWidth="1"/>
    <col min="10507" max="10507" width="12.83203125" style="1190" customWidth="1"/>
    <col min="10508" max="10508" width="2.5" style="1190" customWidth="1"/>
    <col min="10509" max="10509" width="5.5" style="1190" customWidth="1"/>
    <col min="10510" max="10750" width="9.1640625" style="1190"/>
    <col min="10751" max="10751" width="0.83203125" style="1190" customWidth="1"/>
    <col min="10752" max="10752" width="2.6640625" style="1190" customWidth="1"/>
    <col min="10753" max="10753" width="4" style="1190" customWidth="1"/>
    <col min="10754" max="10754" width="34" style="1190" customWidth="1"/>
    <col min="10755" max="10756" width="10" style="1190" customWidth="1"/>
    <col min="10757" max="10758" width="9.6640625" style="1190" customWidth="1"/>
    <col min="10759" max="10759" width="10" style="1190" customWidth="1"/>
    <col min="10760" max="10762" width="10.83203125" style="1190" customWidth="1"/>
    <col min="10763" max="10763" width="12.83203125" style="1190" customWidth="1"/>
    <col min="10764" max="10764" width="2.5" style="1190" customWidth="1"/>
    <col min="10765" max="10765" width="5.5" style="1190" customWidth="1"/>
    <col min="10766" max="11006" width="9.1640625" style="1190"/>
    <col min="11007" max="11007" width="0.83203125" style="1190" customWidth="1"/>
    <col min="11008" max="11008" width="2.6640625" style="1190" customWidth="1"/>
    <col min="11009" max="11009" width="4" style="1190" customWidth="1"/>
    <col min="11010" max="11010" width="34" style="1190" customWidth="1"/>
    <col min="11011" max="11012" width="10" style="1190" customWidth="1"/>
    <col min="11013" max="11014" width="9.6640625" style="1190" customWidth="1"/>
    <col min="11015" max="11015" width="10" style="1190" customWidth="1"/>
    <col min="11016" max="11018" width="10.83203125" style="1190" customWidth="1"/>
    <col min="11019" max="11019" width="12.83203125" style="1190" customWidth="1"/>
    <col min="11020" max="11020" width="2.5" style="1190" customWidth="1"/>
    <col min="11021" max="11021" width="5.5" style="1190" customWidth="1"/>
    <col min="11022" max="11262" width="9.1640625" style="1190"/>
    <col min="11263" max="11263" width="0.83203125" style="1190" customWidth="1"/>
    <col min="11264" max="11264" width="2.6640625" style="1190" customWidth="1"/>
    <col min="11265" max="11265" width="4" style="1190" customWidth="1"/>
    <col min="11266" max="11266" width="34" style="1190" customWidth="1"/>
    <col min="11267" max="11268" width="10" style="1190" customWidth="1"/>
    <col min="11269" max="11270" width="9.6640625" style="1190" customWidth="1"/>
    <col min="11271" max="11271" width="10" style="1190" customWidth="1"/>
    <col min="11272" max="11274" width="10.83203125" style="1190" customWidth="1"/>
    <col min="11275" max="11275" width="12.83203125" style="1190" customWidth="1"/>
    <col min="11276" max="11276" width="2.5" style="1190" customWidth="1"/>
    <col min="11277" max="11277" width="5.5" style="1190" customWidth="1"/>
    <col min="11278" max="11518" width="9.1640625" style="1190"/>
    <col min="11519" max="11519" width="0.83203125" style="1190" customWidth="1"/>
    <col min="11520" max="11520" width="2.6640625" style="1190" customWidth="1"/>
    <col min="11521" max="11521" width="4" style="1190" customWidth="1"/>
    <col min="11522" max="11522" width="34" style="1190" customWidth="1"/>
    <col min="11523" max="11524" width="10" style="1190" customWidth="1"/>
    <col min="11525" max="11526" width="9.6640625" style="1190" customWidth="1"/>
    <col min="11527" max="11527" width="10" style="1190" customWidth="1"/>
    <col min="11528" max="11530" width="10.83203125" style="1190" customWidth="1"/>
    <col min="11531" max="11531" width="12.83203125" style="1190" customWidth="1"/>
    <col min="11532" max="11532" width="2.5" style="1190" customWidth="1"/>
    <col min="11533" max="11533" width="5.5" style="1190" customWidth="1"/>
    <col min="11534" max="11774" width="9.1640625" style="1190"/>
    <col min="11775" max="11775" width="0.83203125" style="1190" customWidth="1"/>
    <col min="11776" max="11776" width="2.6640625" style="1190" customWidth="1"/>
    <col min="11777" max="11777" width="4" style="1190" customWidth="1"/>
    <col min="11778" max="11778" width="34" style="1190" customWidth="1"/>
    <col min="11779" max="11780" width="10" style="1190" customWidth="1"/>
    <col min="11781" max="11782" width="9.6640625" style="1190" customWidth="1"/>
    <col min="11783" max="11783" width="10" style="1190" customWidth="1"/>
    <col min="11784" max="11786" width="10.83203125" style="1190" customWidth="1"/>
    <col min="11787" max="11787" width="12.83203125" style="1190" customWidth="1"/>
    <col min="11788" max="11788" width="2.5" style="1190" customWidth="1"/>
    <col min="11789" max="11789" width="5.5" style="1190" customWidth="1"/>
    <col min="11790" max="12030" width="9.1640625" style="1190"/>
    <col min="12031" max="12031" width="0.83203125" style="1190" customWidth="1"/>
    <col min="12032" max="12032" width="2.6640625" style="1190" customWidth="1"/>
    <col min="12033" max="12033" width="4" style="1190" customWidth="1"/>
    <col min="12034" max="12034" width="34" style="1190" customWidth="1"/>
    <col min="12035" max="12036" width="10" style="1190" customWidth="1"/>
    <col min="12037" max="12038" width="9.6640625" style="1190" customWidth="1"/>
    <col min="12039" max="12039" width="10" style="1190" customWidth="1"/>
    <col min="12040" max="12042" width="10.83203125" style="1190" customWidth="1"/>
    <col min="12043" max="12043" width="12.83203125" style="1190" customWidth="1"/>
    <col min="12044" max="12044" width="2.5" style="1190" customWidth="1"/>
    <col min="12045" max="12045" width="5.5" style="1190" customWidth="1"/>
    <col min="12046" max="12286" width="9.1640625" style="1190"/>
    <col min="12287" max="12287" width="0.83203125" style="1190" customWidth="1"/>
    <col min="12288" max="12288" width="2.6640625" style="1190" customWidth="1"/>
    <col min="12289" max="12289" width="4" style="1190" customWidth="1"/>
    <col min="12290" max="12290" width="34" style="1190" customWidth="1"/>
    <col min="12291" max="12292" width="10" style="1190" customWidth="1"/>
    <col min="12293" max="12294" width="9.6640625" style="1190" customWidth="1"/>
    <col min="12295" max="12295" width="10" style="1190" customWidth="1"/>
    <col min="12296" max="12298" width="10.83203125" style="1190" customWidth="1"/>
    <col min="12299" max="12299" width="12.83203125" style="1190" customWidth="1"/>
    <col min="12300" max="12300" width="2.5" style="1190" customWidth="1"/>
    <col min="12301" max="12301" width="5.5" style="1190" customWidth="1"/>
    <col min="12302" max="12542" width="9.1640625" style="1190"/>
    <col min="12543" max="12543" width="0.83203125" style="1190" customWidth="1"/>
    <col min="12544" max="12544" width="2.6640625" style="1190" customWidth="1"/>
    <col min="12545" max="12545" width="4" style="1190" customWidth="1"/>
    <col min="12546" max="12546" width="34" style="1190" customWidth="1"/>
    <col min="12547" max="12548" width="10" style="1190" customWidth="1"/>
    <col min="12549" max="12550" width="9.6640625" style="1190" customWidth="1"/>
    <col min="12551" max="12551" width="10" style="1190" customWidth="1"/>
    <col min="12552" max="12554" width="10.83203125" style="1190" customWidth="1"/>
    <col min="12555" max="12555" width="12.83203125" style="1190" customWidth="1"/>
    <col min="12556" max="12556" width="2.5" style="1190" customWidth="1"/>
    <col min="12557" max="12557" width="5.5" style="1190" customWidth="1"/>
    <col min="12558" max="12798" width="9.1640625" style="1190"/>
    <col min="12799" max="12799" width="0.83203125" style="1190" customWidth="1"/>
    <col min="12800" max="12800" width="2.6640625" style="1190" customWidth="1"/>
    <col min="12801" max="12801" width="4" style="1190" customWidth="1"/>
    <col min="12802" max="12802" width="34" style="1190" customWidth="1"/>
    <col min="12803" max="12804" width="10" style="1190" customWidth="1"/>
    <col min="12805" max="12806" width="9.6640625" style="1190" customWidth="1"/>
    <col min="12807" max="12807" width="10" style="1190" customWidth="1"/>
    <col min="12808" max="12810" width="10.83203125" style="1190" customWidth="1"/>
    <col min="12811" max="12811" width="12.83203125" style="1190" customWidth="1"/>
    <col min="12812" max="12812" width="2.5" style="1190" customWidth="1"/>
    <col min="12813" max="12813" width="5.5" style="1190" customWidth="1"/>
    <col min="12814" max="13054" width="9.1640625" style="1190"/>
    <col min="13055" max="13055" width="0.83203125" style="1190" customWidth="1"/>
    <col min="13056" max="13056" width="2.6640625" style="1190" customWidth="1"/>
    <col min="13057" max="13057" width="4" style="1190" customWidth="1"/>
    <col min="13058" max="13058" width="34" style="1190" customWidth="1"/>
    <col min="13059" max="13060" width="10" style="1190" customWidth="1"/>
    <col min="13061" max="13062" width="9.6640625" style="1190" customWidth="1"/>
    <col min="13063" max="13063" width="10" style="1190" customWidth="1"/>
    <col min="13064" max="13066" width="10.83203125" style="1190" customWidth="1"/>
    <col min="13067" max="13067" width="12.83203125" style="1190" customWidth="1"/>
    <col min="13068" max="13068" width="2.5" style="1190" customWidth="1"/>
    <col min="13069" max="13069" width="5.5" style="1190" customWidth="1"/>
    <col min="13070" max="13310" width="9.1640625" style="1190"/>
    <col min="13311" max="13311" width="0.83203125" style="1190" customWidth="1"/>
    <col min="13312" max="13312" width="2.6640625" style="1190" customWidth="1"/>
    <col min="13313" max="13313" width="4" style="1190" customWidth="1"/>
    <col min="13314" max="13314" width="34" style="1190" customWidth="1"/>
    <col min="13315" max="13316" width="10" style="1190" customWidth="1"/>
    <col min="13317" max="13318" width="9.6640625" style="1190" customWidth="1"/>
    <col min="13319" max="13319" width="10" style="1190" customWidth="1"/>
    <col min="13320" max="13322" width="10.83203125" style="1190" customWidth="1"/>
    <col min="13323" max="13323" width="12.83203125" style="1190" customWidth="1"/>
    <col min="13324" max="13324" width="2.5" style="1190" customWidth="1"/>
    <col min="13325" max="13325" width="5.5" style="1190" customWidth="1"/>
    <col min="13326" max="13566" width="9.1640625" style="1190"/>
    <col min="13567" max="13567" width="0.83203125" style="1190" customWidth="1"/>
    <col min="13568" max="13568" width="2.6640625" style="1190" customWidth="1"/>
    <col min="13569" max="13569" width="4" style="1190" customWidth="1"/>
    <col min="13570" max="13570" width="34" style="1190" customWidth="1"/>
    <col min="13571" max="13572" width="10" style="1190" customWidth="1"/>
    <col min="13573" max="13574" width="9.6640625" style="1190" customWidth="1"/>
    <col min="13575" max="13575" width="10" style="1190" customWidth="1"/>
    <col min="13576" max="13578" width="10.83203125" style="1190" customWidth="1"/>
    <col min="13579" max="13579" width="12.83203125" style="1190" customWidth="1"/>
    <col min="13580" max="13580" width="2.5" style="1190" customWidth="1"/>
    <col min="13581" max="13581" width="5.5" style="1190" customWidth="1"/>
    <col min="13582" max="13822" width="9.1640625" style="1190"/>
    <col min="13823" max="13823" width="0.83203125" style="1190" customWidth="1"/>
    <col min="13824" max="13824" width="2.6640625" style="1190" customWidth="1"/>
    <col min="13825" max="13825" width="4" style="1190" customWidth="1"/>
    <col min="13826" max="13826" width="34" style="1190" customWidth="1"/>
    <col min="13827" max="13828" width="10" style="1190" customWidth="1"/>
    <col min="13829" max="13830" width="9.6640625" style="1190" customWidth="1"/>
    <col min="13831" max="13831" width="10" style="1190" customWidth="1"/>
    <col min="13832" max="13834" width="10.83203125" style="1190" customWidth="1"/>
    <col min="13835" max="13835" width="12.83203125" style="1190" customWidth="1"/>
    <col min="13836" max="13836" width="2.5" style="1190" customWidth="1"/>
    <col min="13837" max="13837" width="5.5" style="1190" customWidth="1"/>
    <col min="13838" max="14078" width="9.1640625" style="1190"/>
    <col min="14079" max="14079" width="0.83203125" style="1190" customWidth="1"/>
    <col min="14080" max="14080" width="2.6640625" style="1190" customWidth="1"/>
    <col min="14081" max="14081" width="4" style="1190" customWidth="1"/>
    <col min="14082" max="14082" width="34" style="1190" customWidth="1"/>
    <col min="14083" max="14084" width="10" style="1190" customWidth="1"/>
    <col min="14085" max="14086" width="9.6640625" style="1190" customWidth="1"/>
    <col min="14087" max="14087" width="10" style="1190" customWidth="1"/>
    <col min="14088" max="14090" width="10.83203125" style="1190" customWidth="1"/>
    <col min="14091" max="14091" width="12.83203125" style="1190" customWidth="1"/>
    <col min="14092" max="14092" width="2.5" style="1190" customWidth="1"/>
    <col min="14093" max="14093" width="5.5" style="1190" customWidth="1"/>
    <col min="14094" max="14334" width="9.1640625" style="1190"/>
    <col min="14335" max="14335" width="0.83203125" style="1190" customWidth="1"/>
    <col min="14336" max="14336" width="2.6640625" style="1190" customWidth="1"/>
    <col min="14337" max="14337" width="4" style="1190" customWidth="1"/>
    <col min="14338" max="14338" width="34" style="1190" customWidth="1"/>
    <col min="14339" max="14340" width="10" style="1190" customWidth="1"/>
    <col min="14341" max="14342" width="9.6640625" style="1190" customWidth="1"/>
    <col min="14343" max="14343" width="10" style="1190" customWidth="1"/>
    <col min="14344" max="14346" width="10.83203125" style="1190" customWidth="1"/>
    <col min="14347" max="14347" width="12.83203125" style="1190" customWidth="1"/>
    <col min="14348" max="14348" width="2.5" style="1190" customWidth="1"/>
    <col min="14349" max="14349" width="5.5" style="1190" customWidth="1"/>
    <col min="14350" max="14590" width="9.1640625" style="1190"/>
    <col min="14591" max="14591" width="0.83203125" style="1190" customWidth="1"/>
    <col min="14592" max="14592" width="2.6640625" style="1190" customWidth="1"/>
    <col min="14593" max="14593" width="4" style="1190" customWidth="1"/>
    <col min="14594" max="14594" width="34" style="1190" customWidth="1"/>
    <col min="14595" max="14596" width="10" style="1190" customWidth="1"/>
    <col min="14597" max="14598" width="9.6640625" style="1190" customWidth="1"/>
    <col min="14599" max="14599" width="10" style="1190" customWidth="1"/>
    <col min="14600" max="14602" width="10.83203125" style="1190" customWidth="1"/>
    <col min="14603" max="14603" width="12.83203125" style="1190" customWidth="1"/>
    <col min="14604" max="14604" width="2.5" style="1190" customWidth="1"/>
    <col min="14605" max="14605" width="5.5" style="1190" customWidth="1"/>
    <col min="14606" max="14846" width="9.1640625" style="1190"/>
    <col min="14847" max="14847" width="0.83203125" style="1190" customWidth="1"/>
    <col min="14848" max="14848" width="2.6640625" style="1190" customWidth="1"/>
    <col min="14849" max="14849" width="4" style="1190" customWidth="1"/>
    <col min="14850" max="14850" width="34" style="1190" customWidth="1"/>
    <col min="14851" max="14852" width="10" style="1190" customWidth="1"/>
    <col min="14853" max="14854" width="9.6640625" style="1190" customWidth="1"/>
    <col min="14855" max="14855" width="10" style="1190" customWidth="1"/>
    <col min="14856" max="14858" width="10.83203125" style="1190" customWidth="1"/>
    <col min="14859" max="14859" width="12.83203125" style="1190" customWidth="1"/>
    <col min="14860" max="14860" width="2.5" style="1190" customWidth="1"/>
    <col min="14861" max="14861" width="5.5" style="1190" customWidth="1"/>
    <col min="14862" max="15102" width="9.1640625" style="1190"/>
    <col min="15103" max="15103" width="0.83203125" style="1190" customWidth="1"/>
    <col min="15104" max="15104" width="2.6640625" style="1190" customWidth="1"/>
    <col min="15105" max="15105" width="4" style="1190" customWidth="1"/>
    <col min="15106" max="15106" width="34" style="1190" customWidth="1"/>
    <col min="15107" max="15108" width="10" style="1190" customWidth="1"/>
    <col min="15109" max="15110" width="9.6640625" style="1190" customWidth="1"/>
    <col min="15111" max="15111" width="10" style="1190" customWidth="1"/>
    <col min="15112" max="15114" width="10.83203125" style="1190" customWidth="1"/>
    <col min="15115" max="15115" width="12.83203125" style="1190" customWidth="1"/>
    <col min="15116" max="15116" width="2.5" style="1190" customWidth="1"/>
    <col min="15117" max="15117" width="5.5" style="1190" customWidth="1"/>
    <col min="15118" max="15358" width="9.1640625" style="1190"/>
    <col min="15359" max="15359" width="0.83203125" style="1190" customWidth="1"/>
    <col min="15360" max="15360" width="2.6640625" style="1190" customWidth="1"/>
    <col min="15361" max="15361" width="4" style="1190" customWidth="1"/>
    <col min="15362" max="15362" width="34" style="1190" customWidth="1"/>
    <col min="15363" max="15364" width="10" style="1190" customWidth="1"/>
    <col min="15365" max="15366" width="9.6640625" style="1190" customWidth="1"/>
    <col min="15367" max="15367" width="10" style="1190" customWidth="1"/>
    <col min="15368" max="15370" width="10.83203125" style="1190" customWidth="1"/>
    <col min="15371" max="15371" width="12.83203125" style="1190" customWidth="1"/>
    <col min="15372" max="15372" width="2.5" style="1190" customWidth="1"/>
    <col min="15373" max="15373" width="5.5" style="1190" customWidth="1"/>
    <col min="15374" max="15614" width="9.1640625" style="1190"/>
    <col min="15615" max="15615" width="0.83203125" style="1190" customWidth="1"/>
    <col min="15616" max="15616" width="2.6640625" style="1190" customWidth="1"/>
    <col min="15617" max="15617" width="4" style="1190" customWidth="1"/>
    <col min="15618" max="15618" width="34" style="1190" customWidth="1"/>
    <col min="15619" max="15620" width="10" style="1190" customWidth="1"/>
    <col min="15621" max="15622" width="9.6640625" style="1190" customWidth="1"/>
    <col min="15623" max="15623" width="10" style="1190" customWidth="1"/>
    <col min="15624" max="15626" width="10.83203125" style="1190" customWidth="1"/>
    <col min="15627" max="15627" width="12.83203125" style="1190" customWidth="1"/>
    <col min="15628" max="15628" width="2.5" style="1190" customWidth="1"/>
    <col min="15629" max="15629" width="5.5" style="1190" customWidth="1"/>
    <col min="15630" max="15870" width="9.1640625" style="1190"/>
    <col min="15871" max="15871" width="0.83203125" style="1190" customWidth="1"/>
    <col min="15872" max="15872" width="2.6640625" style="1190" customWidth="1"/>
    <col min="15873" max="15873" width="4" style="1190" customWidth="1"/>
    <col min="15874" max="15874" width="34" style="1190" customWidth="1"/>
    <col min="15875" max="15876" width="10" style="1190" customWidth="1"/>
    <col min="15877" max="15878" width="9.6640625" style="1190" customWidth="1"/>
    <col min="15879" max="15879" width="10" style="1190" customWidth="1"/>
    <col min="15880" max="15882" width="10.83203125" style="1190" customWidth="1"/>
    <col min="15883" max="15883" width="12.83203125" style="1190" customWidth="1"/>
    <col min="15884" max="15884" width="2.5" style="1190" customWidth="1"/>
    <col min="15885" max="15885" width="5.5" style="1190" customWidth="1"/>
    <col min="15886" max="16126" width="9.1640625" style="1190"/>
    <col min="16127" max="16127" width="0.83203125" style="1190" customWidth="1"/>
    <col min="16128" max="16128" width="2.6640625" style="1190" customWidth="1"/>
    <col min="16129" max="16129" width="4" style="1190" customWidth="1"/>
    <col min="16130" max="16130" width="34" style="1190" customWidth="1"/>
    <col min="16131" max="16132" width="10" style="1190" customWidth="1"/>
    <col min="16133" max="16134" width="9.6640625" style="1190" customWidth="1"/>
    <col min="16135" max="16135" width="10" style="1190" customWidth="1"/>
    <col min="16136" max="16138" width="10.83203125" style="1190" customWidth="1"/>
    <col min="16139" max="16139" width="12.83203125" style="1190" customWidth="1"/>
    <col min="16140" max="16140" width="2.5" style="1190" customWidth="1"/>
    <col min="16141" max="16141" width="5.5" style="1190" customWidth="1"/>
    <col min="16142" max="16384" width="9.1640625" style="1190"/>
  </cols>
  <sheetData>
    <row r="1" spans="1:88"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ht="15" customHeight="1">
      <c r="A2" s="3888" t="s">
        <v>2318</v>
      </c>
      <c r="B2" s="3889"/>
      <c r="C2" s="3889"/>
      <c r="D2" s="3889"/>
      <c r="K2" s="6602" t="s">
        <v>2319</v>
      </c>
      <c r="L2" s="6602"/>
      <c r="M2" s="6602"/>
    </row>
    <row r="3" spans="1:88" ht="8.25" customHeight="1" thickBot="1">
      <c r="A3" s="1191"/>
      <c r="B3" s="1191"/>
      <c r="C3" s="1191"/>
      <c r="D3" s="1191"/>
      <c r="E3" s="1191"/>
      <c r="F3" s="1191"/>
      <c r="G3" s="1191"/>
      <c r="H3" s="1191"/>
      <c r="I3" s="1191"/>
      <c r="J3" s="1191"/>
      <c r="K3" s="1191"/>
      <c r="L3" s="2458"/>
      <c r="M3" s="2458"/>
    </row>
    <row r="4" spans="1:88" ht="17.25" customHeight="1" thickBot="1">
      <c r="A4" s="3890"/>
      <c r="B4" s="6603" t="s">
        <v>2320</v>
      </c>
      <c r="C4" s="6603"/>
      <c r="D4" s="6604"/>
      <c r="E4" s="6607">
        <v>2015</v>
      </c>
      <c r="F4" s="6607">
        <v>2016</v>
      </c>
      <c r="G4" s="6607">
        <v>2017</v>
      </c>
      <c r="H4" s="6607" t="s">
        <v>2321</v>
      </c>
      <c r="I4" s="6607" t="s">
        <v>2322</v>
      </c>
      <c r="J4" s="6609" t="s">
        <v>2253</v>
      </c>
      <c r="K4" s="6610"/>
      <c r="L4" s="6610"/>
      <c r="M4" s="6611"/>
    </row>
    <row r="5" spans="1:88" ht="15" customHeight="1" thickBot="1">
      <c r="A5" s="3891"/>
      <c r="B5" s="6605"/>
      <c r="C5" s="6605"/>
      <c r="D5" s="6606"/>
      <c r="E5" s="6608"/>
      <c r="F5" s="6608"/>
      <c r="G5" s="6608"/>
      <c r="H5" s="6608"/>
      <c r="I5" s="6608"/>
      <c r="J5" s="3892" t="s">
        <v>2107</v>
      </c>
      <c r="K5" s="3893" t="s">
        <v>2108</v>
      </c>
      <c r="L5" s="3893" t="s">
        <v>2109</v>
      </c>
      <c r="M5" s="3894" t="s">
        <v>2110</v>
      </c>
    </row>
    <row r="6" spans="1:88" s="1200" customFormat="1" ht="13.5" customHeight="1">
      <c r="A6" s="3895"/>
      <c r="B6" s="3896" t="s">
        <v>2323</v>
      </c>
      <c r="C6" s="3896"/>
      <c r="D6" s="3896"/>
      <c r="E6" s="1192">
        <v>17</v>
      </c>
      <c r="F6" s="1192">
        <v>17</v>
      </c>
      <c r="G6" s="1192">
        <v>18</v>
      </c>
      <c r="H6" s="1192">
        <v>19</v>
      </c>
      <c r="I6" s="1193">
        <v>19</v>
      </c>
      <c r="J6" s="1194">
        <v>4</v>
      </c>
      <c r="K6" s="1194">
        <v>4</v>
      </c>
      <c r="L6" s="1194">
        <v>5</v>
      </c>
      <c r="M6" s="1195">
        <v>6</v>
      </c>
    </row>
    <row r="7" spans="1:88" s="1200" customFormat="1" ht="12.75" customHeight="1">
      <c r="A7" s="1199"/>
      <c r="B7" s="1196" t="s">
        <v>2324</v>
      </c>
      <c r="C7" s="1196"/>
      <c r="D7" s="1196"/>
      <c r="E7" s="1197">
        <v>23</v>
      </c>
      <c r="F7" s="1197">
        <v>28</v>
      </c>
      <c r="G7" s="1197">
        <v>26</v>
      </c>
      <c r="H7" s="1197">
        <v>27</v>
      </c>
      <c r="I7" s="1193">
        <v>27</v>
      </c>
      <c r="J7" s="1194">
        <v>6</v>
      </c>
      <c r="K7" s="1194">
        <v>8</v>
      </c>
      <c r="L7" s="1194">
        <v>6</v>
      </c>
      <c r="M7" s="1198">
        <v>7</v>
      </c>
    </row>
    <row r="8" spans="1:88" s="1200" customFormat="1" ht="12.75" customHeight="1">
      <c r="A8" s="1199"/>
      <c r="B8" s="1196" t="s">
        <v>2264</v>
      </c>
      <c r="C8" s="1196"/>
      <c r="D8" s="1196"/>
      <c r="E8" s="1197">
        <v>178</v>
      </c>
      <c r="F8" s="1197">
        <v>181</v>
      </c>
      <c r="G8" s="1197">
        <v>161</v>
      </c>
      <c r="H8" s="1197">
        <v>158</v>
      </c>
      <c r="I8" s="1193">
        <v>161</v>
      </c>
      <c r="J8" s="1194">
        <v>38</v>
      </c>
      <c r="K8" s="1194">
        <v>40</v>
      </c>
      <c r="L8" s="1194">
        <v>43</v>
      </c>
      <c r="M8" s="1198">
        <v>40</v>
      </c>
    </row>
    <row r="9" spans="1:88" s="1200" customFormat="1" ht="13.5" customHeight="1">
      <c r="A9" s="1199"/>
      <c r="B9" s="1196" t="s">
        <v>2265</v>
      </c>
      <c r="C9" s="1196"/>
      <c r="D9" s="1196"/>
      <c r="E9" s="1197">
        <v>168</v>
      </c>
      <c r="F9" s="1197">
        <v>130</v>
      </c>
      <c r="G9" s="1197">
        <v>197</v>
      </c>
      <c r="H9" s="1197">
        <v>128</v>
      </c>
      <c r="I9" s="1193">
        <v>154</v>
      </c>
      <c r="J9" s="1194">
        <v>57</v>
      </c>
      <c r="K9" s="1194">
        <v>31</v>
      </c>
      <c r="L9" s="1194">
        <v>33</v>
      </c>
      <c r="M9" s="1198">
        <v>33</v>
      </c>
    </row>
    <row r="10" spans="1:88" s="1200" customFormat="1" ht="12.75" customHeight="1">
      <c r="A10" s="1199"/>
      <c r="B10" s="1196" t="s">
        <v>2266</v>
      </c>
      <c r="C10" s="1196"/>
      <c r="D10" s="1196"/>
      <c r="E10" s="1197">
        <v>60</v>
      </c>
      <c r="F10" s="1197">
        <v>56</v>
      </c>
      <c r="G10" s="1197">
        <v>55</v>
      </c>
      <c r="H10" s="1197">
        <v>61</v>
      </c>
      <c r="I10" s="1193">
        <v>54</v>
      </c>
      <c r="J10" s="1194">
        <v>13</v>
      </c>
      <c r="K10" s="1194">
        <v>15</v>
      </c>
      <c r="L10" s="1194">
        <v>13</v>
      </c>
      <c r="M10" s="1198">
        <v>13</v>
      </c>
    </row>
    <row r="11" spans="1:88" s="3897" customFormat="1" ht="24.75" customHeight="1">
      <c r="A11" s="1199"/>
      <c r="B11" s="6614" t="s">
        <v>2325</v>
      </c>
      <c r="C11" s="6614"/>
      <c r="D11" s="6615"/>
      <c r="E11" s="1197">
        <v>36</v>
      </c>
      <c r="F11" s="1197">
        <v>36</v>
      </c>
      <c r="G11" s="1197">
        <v>41</v>
      </c>
      <c r="H11" s="1197">
        <v>43</v>
      </c>
      <c r="I11" s="1193">
        <v>35</v>
      </c>
      <c r="J11" s="1194">
        <v>5</v>
      </c>
      <c r="K11" s="1194">
        <v>11</v>
      </c>
      <c r="L11" s="1194">
        <v>9</v>
      </c>
      <c r="M11" s="1198">
        <v>10</v>
      </c>
    </row>
    <row r="12" spans="1:88" s="1200" customFormat="1" ht="13.5" customHeight="1">
      <c r="A12" s="1199"/>
      <c r="B12" s="1196" t="s">
        <v>2326</v>
      </c>
      <c r="C12" s="1196"/>
      <c r="D12" s="1196"/>
      <c r="E12" s="1197">
        <v>33</v>
      </c>
      <c r="F12" s="1197">
        <v>48</v>
      </c>
      <c r="G12" s="1197">
        <v>44</v>
      </c>
      <c r="H12" s="1197">
        <v>34</v>
      </c>
      <c r="I12" s="1193">
        <v>33</v>
      </c>
      <c r="J12" s="1194">
        <v>5</v>
      </c>
      <c r="K12" s="1194">
        <v>9</v>
      </c>
      <c r="L12" s="1194">
        <v>7</v>
      </c>
      <c r="M12" s="1198">
        <v>12</v>
      </c>
    </row>
    <row r="13" spans="1:88" s="1200" customFormat="1" ht="12.75" customHeight="1">
      <c r="A13" s="1199"/>
      <c r="B13" s="1196" t="s">
        <v>2295</v>
      </c>
      <c r="C13" s="1196"/>
      <c r="D13" s="3898"/>
      <c r="E13" s="1197">
        <v>693</v>
      </c>
      <c r="F13" s="1197">
        <v>629</v>
      </c>
      <c r="G13" s="1197">
        <v>578</v>
      </c>
      <c r="H13" s="1197">
        <v>624</v>
      </c>
      <c r="I13" s="1193">
        <v>871</v>
      </c>
      <c r="J13" s="1194">
        <v>212</v>
      </c>
      <c r="K13" s="1194">
        <v>205</v>
      </c>
      <c r="L13" s="1194">
        <v>243</v>
      </c>
      <c r="M13" s="1198">
        <v>211</v>
      </c>
    </row>
    <row r="14" spans="1:88" s="1200" customFormat="1" ht="12.75" customHeight="1" thickBot="1">
      <c r="A14" s="3899"/>
      <c r="B14" s="1201" t="s">
        <v>2240</v>
      </c>
      <c r="C14" s="1201"/>
      <c r="D14" s="1201"/>
      <c r="E14" s="1202">
        <v>123</v>
      </c>
      <c r="F14" s="1202">
        <v>115</v>
      </c>
      <c r="G14" s="1202">
        <v>133</v>
      </c>
      <c r="H14" s="1202">
        <v>135</v>
      </c>
      <c r="I14" s="1203">
        <v>144</v>
      </c>
      <c r="J14" s="1204">
        <v>39</v>
      </c>
      <c r="K14" s="1205">
        <v>41</v>
      </c>
      <c r="L14" s="1205">
        <v>30</v>
      </c>
      <c r="M14" s="1206">
        <v>34</v>
      </c>
    </row>
    <row r="15" spans="1:88" s="1200" customFormat="1" ht="21" customHeight="1">
      <c r="A15" s="3900"/>
      <c r="B15" s="3900"/>
      <c r="C15" s="3900"/>
      <c r="D15" s="3886" t="s">
        <v>2327</v>
      </c>
      <c r="E15" s="1207"/>
      <c r="F15" s="1207"/>
      <c r="G15" s="1207"/>
      <c r="H15" s="1207"/>
      <c r="I15" s="1207"/>
      <c r="J15" s="1207"/>
      <c r="K15" s="1207"/>
      <c r="L15" s="1207"/>
      <c r="M15" s="1207"/>
    </row>
    <row r="16" spans="1:88" s="3901" customFormat="1" ht="21.75" customHeight="1">
      <c r="A16" s="3888" t="s">
        <v>2328</v>
      </c>
      <c r="B16" s="1190"/>
      <c r="C16" s="1208"/>
      <c r="D16" s="1208"/>
      <c r="E16" s="1208"/>
      <c r="F16" s="1208"/>
      <c r="G16" s="1208"/>
      <c r="H16" s="1208"/>
      <c r="I16" s="1208"/>
      <c r="J16" s="1208"/>
      <c r="K16" s="6602" t="s">
        <v>2259</v>
      </c>
      <c r="L16" s="6616"/>
      <c r="M16" s="6616"/>
    </row>
    <row r="17" spans="1:13" s="1200" customFormat="1" ht="11.25" customHeight="1" thickBot="1">
      <c r="A17" s="3889"/>
      <c r="B17" s="1190"/>
      <c r="C17" s="1190"/>
      <c r="D17" s="1190"/>
      <c r="E17" s="1190"/>
      <c r="F17" s="1190"/>
      <c r="G17" s="1190"/>
      <c r="H17" s="1190"/>
      <c r="I17" s="1190"/>
      <c r="J17" s="1191"/>
      <c r="K17" s="6617"/>
      <c r="L17" s="6617"/>
      <c r="M17" s="6617"/>
    </row>
    <row r="18" spans="1:13" s="3902" customFormat="1" ht="15" customHeight="1" thickBot="1">
      <c r="A18" s="6618" t="s">
        <v>2329</v>
      </c>
      <c r="B18" s="6619"/>
      <c r="C18" s="6620"/>
      <c r="D18" s="6621" t="s">
        <v>2330</v>
      </c>
      <c r="E18" s="6607">
        <v>2015</v>
      </c>
      <c r="F18" s="6607">
        <v>2016</v>
      </c>
      <c r="G18" s="6607">
        <v>2017</v>
      </c>
      <c r="H18" s="6607" t="s">
        <v>2321</v>
      </c>
      <c r="I18" s="6607" t="s">
        <v>2322</v>
      </c>
      <c r="J18" s="6609" t="s">
        <v>2253</v>
      </c>
      <c r="K18" s="6610"/>
      <c r="L18" s="6610"/>
      <c r="M18" s="6611"/>
    </row>
    <row r="19" spans="1:13" s="3904" customFormat="1" ht="20.25" customHeight="1" thickBot="1">
      <c r="A19" s="3903"/>
      <c r="B19" s="6612" t="s">
        <v>2138</v>
      </c>
      <c r="C19" s="6613"/>
      <c r="D19" s="6622"/>
      <c r="E19" s="6608"/>
      <c r="F19" s="6608"/>
      <c r="G19" s="6608"/>
      <c r="H19" s="6608"/>
      <c r="I19" s="6608"/>
      <c r="J19" s="3892" t="s">
        <v>2107</v>
      </c>
      <c r="K19" s="3893" t="s">
        <v>2108</v>
      </c>
      <c r="L19" s="3893" t="s">
        <v>2109</v>
      </c>
      <c r="M19" s="3894" t="s">
        <v>2110</v>
      </c>
    </row>
    <row r="20" spans="1:13" s="3909" customFormat="1" ht="15.6" customHeight="1">
      <c r="A20" s="3905"/>
      <c r="B20" s="3906"/>
      <c r="C20" s="3907"/>
      <c r="D20" s="3908" t="s">
        <v>2331</v>
      </c>
      <c r="E20" s="1209">
        <v>27312</v>
      </c>
      <c r="F20" s="1209">
        <v>25638</v>
      </c>
      <c r="G20" s="1209">
        <v>27094</v>
      </c>
      <c r="H20" s="1209">
        <v>25929</v>
      </c>
      <c r="I20" s="1209">
        <v>24686</v>
      </c>
      <c r="J20" s="1209">
        <v>6328</v>
      </c>
      <c r="K20" s="1209">
        <v>6195</v>
      </c>
      <c r="L20" s="1209">
        <v>6120</v>
      </c>
      <c r="M20" s="1209">
        <v>6043</v>
      </c>
    </row>
    <row r="21" spans="1:13" s="3886" customFormat="1" ht="12.75" customHeight="1">
      <c r="A21" s="3910"/>
      <c r="B21" s="3911">
        <v>0</v>
      </c>
      <c r="C21" s="3912"/>
      <c r="D21" s="1220" t="s">
        <v>2261</v>
      </c>
      <c r="E21" s="1210">
        <v>5858</v>
      </c>
      <c r="F21" s="1210">
        <v>7192</v>
      </c>
      <c r="G21" s="1210">
        <v>8801</v>
      </c>
      <c r="H21" s="1210">
        <v>6716</v>
      </c>
      <c r="I21" s="1210">
        <v>6548</v>
      </c>
      <c r="J21" s="1210">
        <v>1683</v>
      </c>
      <c r="K21" s="1210">
        <v>1639</v>
      </c>
      <c r="L21" s="1210">
        <v>1689</v>
      </c>
      <c r="M21" s="1211">
        <v>1537</v>
      </c>
    </row>
    <row r="22" spans="1:13" s="3902" customFormat="1" ht="12" customHeight="1">
      <c r="A22" s="3910"/>
      <c r="B22" s="3911">
        <v>2</v>
      </c>
      <c r="C22" s="3912"/>
      <c r="D22" s="1220" t="s">
        <v>2332</v>
      </c>
      <c r="E22" s="1210">
        <v>2571</v>
      </c>
      <c r="F22" s="1210">
        <v>2117</v>
      </c>
      <c r="G22" s="1210">
        <v>2324</v>
      </c>
      <c r="H22" s="1210">
        <v>2507</v>
      </c>
      <c r="I22" s="1210">
        <v>2639</v>
      </c>
      <c r="J22" s="1210">
        <v>908</v>
      </c>
      <c r="K22" s="1210">
        <v>471</v>
      </c>
      <c r="L22" s="1210">
        <v>631</v>
      </c>
      <c r="M22" s="1211">
        <v>629</v>
      </c>
    </row>
    <row r="23" spans="1:13" s="3902" customFormat="1" ht="12" customHeight="1">
      <c r="A23" s="3910"/>
      <c r="B23" s="3911"/>
      <c r="C23" s="3912"/>
      <c r="D23" s="1220" t="s">
        <v>2333</v>
      </c>
      <c r="E23" s="1212">
        <v>1778</v>
      </c>
      <c r="F23" s="1212">
        <v>1216</v>
      </c>
      <c r="G23" s="1212">
        <v>1632</v>
      </c>
      <c r="H23" s="1212">
        <v>1574.551318</v>
      </c>
      <c r="I23" s="1212">
        <v>1836</v>
      </c>
      <c r="J23" s="1212">
        <v>676</v>
      </c>
      <c r="K23" s="1212">
        <v>307</v>
      </c>
      <c r="L23" s="1212">
        <v>382</v>
      </c>
      <c r="M23" s="1213">
        <v>471</v>
      </c>
    </row>
    <row r="24" spans="1:13" s="3902" customFormat="1" ht="12.75" customHeight="1">
      <c r="A24" s="3910"/>
      <c r="B24" s="3911"/>
      <c r="C24" s="3912"/>
      <c r="D24" s="1220" t="s">
        <v>2334</v>
      </c>
      <c r="E24" s="1214">
        <v>154</v>
      </c>
      <c r="F24" s="1214">
        <v>141</v>
      </c>
      <c r="G24" s="1214">
        <v>151</v>
      </c>
      <c r="H24" s="1214">
        <v>148</v>
      </c>
      <c r="I24" s="1214">
        <v>120</v>
      </c>
      <c r="J24" s="1214">
        <v>32</v>
      </c>
      <c r="K24" s="1214">
        <v>33</v>
      </c>
      <c r="L24" s="1214">
        <v>29</v>
      </c>
      <c r="M24" s="1215">
        <v>26</v>
      </c>
    </row>
    <row r="25" spans="1:13" s="3886" customFormat="1" ht="12.75" customHeight="1">
      <c r="A25" s="3910"/>
      <c r="B25" s="3911"/>
      <c r="C25" s="3912"/>
      <c r="D25" s="1220" t="s">
        <v>2335</v>
      </c>
      <c r="E25" s="1214">
        <v>331</v>
      </c>
      <c r="F25" s="1214">
        <v>391</v>
      </c>
      <c r="G25" s="1214">
        <v>219</v>
      </c>
      <c r="H25" s="1214">
        <v>451</v>
      </c>
      <c r="I25" s="1214">
        <v>418</v>
      </c>
      <c r="J25" s="1214">
        <v>144</v>
      </c>
      <c r="K25" s="1214">
        <v>59</v>
      </c>
      <c r="L25" s="1214">
        <v>143</v>
      </c>
      <c r="M25" s="1215">
        <v>72</v>
      </c>
    </row>
    <row r="26" spans="1:13" s="3886" customFormat="1" ht="13.5" customHeight="1">
      <c r="A26" s="3910"/>
      <c r="B26" s="3911">
        <v>3</v>
      </c>
      <c r="C26" s="3912"/>
      <c r="D26" s="1220" t="s">
        <v>2336</v>
      </c>
      <c r="E26" s="1210">
        <v>7</v>
      </c>
      <c r="F26" s="1210">
        <v>5</v>
      </c>
      <c r="G26" s="1210">
        <v>4</v>
      </c>
      <c r="H26" s="1210">
        <v>3</v>
      </c>
      <c r="I26" s="1210">
        <v>3</v>
      </c>
      <c r="J26" s="1210">
        <v>1</v>
      </c>
      <c r="K26" s="1210">
        <v>1</v>
      </c>
      <c r="L26" s="1210">
        <v>1</v>
      </c>
      <c r="M26" s="1211">
        <v>0</v>
      </c>
    </row>
    <row r="27" spans="1:13" s="3886" customFormat="1" ht="13.5" customHeight="1">
      <c r="A27" s="3910"/>
      <c r="B27" s="3911">
        <v>5</v>
      </c>
      <c r="C27" s="3912"/>
      <c r="D27" s="1220" t="s">
        <v>2337</v>
      </c>
      <c r="E27" s="1210">
        <v>1431</v>
      </c>
      <c r="F27" s="1210">
        <v>1443</v>
      </c>
      <c r="G27" s="1210">
        <v>1521</v>
      </c>
      <c r="H27" s="1210">
        <v>1587</v>
      </c>
      <c r="I27" s="1210">
        <v>1733</v>
      </c>
      <c r="J27" s="1210">
        <v>447</v>
      </c>
      <c r="K27" s="1210">
        <v>403</v>
      </c>
      <c r="L27" s="1210">
        <v>497</v>
      </c>
      <c r="M27" s="1211">
        <v>386</v>
      </c>
    </row>
    <row r="28" spans="1:13" s="3886" customFormat="1" ht="24" customHeight="1">
      <c r="A28" s="3910"/>
      <c r="B28" s="3911">
        <v>6</v>
      </c>
      <c r="C28" s="3913"/>
      <c r="D28" s="3914" t="s">
        <v>2290</v>
      </c>
      <c r="E28" s="1210">
        <v>12828</v>
      </c>
      <c r="F28" s="1210">
        <v>10226</v>
      </c>
      <c r="G28" s="1210">
        <v>10017</v>
      </c>
      <c r="H28" s="1210">
        <v>11008</v>
      </c>
      <c r="I28" s="1210">
        <v>10292</v>
      </c>
      <c r="J28" s="1210">
        <v>2443</v>
      </c>
      <c r="K28" s="1210">
        <v>2822</v>
      </c>
      <c r="L28" s="1210">
        <v>2488</v>
      </c>
      <c r="M28" s="1211">
        <v>2539</v>
      </c>
    </row>
    <row r="29" spans="1:13" s="3886" customFormat="1" ht="17.25" customHeight="1">
      <c r="A29" s="3910"/>
      <c r="B29" s="3911"/>
      <c r="C29" s="3913"/>
      <c r="D29" s="3915" t="s">
        <v>2338</v>
      </c>
      <c r="E29" s="1214">
        <v>499</v>
      </c>
      <c r="F29" s="1214">
        <v>345</v>
      </c>
      <c r="G29" s="1214">
        <v>372</v>
      </c>
      <c r="H29" s="1214">
        <v>319</v>
      </c>
      <c r="I29" s="1214">
        <v>271</v>
      </c>
      <c r="J29" s="1214">
        <v>70</v>
      </c>
      <c r="K29" s="1214">
        <v>62</v>
      </c>
      <c r="L29" s="1214">
        <v>63</v>
      </c>
      <c r="M29" s="1215">
        <v>76</v>
      </c>
    </row>
    <row r="30" spans="1:13" s="3886" customFormat="1" ht="13.5" customHeight="1">
      <c r="A30" s="3910"/>
      <c r="B30" s="3911"/>
      <c r="C30" s="3912"/>
      <c r="D30" s="1220" t="s">
        <v>2339</v>
      </c>
      <c r="E30" s="1212">
        <v>5948</v>
      </c>
      <c r="F30" s="1212">
        <v>5329</v>
      </c>
      <c r="G30" s="1212">
        <v>5456</v>
      </c>
      <c r="H30" s="1212">
        <v>5408.4389449999999</v>
      </c>
      <c r="I30" s="1212">
        <v>4828</v>
      </c>
      <c r="J30" s="1212">
        <v>1093</v>
      </c>
      <c r="K30" s="1212">
        <v>1386</v>
      </c>
      <c r="L30" s="1212">
        <v>1175</v>
      </c>
      <c r="M30" s="1213">
        <v>1174</v>
      </c>
    </row>
    <row r="31" spans="1:13" s="3886" customFormat="1" ht="13.5" customHeight="1">
      <c r="A31" s="3910"/>
      <c r="B31" s="3911"/>
      <c r="C31" s="3912"/>
      <c r="D31" s="1220" t="s">
        <v>2340</v>
      </c>
      <c r="E31" s="1212">
        <v>3762</v>
      </c>
      <c r="F31" s="1212">
        <v>2453</v>
      </c>
      <c r="G31" s="1212">
        <v>2371</v>
      </c>
      <c r="H31" s="1212">
        <v>3283.4828640000001</v>
      </c>
      <c r="I31" s="1212">
        <v>3244</v>
      </c>
      <c r="J31" s="1212">
        <v>813</v>
      </c>
      <c r="K31" s="1212">
        <v>833</v>
      </c>
      <c r="L31" s="1212">
        <v>798</v>
      </c>
      <c r="M31" s="1213">
        <v>800</v>
      </c>
    </row>
    <row r="32" spans="1:13" s="3886" customFormat="1" ht="13.5" customHeight="1">
      <c r="A32" s="3910"/>
      <c r="B32" s="3911">
        <v>7</v>
      </c>
      <c r="C32" s="3913"/>
      <c r="D32" s="1220" t="s">
        <v>2341</v>
      </c>
      <c r="E32" s="1210">
        <v>1477</v>
      </c>
      <c r="F32" s="1210">
        <v>1384</v>
      </c>
      <c r="G32" s="1210">
        <v>1203</v>
      </c>
      <c r="H32" s="1210">
        <v>1333</v>
      </c>
      <c r="I32" s="1210">
        <v>1005</v>
      </c>
      <c r="J32" s="1210">
        <v>282</v>
      </c>
      <c r="K32" s="1210">
        <v>206</v>
      </c>
      <c r="L32" s="1210">
        <v>206</v>
      </c>
      <c r="M32" s="1211">
        <v>311</v>
      </c>
    </row>
    <row r="33" spans="1:13" s="3886" customFormat="1" ht="13.5" customHeight="1">
      <c r="A33" s="3910"/>
      <c r="B33" s="3911">
        <v>8</v>
      </c>
      <c r="C33" s="3913"/>
      <c r="D33" s="3916" t="s">
        <v>2342</v>
      </c>
      <c r="E33" s="1210">
        <v>2407</v>
      </c>
      <c r="F33" s="1210">
        <v>2276</v>
      </c>
      <c r="G33" s="1210">
        <v>2141</v>
      </c>
      <c r="H33" s="1210">
        <v>2098</v>
      </c>
      <c r="I33" s="1210">
        <v>2113</v>
      </c>
      <c r="J33" s="1210">
        <v>487</v>
      </c>
      <c r="K33" s="1210">
        <v>570</v>
      </c>
      <c r="L33" s="1210">
        <v>499</v>
      </c>
      <c r="M33" s="1211">
        <v>557</v>
      </c>
    </row>
    <row r="34" spans="1:13" s="3886" customFormat="1" ht="12.75" customHeight="1">
      <c r="A34" s="3910"/>
      <c r="B34" s="3911"/>
      <c r="C34" s="3912"/>
      <c r="D34" s="1220" t="s">
        <v>2343</v>
      </c>
      <c r="E34" s="1214">
        <v>482</v>
      </c>
      <c r="F34" s="1214">
        <v>494</v>
      </c>
      <c r="G34" s="1214">
        <v>536</v>
      </c>
      <c r="H34" s="1214">
        <v>570</v>
      </c>
      <c r="I34" s="1214">
        <v>689</v>
      </c>
      <c r="J34" s="1214">
        <v>178</v>
      </c>
      <c r="K34" s="1214">
        <v>192</v>
      </c>
      <c r="L34" s="1214">
        <v>152</v>
      </c>
      <c r="M34" s="1215">
        <v>167</v>
      </c>
    </row>
    <row r="35" spans="1:13" s="3886" customFormat="1" ht="22.5" customHeight="1">
      <c r="A35" s="3910"/>
      <c r="B35" s="3911"/>
      <c r="C35" s="3912"/>
      <c r="D35" s="3914" t="s">
        <v>2344</v>
      </c>
      <c r="E35" s="1214">
        <v>444</v>
      </c>
      <c r="F35" s="1214">
        <v>365</v>
      </c>
      <c r="G35" s="1214">
        <v>351</v>
      </c>
      <c r="H35" s="1214">
        <v>280</v>
      </c>
      <c r="I35" s="1214">
        <v>222</v>
      </c>
      <c r="J35" s="1214">
        <v>48</v>
      </c>
      <c r="K35" s="1214">
        <v>60</v>
      </c>
      <c r="L35" s="1214">
        <v>57</v>
      </c>
      <c r="M35" s="1215">
        <v>57</v>
      </c>
    </row>
    <row r="36" spans="1:13" s="3886" customFormat="1" ht="13.5" customHeight="1" thickBot="1">
      <c r="A36" s="3917"/>
      <c r="B36" s="3918"/>
      <c r="C36" s="3919"/>
      <c r="D36" s="3920" t="s">
        <v>2345</v>
      </c>
      <c r="E36" s="1216">
        <v>733</v>
      </c>
      <c r="F36" s="1216">
        <v>994.5</v>
      </c>
      <c r="G36" s="1216">
        <v>1083</v>
      </c>
      <c r="H36" s="1216">
        <v>677</v>
      </c>
      <c r="I36" s="1216">
        <v>353</v>
      </c>
      <c r="J36" s="1216">
        <v>77</v>
      </c>
      <c r="K36" s="1216">
        <v>83</v>
      </c>
      <c r="L36" s="1216">
        <v>109</v>
      </c>
      <c r="M36" s="1217">
        <v>84</v>
      </c>
    </row>
    <row r="37" spans="1:13" s="3886" customFormat="1" ht="20.25" customHeight="1">
      <c r="A37" s="3921"/>
      <c r="B37" s="3921"/>
      <c r="C37" s="3922"/>
      <c r="D37" s="3886" t="s">
        <v>2327</v>
      </c>
      <c r="E37" s="1218"/>
      <c r="F37" s="1218"/>
      <c r="G37" s="1218"/>
      <c r="H37" s="1218"/>
      <c r="I37" s="1218"/>
      <c r="J37" s="1219"/>
      <c r="K37" s="1219"/>
      <c r="L37" s="1219"/>
      <c r="M37" s="1220"/>
    </row>
    <row r="38" spans="1:13">
      <c r="H38" s="1221"/>
      <c r="I38" s="1221"/>
      <c r="J38" s="1221"/>
      <c r="K38" s="1221"/>
      <c r="L38" s="1221"/>
      <c r="M38" s="1221"/>
    </row>
    <row r="39" spans="1:13">
      <c r="F39" s="1221"/>
      <c r="G39" s="1221"/>
      <c r="H39" s="1222"/>
      <c r="I39" s="1222"/>
      <c r="J39" s="1222"/>
    </row>
    <row r="41" spans="1:13">
      <c r="H41" s="2208"/>
      <c r="I41" s="2208"/>
      <c r="J41" s="2208"/>
      <c r="K41" s="2208"/>
    </row>
    <row r="42" spans="1:13">
      <c r="H42" s="2208"/>
      <c r="I42" s="2208"/>
      <c r="J42" s="2208"/>
      <c r="K42" s="2208"/>
    </row>
  </sheetData>
  <mergeCells count="20">
    <mergeCell ref="B19:C19"/>
    <mergeCell ref="B11:D11"/>
    <mergeCell ref="K16:M17"/>
    <mergeCell ref="A18:C18"/>
    <mergeCell ref="D18:D19"/>
    <mergeCell ref="E18:E19"/>
    <mergeCell ref="F18:F19"/>
    <mergeCell ref="G18:G19"/>
    <mergeCell ref="H18:H19"/>
    <mergeCell ref="I18:I19"/>
    <mergeCell ref="J18:M18"/>
    <mergeCell ref="A1:C1"/>
    <mergeCell ref="K2:M2"/>
    <mergeCell ref="B4:D5"/>
    <mergeCell ref="E4:E5"/>
    <mergeCell ref="F4:F5"/>
    <mergeCell ref="G4:G5"/>
    <mergeCell ref="H4:H5"/>
    <mergeCell ref="I4:I5"/>
    <mergeCell ref="J4:M4"/>
  </mergeCells>
  <hyperlinks>
    <hyperlink ref="A1" location="CONTENT!A1" display="Back to table of contents"/>
  </hyperlinks>
  <printOptions horizontalCentered="1" verticalCentered="1"/>
  <pageMargins left="0.53" right="0" top="0.51" bottom="0" header="1.01" footer="0.47244094488188998"/>
  <pageSetup paperSize="9" orientation="landscape" horizontalDpi="4294967294" verticalDpi="4294967294"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CJ83"/>
  <sheetViews>
    <sheetView zoomScale="120" zoomScaleNormal="120" workbookViewId="0">
      <selection activeCell="N1" sqref="N1:O1048576"/>
    </sheetView>
  </sheetViews>
  <sheetFormatPr defaultColWidth="9.1640625" defaultRowHeight="15"/>
  <cols>
    <col min="1" max="1" width="1.6640625" style="1230" customWidth="1"/>
    <col min="2" max="2" width="2.33203125" style="1230" customWidth="1"/>
    <col min="3" max="3" width="1.5" style="1276" customWidth="1"/>
    <col min="4" max="4" width="18" style="1276" customWidth="1"/>
    <col min="5" max="13" width="12.33203125" style="1230" customWidth="1"/>
    <col min="14" max="254" width="9.1640625" style="1230"/>
    <col min="255" max="255" width="1.6640625" style="1230" customWidth="1"/>
    <col min="256" max="256" width="2.33203125" style="1230" customWidth="1"/>
    <col min="257" max="257" width="1.5" style="1230" customWidth="1"/>
    <col min="258" max="258" width="18" style="1230" customWidth="1"/>
    <col min="259" max="267" width="12.33203125" style="1230" customWidth="1"/>
    <col min="268" max="268" width="1" style="1230" customWidth="1"/>
    <col min="269" max="269" width="5.6640625" style="1230" customWidth="1"/>
    <col min="270" max="510" width="9.1640625" style="1230"/>
    <col min="511" max="511" width="1.6640625" style="1230" customWidth="1"/>
    <col min="512" max="512" width="2.33203125" style="1230" customWidth="1"/>
    <col min="513" max="513" width="1.5" style="1230" customWidth="1"/>
    <col min="514" max="514" width="18" style="1230" customWidth="1"/>
    <col min="515" max="523" width="12.33203125" style="1230" customWidth="1"/>
    <col min="524" max="524" width="1" style="1230" customWidth="1"/>
    <col min="525" max="525" width="5.6640625" style="1230" customWidth="1"/>
    <col min="526" max="766" width="9.1640625" style="1230"/>
    <col min="767" max="767" width="1.6640625" style="1230" customWidth="1"/>
    <col min="768" max="768" width="2.33203125" style="1230" customWidth="1"/>
    <col min="769" max="769" width="1.5" style="1230" customWidth="1"/>
    <col min="770" max="770" width="18" style="1230" customWidth="1"/>
    <col min="771" max="779" width="12.33203125" style="1230" customWidth="1"/>
    <col min="780" max="780" width="1" style="1230" customWidth="1"/>
    <col min="781" max="781" width="5.6640625" style="1230" customWidth="1"/>
    <col min="782" max="1022" width="9.1640625" style="1230"/>
    <col min="1023" max="1023" width="1.6640625" style="1230" customWidth="1"/>
    <col min="1024" max="1024" width="2.33203125" style="1230" customWidth="1"/>
    <col min="1025" max="1025" width="1.5" style="1230" customWidth="1"/>
    <col min="1026" max="1026" width="18" style="1230" customWidth="1"/>
    <col min="1027" max="1035" width="12.33203125" style="1230" customWidth="1"/>
    <col min="1036" max="1036" width="1" style="1230" customWidth="1"/>
    <col min="1037" max="1037" width="5.6640625" style="1230" customWidth="1"/>
    <col min="1038" max="1278" width="9.1640625" style="1230"/>
    <col min="1279" max="1279" width="1.6640625" style="1230" customWidth="1"/>
    <col min="1280" max="1280" width="2.33203125" style="1230" customWidth="1"/>
    <col min="1281" max="1281" width="1.5" style="1230" customWidth="1"/>
    <col min="1282" max="1282" width="18" style="1230" customWidth="1"/>
    <col min="1283" max="1291" width="12.33203125" style="1230" customWidth="1"/>
    <col min="1292" max="1292" width="1" style="1230" customWidth="1"/>
    <col min="1293" max="1293" width="5.6640625" style="1230" customWidth="1"/>
    <col min="1294" max="1534" width="9.1640625" style="1230"/>
    <col min="1535" max="1535" width="1.6640625" style="1230" customWidth="1"/>
    <col min="1536" max="1536" width="2.33203125" style="1230" customWidth="1"/>
    <col min="1537" max="1537" width="1.5" style="1230" customWidth="1"/>
    <col min="1538" max="1538" width="18" style="1230" customWidth="1"/>
    <col min="1539" max="1547" width="12.33203125" style="1230" customWidth="1"/>
    <col min="1548" max="1548" width="1" style="1230" customWidth="1"/>
    <col min="1549" max="1549" width="5.6640625" style="1230" customWidth="1"/>
    <col min="1550" max="1790" width="9.1640625" style="1230"/>
    <col min="1791" max="1791" width="1.6640625" style="1230" customWidth="1"/>
    <col min="1792" max="1792" width="2.33203125" style="1230" customWidth="1"/>
    <col min="1793" max="1793" width="1.5" style="1230" customWidth="1"/>
    <col min="1794" max="1794" width="18" style="1230" customWidth="1"/>
    <col min="1795" max="1803" width="12.33203125" style="1230" customWidth="1"/>
    <col min="1804" max="1804" width="1" style="1230" customWidth="1"/>
    <col min="1805" max="1805" width="5.6640625" style="1230" customWidth="1"/>
    <col min="1806" max="2046" width="9.1640625" style="1230"/>
    <col min="2047" max="2047" width="1.6640625" style="1230" customWidth="1"/>
    <col min="2048" max="2048" width="2.33203125" style="1230" customWidth="1"/>
    <col min="2049" max="2049" width="1.5" style="1230" customWidth="1"/>
    <col min="2050" max="2050" width="18" style="1230" customWidth="1"/>
    <col min="2051" max="2059" width="12.33203125" style="1230" customWidth="1"/>
    <col min="2060" max="2060" width="1" style="1230" customWidth="1"/>
    <col min="2061" max="2061" width="5.6640625" style="1230" customWidth="1"/>
    <col min="2062" max="2302" width="9.1640625" style="1230"/>
    <col min="2303" max="2303" width="1.6640625" style="1230" customWidth="1"/>
    <col min="2304" max="2304" width="2.33203125" style="1230" customWidth="1"/>
    <col min="2305" max="2305" width="1.5" style="1230" customWidth="1"/>
    <col min="2306" max="2306" width="18" style="1230" customWidth="1"/>
    <col min="2307" max="2315" width="12.33203125" style="1230" customWidth="1"/>
    <col min="2316" max="2316" width="1" style="1230" customWidth="1"/>
    <col min="2317" max="2317" width="5.6640625" style="1230" customWidth="1"/>
    <col min="2318" max="2558" width="9.1640625" style="1230"/>
    <col min="2559" max="2559" width="1.6640625" style="1230" customWidth="1"/>
    <col min="2560" max="2560" width="2.33203125" style="1230" customWidth="1"/>
    <col min="2561" max="2561" width="1.5" style="1230" customWidth="1"/>
    <col min="2562" max="2562" width="18" style="1230" customWidth="1"/>
    <col min="2563" max="2571" width="12.33203125" style="1230" customWidth="1"/>
    <col min="2572" max="2572" width="1" style="1230" customWidth="1"/>
    <col min="2573" max="2573" width="5.6640625" style="1230" customWidth="1"/>
    <col min="2574" max="2814" width="9.1640625" style="1230"/>
    <col min="2815" max="2815" width="1.6640625" style="1230" customWidth="1"/>
    <col min="2816" max="2816" width="2.33203125" style="1230" customWidth="1"/>
    <col min="2817" max="2817" width="1.5" style="1230" customWidth="1"/>
    <col min="2818" max="2818" width="18" style="1230" customWidth="1"/>
    <col min="2819" max="2827" width="12.33203125" style="1230" customWidth="1"/>
    <col min="2828" max="2828" width="1" style="1230" customWidth="1"/>
    <col min="2829" max="2829" width="5.6640625" style="1230" customWidth="1"/>
    <col min="2830" max="3070" width="9.1640625" style="1230"/>
    <col min="3071" max="3071" width="1.6640625" style="1230" customWidth="1"/>
    <col min="3072" max="3072" width="2.33203125" style="1230" customWidth="1"/>
    <col min="3073" max="3073" width="1.5" style="1230" customWidth="1"/>
    <col min="3074" max="3074" width="18" style="1230" customWidth="1"/>
    <col min="3075" max="3083" width="12.33203125" style="1230" customWidth="1"/>
    <col min="3084" max="3084" width="1" style="1230" customWidth="1"/>
    <col min="3085" max="3085" width="5.6640625" style="1230" customWidth="1"/>
    <col min="3086" max="3326" width="9.1640625" style="1230"/>
    <col min="3327" max="3327" width="1.6640625" style="1230" customWidth="1"/>
    <col min="3328" max="3328" width="2.33203125" style="1230" customWidth="1"/>
    <col min="3329" max="3329" width="1.5" style="1230" customWidth="1"/>
    <col min="3330" max="3330" width="18" style="1230" customWidth="1"/>
    <col min="3331" max="3339" width="12.33203125" style="1230" customWidth="1"/>
    <col min="3340" max="3340" width="1" style="1230" customWidth="1"/>
    <col min="3341" max="3341" width="5.6640625" style="1230" customWidth="1"/>
    <col min="3342" max="3582" width="9.1640625" style="1230"/>
    <col min="3583" max="3583" width="1.6640625" style="1230" customWidth="1"/>
    <col min="3584" max="3584" width="2.33203125" style="1230" customWidth="1"/>
    <col min="3585" max="3585" width="1.5" style="1230" customWidth="1"/>
    <col min="3586" max="3586" width="18" style="1230" customWidth="1"/>
    <col min="3587" max="3595" width="12.33203125" style="1230" customWidth="1"/>
    <col min="3596" max="3596" width="1" style="1230" customWidth="1"/>
    <col min="3597" max="3597" width="5.6640625" style="1230" customWidth="1"/>
    <col min="3598" max="3838" width="9.1640625" style="1230"/>
    <col min="3839" max="3839" width="1.6640625" style="1230" customWidth="1"/>
    <col min="3840" max="3840" width="2.33203125" style="1230" customWidth="1"/>
    <col min="3841" max="3841" width="1.5" style="1230" customWidth="1"/>
    <col min="3842" max="3842" width="18" style="1230" customWidth="1"/>
    <col min="3843" max="3851" width="12.33203125" style="1230" customWidth="1"/>
    <col min="3852" max="3852" width="1" style="1230" customWidth="1"/>
    <col min="3853" max="3853" width="5.6640625" style="1230" customWidth="1"/>
    <col min="3854" max="4094" width="9.1640625" style="1230"/>
    <col min="4095" max="4095" width="1.6640625" style="1230" customWidth="1"/>
    <col min="4096" max="4096" width="2.33203125" style="1230" customWidth="1"/>
    <col min="4097" max="4097" width="1.5" style="1230" customWidth="1"/>
    <col min="4098" max="4098" width="18" style="1230" customWidth="1"/>
    <col min="4099" max="4107" width="12.33203125" style="1230" customWidth="1"/>
    <col min="4108" max="4108" width="1" style="1230" customWidth="1"/>
    <col min="4109" max="4109" width="5.6640625" style="1230" customWidth="1"/>
    <col min="4110" max="4350" width="9.1640625" style="1230"/>
    <col min="4351" max="4351" width="1.6640625" style="1230" customWidth="1"/>
    <col min="4352" max="4352" width="2.33203125" style="1230" customWidth="1"/>
    <col min="4353" max="4353" width="1.5" style="1230" customWidth="1"/>
    <col min="4354" max="4354" width="18" style="1230" customWidth="1"/>
    <col min="4355" max="4363" width="12.33203125" style="1230" customWidth="1"/>
    <col min="4364" max="4364" width="1" style="1230" customWidth="1"/>
    <col min="4365" max="4365" width="5.6640625" style="1230" customWidth="1"/>
    <col min="4366" max="4606" width="9.1640625" style="1230"/>
    <col min="4607" max="4607" width="1.6640625" style="1230" customWidth="1"/>
    <col min="4608" max="4608" width="2.33203125" style="1230" customWidth="1"/>
    <col min="4609" max="4609" width="1.5" style="1230" customWidth="1"/>
    <col min="4610" max="4610" width="18" style="1230" customWidth="1"/>
    <col min="4611" max="4619" width="12.33203125" style="1230" customWidth="1"/>
    <col min="4620" max="4620" width="1" style="1230" customWidth="1"/>
    <col min="4621" max="4621" width="5.6640625" style="1230" customWidth="1"/>
    <col min="4622" max="4862" width="9.1640625" style="1230"/>
    <col min="4863" max="4863" width="1.6640625" style="1230" customWidth="1"/>
    <col min="4864" max="4864" width="2.33203125" style="1230" customWidth="1"/>
    <col min="4865" max="4865" width="1.5" style="1230" customWidth="1"/>
    <col min="4866" max="4866" width="18" style="1230" customWidth="1"/>
    <col min="4867" max="4875" width="12.33203125" style="1230" customWidth="1"/>
    <col min="4876" max="4876" width="1" style="1230" customWidth="1"/>
    <col min="4877" max="4877" width="5.6640625" style="1230" customWidth="1"/>
    <col min="4878" max="5118" width="9.1640625" style="1230"/>
    <col min="5119" max="5119" width="1.6640625" style="1230" customWidth="1"/>
    <col min="5120" max="5120" width="2.33203125" style="1230" customWidth="1"/>
    <col min="5121" max="5121" width="1.5" style="1230" customWidth="1"/>
    <col min="5122" max="5122" width="18" style="1230" customWidth="1"/>
    <col min="5123" max="5131" width="12.33203125" style="1230" customWidth="1"/>
    <col min="5132" max="5132" width="1" style="1230" customWidth="1"/>
    <col min="5133" max="5133" width="5.6640625" style="1230" customWidth="1"/>
    <col min="5134" max="5374" width="9.1640625" style="1230"/>
    <col min="5375" max="5375" width="1.6640625" style="1230" customWidth="1"/>
    <col min="5376" max="5376" width="2.33203125" style="1230" customWidth="1"/>
    <col min="5377" max="5377" width="1.5" style="1230" customWidth="1"/>
    <col min="5378" max="5378" width="18" style="1230" customWidth="1"/>
    <col min="5379" max="5387" width="12.33203125" style="1230" customWidth="1"/>
    <col min="5388" max="5388" width="1" style="1230" customWidth="1"/>
    <col min="5389" max="5389" width="5.6640625" style="1230" customWidth="1"/>
    <col min="5390" max="5630" width="9.1640625" style="1230"/>
    <col min="5631" max="5631" width="1.6640625" style="1230" customWidth="1"/>
    <col min="5632" max="5632" width="2.33203125" style="1230" customWidth="1"/>
    <col min="5633" max="5633" width="1.5" style="1230" customWidth="1"/>
    <col min="5634" max="5634" width="18" style="1230" customWidth="1"/>
    <col min="5635" max="5643" width="12.33203125" style="1230" customWidth="1"/>
    <col min="5644" max="5644" width="1" style="1230" customWidth="1"/>
    <col min="5645" max="5645" width="5.6640625" style="1230" customWidth="1"/>
    <col min="5646" max="5886" width="9.1640625" style="1230"/>
    <col min="5887" max="5887" width="1.6640625" style="1230" customWidth="1"/>
    <col min="5888" max="5888" width="2.33203125" style="1230" customWidth="1"/>
    <col min="5889" max="5889" width="1.5" style="1230" customWidth="1"/>
    <col min="5890" max="5890" width="18" style="1230" customWidth="1"/>
    <col min="5891" max="5899" width="12.33203125" style="1230" customWidth="1"/>
    <col min="5900" max="5900" width="1" style="1230" customWidth="1"/>
    <col min="5901" max="5901" width="5.6640625" style="1230" customWidth="1"/>
    <col min="5902" max="6142" width="9.1640625" style="1230"/>
    <col min="6143" max="6143" width="1.6640625" style="1230" customWidth="1"/>
    <col min="6144" max="6144" width="2.33203125" style="1230" customWidth="1"/>
    <col min="6145" max="6145" width="1.5" style="1230" customWidth="1"/>
    <col min="6146" max="6146" width="18" style="1230" customWidth="1"/>
    <col min="6147" max="6155" width="12.33203125" style="1230" customWidth="1"/>
    <col min="6156" max="6156" width="1" style="1230" customWidth="1"/>
    <col min="6157" max="6157" width="5.6640625" style="1230" customWidth="1"/>
    <col min="6158" max="6398" width="9.1640625" style="1230"/>
    <col min="6399" max="6399" width="1.6640625" style="1230" customWidth="1"/>
    <col min="6400" max="6400" width="2.33203125" style="1230" customWidth="1"/>
    <col min="6401" max="6401" width="1.5" style="1230" customWidth="1"/>
    <col min="6402" max="6402" width="18" style="1230" customWidth="1"/>
    <col min="6403" max="6411" width="12.33203125" style="1230" customWidth="1"/>
    <col min="6412" max="6412" width="1" style="1230" customWidth="1"/>
    <col min="6413" max="6413" width="5.6640625" style="1230" customWidth="1"/>
    <col min="6414" max="6654" width="9.1640625" style="1230"/>
    <col min="6655" max="6655" width="1.6640625" style="1230" customWidth="1"/>
    <col min="6656" max="6656" width="2.33203125" style="1230" customWidth="1"/>
    <col min="6657" max="6657" width="1.5" style="1230" customWidth="1"/>
    <col min="6658" max="6658" width="18" style="1230" customWidth="1"/>
    <col min="6659" max="6667" width="12.33203125" style="1230" customWidth="1"/>
    <col min="6668" max="6668" width="1" style="1230" customWidth="1"/>
    <col min="6669" max="6669" width="5.6640625" style="1230" customWidth="1"/>
    <col min="6670" max="6910" width="9.1640625" style="1230"/>
    <col min="6911" max="6911" width="1.6640625" style="1230" customWidth="1"/>
    <col min="6912" max="6912" width="2.33203125" style="1230" customWidth="1"/>
    <col min="6913" max="6913" width="1.5" style="1230" customWidth="1"/>
    <col min="6914" max="6914" width="18" style="1230" customWidth="1"/>
    <col min="6915" max="6923" width="12.33203125" style="1230" customWidth="1"/>
    <col min="6924" max="6924" width="1" style="1230" customWidth="1"/>
    <col min="6925" max="6925" width="5.6640625" style="1230" customWidth="1"/>
    <col min="6926" max="7166" width="9.1640625" style="1230"/>
    <col min="7167" max="7167" width="1.6640625" style="1230" customWidth="1"/>
    <col min="7168" max="7168" width="2.33203125" style="1230" customWidth="1"/>
    <col min="7169" max="7169" width="1.5" style="1230" customWidth="1"/>
    <col min="7170" max="7170" width="18" style="1230" customWidth="1"/>
    <col min="7171" max="7179" width="12.33203125" style="1230" customWidth="1"/>
    <col min="7180" max="7180" width="1" style="1230" customWidth="1"/>
    <col min="7181" max="7181" width="5.6640625" style="1230" customWidth="1"/>
    <col min="7182" max="7422" width="9.1640625" style="1230"/>
    <col min="7423" max="7423" width="1.6640625" style="1230" customWidth="1"/>
    <col min="7424" max="7424" width="2.33203125" style="1230" customWidth="1"/>
    <col min="7425" max="7425" width="1.5" style="1230" customWidth="1"/>
    <col min="7426" max="7426" width="18" style="1230" customWidth="1"/>
    <col min="7427" max="7435" width="12.33203125" style="1230" customWidth="1"/>
    <col min="7436" max="7436" width="1" style="1230" customWidth="1"/>
    <col min="7437" max="7437" width="5.6640625" style="1230" customWidth="1"/>
    <col min="7438" max="7678" width="9.1640625" style="1230"/>
    <col min="7679" max="7679" width="1.6640625" style="1230" customWidth="1"/>
    <col min="7680" max="7680" width="2.33203125" style="1230" customWidth="1"/>
    <col min="7681" max="7681" width="1.5" style="1230" customWidth="1"/>
    <col min="7682" max="7682" width="18" style="1230" customWidth="1"/>
    <col min="7683" max="7691" width="12.33203125" style="1230" customWidth="1"/>
    <col min="7692" max="7692" width="1" style="1230" customWidth="1"/>
    <col min="7693" max="7693" width="5.6640625" style="1230" customWidth="1"/>
    <col min="7694" max="7934" width="9.1640625" style="1230"/>
    <col min="7935" max="7935" width="1.6640625" style="1230" customWidth="1"/>
    <col min="7936" max="7936" width="2.33203125" style="1230" customWidth="1"/>
    <col min="7937" max="7937" width="1.5" style="1230" customWidth="1"/>
    <col min="7938" max="7938" width="18" style="1230" customWidth="1"/>
    <col min="7939" max="7947" width="12.33203125" style="1230" customWidth="1"/>
    <col min="7948" max="7948" width="1" style="1230" customWidth="1"/>
    <col min="7949" max="7949" width="5.6640625" style="1230" customWidth="1"/>
    <col min="7950" max="8190" width="9.1640625" style="1230"/>
    <col min="8191" max="8191" width="1.6640625" style="1230" customWidth="1"/>
    <col min="8192" max="8192" width="2.33203125" style="1230" customWidth="1"/>
    <col min="8193" max="8193" width="1.5" style="1230" customWidth="1"/>
    <col min="8194" max="8194" width="18" style="1230" customWidth="1"/>
    <col min="8195" max="8203" width="12.33203125" style="1230" customWidth="1"/>
    <col min="8204" max="8204" width="1" style="1230" customWidth="1"/>
    <col min="8205" max="8205" width="5.6640625" style="1230" customWidth="1"/>
    <col min="8206" max="8446" width="9.1640625" style="1230"/>
    <col min="8447" max="8447" width="1.6640625" style="1230" customWidth="1"/>
    <col min="8448" max="8448" width="2.33203125" style="1230" customWidth="1"/>
    <col min="8449" max="8449" width="1.5" style="1230" customWidth="1"/>
    <col min="8450" max="8450" width="18" style="1230" customWidth="1"/>
    <col min="8451" max="8459" width="12.33203125" style="1230" customWidth="1"/>
    <col min="8460" max="8460" width="1" style="1230" customWidth="1"/>
    <col min="8461" max="8461" width="5.6640625" style="1230" customWidth="1"/>
    <col min="8462" max="8702" width="9.1640625" style="1230"/>
    <col min="8703" max="8703" width="1.6640625" style="1230" customWidth="1"/>
    <col min="8704" max="8704" width="2.33203125" style="1230" customWidth="1"/>
    <col min="8705" max="8705" width="1.5" style="1230" customWidth="1"/>
    <col min="8706" max="8706" width="18" style="1230" customWidth="1"/>
    <col min="8707" max="8715" width="12.33203125" style="1230" customWidth="1"/>
    <col min="8716" max="8716" width="1" style="1230" customWidth="1"/>
    <col min="8717" max="8717" width="5.6640625" style="1230" customWidth="1"/>
    <col min="8718" max="8958" width="9.1640625" style="1230"/>
    <col min="8959" max="8959" width="1.6640625" style="1230" customWidth="1"/>
    <col min="8960" max="8960" width="2.33203125" style="1230" customWidth="1"/>
    <col min="8961" max="8961" width="1.5" style="1230" customWidth="1"/>
    <col min="8962" max="8962" width="18" style="1230" customWidth="1"/>
    <col min="8963" max="8971" width="12.33203125" style="1230" customWidth="1"/>
    <col min="8972" max="8972" width="1" style="1230" customWidth="1"/>
    <col min="8973" max="8973" width="5.6640625" style="1230" customWidth="1"/>
    <col min="8974" max="9214" width="9.1640625" style="1230"/>
    <col min="9215" max="9215" width="1.6640625" style="1230" customWidth="1"/>
    <col min="9216" max="9216" width="2.33203125" style="1230" customWidth="1"/>
    <col min="9217" max="9217" width="1.5" style="1230" customWidth="1"/>
    <col min="9218" max="9218" width="18" style="1230" customWidth="1"/>
    <col min="9219" max="9227" width="12.33203125" style="1230" customWidth="1"/>
    <col min="9228" max="9228" width="1" style="1230" customWidth="1"/>
    <col min="9229" max="9229" width="5.6640625" style="1230" customWidth="1"/>
    <col min="9230" max="9470" width="9.1640625" style="1230"/>
    <col min="9471" max="9471" width="1.6640625" style="1230" customWidth="1"/>
    <col min="9472" max="9472" width="2.33203125" style="1230" customWidth="1"/>
    <col min="9473" max="9473" width="1.5" style="1230" customWidth="1"/>
    <col min="9474" max="9474" width="18" style="1230" customWidth="1"/>
    <col min="9475" max="9483" width="12.33203125" style="1230" customWidth="1"/>
    <col min="9484" max="9484" width="1" style="1230" customWidth="1"/>
    <col min="9485" max="9485" width="5.6640625" style="1230" customWidth="1"/>
    <col min="9486" max="9726" width="9.1640625" style="1230"/>
    <col min="9727" max="9727" width="1.6640625" style="1230" customWidth="1"/>
    <col min="9728" max="9728" width="2.33203125" style="1230" customWidth="1"/>
    <col min="9729" max="9729" width="1.5" style="1230" customWidth="1"/>
    <col min="9730" max="9730" width="18" style="1230" customWidth="1"/>
    <col min="9731" max="9739" width="12.33203125" style="1230" customWidth="1"/>
    <col min="9740" max="9740" width="1" style="1230" customWidth="1"/>
    <col min="9741" max="9741" width="5.6640625" style="1230" customWidth="1"/>
    <col min="9742" max="9982" width="9.1640625" style="1230"/>
    <col min="9983" max="9983" width="1.6640625" style="1230" customWidth="1"/>
    <col min="9984" max="9984" width="2.33203125" style="1230" customWidth="1"/>
    <col min="9985" max="9985" width="1.5" style="1230" customWidth="1"/>
    <col min="9986" max="9986" width="18" style="1230" customWidth="1"/>
    <col min="9987" max="9995" width="12.33203125" style="1230" customWidth="1"/>
    <col min="9996" max="9996" width="1" style="1230" customWidth="1"/>
    <col min="9997" max="9997" width="5.6640625" style="1230" customWidth="1"/>
    <col min="9998" max="10238" width="9.1640625" style="1230"/>
    <col min="10239" max="10239" width="1.6640625" style="1230" customWidth="1"/>
    <col min="10240" max="10240" width="2.33203125" style="1230" customWidth="1"/>
    <col min="10241" max="10241" width="1.5" style="1230" customWidth="1"/>
    <col min="10242" max="10242" width="18" style="1230" customWidth="1"/>
    <col min="10243" max="10251" width="12.33203125" style="1230" customWidth="1"/>
    <col min="10252" max="10252" width="1" style="1230" customWidth="1"/>
    <col min="10253" max="10253" width="5.6640625" style="1230" customWidth="1"/>
    <col min="10254" max="10494" width="9.1640625" style="1230"/>
    <col min="10495" max="10495" width="1.6640625" style="1230" customWidth="1"/>
    <col min="10496" max="10496" width="2.33203125" style="1230" customWidth="1"/>
    <col min="10497" max="10497" width="1.5" style="1230" customWidth="1"/>
    <col min="10498" max="10498" width="18" style="1230" customWidth="1"/>
    <col min="10499" max="10507" width="12.33203125" style="1230" customWidth="1"/>
    <col min="10508" max="10508" width="1" style="1230" customWidth="1"/>
    <col min="10509" max="10509" width="5.6640625" style="1230" customWidth="1"/>
    <col min="10510" max="10750" width="9.1640625" style="1230"/>
    <col min="10751" max="10751" width="1.6640625" style="1230" customWidth="1"/>
    <col min="10752" max="10752" width="2.33203125" style="1230" customWidth="1"/>
    <col min="10753" max="10753" width="1.5" style="1230" customWidth="1"/>
    <col min="10754" max="10754" width="18" style="1230" customWidth="1"/>
    <col min="10755" max="10763" width="12.33203125" style="1230" customWidth="1"/>
    <col min="10764" max="10764" width="1" style="1230" customWidth="1"/>
    <col min="10765" max="10765" width="5.6640625" style="1230" customWidth="1"/>
    <col min="10766" max="11006" width="9.1640625" style="1230"/>
    <col min="11007" max="11007" width="1.6640625" style="1230" customWidth="1"/>
    <col min="11008" max="11008" width="2.33203125" style="1230" customWidth="1"/>
    <col min="11009" max="11009" width="1.5" style="1230" customWidth="1"/>
    <col min="11010" max="11010" width="18" style="1230" customWidth="1"/>
    <col min="11011" max="11019" width="12.33203125" style="1230" customWidth="1"/>
    <col min="11020" max="11020" width="1" style="1230" customWidth="1"/>
    <col min="11021" max="11021" width="5.6640625" style="1230" customWidth="1"/>
    <col min="11022" max="11262" width="9.1640625" style="1230"/>
    <col min="11263" max="11263" width="1.6640625" style="1230" customWidth="1"/>
    <col min="11264" max="11264" width="2.33203125" style="1230" customWidth="1"/>
    <col min="11265" max="11265" width="1.5" style="1230" customWidth="1"/>
    <col min="11266" max="11266" width="18" style="1230" customWidth="1"/>
    <col min="11267" max="11275" width="12.33203125" style="1230" customWidth="1"/>
    <col min="11276" max="11276" width="1" style="1230" customWidth="1"/>
    <col min="11277" max="11277" width="5.6640625" style="1230" customWidth="1"/>
    <col min="11278" max="11518" width="9.1640625" style="1230"/>
    <col min="11519" max="11519" width="1.6640625" style="1230" customWidth="1"/>
    <col min="11520" max="11520" width="2.33203125" style="1230" customWidth="1"/>
    <col min="11521" max="11521" width="1.5" style="1230" customWidth="1"/>
    <col min="11522" max="11522" width="18" style="1230" customWidth="1"/>
    <col min="11523" max="11531" width="12.33203125" style="1230" customWidth="1"/>
    <col min="11532" max="11532" width="1" style="1230" customWidth="1"/>
    <col min="11533" max="11533" width="5.6640625" style="1230" customWidth="1"/>
    <col min="11534" max="11774" width="9.1640625" style="1230"/>
    <col min="11775" max="11775" width="1.6640625" style="1230" customWidth="1"/>
    <col min="11776" max="11776" width="2.33203125" style="1230" customWidth="1"/>
    <col min="11777" max="11777" width="1.5" style="1230" customWidth="1"/>
    <col min="11778" max="11778" width="18" style="1230" customWidth="1"/>
    <col min="11779" max="11787" width="12.33203125" style="1230" customWidth="1"/>
    <col min="11788" max="11788" width="1" style="1230" customWidth="1"/>
    <col min="11789" max="11789" width="5.6640625" style="1230" customWidth="1"/>
    <col min="11790" max="12030" width="9.1640625" style="1230"/>
    <col min="12031" max="12031" width="1.6640625" style="1230" customWidth="1"/>
    <col min="12032" max="12032" width="2.33203125" style="1230" customWidth="1"/>
    <col min="12033" max="12033" width="1.5" style="1230" customWidth="1"/>
    <col min="12034" max="12034" width="18" style="1230" customWidth="1"/>
    <col min="12035" max="12043" width="12.33203125" style="1230" customWidth="1"/>
    <col min="12044" max="12044" width="1" style="1230" customWidth="1"/>
    <col min="12045" max="12045" width="5.6640625" style="1230" customWidth="1"/>
    <col min="12046" max="12286" width="9.1640625" style="1230"/>
    <col min="12287" max="12287" width="1.6640625" style="1230" customWidth="1"/>
    <col min="12288" max="12288" width="2.33203125" style="1230" customWidth="1"/>
    <col min="12289" max="12289" width="1.5" style="1230" customWidth="1"/>
    <col min="12290" max="12290" width="18" style="1230" customWidth="1"/>
    <col min="12291" max="12299" width="12.33203125" style="1230" customWidth="1"/>
    <col min="12300" max="12300" width="1" style="1230" customWidth="1"/>
    <col min="12301" max="12301" width="5.6640625" style="1230" customWidth="1"/>
    <col min="12302" max="12542" width="9.1640625" style="1230"/>
    <col min="12543" max="12543" width="1.6640625" style="1230" customWidth="1"/>
    <col min="12544" max="12544" width="2.33203125" style="1230" customWidth="1"/>
    <col min="12545" max="12545" width="1.5" style="1230" customWidth="1"/>
    <col min="12546" max="12546" width="18" style="1230" customWidth="1"/>
    <col min="12547" max="12555" width="12.33203125" style="1230" customWidth="1"/>
    <col min="12556" max="12556" width="1" style="1230" customWidth="1"/>
    <col min="12557" max="12557" width="5.6640625" style="1230" customWidth="1"/>
    <col min="12558" max="12798" width="9.1640625" style="1230"/>
    <col min="12799" max="12799" width="1.6640625" style="1230" customWidth="1"/>
    <col min="12800" max="12800" width="2.33203125" style="1230" customWidth="1"/>
    <col min="12801" max="12801" width="1.5" style="1230" customWidth="1"/>
    <col min="12802" max="12802" width="18" style="1230" customWidth="1"/>
    <col min="12803" max="12811" width="12.33203125" style="1230" customWidth="1"/>
    <col min="12812" max="12812" width="1" style="1230" customWidth="1"/>
    <col min="12813" max="12813" width="5.6640625" style="1230" customWidth="1"/>
    <col min="12814" max="13054" width="9.1640625" style="1230"/>
    <col min="13055" max="13055" width="1.6640625" style="1230" customWidth="1"/>
    <col min="13056" max="13056" width="2.33203125" style="1230" customWidth="1"/>
    <col min="13057" max="13057" width="1.5" style="1230" customWidth="1"/>
    <col min="13058" max="13058" width="18" style="1230" customWidth="1"/>
    <col min="13059" max="13067" width="12.33203125" style="1230" customWidth="1"/>
    <col min="13068" max="13068" width="1" style="1230" customWidth="1"/>
    <col min="13069" max="13069" width="5.6640625" style="1230" customWidth="1"/>
    <col min="13070" max="13310" width="9.1640625" style="1230"/>
    <col min="13311" max="13311" width="1.6640625" style="1230" customWidth="1"/>
    <col min="13312" max="13312" width="2.33203125" style="1230" customWidth="1"/>
    <col min="13313" max="13313" width="1.5" style="1230" customWidth="1"/>
    <col min="13314" max="13314" width="18" style="1230" customWidth="1"/>
    <col min="13315" max="13323" width="12.33203125" style="1230" customWidth="1"/>
    <col min="13324" max="13324" width="1" style="1230" customWidth="1"/>
    <col min="13325" max="13325" width="5.6640625" style="1230" customWidth="1"/>
    <col min="13326" max="13566" width="9.1640625" style="1230"/>
    <col min="13567" max="13567" width="1.6640625" style="1230" customWidth="1"/>
    <col min="13568" max="13568" width="2.33203125" style="1230" customWidth="1"/>
    <col min="13569" max="13569" width="1.5" style="1230" customWidth="1"/>
    <col min="13570" max="13570" width="18" style="1230" customWidth="1"/>
    <col min="13571" max="13579" width="12.33203125" style="1230" customWidth="1"/>
    <col min="13580" max="13580" width="1" style="1230" customWidth="1"/>
    <col min="13581" max="13581" width="5.6640625" style="1230" customWidth="1"/>
    <col min="13582" max="13822" width="9.1640625" style="1230"/>
    <col min="13823" max="13823" width="1.6640625" style="1230" customWidth="1"/>
    <col min="13824" max="13824" width="2.33203125" style="1230" customWidth="1"/>
    <col min="13825" max="13825" width="1.5" style="1230" customWidth="1"/>
    <col min="13826" max="13826" width="18" style="1230" customWidth="1"/>
    <col min="13827" max="13835" width="12.33203125" style="1230" customWidth="1"/>
    <col min="13836" max="13836" width="1" style="1230" customWidth="1"/>
    <col min="13837" max="13837" width="5.6640625" style="1230" customWidth="1"/>
    <col min="13838" max="14078" width="9.1640625" style="1230"/>
    <col min="14079" max="14079" width="1.6640625" style="1230" customWidth="1"/>
    <col min="14080" max="14080" width="2.33203125" style="1230" customWidth="1"/>
    <col min="14081" max="14081" width="1.5" style="1230" customWidth="1"/>
    <col min="14082" max="14082" width="18" style="1230" customWidth="1"/>
    <col min="14083" max="14091" width="12.33203125" style="1230" customWidth="1"/>
    <col min="14092" max="14092" width="1" style="1230" customWidth="1"/>
    <col min="14093" max="14093" width="5.6640625" style="1230" customWidth="1"/>
    <col min="14094" max="14334" width="9.1640625" style="1230"/>
    <col min="14335" max="14335" width="1.6640625" style="1230" customWidth="1"/>
    <col min="14336" max="14336" width="2.33203125" style="1230" customWidth="1"/>
    <col min="14337" max="14337" width="1.5" style="1230" customWidth="1"/>
    <col min="14338" max="14338" width="18" style="1230" customWidth="1"/>
    <col min="14339" max="14347" width="12.33203125" style="1230" customWidth="1"/>
    <col min="14348" max="14348" width="1" style="1230" customWidth="1"/>
    <col min="14349" max="14349" width="5.6640625" style="1230" customWidth="1"/>
    <col min="14350" max="14590" width="9.1640625" style="1230"/>
    <col min="14591" max="14591" width="1.6640625" style="1230" customWidth="1"/>
    <col min="14592" max="14592" width="2.33203125" style="1230" customWidth="1"/>
    <col min="14593" max="14593" width="1.5" style="1230" customWidth="1"/>
    <col min="14594" max="14594" width="18" style="1230" customWidth="1"/>
    <col min="14595" max="14603" width="12.33203125" style="1230" customWidth="1"/>
    <col min="14604" max="14604" width="1" style="1230" customWidth="1"/>
    <col min="14605" max="14605" width="5.6640625" style="1230" customWidth="1"/>
    <col min="14606" max="14846" width="9.1640625" style="1230"/>
    <col min="14847" max="14847" width="1.6640625" style="1230" customWidth="1"/>
    <col min="14848" max="14848" width="2.33203125" style="1230" customWidth="1"/>
    <col min="14849" max="14849" width="1.5" style="1230" customWidth="1"/>
    <col min="14850" max="14850" width="18" style="1230" customWidth="1"/>
    <col min="14851" max="14859" width="12.33203125" style="1230" customWidth="1"/>
    <col min="14860" max="14860" width="1" style="1230" customWidth="1"/>
    <col min="14861" max="14861" width="5.6640625" style="1230" customWidth="1"/>
    <col min="14862" max="15102" width="9.1640625" style="1230"/>
    <col min="15103" max="15103" width="1.6640625" style="1230" customWidth="1"/>
    <col min="15104" max="15104" width="2.33203125" style="1230" customWidth="1"/>
    <col min="15105" max="15105" width="1.5" style="1230" customWidth="1"/>
    <col min="15106" max="15106" width="18" style="1230" customWidth="1"/>
    <col min="15107" max="15115" width="12.33203125" style="1230" customWidth="1"/>
    <col min="15116" max="15116" width="1" style="1230" customWidth="1"/>
    <col min="15117" max="15117" width="5.6640625" style="1230" customWidth="1"/>
    <col min="15118" max="15358" width="9.1640625" style="1230"/>
    <col min="15359" max="15359" width="1.6640625" style="1230" customWidth="1"/>
    <col min="15360" max="15360" width="2.33203125" style="1230" customWidth="1"/>
    <col min="15361" max="15361" width="1.5" style="1230" customWidth="1"/>
    <col min="15362" max="15362" width="18" style="1230" customWidth="1"/>
    <col min="15363" max="15371" width="12.33203125" style="1230" customWidth="1"/>
    <col min="15372" max="15372" width="1" style="1230" customWidth="1"/>
    <col min="15373" max="15373" width="5.6640625" style="1230" customWidth="1"/>
    <col min="15374" max="15614" width="9.1640625" style="1230"/>
    <col min="15615" max="15615" width="1.6640625" style="1230" customWidth="1"/>
    <col min="15616" max="15616" width="2.33203125" style="1230" customWidth="1"/>
    <col min="15617" max="15617" width="1.5" style="1230" customWidth="1"/>
    <col min="15618" max="15618" width="18" style="1230" customWidth="1"/>
    <col min="15619" max="15627" width="12.33203125" style="1230" customWidth="1"/>
    <col min="15628" max="15628" width="1" style="1230" customWidth="1"/>
    <col min="15629" max="15629" width="5.6640625" style="1230" customWidth="1"/>
    <col min="15630" max="15870" width="9.1640625" style="1230"/>
    <col min="15871" max="15871" width="1.6640625" style="1230" customWidth="1"/>
    <col min="15872" max="15872" width="2.33203125" style="1230" customWidth="1"/>
    <col min="15873" max="15873" width="1.5" style="1230" customWidth="1"/>
    <col min="15874" max="15874" width="18" style="1230" customWidth="1"/>
    <col min="15875" max="15883" width="12.33203125" style="1230" customWidth="1"/>
    <col min="15884" max="15884" width="1" style="1230" customWidth="1"/>
    <col min="15885" max="15885" width="5.6640625" style="1230" customWidth="1"/>
    <col min="15886" max="16126" width="9.1640625" style="1230"/>
    <col min="16127" max="16127" width="1.6640625" style="1230" customWidth="1"/>
    <col min="16128" max="16128" width="2.33203125" style="1230" customWidth="1"/>
    <col min="16129" max="16129" width="1.5" style="1230" customWidth="1"/>
    <col min="16130" max="16130" width="18" style="1230" customWidth="1"/>
    <col min="16131" max="16139" width="12.33203125" style="1230" customWidth="1"/>
    <col min="16140" max="16140" width="1" style="1230" customWidth="1"/>
    <col min="16141" max="16141" width="5.6640625" style="1230" customWidth="1"/>
    <col min="16142" max="16384" width="9.1640625" style="1230"/>
  </cols>
  <sheetData>
    <row r="1" spans="1:88"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s="1226" customFormat="1" ht="23.25" customHeight="1">
      <c r="A2" s="1223" t="s">
        <v>2346</v>
      </c>
      <c r="B2" s="1224"/>
      <c r="C2" s="1225"/>
      <c r="D2" s="1225"/>
      <c r="L2" s="6636" t="s">
        <v>2259</v>
      </c>
      <c r="M2" s="6636"/>
    </row>
    <row r="3" spans="1:88" ht="4.5" customHeight="1" thickBot="1">
      <c r="A3" s="1227"/>
      <c r="B3" s="1227"/>
      <c r="C3" s="1228"/>
      <c r="D3" s="1228"/>
      <c r="E3" s="1229"/>
      <c r="F3" s="1229"/>
      <c r="G3" s="1229"/>
      <c r="H3" s="1229"/>
      <c r="I3" s="1229"/>
      <c r="J3" s="1227"/>
      <c r="K3" s="1227"/>
      <c r="L3" s="2458"/>
      <c r="M3" s="2458"/>
    </row>
    <row r="4" spans="1:88" s="1233" customFormat="1" ht="15" customHeight="1">
      <c r="A4" s="1231"/>
      <c r="B4" s="1232"/>
      <c r="C4" s="6637" t="s">
        <v>2347</v>
      </c>
      <c r="D4" s="6638"/>
      <c r="E4" s="6623" t="s">
        <v>720</v>
      </c>
      <c r="F4" s="6623" t="s">
        <v>721</v>
      </c>
      <c r="G4" s="6623" t="s">
        <v>722</v>
      </c>
      <c r="H4" s="6623" t="s">
        <v>1678</v>
      </c>
      <c r="I4" s="6623" t="s">
        <v>1679</v>
      </c>
      <c r="J4" s="6625" t="s">
        <v>1679</v>
      </c>
      <c r="K4" s="6626"/>
      <c r="L4" s="6626"/>
      <c r="M4" s="6627"/>
    </row>
    <row r="5" spans="1:88" s="1233" customFormat="1" ht="14.25" customHeight="1" thickBot="1">
      <c r="A5" s="1234"/>
      <c r="B5" s="1235"/>
      <c r="C5" s="6639"/>
      <c r="D5" s="6640"/>
      <c r="E5" s="6624"/>
      <c r="F5" s="6624"/>
      <c r="G5" s="6624"/>
      <c r="H5" s="6624"/>
      <c r="I5" s="6624"/>
      <c r="J5" s="1236" t="s">
        <v>883</v>
      </c>
      <c r="K5" s="1236" t="s">
        <v>727</v>
      </c>
      <c r="L5" s="1236" t="s">
        <v>728</v>
      </c>
      <c r="M5" s="1236" t="s">
        <v>729</v>
      </c>
    </row>
    <row r="6" spans="1:88" s="1225" customFormat="1" ht="12" customHeight="1">
      <c r="A6" s="1237"/>
      <c r="B6" s="1238"/>
      <c r="C6" s="1239" t="s">
        <v>2348</v>
      </c>
      <c r="D6" s="1240"/>
      <c r="E6" s="1241">
        <v>168023</v>
      </c>
      <c r="F6" s="1241">
        <v>165423</v>
      </c>
      <c r="G6" s="1241">
        <v>180867</v>
      </c>
      <c r="H6" s="1241">
        <v>192438</v>
      </c>
      <c r="I6" s="1242">
        <v>199111</v>
      </c>
      <c r="J6" s="1242">
        <v>46279</v>
      </c>
      <c r="K6" s="1241">
        <v>48527</v>
      </c>
      <c r="L6" s="1241">
        <v>51376</v>
      </c>
      <c r="M6" s="1241">
        <v>52929</v>
      </c>
    </row>
    <row r="7" spans="1:88" s="1247" customFormat="1" ht="12" customHeight="1">
      <c r="A7" s="1243"/>
      <c r="B7" s="1244"/>
      <c r="C7" s="1245" t="s">
        <v>2193</v>
      </c>
      <c r="D7" s="1246"/>
      <c r="E7" s="1242">
        <v>38603</v>
      </c>
      <c r="F7" s="1242">
        <v>41103</v>
      </c>
      <c r="G7" s="1242">
        <v>46555</v>
      </c>
      <c r="H7" s="1242">
        <v>48032</v>
      </c>
      <c r="I7" s="1242">
        <v>52383</v>
      </c>
      <c r="J7" s="1242">
        <v>12332</v>
      </c>
      <c r="K7" s="1242">
        <v>12388</v>
      </c>
      <c r="L7" s="1242">
        <v>13967</v>
      </c>
      <c r="M7" s="1242">
        <v>13696</v>
      </c>
    </row>
    <row r="8" spans="1:88" ht="12" customHeight="1">
      <c r="A8" s="1248"/>
      <c r="B8" s="1249"/>
      <c r="C8" s="1250"/>
      <c r="D8" s="1251" t="s">
        <v>2194</v>
      </c>
      <c r="E8" s="1252">
        <v>328</v>
      </c>
      <c r="F8" s="1252">
        <v>349</v>
      </c>
      <c r="G8" s="1252">
        <v>332</v>
      </c>
      <c r="H8" s="1252">
        <v>392</v>
      </c>
      <c r="I8" s="1252">
        <v>540</v>
      </c>
      <c r="J8" s="1252">
        <v>84</v>
      </c>
      <c r="K8" s="1252">
        <v>112</v>
      </c>
      <c r="L8" s="1252">
        <v>193</v>
      </c>
      <c r="M8" s="1252">
        <v>151</v>
      </c>
    </row>
    <row r="9" spans="1:88" ht="12" customHeight="1">
      <c r="A9" s="1253"/>
      <c r="B9" s="1254"/>
      <c r="C9" s="1255"/>
      <c r="D9" s="1251" t="s">
        <v>774</v>
      </c>
      <c r="E9" s="1252">
        <v>1243</v>
      </c>
      <c r="F9" s="1252">
        <v>1453</v>
      </c>
      <c r="G9" s="1252">
        <v>2716</v>
      </c>
      <c r="H9" s="1252">
        <v>4176</v>
      </c>
      <c r="I9" s="1252">
        <v>4050</v>
      </c>
      <c r="J9" s="1252">
        <v>1011</v>
      </c>
      <c r="K9" s="1252">
        <v>1040</v>
      </c>
      <c r="L9" s="1252">
        <v>982</v>
      </c>
      <c r="M9" s="1252">
        <v>1017</v>
      </c>
    </row>
    <row r="10" spans="1:88" ht="12" customHeight="1">
      <c r="A10" s="1253"/>
      <c r="B10" s="1254"/>
      <c r="C10" s="1255"/>
      <c r="D10" s="1251" t="s">
        <v>2349</v>
      </c>
      <c r="E10" s="1252">
        <v>360</v>
      </c>
      <c r="F10" s="1252">
        <v>679</v>
      </c>
      <c r="G10" s="1252">
        <v>2090</v>
      </c>
      <c r="H10" s="1252">
        <v>390</v>
      </c>
      <c r="I10" s="1252">
        <v>405</v>
      </c>
      <c r="J10" s="1252">
        <v>76</v>
      </c>
      <c r="K10" s="1252">
        <v>123</v>
      </c>
      <c r="L10" s="1252">
        <v>107</v>
      </c>
      <c r="M10" s="1252">
        <v>99</v>
      </c>
    </row>
    <row r="11" spans="1:88" ht="12" customHeight="1">
      <c r="A11" s="1253"/>
      <c r="B11" s="1254"/>
      <c r="C11" s="1255"/>
      <c r="D11" s="1251" t="s">
        <v>2350</v>
      </c>
      <c r="E11" s="1252">
        <v>97</v>
      </c>
      <c r="F11" s="1252">
        <v>112</v>
      </c>
      <c r="G11" s="1252">
        <v>83</v>
      </c>
      <c r="H11" s="1252">
        <v>97</v>
      </c>
      <c r="I11" s="1252">
        <v>85</v>
      </c>
      <c r="J11" s="1252">
        <v>20</v>
      </c>
      <c r="K11" s="1252">
        <v>17</v>
      </c>
      <c r="L11" s="1252">
        <v>22</v>
      </c>
      <c r="M11" s="1252">
        <v>26</v>
      </c>
    </row>
    <row r="12" spans="1:88" ht="12" customHeight="1">
      <c r="A12" s="1253"/>
      <c r="B12" s="1254"/>
      <c r="C12" s="1255"/>
      <c r="D12" s="1251" t="s">
        <v>735</v>
      </c>
      <c r="E12" s="1252">
        <v>11954</v>
      </c>
      <c r="F12" s="1252">
        <v>12876</v>
      </c>
      <c r="G12" s="1252">
        <v>14373</v>
      </c>
      <c r="H12" s="1252">
        <v>15630</v>
      </c>
      <c r="I12" s="1252">
        <v>13852</v>
      </c>
      <c r="J12" s="1252">
        <v>3853</v>
      </c>
      <c r="K12" s="1252">
        <v>3314</v>
      </c>
      <c r="L12" s="1252">
        <v>3160</v>
      </c>
      <c r="M12" s="1252">
        <v>3525</v>
      </c>
    </row>
    <row r="13" spans="1:88" ht="12" customHeight="1">
      <c r="A13" s="1253"/>
      <c r="B13" s="1254"/>
      <c r="C13" s="1255"/>
      <c r="D13" s="1251" t="s">
        <v>736</v>
      </c>
      <c r="E13" s="1252">
        <v>3990</v>
      </c>
      <c r="F13" s="1252">
        <v>5115</v>
      </c>
      <c r="G13" s="1252">
        <v>4847</v>
      </c>
      <c r="H13" s="1252">
        <v>5442</v>
      </c>
      <c r="I13" s="1252">
        <v>5960</v>
      </c>
      <c r="J13" s="1252">
        <v>1483</v>
      </c>
      <c r="K13" s="1252">
        <v>1336</v>
      </c>
      <c r="L13" s="1252">
        <v>1480</v>
      </c>
      <c r="M13" s="1252">
        <v>1661</v>
      </c>
    </row>
    <row r="14" spans="1:88" ht="12" customHeight="1">
      <c r="A14" s="1253"/>
      <c r="B14" s="1254"/>
      <c r="C14" s="1255"/>
      <c r="D14" s="1251" t="s">
        <v>2351</v>
      </c>
      <c r="E14" s="1252">
        <v>233</v>
      </c>
      <c r="F14" s="1252">
        <v>276</v>
      </c>
      <c r="G14" s="1252">
        <v>298</v>
      </c>
      <c r="H14" s="1252">
        <v>311</v>
      </c>
      <c r="I14" s="1252">
        <v>281</v>
      </c>
      <c r="J14" s="1252">
        <v>66</v>
      </c>
      <c r="K14" s="1252">
        <v>35</v>
      </c>
      <c r="L14" s="1252">
        <v>77</v>
      </c>
      <c r="M14" s="1252">
        <v>103</v>
      </c>
    </row>
    <row r="15" spans="1:88" ht="12" customHeight="1">
      <c r="A15" s="1253"/>
      <c r="B15" s="1254"/>
      <c r="C15" s="1255"/>
      <c r="D15" s="1251" t="s">
        <v>2352</v>
      </c>
      <c r="E15" s="1252">
        <v>479</v>
      </c>
      <c r="F15" s="1252">
        <v>518</v>
      </c>
      <c r="G15" s="1252">
        <v>411</v>
      </c>
      <c r="H15" s="1252">
        <v>562</v>
      </c>
      <c r="I15" s="1252">
        <v>646</v>
      </c>
      <c r="J15" s="1252">
        <v>147</v>
      </c>
      <c r="K15" s="1252">
        <v>140</v>
      </c>
      <c r="L15" s="1252">
        <v>191</v>
      </c>
      <c r="M15" s="1252">
        <v>168</v>
      </c>
    </row>
    <row r="16" spans="1:88" ht="12" customHeight="1">
      <c r="A16" s="1248"/>
      <c r="B16" s="1229"/>
      <c r="C16" s="1255"/>
      <c r="D16" s="1256" t="s">
        <v>2353</v>
      </c>
      <c r="E16" s="1252">
        <v>179</v>
      </c>
      <c r="F16" s="1252">
        <v>128</v>
      </c>
      <c r="G16" s="1252">
        <v>293</v>
      </c>
      <c r="H16" s="1252">
        <v>172</v>
      </c>
      <c r="I16" s="1252">
        <v>165</v>
      </c>
      <c r="J16" s="1252">
        <v>33</v>
      </c>
      <c r="K16" s="1252">
        <v>28</v>
      </c>
      <c r="L16" s="1252">
        <v>77</v>
      </c>
      <c r="M16" s="1252">
        <v>27</v>
      </c>
    </row>
    <row r="17" spans="1:13" ht="12" customHeight="1">
      <c r="A17" s="1253"/>
      <c r="B17" s="1254"/>
      <c r="C17" s="1255"/>
      <c r="D17" s="1251" t="s">
        <v>739</v>
      </c>
      <c r="E17" s="1252">
        <v>3661</v>
      </c>
      <c r="F17" s="1252">
        <v>3757</v>
      </c>
      <c r="G17" s="1252">
        <v>4050</v>
      </c>
      <c r="H17" s="1252">
        <v>4349</v>
      </c>
      <c r="I17" s="1252">
        <v>4663</v>
      </c>
      <c r="J17" s="1252">
        <v>944</v>
      </c>
      <c r="K17" s="1252">
        <v>1365</v>
      </c>
      <c r="L17" s="1252">
        <v>1084</v>
      </c>
      <c r="M17" s="1252">
        <v>1270</v>
      </c>
    </row>
    <row r="18" spans="1:13" ht="12" customHeight="1">
      <c r="A18" s="1253"/>
      <c r="B18" s="1254"/>
      <c r="C18" s="1255"/>
      <c r="D18" s="1251" t="s">
        <v>2196</v>
      </c>
      <c r="E18" s="1252">
        <v>905</v>
      </c>
      <c r="F18" s="1252">
        <v>1151</v>
      </c>
      <c r="G18" s="1252">
        <v>861</v>
      </c>
      <c r="H18" s="1252">
        <v>960</v>
      </c>
      <c r="I18" s="1252">
        <v>1082</v>
      </c>
      <c r="J18" s="1252">
        <v>264</v>
      </c>
      <c r="K18" s="1252">
        <v>273</v>
      </c>
      <c r="L18" s="1252">
        <v>282</v>
      </c>
      <c r="M18" s="1252">
        <v>263</v>
      </c>
    </row>
    <row r="19" spans="1:13" ht="12" customHeight="1">
      <c r="A19" s="1253"/>
      <c r="B19" s="1254"/>
      <c r="C19" s="1255"/>
      <c r="D19" s="1251" t="s">
        <v>2354</v>
      </c>
      <c r="E19" s="1252">
        <v>471</v>
      </c>
      <c r="F19" s="1252">
        <v>513</v>
      </c>
      <c r="G19" s="1252">
        <v>607</v>
      </c>
      <c r="H19" s="1252">
        <v>636</v>
      </c>
      <c r="I19" s="1252">
        <v>668</v>
      </c>
      <c r="J19" s="1252">
        <v>136</v>
      </c>
      <c r="K19" s="1252">
        <v>153</v>
      </c>
      <c r="L19" s="1252">
        <v>181</v>
      </c>
      <c r="M19" s="1252">
        <v>198</v>
      </c>
    </row>
    <row r="20" spans="1:13" ht="12" customHeight="1">
      <c r="A20" s="1253"/>
      <c r="B20" s="1254"/>
      <c r="C20" s="1255"/>
      <c r="D20" s="1251" t="s">
        <v>2197</v>
      </c>
      <c r="E20" s="1252">
        <v>438</v>
      </c>
      <c r="F20" s="1252">
        <v>510</v>
      </c>
      <c r="G20" s="1252">
        <v>455</v>
      </c>
      <c r="H20" s="1252">
        <v>375</v>
      </c>
      <c r="I20" s="1252">
        <v>454</v>
      </c>
      <c r="J20" s="1252">
        <v>95</v>
      </c>
      <c r="K20" s="1252">
        <v>90</v>
      </c>
      <c r="L20" s="1252">
        <v>121</v>
      </c>
      <c r="M20" s="1252">
        <v>148</v>
      </c>
    </row>
    <row r="21" spans="1:13" ht="12" customHeight="1">
      <c r="A21" s="1253"/>
      <c r="B21" s="1254"/>
      <c r="C21" s="1255"/>
      <c r="D21" s="1251" t="s">
        <v>2355</v>
      </c>
      <c r="E21" s="1252">
        <v>745</v>
      </c>
      <c r="F21" s="1252">
        <v>500</v>
      </c>
      <c r="G21" s="1252">
        <v>386</v>
      </c>
      <c r="H21" s="1252">
        <v>187</v>
      </c>
      <c r="I21" s="1252">
        <v>70</v>
      </c>
      <c r="J21" s="1252">
        <v>13</v>
      </c>
      <c r="K21" s="1252">
        <v>15</v>
      </c>
      <c r="L21" s="1252">
        <v>20</v>
      </c>
      <c r="M21" s="1252">
        <v>22</v>
      </c>
    </row>
    <row r="22" spans="1:13" ht="12" customHeight="1">
      <c r="A22" s="1253"/>
      <c r="B22" s="1254"/>
      <c r="C22" s="1255"/>
      <c r="D22" s="1251" t="s">
        <v>2198</v>
      </c>
      <c r="E22" s="1252">
        <v>5214</v>
      </c>
      <c r="F22" s="1252">
        <v>4922</v>
      </c>
      <c r="G22" s="1252">
        <v>5833</v>
      </c>
      <c r="H22" s="1252">
        <v>3796</v>
      </c>
      <c r="I22" s="1252">
        <v>6213</v>
      </c>
      <c r="J22" s="1252">
        <v>998</v>
      </c>
      <c r="K22" s="1252">
        <v>1346</v>
      </c>
      <c r="L22" s="1252">
        <v>2325</v>
      </c>
      <c r="M22" s="1252">
        <v>1544</v>
      </c>
    </row>
    <row r="23" spans="1:13" ht="12" customHeight="1">
      <c r="A23" s="1253"/>
      <c r="B23" s="1254"/>
      <c r="C23" s="1255"/>
      <c r="D23" s="1251" t="s">
        <v>2356</v>
      </c>
      <c r="E23" s="1252">
        <v>258</v>
      </c>
      <c r="F23" s="1252">
        <v>252</v>
      </c>
      <c r="G23" s="1252">
        <v>246</v>
      </c>
      <c r="H23" s="1252">
        <v>281</v>
      </c>
      <c r="I23" s="1252">
        <v>370</v>
      </c>
      <c r="J23" s="1252">
        <v>49</v>
      </c>
      <c r="K23" s="1252">
        <v>82</v>
      </c>
      <c r="L23" s="1252">
        <v>74</v>
      </c>
      <c r="M23" s="1252">
        <v>165</v>
      </c>
    </row>
    <row r="24" spans="1:13" ht="12" customHeight="1">
      <c r="A24" s="1248"/>
      <c r="B24" s="1229"/>
      <c r="C24" s="1255"/>
      <c r="D24" s="1256" t="s">
        <v>777</v>
      </c>
      <c r="E24" s="1252">
        <v>1236</v>
      </c>
      <c r="F24" s="1252">
        <v>1313</v>
      </c>
      <c r="G24" s="1252">
        <v>1199</v>
      </c>
      <c r="H24" s="1252">
        <v>1473</v>
      </c>
      <c r="I24" s="1252">
        <v>1503</v>
      </c>
      <c r="J24" s="1252">
        <v>414</v>
      </c>
      <c r="K24" s="1252">
        <v>332</v>
      </c>
      <c r="L24" s="1252">
        <v>356</v>
      </c>
      <c r="M24" s="1252">
        <v>401</v>
      </c>
    </row>
    <row r="25" spans="1:13" ht="12" customHeight="1">
      <c r="A25" s="1248"/>
      <c r="B25" s="1229"/>
      <c r="C25" s="1255"/>
      <c r="D25" s="1256" t="s">
        <v>2357</v>
      </c>
      <c r="E25" s="1252">
        <v>1488</v>
      </c>
      <c r="F25" s="1252">
        <v>1415</v>
      </c>
      <c r="G25" s="1252">
        <v>1915</v>
      </c>
      <c r="H25" s="1252">
        <v>2609</v>
      </c>
      <c r="I25" s="1252">
        <v>3161</v>
      </c>
      <c r="J25" s="1252">
        <v>780</v>
      </c>
      <c r="K25" s="1252">
        <v>793</v>
      </c>
      <c r="L25" s="1252">
        <v>731</v>
      </c>
      <c r="M25" s="1252">
        <v>857</v>
      </c>
    </row>
    <row r="26" spans="1:13" ht="12" customHeight="1">
      <c r="A26" s="1253"/>
      <c r="B26" s="1254"/>
      <c r="C26" s="1255"/>
      <c r="D26" s="1251" t="s">
        <v>746</v>
      </c>
      <c r="E26" s="1252">
        <v>3678</v>
      </c>
      <c r="F26" s="1252">
        <v>3595</v>
      </c>
      <c r="G26" s="1252">
        <v>3811</v>
      </c>
      <c r="H26" s="1252">
        <v>4261</v>
      </c>
      <c r="I26" s="1252">
        <v>6022</v>
      </c>
      <c r="J26" s="1252">
        <v>1520</v>
      </c>
      <c r="K26" s="1252">
        <v>1226</v>
      </c>
      <c r="L26" s="1252">
        <v>1833</v>
      </c>
      <c r="M26" s="1252">
        <v>1443</v>
      </c>
    </row>
    <row r="27" spans="1:13" ht="12" customHeight="1">
      <c r="A27" s="1253"/>
      <c r="B27" s="1254"/>
      <c r="C27" s="1255"/>
      <c r="D27" s="1251" t="s">
        <v>747</v>
      </c>
      <c r="E27" s="1257">
        <f>E7-SUM(E8:E26)</f>
        <v>1646</v>
      </c>
      <c r="F27" s="1257">
        <v>1669</v>
      </c>
      <c r="G27" s="1257">
        <v>1749</v>
      </c>
      <c r="H27" s="1257">
        <v>1933</v>
      </c>
      <c r="I27" s="1257">
        <v>2193</v>
      </c>
      <c r="J27" s="1252">
        <v>346</v>
      </c>
      <c r="K27" s="1257">
        <v>568</v>
      </c>
      <c r="L27" s="1257">
        <v>671</v>
      </c>
      <c r="M27" s="1252">
        <v>608</v>
      </c>
    </row>
    <row r="28" spans="1:13" s="1262" customFormat="1" ht="12" customHeight="1">
      <c r="A28" s="1258"/>
      <c r="B28" s="1259"/>
      <c r="C28" s="1260" t="s">
        <v>2199</v>
      </c>
      <c r="D28" s="1261"/>
      <c r="E28" s="1242">
        <v>93234</v>
      </c>
      <c r="F28" s="1242">
        <v>87857</v>
      </c>
      <c r="G28" s="1242">
        <v>92432</v>
      </c>
      <c r="H28" s="1242">
        <v>103309</v>
      </c>
      <c r="I28" s="1242">
        <v>107943</v>
      </c>
      <c r="J28" s="1242">
        <v>24145</v>
      </c>
      <c r="K28" s="1242">
        <v>26574</v>
      </c>
      <c r="L28" s="1242">
        <v>28619</v>
      </c>
      <c r="M28" s="1242">
        <v>28605</v>
      </c>
    </row>
    <row r="29" spans="1:13" ht="12" customHeight="1">
      <c r="A29" s="1248"/>
      <c r="B29" s="1229"/>
      <c r="C29" s="1255"/>
      <c r="D29" s="1256" t="s">
        <v>2200</v>
      </c>
      <c r="E29" s="1252">
        <v>30317</v>
      </c>
      <c r="F29" s="1252">
        <v>29300</v>
      </c>
      <c r="G29" s="1252">
        <v>29675</v>
      </c>
      <c r="H29" s="1252">
        <v>31818</v>
      </c>
      <c r="I29" s="1252">
        <v>33239</v>
      </c>
      <c r="J29" s="1252">
        <v>7484</v>
      </c>
      <c r="K29" s="1252">
        <v>8172</v>
      </c>
      <c r="L29" s="1252">
        <v>8362</v>
      </c>
      <c r="M29" s="1252">
        <v>9221</v>
      </c>
    </row>
    <row r="30" spans="1:13" ht="12" customHeight="1">
      <c r="A30" s="1248"/>
      <c r="B30" s="1229"/>
      <c r="C30" s="1255"/>
      <c r="D30" s="1256" t="s">
        <v>2358</v>
      </c>
      <c r="E30" s="1252">
        <v>779</v>
      </c>
      <c r="F30" s="1252">
        <v>668</v>
      </c>
      <c r="G30" s="1252">
        <v>953</v>
      </c>
      <c r="H30" s="1252">
        <v>977</v>
      </c>
      <c r="I30" s="1252">
        <v>936</v>
      </c>
      <c r="J30" s="1252">
        <v>170</v>
      </c>
      <c r="K30" s="1252">
        <v>201</v>
      </c>
      <c r="L30" s="1252">
        <v>208</v>
      </c>
      <c r="M30" s="1252">
        <v>357</v>
      </c>
    </row>
    <row r="31" spans="1:13" ht="12" customHeight="1">
      <c r="A31" s="1248"/>
      <c r="B31" s="1229"/>
      <c r="C31" s="1255"/>
      <c r="D31" s="1256" t="s">
        <v>738</v>
      </c>
      <c r="E31" s="1252">
        <v>29822</v>
      </c>
      <c r="F31" s="1252">
        <v>27292</v>
      </c>
      <c r="G31" s="1252">
        <v>29646</v>
      </c>
      <c r="H31" s="1252">
        <v>35161</v>
      </c>
      <c r="I31" s="1252">
        <v>27597</v>
      </c>
      <c r="J31" s="1252">
        <v>8405</v>
      </c>
      <c r="K31" s="1252">
        <v>9084</v>
      </c>
      <c r="L31" s="1252">
        <v>5940</v>
      </c>
      <c r="M31" s="1252">
        <v>4168</v>
      </c>
    </row>
    <row r="32" spans="1:13" ht="12" customHeight="1">
      <c r="A32" s="1248"/>
      <c r="B32" s="1229"/>
      <c r="C32" s="1255"/>
      <c r="D32" s="1256" t="s">
        <v>2359</v>
      </c>
      <c r="E32" s="1252">
        <v>2556</v>
      </c>
      <c r="F32" s="1252">
        <v>2701</v>
      </c>
      <c r="G32" s="1252">
        <v>2280</v>
      </c>
      <c r="H32" s="1252">
        <v>3587</v>
      </c>
      <c r="I32" s="1252">
        <v>3961</v>
      </c>
      <c r="J32" s="1252">
        <v>833</v>
      </c>
      <c r="K32" s="1252">
        <v>1123</v>
      </c>
      <c r="L32" s="1252">
        <v>1011</v>
      </c>
      <c r="M32" s="1252">
        <v>994</v>
      </c>
    </row>
    <row r="33" spans="1:13" ht="12" customHeight="1">
      <c r="A33" s="1248"/>
      <c r="B33" s="1229"/>
      <c r="C33" s="1255"/>
      <c r="D33" s="1256" t="s">
        <v>2360</v>
      </c>
      <c r="E33" s="1252">
        <v>17</v>
      </c>
      <c r="F33" s="1252">
        <v>8</v>
      </c>
      <c r="G33" s="1252">
        <v>12</v>
      </c>
      <c r="H33" s="1252">
        <v>8</v>
      </c>
      <c r="I33" s="1252">
        <v>11</v>
      </c>
      <c r="J33" s="1252">
        <v>1</v>
      </c>
      <c r="K33" s="1252">
        <v>2</v>
      </c>
      <c r="L33" s="1252">
        <v>1</v>
      </c>
      <c r="M33" s="1252">
        <v>7</v>
      </c>
    </row>
    <row r="34" spans="1:13" ht="12" customHeight="1">
      <c r="A34" s="1248"/>
      <c r="B34" s="1229"/>
      <c r="C34" s="1255"/>
      <c r="D34" s="1256" t="s">
        <v>775</v>
      </c>
      <c r="E34" s="1252">
        <v>4144</v>
      </c>
      <c r="F34" s="1252">
        <v>5135</v>
      </c>
      <c r="G34" s="1252">
        <v>6048</v>
      </c>
      <c r="H34" s="1252">
        <v>5981</v>
      </c>
      <c r="I34" s="1252">
        <v>6143</v>
      </c>
      <c r="J34" s="1252">
        <v>1444</v>
      </c>
      <c r="K34" s="1252">
        <v>1490</v>
      </c>
      <c r="L34" s="1252">
        <v>1675</v>
      </c>
      <c r="M34" s="1252">
        <v>1534</v>
      </c>
    </row>
    <row r="35" spans="1:13" ht="12" customHeight="1" thickBot="1">
      <c r="A35" s="1263"/>
      <c r="B35" s="1227"/>
      <c r="C35" s="1264"/>
      <c r="D35" s="1265" t="s">
        <v>2361</v>
      </c>
      <c r="E35" s="1266">
        <v>1965</v>
      </c>
      <c r="F35" s="1266">
        <v>1501</v>
      </c>
      <c r="G35" s="1266">
        <v>2193</v>
      </c>
      <c r="H35" s="1266">
        <v>3374</v>
      </c>
      <c r="I35" s="1266">
        <v>3910</v>
      </c>
      <c r="J35" s="1266">
        <v>931</v>
      </c>
      <c r="K35" s="1266">
        <v>916</v>
      </c>
      <c r="L35" s="1266">
        <v>1129</v>
      </c>
      <c r="M35" s="1266">
        <v>934</v>
      </c>
    </row>
    <row r="36" spans="1:13" s="1270" customFormat="1" ht="18.75">
      <c r="A36" s="2459"/>
      <c r="B36" s="1267"/>
      <c r="C36" s="1268"/>
      <c r="D36" s="6628" t="s">
        <v>2362</v>
      </c>
      <c r="E36" s="6628"/>
      <c r="F36" s="6628"/>
      <c r="G36" s="6628"/>
      <c r="H36" s="6628"/>
      <c r="I36" s="3885"/>
      <c r="J36" s="3886" t="s">
        <v>2363</v>
      </c>
      <c r="K36" s="3886"/>
      <c r="L36" s="1269"/>
      <c r="M36" s="1269"/>
    </row>
    <row r="37" spans="1:13" s="1270" customFormat="1" ht="12.75" customHeight="1">
      <c r="A37" s="2459"/>
      <c r="B37" s="1267"/>
      <c r="C37" s="1268"/>
      <c r="D37" s="1271"/>
      <c r="E37" s="1272"/>
      <c r="F37" s="1272"/>
      <c r="G37" s="1272"/>
      <c r="H37" s="1272"/>
      <c r="I37" s="1272"/>
      <c r="J37" s="1273"/>
      <c r="K37" s="1274"/>
      <c r="L37" s="1269"/>
      <c r="M37" s="1269"/>
    </row>
    <row r="38" spans="1:13" s="1226" customFormat="1" ht="12" customHeight="1">
      <c r="A38" s="1223" t="s">
        <v>2364</v>
      </c>
      <c r="B38" s="1224"/>
      <c r="C38" s="1224"/>
      <c r="D38" s="1224"/>
      <c r="J38" s="1275"/>
      <c r="K38" s="1275"/>
      <c r="L38" s="6629" t="s">
        <v>2259</v>
      </c>
      <c r="M38" s="6630"/>
    </row>
    <row r="39" spans="1:13" ht="5.0999999999999996" customHeight="1" thickBot="1">
      <c r="J39" s="1277"/>
      <c r="K39" s="1277"/>
      <c r="L39" s="6631"/>
      <c r="M39" s="6631"/>
    </row>
    <row r="40" spans="1:13" ht="13.5" customHeight="1">
      <c r="A40" s="1278"/>
      <c r="B40" s="1279"/>
      <c r="C40" s="6632" t="s">
        <v>2347</v>
      </c>
      <c r="D40" s="6633"/>
      <c r="E40" s="6623" t="s">
        <v>720</v>
      </c>
      <c r="F40" s="6623" t="s">
        <v>721</v>
      </c>
      <c r="G40" s="6623" t="s">
        <v>722</v>
      </c>
      <c r="H40" s="6623" t="s">
        <v>1678</v>
      </c>
      <c r="I40" s="6623" t="s">
        <v>1679</v>
      </c>
      <c r="J40" s="6625" t="s">
        <v>1679</v>
      </c>
      <c r="K40" s="6626"/>
      <c r="L40" s="6626"/>
      <c r="M40" s="6627"/>
    </row>
    <row r="41" spans="1:13" ht="11.25" customHeight="1" thickBot="1">
      <c r="A41" s="1263"/>
      <c r="B41" s="1227"/>
      <c r="C41" s="6634"/>
      <c r="D41" s="6635"/>
      <c r="E41" s="6624"/>
      <c r="F41" s="6624"/>
      <c r="G41" s="6624"/>
      <c r="H41" s="6624"/>
      <c r="I41" s="6624"/>
      <c r="J41" s="1236" t="s">
        <v>883</v>
      </c>
      <c r="K41" s="1236" t="s">
        <v>727</v>
      </c>
      <c r="L41" s="1236" t="s">
        <v>728</v>
      </c>
      <c r="M41" s="1236" t="s">
        <v>729</v>
      </c>
    </row>
    <row r="42" spans="1:13" ht="10.9" customHeight="1">
      <c r="A42" s="1248"/>
      <c r="B42" s="1229"/>
      <c r="C42" s="1255"/>
      <c r="D42" s="1280" t="s">
        <v>741</v>
      </c>
      <c r="E42" s="1257">
        <v>3156</v>
      </c>
      <c r="F42" s="1257">
        <v>3323</v>
      </c>
      <c r="G42" s="1257">
        <v>3312</v>
      </c>
      <c r="H42" s="1257">
        <v>3453</v>
      </c>
      <c r="I42" s="1257">
        <v>4072</v>
      </c>
      <c r="J42" s="1257">
        <v>817</v>
      </c>
      <c r="K42" s="1257">
        <v>1189</v>
      </c>
      <c r="L42" s="1257">
        <v>1087</v>
      </c>
      <c r="M42" s="1281">
        <v>979</v>
      </c>
    </row>
    <row r="43" spans="1:13" ht="10.5" customHeight="1">
      <c r="A43" s="1248"/>
      <c r="B43" s="1229"/>
      <c r="C43" s="1255"/>
      <c r="D43" s="1280" t="s">
        <v>2365</v>
      </c>
      <c r="E43" s="1257">
        <v>32</v>
      </c>
      <c r="F43" s="1257">
        <v>18</v>
      </c>
      <c r="G43" s="1257">
        <v>37</v>
      </c>
      <c r="H43" s="1257">
        <v>30</v>
      </c>
      <c r="I43" s="1257">
        <v>36</v>
      </c>
      <c r="J43" s="1257">
        <v>12</v>
      </c>
      <c r="K43" s="1257">
        <v>6</v>
      </c>
      <c r="L43" s="1257">
        <v>9</v>
      </c>
      <c r="M43" s="1252">
        <v>9</v>
      </c>
    </row>
    <row r="44" spans="1:13" ht="10.5" customHeight="1">
      <c r="A44" s="1248"/>
      <c r="B44" s="1229"/>
      <c r="C44" s="1255"/>
      <c r="D44" s="1280" t="s">
        <v>1277</v>
      </c>
      <c r="E44" s="1257">
        <v>963</v>
      </c>
      <c r="F44" s="1257">
        <v>637</v>
      </c>
      <c r="G44" s="1257">
        <v>686</v>
      </c>
      <c r="H44" s="1257">
        <v>759</v>
      </c>
      <c r="I44" s="1257">
        <v>637</v>
      </c>
      <c r="J44" s="1257">
        <v>145</v>
      </c>
      <c r="K44" s="1257">
        <v>118</v>
      </c>
      <c r="L44" s="1257">
        <v>168</v>
      </c>
      <c r="M44" s="1252">
        <v>206</v>
      </c>
    </row>
    <row r="45" spans="1:13" ht="10.5" customHeight="1">
      <c r="A45" s="1248"/>
      <c r="B45" s="1229"/>
      <c r="C45" s="1255"/>
      <c r="D45" s="1280" t="s">
        <v>2366</v>
      </c>
      <c r="E45" s="1257">
        <v>275</v>
      </c>
      <c r="F45" s="1257">
        <v>215</v>
      </c>
      <c r="G45" s="1257">
        <v>148</v>
      </c>
      <c r="H45" s="1257">
        <v>134</v>
      </c>
      <c r="I45" s="1257">
        <v>143</v>
      </c>
      <c r="J45" s="1257">
        <v>37</v>
      </c>
      <c r="K45" s="1257">
        <v>26</v>
      </c>
      <c r="L45" s="1257">
        <v>47</v>
      </c>
      <c r="M45" s="1252">
        <v>33</v>
      </c>
    </row>
    <row r="46" spans="1:13" ht="10.5" customHeight="1">
      <c r="A46" s="1248"/>
      <c r="B46" s="1229"/>
      <c r="C46" s="1255"/>
      <c r="D46" s="1280" t="s">
        <v>2367</v>
      </c>
      <c r="E46" s="1257">
        <v>232</v>
      </c>
      <c r="F46" s="1257">
        <v>877</v>
      </c>
      <c r="G46" s="1257">
        <v>2604</v>
      </c>
      <c r="H46" s="1257">
        <v>2007</v>
      </c>
      <c r="I46" s="1257">
        <v>1283</v>
      </c>
      <c r="J46" s="1257">
        <v>642</v>
      </c>
      <c r="K46" s="1257">
        <v>389</v>
      </c>
      <c r="L46" s="1257">
        <v>33</v>
      </c>
      <c r="M46" s="1252">
        <v>219</v>
      </c>
    </row>
    <row r="47" spans="1:13" ht="10.5" customHeight="1">
      <c r="A47" s="1248"/>
      <c r="B47" s="1229"/>
      <c r="C47" s="1255"/>
      <c r="D47" s="1280" t="s">
        <v>744</v>
      </c>
      <c r="E47" s="1257">
        <v>1919</v>
      </c>
      <c r="F47" s="1257">
        <v>1368</v>
      </c>
      <c r="G47" s="1257">
        <v>2398</v>
      </c>
      <c r="H47" s="1257">
        <v>764</v>
      </c>
      <c r="I47" s="1257">
        <v>1777</v>
      </c>
      <c r="J47" s="1257">
        <v>279</v>
      </c>
      <c r="K47" s="1257">
        <v>268</v>
      </c>
      <c r="L47" s="1257">
        <v>1039</v>
      </c>
      <c r="M47" s="1252">
        <v>191</v>
      </c>
    </row>
    <row r="48" spans="1:13" ht="10.5" customHeight="1">
      <c r="A48" s="1248"/>
      <c r="B48" s="1229"/>
      <c r="C48" s="1255"/>
      <c r="D48" s="1280" t="s">
        <v>2203</v>
      </c>
      <c r="E48" s="1257">
        <v>3706</v>
      </c>
      <c r="F48" s="1257">
        <v>3310</v>
      </c>
      <c r="G48" s="1257">
        <v>3038</v>
      </c>
      <c r="H48" s="1257">
        <v>3897</v>
      </c>
      <c r="I48" s="1257">
        <v>3911</v>
      </c>
      <c r="J48" s="1257">
        <v>895</v>
      </c>
      <c r="K48" s="1257">
        <v>1002</v>
      </c>
      <c r="L48" s="1257">
        <v>960</v>
      </c>
      <c r="M48" s="1252">
        <v>1054</v>
      </c>
    </row>
    <row r="49" spans="1:13" ht="10.5" customHeight="1">
      <c r="A49" s="1248"/>
      <c r="B49" s="1229"/>
      <c r="C49" s="1255"/>
      <c r="D49" s="1280" t="s">
        <v>745</v>
      </c>
      <c r="E49" s="1257">
        <v>3220</v>
      </c>
      <c r="F49" s="1257">
        <v>3076</v>
      </c>
      <c r="G49" s="1257">
        <v>3849</v>
      </c>
      <c r="H49" s="1257">
        <v>6579</v>
      </c>
      <c r="I49" s="1257">
        <v>14490</v>
      </c>
      <c r="J49" s="1257">
        <v>895</v>
      </c>
      <c r="K49" s="1257">
        <v>1249</v>
      </c>
      <c r="L49" s="1257">
        <v>5337</v>
      </c>
      <c r="M49" s="1252">
        <v>7009</v>
      </c>
    </row>
    <row r="50" spans="1:13" ht="10.5" customHeight="1">
      <c r="A50" s="1248"/>
      <c r="B50" s="1229"/>
      <c r="C50" s="1255"/>
      <c r="D50" s="1280" t="s">
        <v>2368</v>
      </c>
      <c r="E50" s="1257">
        <v>6129</v>
      </c>
      <c r="F50" s="1257">
        <v>3400</v>
      </c>
      <c r="G50" s="1257">
        <v>1455</v>
      </c>
      <c r="H50" s="1257">
        <v>1380</v>
      </c>
      <c r="I50" s="1257">
        <v>1293</v>
      </c>
      <c r="J50" s="1257">
        <v>265</v>
      </c>
      <c r="K50" s="1257">
        <v>362</v>
      </c>
      <c r="L50" s="1257">
        <v>306</v>
      </c>
      <c r="M50" s="1252">
        <v>360</v>
      </c>
    </row>
    <row r="51" spans="1:13" ht="10.5" customHeight="1">
      <c r="A51" s="1248"/>
      <c r="B51" s="1229"/>
      <c r="C51" s="1255"/>
      <c r="D51" s="1280" t="s">
        <v>747</v>
      </c>
      <c r="E51" s="1257">
        <f>E28-SUM(E29:E35,E42:E50)</f>
        <v>4002</v>
      </c>
      <c r="F51" s="1257">
        <v>5028</v>
      </c>
      <c r="G51" s="1257">
        <v>4098</v>
      </c>
      <c r="H51" s="1257">
        <v>3400</v>
      </c>
      <c r="I51" s="1257">
        <v>4504</v>
      </c>
      <c r="J51" s="1257">
        <v>890</v>
      </c>
      <c r="K51" s="1257">
        <v>977</v>
      </c>
      <c r="L51" s="1257">
        <v>1307</v>
      </c>
      <c r="M51" s="1252">
        <v>1330</v>
      </c>
    </row>
    <row r="52" spans="1:13" s="1287" customFormat="1" ht="10.5" customHeight="1">
      <c r="A52" s="1282"/>
      <c r="B52" s="1283"/>
      <c r="C52" s="1284" t="s">
        <v>2204</v>
      </c>
      <c r="D52" s="1284"/>
      <c r="E52" s="1285">
        <v>18411</v>
      </c>
      <c r="F52" s="1285">
        <v>22260</v>
      </c>
      <c r="G52" s="1285">
        <v>25734</v>
      </c>
      <c r="H52" s="1285">
        <v>26101</v>
      </c>
      <c r="I52" s="1285">
        <v>25493</v>
      </c>
      <c r="J52" s="1285">
        <v>6421</v>
      </c>
      <c r="K52" s="1285">
        <v>6363</v>
      </c>
      <c r="L52" s="1285">
        <v>5764</v>
      </c>
      <c r="M52" s="1286">
        <v>6945</v>
      </c>
    </row>
    <row r="53" spans="1:13" ht="10.5" customHeight="1">
      <c r="A53" s="1248"/>
      <c r="B53" s="1229"/>
      <c r="C53" s="1255"/>
      <c r="D53" s="1280" t="s">
        <v>2369</v>
      </c>
      <c r="E53" s="1257">
        <v>15</v>
      </c>
      <c r="F53" s="1257">
        <v>66</v>
      </c>
      <c r="G53" s="1257">
        <v>63</v>
      </c>
      <c r="H53" s="1257">
        <v>118</v>
      </c>
      <c r="I53" s="1257">
        <v>142</v>
      </c>
      <c r="J53" s="1257">
        <v>12</v>
      </c>
      <c r="K53" s="1257">
        <v>16</v>
      </c>
      <c r="L53" s="1257">
        <v>33</v>
      </c>
      <c r="M53" s="1252">
        <v>81</v>
      </c>
    </row>
    <row r="54" spans="1:13" ht="10.5" customHeight="1">
      <c r="A54" s="1248"/>
      <c r="B54" s="1229"/>
      <c r="C54" s="1255"/>
      <c r="D54" s="1280" t="s">
        <v>2370</v>
      </c>
      <c r="E54" s="1257">
        <v>31</v>
      </c>
      <c r="F54" s="1257">
        <v>107</v>
      </c>
      <c r="G54" s="1257">
        <v>56</v>
      </c>
      <c r="H54" s="1257">
        <v>11</v>
      </c>
      <c r="I54" s="1257">
        <v>14</v>
      </c>
      <c r="J54" s="1288">
        <v>4</v>
      </c>
      <c r="K54" s="1289">
        <v>0</v>
      </c>
      <c r="L54" s="1252">
        <v>2</v>
      </c>
      <c r="M54" s="1252">
        <v>8</v>
      </c>
    </row>
    <row r="55" spans="1:13" ht="10.5" customHeight="1">
      <c r="A55" s="1248"/>
      <c r="B55" s="1229"/>
      <c r="C55" s="1255"/>
      <c r="D55" s="1280" t="s">
        <v>2371</v>
      </c>
      <c r="E55" s="1257">
        <v>1016</v>
      </c>
      <c r="F55" s="1257">
        <v>1003</v>
      </c>
      <c r="G55" s="1257">
        <v>1146</v>
      </c>
      <c r="H55" s="1257">
        <v>1159</v>
      </c>
      <c r="I55" s="1257">
        <v>1421</v>
      </c>
      <c r="J55" s="1257">
        <v>360</v>
      </c>
      <c r="K55" s="1257">
        <v>325</v>
      </c>
      <c r="L55" s="1257">
        <v>347</v>
      </c>
      <c r="M55" s="1252">
        <v>389</v>
      </c>
    </row>
    <row r="56" spans="1:13" ht="10.5" customHeight="1">
      <c r="A56" s="1248"/>
      <c r="B56" s="1229"/>
      <c r="C56" s="1255"/>
      <c r="D56" s="1280" t="s">
        <v>302</v>
      </c>
      <c r="E56" s="1257">
        <v>1268</v>
      </c>
      <c r="F56" s="1257">
        <v>1255</v>
      </c>
      <c r="G56" s="1257">
        <v>1453</v>
      </c>
      <c r="H56" s="1257">
        <v>1390</v>
      </c>
      <c r="I56" s="1257">
        <v>1439</v>
      </c>
      <c r="J56" s="1257">
        <v>254</v>
      </c>
      <c r="K56" s="1257">
        <v>425</v>
      </c>
      <c r="L56" s="1257">
        <v>328</v>
      </c>
      <c r="M56" s="1252">
        <v>432</v>
      </c>
    </row>
    <row r="57" spans="1:13" ht="10.5" customHeight="1">
      <c r="A57" s="1248"/>
      <c r="B57" s="1229"/>
      <c r="C57" s="1255"/>
      <c r="D57" s="1280" t="s">
        <v>2372</v>
      </c>
      <c r="E57" s="1257">
        <v>1159</v>
      </c>
      <c r="F57" s="1257">
        <v>1843</v>
      </c>
      <c r="G57" s="1257">
        <v>2529</v>
      </c>
      <c r="H57" s="1257">
        <v>1808</v>
      </c>
      <c r="I57" s="1257">
        <v>1501</v>
      </c>
      <c r="J57" s="1257">
        <v>358</v>
      </c>
      <c r="K57" s="1257">
        <v>270</v>
      </c>
      <c r="L57" s="1257">
        <v>261</v>
      </c>
      <c r="M57" s="1252">
        <v>612</v>
      </c>
    </row>
    <row r="58" spans="1:13" ht="10.5" customHeight="1">
      <c r="A58" s="1248"/>
      <c r="B58" s="1229"/>
      <c r="C58" s="1255"/>
      <c r="D58" s="1280" t="s">
        <v>2373</v>
      </c>
      <c r="E58" s="1257">
        <v>59</v>
      </c>
      <c r="F58" s="1257">
        <v>36</v>
      </c>
      <c r="G58" s="1257">
        <v>21</v>
      </c>
      <c r="H58" s="1257">
        <v>1</v>
      </c>
      <c r="I58" s="1290">
        <v>0</v>
      </c>
      <c r="J58" s="1289">
        <v>0</v>
      </c>
      <c r="K58" s="1291">
        <v>0</v>
      </c>
      <c r="L58" s="1290">
        <v>0</v>
      </c>
      <c r="M58" s="1290">
        <v>0</v>
      </c>
    </row>
    <row r="59" spans="1:13" ht="10.5" customHeight="1">
      <c r="A59" s="1248"/>
      <c r="B59" s="1229"/>
      <c r="C59" s="1255"/>
      <c r="D59" s="1280" t="s">
        <v>2374</v>
      </c>
      <c r="E59" s="1257">
        <v>260</v>
      </c>
      <c r="F59" s="1257">
        <v>236</v>
      </c>
      <c r="G59" s="1257">
        <v>332</v>
      </c>
      <c r="H59" s="1257">
        <v>283</v>
      </c>
      <c r="I59" s="1257">
        <v>309</v>
      </c>
      <c r="J59" s="1257">
        <v>75</v>
      </c>
      <c r="K59" s="1257">
        <v>45</v>
      </c>
      <c r="L59" s="1257">
        <v>84</v>
      </c>
      <c r="M59" s="1252">
        <v>105</v>
      </c>
    </row>
    <row r="60" spans="1:13" ht="10.5" customHeight="1">
      <c r="A60" s="1248"/>
      <c r="B60" s="1229"/>
      <c r="C60" s="1255"/>
      <c r="D60" s="1280" t="s">
        <v>2209</v>
      </c>
      <c r="E60" s="1257">
        <v>370</v>
      </c>
      <c r="F60" s="1257">
        <v>493</v>
      </c>
      <c r="G60" s="1257">
        <v>359</v>
      </c>
      <c r="H60" s="1257">
        <v>297</v>
      </c>
      <c r="I60" s="1257">
        <v>335</v>
      </c>
      <c r="J60" s="1257">
        <v>146</v>
      </c>
      <c r="K60" s="1257">
        <v>31</v>
      </c>
      <c r="L60" s="1257">
        <v>58</v>
      </c>
      <c r="M60" s="1252">
        <v>100</v>
      </c>
    </row>
    <row r="61" spans="1:13" ht="10.5" customHeight="1">
      <c r="A61" s="1253"/>
      <c r="B61" s="1254"/>
      <c r="C61" s="1255"/>
      <c r="D61" s="1292" t="s">
        <v>2210</v>
      </c>
      <c r="E61" s="1257">
        <v>101</v>
      </c>
      <c r="F61" s="1257">
        <v>99</v>
      </c>
      <c r="G61" s="1257">
        <v>96</v>
      </c>
      <c r="H61" s="1257">
        <v>134</v>
      </c>
      <c r="I61" s="1257">
        <v>102</v>
      </c>
      <c r="J61" s="1257">
        <v>41</v>
      </c>
      <c r="K61" s="1257">
        <v>17</v>
      </c>
      <c r="L61" s="1257">
        <v>13</v>
      </c>
      <c r="M61" s="1252">
        <v>31</v>
      </c>
    </row>
    <row r="62" spans="1:13" ht="10.5" customHeight="1">
      <c r="A62" s="1253"/>
      <c r="B62" s="1254"/>
      <c r="C62" s="1255"/>
      <c r="D62" s="1292" t="s">
        <v>305</v>
      </c>
      <c r="E62" s="1257">
        <v>1120</v>
      </c>
      <c r="F62" s="1257">
        <v>2517</v>
      </c>
      <c r="G62" s="1257">
        <v>2708</v>
      </c>
      <c r="H62" s="1257">
        <v>1877</v>
      </c>
      <c r="I62" s="1257">
        <v>2235</v>
      </c>
      <c r="J62" s="1257">
        <v>420</v>
      </c>
      <c r="K62" s="1257">
        <v>689</v>
      </c>
      <c r="L62" s="1257">
        <v>418</v>
      </c>
      <c r="M62" s="1252">
        <v>708</v>
      </c>
    </row>
    <row r="63" spans="1:13" ht="10.5" customHeight="1">
      <c r="A63" s="1248"/>
      <c r="B63" s="1229"/>
      <c r="C63" s="1255"/>
      <c r="D63" s="1280" t="s">
        <v>2211</v>
      </c>
      <c r="E63" s="1257">
        <v>11345</v>
      </c>
      <c r="F63" s="1257">
        <v>12384</v>
      </c>
      <c r="G63" s="1257">
        <v>15392</v>
      </c>
      <c r="H63" s="1257">
        <v>17705</v>
      </c>
      <c r="I63" s="1257">
        <v>16078</v>
      </c>
      <c r="J63" s="1257">
        <v>4230</v>
      </c>
      <c r="K63" s="1257">
        <v>4160</v>
      </c>
      <c r="L63" s="1257">
        <v>3707</v>
      </c>
      <c r="M63" s="1252">
        <v>3981</v>
      </c>
    </row>
    <row r="64" spans="1:13" ht="10.5" customHeight="1">
      <c r="A64" s="1248"/>
      <c r="B64" s="1229"/>
      <c r="C64" s="1255"/>
      <c r="D64" s="1280" t="s">
        <v>2375</v>
      </c>
      <c r="E64" s="1257">
        <v>300</v>
      </c>
      <c r="F64" s="1257">
        <v>356</v>
      </c>
      <c r="G64" s="1257">
        <v>375</v>
      </c>
      <c r="H64" s="1257">
        <v>425</v>
      </c>
      <c r="I64" s="1257">
        <v>459</v>
      </c>
      <c r="J64" s="1257">
        <v>84</v>
      </c>
      <c r="K64" s="1257">
        <v>114</v>
      </c>
      <c r="L64" s="1257">
        <v>87</v>
      </c>
      <c r="M64" s="1252">
        <v>174</v>
      </c>
    </row>
    <row r="65" spans="1:13" ht="10.5" customHeight="1">
      <c r="A65" s="1248"/>
      <c r="B65" s="1229"/>
      <c r="C65" s="1255"/>
      <c r="D65" s="1280" t="s">
        <v>1280</v>
      </c>
      <c r="E65" s="1257">
        <v>370</v>
      </c>
      <c r="F65" s="1257">
        <v>716</v>
      </c>
      <c r="G65" s="1257">
        <v>205</v>
      </c>
      <c r="H65" s="1257">
        <v>109</v>
      </c>
      <c r="I65" s="1257">
        <v>66</v>
      </c>
      <c r="J65" s="1257">
        <v>4</v>
      </c>
      <c r="K65" s="1257">
        <v>11</v>
      </c>
      <c r="L65" s="1257">
        <v>20</v>
      </c>
      <c r="M65" s="1252">
        <v>31</v>
      </c>
    </row>
    <row r="66" spans="1:13" ht="10.5" customHeight="1">
      <c r="A66" s="1248"/>
      <c r="B66" s="1229"/>
      <c r="C66" s="1255"/>
      <c r="D66" s="1280" t="s">
        <v>779</v>
      </c>
      <c r="E66" s="1257">
        <v>101</v>
      </c>
      <c r="F66" s="1257">
        <v>210</v>
      </c>
      <c r="G66" s="1257">
        <v>205</v>
      </c>
      <c r="H66" s="1257">
        <v>139</v>
      </c>
      <c r="I66" s="1257">
        <v>507</v>
      </c>
      <c r="J66" s="1293">
        <v>191</v>
      </c>
      <c r="K66" s="1257">
        <v>27</v>
      </c>
      <c r="L66" s="1257">
        <v>156</v>
      </c>
      <c r="M66" s="1252">
        <v>133</v>
      </c>
    </row>
    <row r="67" spans="1:13" ht="10.5" customHeight="1">
      <c r="A67" s="1248"/>
      <c r="B67" s="1229"/>
      <c r="C67" s="1255"/>
      <c r="D67" s="1280" t="s">
        <v>780</v>
      </c>
      <c r="E67" s="1257">
        <v>9</v>
      </c>
      <c r="F67" s="1257">
        <v>21</v>
      </c>
      <c r="G67" s="1257">
        <v>115</v>
      </c>
      <c r="H67" s="1257">
        <v>168</v>
      </c>
      <c r="I67" s="1257">
        <v>319</v>
      </c>
      <c r="J67" s="1257">
        <v>169</v>
      </c>
      <c r="K67" s="1257">
        <v>71</v>
      </c>
      <c r="L67" s="1293">
        <v>16</v>
      </c>
      <c r="M67" s="1252">
        <v>63</v>
      </c>
    </row>
    <row r="68" spans="1:13" ht="10.5" customHeight="1">
      <c r="A68" s="1248"/>
      <c r="B68" s="1229"/>
      <c r="C68" s="1255"/>
      <c r="D68" s="1280" t="s">
        <v>747</v>
      </c>
      <c r="E68" s="1257">
        <f>E52-SUM(E53:E67)</f>
        <v>887</v>
      </c>
      <c r="F68" s="1257">
        <v>918</v>
      </c>
      <c r="G68" s="1257">
        <v>679</v>
      </c>
      <c r="H68" s="1257">
        <v>477</v>
      </c>
      <c r="I68" s="1257">
        <v>566</v>
      </c>
      <c r="J68" s="1257">
        <v>73</v>
      </c>
      <c r="K68" s="1257">
        <v>162</v>
      </c>
      <c r="L68" s="1257">
        <v>234</v>
      </c>
      <c r="M68" s="1252">
        <v>97</v>
      </c>
    </row>
    <row r="69" spans="1:13" s="1287" customFormat="1" ht="10.5" customHeight="1">
      <c r="A69" s="1282"/>
      <c r="B69" s="1283"/>
      <c r="C69" s="1260" t="s">
        <v>2212</v>
      </c>
      <c r="D69" s="1284"/>
      <c r="E69" s="1285">
        <v>8531</v>
      </c>
      <c r="F69" s="1285">
        <v>8387</v>
      </c>
      <c r="G69" s="1285">
        <v>9931</v>
      </c>
      <c r="H69" s="1285">
        <v>8893</v>
      </c>
      <c r="I69" s="1285">
        <v>8756</v>
      </c>
      <c r="J69" s="1285">
        <v>2197</v>
      </c>
      <c r="K69" s="1285">
        <v>1985</v>
      </c>
      <c r="L69" s="1285">
        <v>2128</v>
      </c>
      <c r="M69" s="1286">
        <v>2446</v>
      </c>
    </row>
    <row r="70" spans="1:13" ht="10.5" customHeight="1">
      <c r="A70" s="1248"/>
      <c r="B70" s="1229"/>
      <c r="C70" s="1255"/>
      <c r="D70" s="1280" t="s">
        <v>2376</v>
      </c>
      <c r="E70" s="1257">
        <v>2183</v>
      </c>
      <c r="F70" s="1257">
        <v>2087</v>
      </c>
      <c r="G70" s="1257">
        <v>2056</v>
      </c>
      <c r="H70" s="1257">
        <v>2291</v>
      </c>
      <c r="I70" s="1257">
        <v>1902</v>
      </c>
      <c r="J70" s="1257">
        <v>505</v>
      </c>
      <c r="K70" s="1257">
        <v>290</v>
      </c>
      <c r="L70" s="1257">
        <v>623</v>
      </c>
      <c r="M70" s="1252">
        <v>484</v>
      </c>
    </row>
    <row r="71" spans="1:13" ht="10.5" customHeight="1">
      <c r="A71" s="1248"/>
      <c r="B71" s="1229"/>
      <c r="C71" s="1255"/>
      <c r="D71" s="1280" t="s">
        <v>2377</v>
      </c>
      <c r="E71" s="1257">
        <v>1084</v>
      </c>
      <c r="F71" s="1257">
        <v>1662</v>
      </c>
      <c r="G71" s="1257">
        <v>2363</v>
      </c>
      <c r="H71" s="1257">
        <v>618</v>
      </c>
      <c r="I71" s="1257">
        <v>1531</v>
      </c>
      <c r="J71" s="1257">
        <v>559</v>
      </c>
      <c r="K71" s="1257">
        <v>143</v>
      </c>
      <c r="L71" s="1257">
        <v>207</v>
      </c>
      <c r="M71" s="1252">
        <v>622</v>
      </c>
    </row>
    <row r="72" spans="1:13" ht="10.5" customHeight="1">
      <c r="A72" s="1248"/>
      <c r="B72" s="1229"/>
      <c r="C72" s="1255"/>
      <c r="D72" s="1280" t="s">
        <v>308</v>
      </c>
      <c r="E72" s="1257">
        <v>1392</v>
      </c>
      <c r="F72" s="1257">
        <v>757</v>
      </c>
      <c r="G72" s="1257">
        <v>539</v>
      </c>
      <c r="H72" s="1257">
        <v>323</v>
      </c>
      <c r="I72" s="1257">
        <v>288</v>
      </c>
      <c r="J72" s="1257">
        <v>78</v>
      </c>
      <c r="K72" s="1257">
        <v>83</v>
      </c>
      <c r="L72" s="1257">
        <v>53</v>
      </c>
      <c r="M72" s="1252">
        <v>74</v>
      </c>
    </row>
    <row r="73" spans="1:13" ht="10.5" customHeight="1">
      <c r="A73" s="1248"/>
      <c r="B73" s="1229"/>
      <c r="C73" s="1255"/>
      <c r="D73" s="1280" t="s">
        <v>2378</v>
      </c>
      <c r="E73" s="1257">
        <v>27</v>
      </c>
      <c r="F73" s="1257">
        <v>26</v>
      </c>
      <c r="G73" s="1257">
        <v>59</v>
      </c>
      <c r="H73" s="1257">
        <v>38</v>
      </c>
      <c r="I73" s="1257">
        <v>40</v>
      </c>
      <c r="J73" s="1257">
        <v>9</v>
      </c>
      <c r="K73" s="1257">
        <v>12</v>
      </c>
      <c r="L73" s="1257">
        <v>6</v>
      </c>
      <c r="M73" s="1252">
        <v>13</v>
      </c>
    </row>
    <row r="74" spans="1:13" ht="10.5" customHeight="1">
      <c r="A74" s="1248"/>
      <c r="B74" s="1229"/>
      <c r="C74" s="1255"/>
      <c r="D74" s="1280" t="s">
        <v>2379</v>
      </c>
      <c r="E74" s="1257">
        <v>102</v>
      </c>
      <c r="F74" s="1257">
        <v>227</v>
      </c>
      <c r="G74" s="1257">
        <v>214</v>
      </c>
      <c r="H74" s="1257">
        <v>258</v>
      </c>
      <c r="I74" s="1257">
        <v>257</v>
      </c>
      <c r="J74" s="1257">
        <v>73</v>
      </c>
      <c r="K74" s="1257">
        <v>68</v>
      </c>
      <c r="L74" s="1257">
        <v>53</v>
      </c>
      <c r="M74" s="1252">
        <v>63</v>
      </c>
    </row>
    <row r="75" spans="1:13" ht="10.5" customHeight="1">
      <c r="A75" s="1248"/>
      <c r="B75" s="1229"/>
      <c r="C75" s="1255"/>
      <c r="D75" s="1280" t="s">
        <v>2380</v>
      </c>
      <c r="E75" s="1257">
        <v>2658</v>
      </c>
      <c r="F75" s="1257">
        <v>3491</v>
      </c>
      <c r="G75" s="1257">
        <v>4288</v>
      </c>
      <c r="H75" s="1257">
        <v>4663</v>
      </c>
      <c r="I75" s="1257">
        <v>4012</v>
      </c>
      <c r="J75" s="1257">
        <v>838</v>
      </c>
      <c r="K75" s="1257">
        <v>1228</v>
      </c>
      <c r="L75" s="1257">
        <v>1038</v>
      </c>
      <c r="M75" s="1252">
        <v>908</v>
      </c>
    </row>
    <row r="76" spans="1:13" ht="10.5" customHeight="1">
      <c r="A76" s="1248"/>
      <c r="C76" s="1255"/>
      <c r="D76" s="1280" t="s">
        <v>747</v>
      </c>
      <c r="E76" s="1257">
        <v>1085</v>
      </c>
      <c r="F76" s="1257">
        <v>137</v>
      </c>
      <c r="G76" s="1257">
        <v>412</v>
      </c>
      <c r="H76" s="1257">
        <v>702</v>
      </c>
      <c r="I76" s="1257">
        <v>726</v>
      </c>
      <c r="J76" s="1257">
        <v>135</v>
      </c>
      <c r="K76" s="1257">
        <v>161</v>
      </c>
      <c r="L76" s="1257">
        <v>148</v>
      </c>
      <c r="M76" s="1252">
        <v>282</v>
      </c>
    </row>
    <row r="77" spans="1:13" s="1287" customFormat="1" ht="10.5" customHeight="1">
      <c r="A77" s="1282"/>
      <c r="C77" s="1260" t="s">
        <v>2215</v>
      </c>
      <c r="D77" s="1284"/>
      <c r="E77" s="1285">
        <v>6822</v>
      </c>
      <c r="F77" s="1285">
        <v>5816</v>
      </c>
      <c r="G77" s="1285">
        <v>6215</v>
      </c>
      <c r="H77" s="1285">
        <v>6103</v>
      </c>
      <c r="I77" s="1285">
        <v>4536</v>
      </c>
      <c r="J77" s="1285">
        <v>1184</v>
      </c>
      <c r="K77" s="1285">
        <v>1217</v>
      </c>
      <c r="L77" s="1285">
        <v>898</v>
      </c>
      <c r="M77" s="1286">
        <v>1237</v>
      </c>
    </row>
    <row r="78" spans="1:13" ht="10.5" customHeight="1">
      <c r="A78" s="1248"/>
      <c r="B78" s="1229"/>
      <c r="C78" s="1255"/>
      <c r="D78" s="1280" t="s">
        <v>318</v>
      </c>
      <c r="E78" s="1257">
        <v>4367</v>
      </c>
      <c r="F78" s="1257">
        <v>3247</v>
      </c>
      <c r="G78" s="1257">
        <v>3779</v>
      </c>
      <c r="H78" s="1257">
        <v>3446</v>
      </c>
      <c r="I78" s="1257">
        <v>2728</v>
      </c>
      <c r="J78" s="1257">
        <v>695</v>
      </c>
      <c r="K78" s="1257">
        <v>683</v>
      </c>
      <c r="L78" s="1257">
        <v>586</v>
      </c>
      <c r="M78" s="1252">
        <v>764</v>
      </c>
    </row>
    <row r="79" spans="1:13" ht="10.5" customHeight="1">
      <c r="A79" s="1248"/>
      <c r="B79" s="1229"/>
      <c r="C79" s="1255"/>
      <c r="D79" s="1292" t="s">
        <v>319</v>
      </c>
      <c r="E79" s="1257">
        <v>2448</v>
      </c>
      <c r="F79" s="1257">
        <v>2566</v>
      </c>
      <c r="G79" s="1257">
        <v>2432</v>
      </c>
      <c r="H79" s="1257">
        <v>2540</v>
      </c>
      <c r="I79" s="1257">
        <v>1804</v>
      </c>
      <c r="J79" s="1257">
        <v>489</v>
      </c>
      <c r="K79" s="1257">
        <v>531</v>
      </c>
      <c r="L79" s="1257">
        <v>312</v>
      </c>
      <c r="M79" s="1252">
        <v>472</v>
      </c>
    </row>
    <row r="80" spans="1:13" ht="14.25" customHeight="1" thickBot="1">
      <c r="A80" s="1263"/>
      <c r="B80" s="1227"/>
      <c r="C80" s="1264"/>
      <c r="D80" s="1294" t="s">
        <v>747</v>
      </c>
      <c r="E80" s="1295">
        <f>E77-SUM(E78:E79)</f>
        <v>7</v>
      </c>
      <c r="F80" s="1295">
        <v>3</v>
      </c>
      <c r="G80" s="1295">
        <v>4</v>
      </c>
      <c r="H80" s="1295">
        <v>117</v>
      </c>
      <c r="I80" s="1295">
        <v>4</v>
      </c>
      <c r="J80" s="1296">
        <v>0</v>
      </c>
      <c r="K80" s="1297">
        <v>3</v>
      </c>
      <c r="L80" s="1004">
        <v>0</v>
      </c>
      <c r="M80" s="1297">
        <v>1</v>
      </c>
    </row>
    <row r="81" spans="1:13" s="1270" customFormat="1" ht="18.75">
      <c r="A81" s="2459"/>
      <c r="B81" s="1267"/>
      <c r="C81" s="1268"/>
      <c r="D81" s="6628" t="s">
        <v>2362</v>
      </c>
      <c r="E81" s="6628"/>
      <c r="F81" s="6628"/>
      <c r="G81" s="6628"/>
      <c r="H81" s="6628"/>
      <c r="I81" s="3885"/>
      <c r="J81" s="3886" t="s">
        <v>2381</v>
      </c>
      <c r="K81" s="1274"/>
      <c r="L81" s="1298"/>
      <c r="M81" s="1269"/>
    </row>
    <row r="82" spans="1:13" ht="12.75" customHeight="1">
      <c r="C82" s="1299"/>
      <c r="E82" s="1299"/>
      <c r="F82" s="1299"/>
      <c r="G82" s="1299"/>
      <c r="H82" s="1299"/>
      <c r="I82" s="1299"/>
      <c r="J82" s="1299"/>
    </row>
    <row r="83" spans="1:13">
      <c r="D83" s="3887"/>
    </row>
  </sheetData>
  <mergeCells count="19">
    <mergeCell ref="E4:E5"/>
    <mergeCell ref="F4:F5"/>
    <mergeCell ref="G4:G5"/>
    <mergeCell ref="H4:H5"/>
    <mergeCell ref="I4:I5"/>
    <mergeCell ref="J4:M4"/>
    <mergeCell ref="A1:C1"/>
    <mergeCell ref="D81:H81"/>
    <mergeCell ref="D36:H36"/>
    <mergeCell ref="L38:M39"/>
    <mergeCell ref="C40:D41"/>
    <mergeCell ref="E40:E41"/>
    <mergeCell ref="F40:F41"/>
    <mergeCell ref="G40:G41"/>
    <mergeCell ref="H40:H41"/>
    <mergeCell ref="I40:I41"/>
    <mergeCell ref="J40:M40"/>
    <mergeCell ref="L2:M2"/>
    <mergeCell ref="C4:D5"/>
  </mergeCells>
  <hyperlinks>
    <hyperlink ref="A1" location="CONTENT!A1" display="Back to table of contents"/>
  </hyperlinks>
  <pageMargins left="0.75" right="0" top="0.6" bottom="0.5" header="0.3" footer="0.3"/>
  <pageSetup paperSize="9" orientation="landscape" horizontalDpi="4294967294" verticalDpi="4294967294" r:id="rId1"/>
  <headerFooter alignWithMargins="0"/>
  <rowBreaks count="1" manualBreakCount="1">
    <brk id="36"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CK36"/>
  <sheetViews>
    <sheetView workbookViewId="0">
      <selection activeCell="J1" sqref="J1:J1048576"/>
    </sheetView>
  </sheetViews>
  <sheetFormatPr defaultColWidth="13.6640625" defaultRowHeight="12.75"/>
  <cols>
    <col min="1" max="1" width="10.83203125" style="1397" customWidth="1"/>
    <col min="2" max="9" width="14.83203125" style="1397" customWidth="1"/>
    <col min="10" max="10" width="16.6640625" style="1397" bestFit="1" customWidth="1"/>
    <col min="11" max="255" width="13.6640625" style="1397"/>
    <col min="256" max="256" width="17.5" style="1397" customWidth="1"/>
    <col min="257" max="264" width="14.33203125" style="1397" customWidth="1"/>
    <col min="265" max="265" width="7.1640625" style="1397" customWidth="1"/>
    <col min="266" max="266" width="16.6640625" style="1397" bestFit="1" customWidth="1"/>
    <col min="267" max="511" width="13.6640625" style="1397"/>
    <col min="512" max="512" width="17.5" style="1397" customWidth="1"/>
    <col min="513" max="520" width="14.33203125" style="1397" customWidth="1"/>
    <col min="521" max="521" width="7.1640625" style="1397" customWidth="1"/>
    <col min="522" max="522" width="16.6640625" style="1397" bestFit="1" customWidth="1"/>
    <col min="523" max="767" width="13.6640625" style="1397"/>
    <col min="768" max="768" width="17.5" style="1397" customWidth="1"/>
    <col min="769" max="776" width="14.33203125" style="1397" customWidth="1"/>
    <col min="777" max="777" width="7.1640625" style="1397" customWidth="1"/>
    <col min="778" max="778" width="16.6640625" style="1397" bestFit="1" customWidth="1"/>
    <col min="779" max="1023" width="13.6640625" style="1397"/>
    <col min="1024" max="1024" width="17.5" style="1397" customWidth="1"/>
    <col min="1025" max="1032" width="14.33203125" style="1397" customWidth="1"/>
    <col min="1033" max="1033" width="7.1640625" style="1397" customWidth="1"/>
    <col min="1034" max="1034" width="16.6640625" style="1397" bestFit="1" customWidth="1"/>
    <col min="1035" max="1279" width="13.6640625" style="1397"/>
    <col min="1280" max="1280" width="17.5" style="1397" customWidth="1"/>
    <col min="1281" max="1288" width="14.33203125" style="1397" customWidth="1"/>
    <col min="1289" max="1289" width="7.1640625" style="1397" customWidth="1"/>
    <col min="1290" max="1290" width="16.6640625" style="1397" bestFit="1" customWidth="1"/>
    <col min="1291" max="1535" width="13.6640625" style="1397"/>
    <col min="1536" max="1536" width="17.5" style="1397" customWidth="1"/>
    <col min="1537" max="1544" width="14.33203125" style="1397" customWidth="1"/>
    <col min="1545" max="1545" width="7.1640625" style="1397" customWidth="1"/>
    <col min="1546" max="1546" width="16.6640625" style="1397" bestFit="1" customWidth="1"/>
    <col min="1547" max="1791" width="13.6640625" style="1397"/>
    <col min="1792" max="1792" width="17.5" style="1397" customWidth="1"/>
    <col min="1793" max="1800" width="14.33203125" style="1397" customWidth="1"/>
    <col min="1801" max="1801" width="7.1640625" style="1397" customWidth="1"/>
    <col min="1802" max="1802" width="16.6640625" style="1397" bestFit="1" customWidth="1"/>
    <col min="1803" max="2047" width="13.6640625" style="1397"/>
    <col min="2048" max="2048" width="17.5" style="1397" customWidth="1"/>
    <col min="2049" max="2056" width="14.33203125" style="1397" customWidth="1"/>
    <col min="2057" max="2057" width="7.1640625" style="1397" customWidth="1"/>
    <col min="2058" max="2058" width="16.6640625" style="1397" bestFit="1" customWidth="1"/>
    <col min="2059" max="2303" width="13.6640625" style="1397"/>
    <col min="2304" max="2304" width="17.5" style="1397" customWidth="1"/>
    <col min="2305" max="2312" width="14.33203125" style="1397" customWidth="1"/>
    <col min="2313" max="2313" width="7.1640625" style="1397" customWidth="1"/>
    <col min="2314" max="2314" width="16.6640625" style="1397" bestFit="1" customWidth="1"/>
    <col min="2315" max="2559" width="13.6640625" style="1397"/>
    <col min="2560" max="2560" width="17.5" style="1397" customWidth="1"/>
    <col min="2561" max="2568" width="14.33203125" style="1397" customWidth="1"/>
    <col min="2569" max="2569" width="7.1640625" style="1397" customWidth="1"/>
    <col min="2570" max="2570" width="16.6640625" style="1397" bestFit="1" customWidth="1"/>
    <col min="2571" max="2815" width="13.6640625" style="1397"/>
    <col min="2816" max="2816" width="17.5" style="1397" customWidth="1"/>
    <col min="2817" max="2824" width="14.33203125" style="1397" customWidth="1"/>
    <col min="2825" max="2825" width="7.1640625" style="1397" customWidth="1"/>
    <col min="2826" max="2826" width="16.6640625" style="1397" bestFit="1" customWidth="1"/>
    <col min="2827" max="3071" width="13.6640625" style="1397"/>
    <col min="3072" max="3072" width="17.5" style="1397" customWidth="1"/>
    <col min="3073" max="3080" width="14.33203125" style="1397" customWidth="1"/>
    <col min="3081" max="3081" width="7.1640625" style="1397" customWidth="1"/>
    <col min="3082" max="3082" width="16.6640625" style="1397" bestFit="1" customWidth="1"/>
    <col min="3083" max="3327" width="13.6640625" style="1397"/>
    <col min="3328" max="3328" width="17.5" style="1397" customWidth="1"/>
    <col min="3329" max="3336" width="14.33203125" style="1397" customWidth="1"/>
    <col min="3337" max="3337" width="7.1640625" style="1397" customWidth="1"/>
    <col min="3338" max="3338" width="16.6640625" style="1397" bestFit="1" customWidth="1"/>
    <col min="3339" max="3583" width="13.6640625" style="1397"/>
    <col min="3584" max="3584" width="17.5" style="1397" customWidth="1"/>
    <col min="3585" max="3592" width="14.33203125" style="1397" customWidth="1"/>
    <col min="3593" max="3593" width="7.1640625" style="1397" customWidth="1"/>
    <col min="3594" max="3594" width="16.6640625" style="1397" bestFit="1" customWidth="1"/>
    <col min="3595" max="3839" width="13.6640625" style="1397"/>
    <col min="3840" max="3840" width="17.5" style="1397" customWidth="1"/>
    <col min="3841" max="3848" width="14.33203125" style="1397" customWidth="1"/>
    <col min="3849" max="3849" width="7.1640625" style="1397" customWidth="1"/>
    <col min="3850" max="3850" width="16.6640625" style="1397" bestFit="1" customWidth="1"/>
    <col min="3851" max="4095" width="13.6640625" style="1397"/>
    <col min="4096" max="4096" width="17.5" style="1397" customWidth="1"/>
    <col min="4097" max="4104" width="14.33203125" style="1397" customWidth="1"/>
    <col min="4105" max="4105" width="7.1640625" style="1397" customWidth="1"/>
    <col min="4106" max="4106" width="16.6640625" style="1397" bestFit="1" customWidth="1"/>
    <col min="4107" max="4351" width="13.6640625" style="1397"/>
    <col min="4352" max="4352" width="17.5" style="1397" customWidth="1"/>
    <col min="4353" max="4360" width="14.33203125" style="1397" customWidth="1"/>
    <col min="4361" max="4361" width="7.1640625" style="1397" customWidth="1"/>
    <col min="4362" max="4362" width="16.6640625" style="1397" bestFit="1" customWidth="1"/>
    <col min="4363" max="4607" width="13.6640625" style="1397"/>
    <col min="4608" max="4608" width="17.5" style="1397" customWidth="1"/>
    <col min="4609" max="4616" width="14.33203125" style="1397" customWidth="1"/>
    <col min="4617" max="4617" width="7.1640625" style="1397" customWidth="1"/>
    <col min="4618" max="4618" width="16.6640625" style="1397" bestFit="1" customWidth="1"/>
    <col min="4619" max="4863" width="13.6640625" style="1397"/>
    <col min="4864" max="4864" width="17.5" style="1397" customWidth="1"/>
    <col min="4865" max="4872" width="14.33203125" style="1397" customWidth="1"/>
    <col min="4873" max="4873" width="7.1640625" style="1397" customWidth="1"/>
    <col min="4874" max="4874" width="16.6640625" style="1397" bestFit="1" customWidth="1"/>
    <col min="4875" max="5119" width="13.6640625" style="1397"/>
    <col min="5120" max="5120" width="17.5" style="1397" customWidth="1"/>
    <col min="5121" max="5128" width="14.33203125" style="1397" customWidth="1"/>
    <col min="5129" max="5129" width="7.1640625" style="1397" customWidth="1"/>
    <col min="5130" max="5130" width="16.6640625" style="1397" bestFit="1" customWidth="1"/>
    <col min="5131" max="5375" width="13.6640625" style="1397"/>
    <col min="5376" max="5376" width="17.5" style="1397" customWidth="1"/>
    <col min="5377" max="5384" width="14.33203125" style="1397" customWidth="1"/>
    <col min="5385" max="5385" width="7.1640625" style="1397" customWidth="1"/>
    <col min="5386" max="5386" width="16.6640625" style="1397" bestFit="1" customWidth="1"/>
    <col min="5387" max="5631" width="13.6640625" style="1397"/>
    <col min="5632" max="5632" width="17.5" style="1397" customWidth="1"/>
    <col min="5633" max="5640" width="14.33203125" style="1397" customWidth="1"/>
    <col min="5641" max="5641" width="7.1640625" style="1397" customWidth="1"/>
    <col min="5642" max="5642" width="16.6640625" style="1397" bestFit="1" customWidth="1"/>
    <col min="5643" max="5887" width="13.6640625" style="1397"/>
    <col min="5888" max="5888" width="17.5" style="1397" customWidth="1"/>
    <col min="5889" max="5896" width="14.33203125" style="1397" customWidth="1"/>
    <col min="5897" max="5897" width="7.1640625" style="1397" customWidth="1"/>
    <col min="5898" max="5898" width="16.6640625" style="1397" bestFit="1" customWidth="1"/>
    <col min="5899" max="6143" width="13.6640625" style="1397"/>
    <col min="6144" max="6144" width="17.5" style="1397" customWidth="1"/>
    <col min="6145" max="6152" width="14.33203125" style="1397" customWidth="1"/>
    <col min="6153" max="6153" width="7.1640625" style="1397" customWidth="1"/>
    <col min="6154" max="6154" width="16.6640625" style="1397" bestFit="1" customWidth="1"/>
    <col min="6155" max="6399" width="13.6640625" style="1397"/>
    <col min="6400" max="6400" width="17.5" style="1397" customWidth="1"/>
    <col min="6401" max="6408" width="14.33203125" style="1397" customWidth="1"/>
    <col min="6409" max="6409" width="7.1640625" style="1397" customWidth="1"/>
    <col min="6410" max="6410" width="16.6640625" style="1397" bestFit="1" customWidth="1"/>
    <col min="6411" max="6655" width="13.6640625" style="1397"/>
    <col min="6656" max="6656" width="17.5" style="1397" customWidth="1"/>
    <col min="6657" max="6664" width="14.33203125" style="1397" customWidth="1"/>
    <col min="6665" max="6665" width="7.1640625" style="1397" customWidth="1"/>
    <col min="6666" max="6666" width="16.6640625" style="1397" bestFit="1" customWidth="1"/>
    <col min="6667" max="6911" width="13.6640625" style="1397"/>
    <col min="6912" max="6912" width="17.5" style="1397" customWidth="1"/>
    <col min="6913" max="6920" width="14.33203125" style="1397" customWidth="1"/>
    <col min="6921" max="6921" width="7.1640625" style="1397" customWidth="1"/>
    <col min="6922" max="6922" width="16.6640625" style="1397" bestFit="1" customWidth="1"/>
    <col min="6923" max="7167" width="13.6640625" style="1397"/>
    <col min="7168" max="7168" width="17.5" style="1397" customWidth="1"/>
    <col min="7169" max="7176" width="14.33203125" style="1397" customWidth="1"/>
    <col min="7177" max="7177" width="7.1640625" style="1397" customWidth="1"/>
    <col min="7178" max="7178" width="16.6640625" style="1397" bestFit="1" customWidth="1"/>
    <col min="7179" max="7423" width="13.6640625" style="1397"/>
    <col min="7424" max="7424" width="17.5" style="1397" customWidth="1"/>
    <col min="7425" max="7432" width="14.33203125" style="1397" customWidth="1"/>
    <col min="7433" max="7433" width="7.1640625" style="1397" customWidth="1"/>
    <col min="7434" max="7434" width="16.6640625" style="1397" bestFit="1" customWidth="1"/>
    <col min="7435" max="7679" width="13.6640625" style="1397"/>
    <col min="7680" max="7680" width="17.5" style="1397" customWidth="1"/>
    <col min="7681" max="7688" width="14.33203125" style="1397" customWidth="1"/>
    <col min="7689" max="7689" width="7.1640625" style="1397" customWidth="1"/>
    <col min="7690" max="7690" width="16.6640625" style="1397" bestFit="1" customWidth="1"/>
    <col min="7691" max="7935" width="13.6640625" style="1397"/>
    <col min="7936" max="7936" width="17.5" style="1397" customWidth="1"/>
    <col min="7937" max="7944" width="14.33203125" style="1397" customWidth="1"/>
    <col min="7945" max="7945" width="7.1640625" style="1397" customWidth="1"/>
    <col min="7946" max="7946" width="16.6640625" style="1397" bestFit="1" customWidth="1"/>
    <col min="7947" max="8191" width="13.6640625" style="1397"/>
    <col min="8192" max="8192" width="17.5" style="1397" customWidth="1"/>
    <col min="8193" max="8200" width="14.33203125" style="1397" customWidth="1"/>
    <col min="8201" max="8201" width="7.1640625" style="1397" customWidth="1"/>
    <col min="8202" max="8202" width="16.6640625" style="1397" bestFit="1" customWidth="1"/>
    <col min="8203" max="8447" width="13.6640625" style="1397"/>
    <col min="8448" max="8448" width="17.5" style="1397" customWidth="1"/>
    <col min="8449" max="8456" width="14.33203125" style="1397" customWidth="1"/>
    <col min="8457" max="8457" width="7.1640625" style="1397" customWidth="1"/>
    <col min="8458" max="8458" width="16.6640625" style="1397" bestFit="1" customWidth="1"/>
    <col min="8459" max="8703" width="13.6640625" style="1397"/>
    <col min="8704" max="8704" width="17.5" style="1397" customWidth="1"/>
    <col min="8705" max="8712" width="14.33203125" style="1397" customWidth="1"/>
    <col min="8713" max="8713" width="7.1640625" style="1397" customWidth="1"/>
    <col min="8714" max="8714" width="16.6640625" style="1397" bestFit="1" customWidth="1"/>
    <col min="8715" max="8959" width="13.6640625" style="1397"/>
    <col min="8960" max="8960" width="17.5" style="1397" customWidth="1"/>
    <col min="8961" max="8968" width="14.33203125" style="1397" customWidth="1"/>
    <col min="8969" max="8969" width="7.1640625" style="1397" customWidth="1"/>
    <col min="8970" max="8970" width="16.6640625" style="1397" bestFit="1" customWidth="1"/>
    <col min="8971" max="9215" width="13.6640625" style="1397"/>
    <col min="9216" max="9216" width="17.5" style="1397" customWidth="1"/>
    <col min="9217" max="9224" width="14.33203125" style="1397" customWidth="1"/>
    <col min="9225" max="9225" width="7.1640625" style="1397" customWidth="1"/>
    <col min="9226" max="9226" width="16.6640625" style="1397" bestFit="1" customWidth="1"/>
    <col min="9227" max="9471" width="13.6640625" style="1397"/>
    <col min="9472" max="9472" width="17.5" style="1397" customWidth="1"/>
    <col min="9473" max="9480" width="14.33203125" style="1397" customWidth="1"/>
    <col min="9481" max="9481" width="7.1640625" style="1397" customWidth="1"/>
    <col min="9482" max="9482" width="16.6640625" style="1397" bestFit="1" customWidth="1"/>
    <col min="9483" max="9727" width="13.6640625" style="1397"/>
    <col min="9728" max="9728" width="17.5" style="1397" customWidth="1"/>
    <col min="9729" max="9736" width="14.33203125" style="1397" customWidth="1"/>
    <col min="9737" max="9737" width="7.1640625" style="1397" customWidth="1"/>
    <col min="9738" max="9738" width="16.6640625" style="1397" bestFit="1" customWidth="1"/>
    <col min="9739" max="9983" width="13.6640625" style="1397"/>
    <col min="9984" max="9984" width="17.5" style="1397" customWidth="1"/>
    <col min="9985" max="9992" width="14.33203125" style="1397" customWidth="1"/>
    <col min="9993" max="9993" width="7.1640625" style="1397" customWidth="1"/>
    <col min="9994" max="9994" width="16.6640625" style="1397" bestFit="1" customWidth="1"/>
    <col min="9995" max="10239" width="13.6640625" style="1397"/>
    <col min="10240" max="10240" width="17.5" style="1397" customWidth="1"/>
    <col min="10241" max="10248" width="14.33203125" style="1397" customWidth="1"/>
    <col min="10249" max="10249" width="7.1640625" style="1397" customWidth="1"/>
    <col min="10250" max="10250" width="16.6640625" style="1397" bestFit="1" customWidth="1"/>
    <col min="10251" max="10495" width="13.6640625" style="1397"/>
    <col min="10496" max="10496" width="17.5" style="1397" customWidth="1"/>
    <col min="10497" max="10504" width="14.33203125" style="1397" customWidth="1"/>
    <col min="10505" max="10505" width="7.1640625" style="1397" customWidth="1"/>
    <col min="10506" max="10506" width="16.6640625" style="1397" bestFit="1" customWidth="1"/>
    <col min="10507" max="10751" width="13.6640625" style="1397"/>
    <col min="10752" max="10752" width="17.5" style="1397" customWidth="1"/>
    <col min="10753" max="10760" width="14.33203125" style="1397" customWidth="1"/>
    <col min="10761" max="10761" width="7.1640625" style="1397" customWidth="1"/>
    <col min="10762" max="10762" width="16.6640625" style="1397" bestFit="1" customWidth="1"/>
    <col min="10763" max="11007" width="13.6640625" style="1397"/>
    <col min="11008" max="11008" width="17.5" style="1397" customWidth="1"/>
    <col min="11009" max="11016" width="14.33203125" style="1397" customWidth="1"/>
    <col min="11017" max="11017" width="7.1640625" style="1397" customWidth="1"/>
    <col min="11018" max="11018" width="16.6640625" style="1397" bestFit="1" customWidth="1"/>
    <col min="11019" max="11263" width="13.6640625" style="1397"/>
    <col min="11264" max="11264" width="17.5" style="1397" customWidth="1"/>
    <col min="11265" max="11272" width="14.33203125" style="1397" customWidth="1"/>
    <col min="11273" max="11273" width="7.1640625" style="1397" customWidth="1"/>
    <col min="11274" max="11274" width="16.6640625" style="1397" bestFit="1" customWidth="1"/>
    <col min="11275" max="11519" width="13.6640625" style="1397"/>
    <col min="11520" max="11520" width="17.5" style="1397" customWidth="1"/>
    <col min="11521" max="11528" width="14.33203125" style="1397" customWidth="1"/>
    <col min="11529" max="11529" width="7.1640625" style="1397" customWidth="1"/>
    <col min="11530" max="11530" width="16.6640625" style="1397" bestFit="1" customWidth="1"/>
    <col min="11531" max="11775" width="13.6640625" style="1397"/>
    <col min="11776" max="11776" width="17.5" style="1397" customWidth="1"/>
    <col min="11777" max="11784" width="14.33203125" style="1397" customWidth="1"/>
    <col min="11785" max="11785" width="7.1640625" style="1397" customWidth="1"/>
    <col min="11786" max="11786" width="16.6640625" style="1397" bestFit="1" customWidth="1"/>
    <col min="11787" max="12031" width="13.6640625" style="1397"/>
    <col min="12032" max="12032" width="17.5" style="1397" customWidth="1"/>
    <col min="12033" max="12040" width="14.33203125" style="1397" customWidth="1"/>
    <col min="12041" max="12041" width="7.1640625" style="1397" customWidth="1"/>
    <col min="12042" max="12042" width="16.6640625" style="1397" bestFit="1" customWidth="1"/>
    <col min="12043" max="12287" width="13.6640625" style="1397"/>
    <col min="12288" max="12288" width="17.5" style="1397" customWidth="1"/>
    <col min="12289" max="12296" width="14.33203125" style="1397" customWidth="1"/>
    <col min="12297" max="12297" width="7.1640625" style="1397" customWidth="1"/>
    <col min="12298" max="12298" width="16.6640625" style="1397" bestFit="1" customWidth="1"/>
    <col min="12299" max="12543" width="13.6640625" style="1397"/>
    <col min="12544" max="12544" width="17.5" style="1397" customWidth="1"/>
    <col min="12545" max="12552" width="14.33203125" style="1397" customWidth="1"/>
    <col min="12553" max="12553" width="7.1640625" style="1397" customWidth="1"/>
    <col min="12554" max="12554" width="16.6640625" style="1397" bestFit="1" customWidth="1"/>
    <col min="12555" max="12799" width="13.6640625" style="1397"/>
    <col min="12800" max="12800" width="17.5" style="1397" customWidth="1"/>
    <col min="12801" max="12808" width="14.33203125" style="1397" customWidth="1"/>
    <col min="12809" max="12809" width="7.1640625" style="1397" customWidth="1"/>
    <col min="12810" max="12810" width="16.6640625" style="1397" bestFit="1" customWidth="1"/>
    <col min="12811" max="13055" width="13.6640625" style="1397"/>
    <col min="13056" max="13056" width="17.5" style="1397" customWidth="1"/>
    <col min="13057" max="13064" width="14.33203125" style="1397" customWidth="1"/>
    <col min="13065" max="13065" width="7.1640625" style="1397" customWidth="1"/>
    <col min="13066" max="13066" width="16.6640625" style="1397" bestFit="1" customWidth="1"/>
    <col min="13067" max="13311" width="13.6640625" style="1397"/>
    <col min="13312" max="13312" width="17.5" style="1397" customWidth="1"/>
    <col min="13313" max="13320" width="14.33203125" style="1397" customWidth="1"/>
    <col min="13321" max="13321" width="7.1640625" style="1397" customWidth="1"/>
    <col min="13322" max="13322" width="16.6640625" style="1397" bestFit="1" customWidth="1"/>
    <col min="13323" max="13567" width="13.6640625" style="1397"/>
    <col min="13568" max="13568" width="17.5" style="1397" customWidth="1"/>
    <col min="13569" max="13576" width="14.33203125" style="1397" customWidth="1"/>
    <col min="13577" max="13577" width="7.1640625" style="1397" customWidth="1"/>
    <col min="13578" max="13578" width="16.6640625" style="1397" bestFit="1" customWidth="1"/>
    <col min="13579" max="13823" width="13.6640625" style="1397"/>
    <col min="13824" max="13824" width="17.5" style="1397" customWidth="1"/>
    <col min="13825" max="13832" width="14.33203125" style="1397" customWidth="1"/>
    <col min="13833" max="13833" width="7.1640625" style="1397" customWidth="1"/>
    <col min="13834" max="13834" width="16.6640625" style="1397" bestFit="1" customWidth="1"/>
    <col min="13835" max="14079" width="13.6640625" style="1397"/>
    <col min="14080" max="14080" width="17.5" style="1397" customWidth="1"/>
    <col min="14081" max="14088" width="14.33203125" style="1397" customWidth="1"/>
    <col min="14089" max="14089" width="7.1640625" style="1397" customWidth="1"/>
    <col min="14090" max="14090" width="16.6640625" style="1397" bestFit="1" customWidth="1"/>
    <col min="14091" max="14335" width="13.6640625" style="1397"/>
    <col min="14336" max="14336" width="17.5" style="1397" customWidth="1"/>
    <col min="14337" max="14344" width="14.33203125" style="1397" customWidth="1"/>
    <col min="14345" max="14345" width="7.1640625" style="1397" customWidth="1"/>
    <col min="14346" max="14346" width="16.6640625" style="1397" bestFit="1" customWidth="1"/>
    <col min="14347" max="14591" width="13.6640625" style="1397"/>
    <col min="14592" max="14592" width="17.5" style="1397" customWidth="1"/>
    <col min="14593" max="14600" width="14.33203125" style="1397" customWidth="1"/>
    <col min="14601" max="14601" width="7.1640625" style="1397" customWidth="1"/>
    <col min="14602" max="14602" width="16.6640625" style="1397" bestFit="1" customWidth="1"/>
    <col min="14603" max="14847" width="13.6640625" style="1397"/>
    <col min="14848" max="14848" width="17.5" style="1397" customWidth="1"/>
    <col min="14849" max="14856" width="14.33203125" style="1397" customWidth="1"/>
    <col min="14857" max="14857" width="7.1640625" style="1397" customWidth="1"/>
    <col min="14858" max="14858" width="16.6640625" style="1397" bestFit="1" customWidth="1"/>
    <col min="14859" max="15103" width="13.6640625" style="1397"/>
    <col min="15104" max="15104" width="17.5" style="1397" customWidth="1"/>
    <col min="15105" max="15112" width="14.33203125" style="1397" customWidth="1"/>
    <col min="15113" max="15113" width="7.1640625" style="1397" customWidth="1"/>
    <col min="15114" max="15114" width="16.6640625" style="1397" bestFit="1" customWidth="1"/>
    <col min="15115" max="15359" width="13.6640625" style="1397"/>
    <col min="15360" max="15360" width="17.5" style="1397" customWidth="1"/>
    <col min="15361" max="15368" width="14.33203125" style="1397" customWidth="1"/>
    <col min="15369" max="15369" width="7.1640625" style="1397" customWidth="1"/>
    <col min="15370" max="15370" width="16.6640625" style="1397" bestFit="1" customWidth="1"/>
    <col min="15371" max="15615" width="13.6640625" style="1397"/>
    <col min="15616" max="15616" width="17.5" style="1397" customWidth="1"/>
    <col min="15617" max="15624" width="14.33203125" style="1397" customWidth="1"/>
    <col min="15625" max="15625" width="7.1640625" style="1397" customWidth="1"/>
    <col min="15626" max="15626" width="16.6640625" style="1397" bestFit="1" customWidth="1"/>
    <col min="15627" max="15871" width="13.6640625" style="1397"/>
    <col min="15872" max="15872" width="17.5" style="1397" customWidth="1"/>
    <col min="15873" max="15880" width="14.33203125" style="1397" customWidth="1"/>
    <col min="15881" max="15881" width="7.1640625" style="1397" customWidth="1"/>
    <col min="15882" max="15882" width="16.6640625" style="1397" bestFit="1" customWidth="1"/>
    <col min="15883" max="16127" width="13.6640625" style="1397"/>
    <col min="16128" max="16128" width="17.5" style="1397" customWidth="1"/>
    <col min="16129" max="16136" width="14.33203125" style="1397" customWidth="1"/>
    <col min="16137" max="16137" width="7.1640625" style="1397" customWidth="1"/>
    <col min="16138" max="16138" width="16.6640625" style="1397" bestFit="1" customWidth="1"/>
    <col min="16139" max="16384" width="13.6640625" style="1397"/>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5.75">
      <c r="A2" s="1301" t="s">
        <v>2382</v>
      </c>
      <c r="B2" s="1302"/>
      <c r="C2" s="1302"/>
      <c r="D2" s="1303"/>
      <c r="E2" s="1302"/>
      <c r="F2" s="1304"/>
      <c r="G2" s="1305"/>
      <c r="H2" s="1302"/>
      <c r="I2" s="1306"/>
    </row>
    <row r="3" spans="1:89" ht="15.75">
      <c r="A3" s="1301"/>
      <c r="B3" s="1302"/>
      <c r="C3" s="1302"/>
      <c r="D3" s="1303"/>
      <c r="E3" s="1302"/>
      <c r="F3" s="1304"/>
      <c r="G3" s="1305"/>
      <c r="H3" s="1302"/>
      <c r="I3" s="1306" t="s">
        <v>2383</v>
      </c>
    </row>
    <row r="4" spans="1:89">
      <c r="A4" s="6641" t="s">
        <v>3</v>
      </c>
      <c r="B4" s="6641" t="s">
        <v>2384</v>
      </c>
      <c r="C4" s="6641"/>
      <c r="D4" s="6641"/>
      <c r="E4" s="6641" t="s">
        <v>2385</v>
      </c>
      <c r="F4" s="6641"/>
      <c r="G4" s="6641"/>
      <c r="H4" s="6641" t="s">
        <v>2386</v>
      </c>
      <c r="I4" s="6641"/>
    </row>
    <row r="5" spans="1:89" ht="38.25">
      <c r="A5" s="6644"/>
      <c r="B5" s="1307" t="s">
        <v>2387</v>
      </c>
      <c r="C5" s="1307" t="s">
        <v>2388</v>
      </c>
      <c r="D5" s="1307" t="s">
        <v>260</v>
      </c>
      <c r="E5" s="1307" t="s">
        <v>2389</v>
      </c>
      <c r="F5" s="1307" t="s">
        <v>2390</v>
      </c>
      <c r="G5" s="1307" t="s">
        <v>260</v>
      </c>
      <c r="H5" s="1307" t="s">
        <v>98</v>
      </c>
      <c r="I5" s="1307" t="s">
        <v>2391</v>
      </c>
    </row>
    <row r="6" spans="1:89" ht="15">
      <c r="A6" s="1310" t="s">
        <v>5</v>
      </c>
      <c r="B6" s="3878"/>
      <c r="C6" s="3878"/>
      <c r="D6" s="3879"/>
      <c r="E6" s="3878"/>
      <c r="F6" s="3878"/>
      <c r="G6" s="3099"/>
      <c r="H6" s="1308"/>
      <c r="I6" s="1308"/>
    </row>
    <row r="7" spans="1:89" ht="15">
      <c r="A7" s="3880" t="s">
        <v>717</v>
      </c>
      <c r="B7" s="1309">
        <v>556.29999999999995</v>
      </c>
      <c r="C7" s="1309">
        <v>24</v>
      </c>
      <c r="D7" s="1309">
        <v>580.29999999999995</v>
      </c>
      <c r="E7" s="1309">
        <v>311.5</v>
      </c>
      <c r="F7" s="1309">
        <v>224.20000000000002</v>
      </c>
      <c r="G7" s="1309">
        <v>535.70000000000005</v>
      </c>
      <c r="H7" s="1309">
        <v>44.599999999999966</v>
      </c>
      <c r="I7" s="1309">
        <v>8</v>
      </c>
    </row>
    <row r="8" spans="1:89" ht="15">
      <c r="A8" s="3880" t="s">
        <v>791</v>
      </c>
      <c r="B8" s="1309">
        <v>571.20000000000005</v>
      </c>
      <c r="C8" s="1309">
        <v>26.3</v>
      </c>
      <c r="D8" s="1309">
        <v>597.5</v>
      </c>
      <c r="E8" s="1309">
        <v>312.5</v>
      </c>
      <c r="F8" s="1309">
        <v>239.5</v>
      </c>
      <c r="G8" s="1309">
        <v>552</v>
      </c>
      <c r="H8" s="1309">
        <v>45.500000000000057</v>
      </c>
      <c r="I8" s="1309">
        <v>8</v>
      </c>
    </row>
    <row r="9" spans="1:89" ht="15">
      <c r="A9" s="3880" t="s">
        <v>2392</v>
      </c>
      <c r="B9" s="1309">
        <v>575.70000000000005</v>
      </c>
      <c r="C9" s="1309">
        <v>28.3</v>
      </c>
      <c r="D9" s="1309">
        <v>604</v>
      </c>
      <c r="E9" s="1309">
        <v>313.5</v>
      </c>
      <c r="F9" s="1309">
        <v>245.7</v>
      </c>
      <c r="G9" s="1309">
        <v>559.20000000000005</v>
      </c>
      <c r="H9" s="1309">
        <v>44.8</v>
      </c>
      <c r="I9" s="1309">
        <v>7.8</v>
      </c>
    </row>
    <row r="10" spans="1:89" ht="15">
      <c r="A10" s="3880" t="s">
        <v>2393</v>
      </c>
      <c r="B10" s="1309">
        <v>584.6</v>
      </c>
      <c r="C10" s="1309">
        <v>28.3</v>
      </c>
      <c r="D10" s="1309">
        <v>612.9</v>
      </c>
      <c r="E10" s="1309">
        <v>314.10000000000002</v>
      </c>
      <c r="F10" s="1309">
        <v>252.5</v>
      </c>
      <c r="G10" s="1309">
        <v>566.6</v>
      </c>
      <c r="H10" s="1309">
        <v>46.3</v>
      </c>
      <c r="I10" s="1309">
        <v>7.9</v>
      </c>
    </row>
    <row r="11" spans="1:89" ht="15">
      <c r="A11" s="3880" t="s">
        <v>783</v>
      </c>
      <c r="B11" s="1309">
        <v>581</v>
      </c>
      <c r="C11" s="1309">
        <v>28.6</v>
      </c>
      <c r="D11" s="1309">
        <v>609.6</v>
      </c>
      <c r="E11" s="1309">
        <v>314.2</v>
      </c>
      <c r="F11" s="1309">
        <v>253.00000000000006</v>
      </c>
      <c r="G11" s="1309">
        <v>567.20000000000005</v>
      </c>
      <c r="H11" s="1309">
        <v>42.4</v>
      </c>
      <c r="I11" s="1309">
        <v>7.3</v>
      </c>
    </row>
    <row r="12" spans="1:89" ht="15">
      <c r="A12" s="3880" t="s">
        <v>2394</v>
      </c>
      <c r="B12" s="1309">
        <v>586.9</v>
      </c>
      <c r="C12" s="1309">
        <v>28.4</v>
      </c>
      <c r="D12" s="1309">
        <v>615.29999999999995</v>
      </c>
      <c r="E12" s="1309">
        <v>316.89999999999998</v>
      </c>
      <c r="F12" s="1309">
        <v>256.60000000000002</v>
      </c>
      <c r="G12" s="1309">
        <v>573.5</v>
      </c>
      <c r="H12" s="1309">
        <v>41.8</v>
      </c>
      <c r="I12" s="1309">
        <v>7.1221673198159818</v>
      </c>
    </row>
    <row r="13" spans="1:89" ht="15">
      <c r="A13" s="3880" t="s">
        <v>2395</v>
      </c>
      <c r="B13" s="1309">
        <v>583.80000000000007</v>
      </c>
      <c r="C13" s="1309">
        <v>29.4</v>
      </c>
      <c r="D13" s="1309">
        <v>613.20000000000005</v>
      </c>
      <c r="E13" s="1309">
        <v>320</v>
      </c>
      <c r="F13" s="1309">
        <v>253.10000000000002</v>
      </c>
      <c r="G13" s="1309">
        <v>573.1</v>
      </c>
      <c r="H13" s="1309">
        <v>40.1</v>
      </c>
      <c r="I13" s="1309">
        <v>6.8687906817403217</v>
      </c>
    </row>
    <row r="14" spans="1:89" ht="18">
      <c r="A14" s="3880" t="s">
        <v>2396</v>
      </c>
      <c r="B14" s="1309">
        <v>591</v>
      </c>
      <c r="C14" s="1309">
        <v>30.7</v>
      </c>
      <c r="D14" s="1309">
        <v>621.70000000000005</v>
      </c>
      <c r="E14" s="1309">
        <v>322.39999999999998</v>
      </c>
      <c r="F14" s="1309">
        <v>259.60000000000002</v>
      </c>
      <c r="G14" s="1309">
        <v>582</v>
      </c>
      <c r="H14" s="1309">
        <v>39.700000000000003</v>
      </c>
      <c r="I14" s="1309">
        <v>6.7</v>
      </c>
    </row>
    <row r="15" spans="1:89" ht="14.25">
      <c r="A15" s="1310" t="s">
        <v>6</v>
      </c>
      <c r="B15" s="3881"/>
      <c r="C15" s="3881"/>
      <c r="D15" s="3881"/>
      <c r="E15" s="3881"/>
      <c r="F15" s="3881"/>
      <c r="G15" s="3881"/>
      <c r="H15" s="3881"/>
      <c r="I15" s="3881"/>
    </row>
    <row r="16" spans="1:89" ht="15">
      <c r="A16" s="3880" t="s">
        <v>717</v>
      </c>
      <c r="B16" s="1309">
        <v>346.9</v>
      </c>
      <c r="C16" s="1309">
        <v>14.2</v>
      </c>
      <c r="D16" s="1309">
        <v>361.09999999999997</v>
      </c>
      <c r="E16" s="1309">
        <v>198.3</v>
      </c>
      <c r="F16" s="1309">
        <v>144.69999999999999</v>
      </c>
      <c r="G16" s="1309">
        <v>343</v>
      </c>
      <c r="H16" s="1309">
        <v>18.099999999999966</v>
      </c>
      <c r="I16" s="1309">
        <v>5.2</v>
      </c>
    </row>
    <row r="17" spans="1:9" ht="15">
      <c r="A17" s="3880" t="s">
        <v>791</v>
      </c>
      <c r="B17" s="1309">
        <v>350.4</v>
      </c>
      <c r="C17" s="1309">
        <v>16.5</v>
      </c>
      <c r="D17" s="1309">
        <v>366.9</v>
      </c>
      <c r="E17" s="1309">
        <v>199.1</v>
      </c>
      <c r="F17" s="1309">
        <v>149.19999999999999</v>
      </c>
      <c r="G17" s="1309">
        <v>348.29999999999995</v>
      </c>
      <c r="H17" s="1309">
        <v>18.600000000000023</v>
      </c>
      <c r="I17" s="1309">
        <v>5.3</v>
      </c>
    </row>
    <row r="18" spans="1:9" ht="15">
      <c r="A18" s="3880" t="s">
        <v>2392</v>
      </c>
      <c r="B18" s="1309">
        <v>352.8</v>
      </c>
      <c r="C18" s="1309">
        <v>18.3</v>
      </c>
      <c r="D18" s="1309">
        <v>371.1</v>
      </c>
      <c r="E18" s="1309">
        <v>199.3</v>
      </c>
      <c r="F18" s="1309">
        <v>152.4</v>
      </c>
      <c r="G18" s="1309">
        <v>351.7</v>
      </c>
      <c r="H18" s="1309">
        <v>19.399999999999999</v>
      </c>
      <c r="I18" s="1309">
        <v>5.5</v>
      </c>
    </row>
    <row r="19" spans="1:9" ht="15">
      <c r="A19" s="3880" t="s">
        <v>2393</v>
      </c>
      <c r="B19" s="1309">
        <v>353.3</v>
      </c>
      <c r="C19" s="1309">
        <v>18.600000000000001</v>
      </c>
      <c r="D19" s="1309">
        <v>371.9</v>
      </c>
      <c r="E19" s="1309">
        <v>198.5</v>
      </c>
      <c r="F19" s="1309">
        <v>153.9</v>
      </c>
      <c r="G19" s="1309">
        <v>352.4</v>
      </c>
      <c r="H19" s="1309">
        <v>19.5</v>
      </c>
      <c r="I19" s="1309">
        <v>5.5</v>
      </c>
    </row>
    <row r="20" spans="1:9" ht="15">
      <c r="A20" s="3880" t="s">
        <v>783</v>
      </c>
      <c r="B20" s="1309">
        <v>353.59999999999997</v>
      </c>
      <c r="C20" s="1309">
        <v>19.3</v>
      </c>
      <c r="D20" s="1309">
        <v>372.9</v>
      </c>
      <c r="E20" s="1309">
        <v>198.6</v>
      </c>
      <c r="F20" s="1309">
        <v>157.4</v>
      </c>
      <c r="G20" s="1309">
        <v>356</v>
      </c>
      <c r="H20" s="1309">
        <v>16.899999999999999</v>
      </c>
      <c r="I20" s="1309">
        <v>4.8</v>
      </c>
    </row>
    <row r="21" spans="1:9" ht="15">
      <c r="A21" s="3880" t="s">
        <v>2394</v>
      </c>
      <c r="B21" s="1309">
        <v>356.6</v>
      </c>
      <c r="C21" s="1309">
        <v>20</v>
      </c>
      <c r="D21" s="1309">
        <v>376.6</v>
      </c>
      <c r="E21" s="1309">
        <v>194.8</v>
      </c>
      <c r="F21" s="1309">
        <v>164.59999999999997</v>
      </c>
      <c r="G21" s="1309">
        <v>359.4</v>
      </c>
      <c r="H21" s="1309">
        <v>17.2</v>
      </c>
      <c r="I21" s="1309">
        <v>4.8233314638250135</v>
      </c>
    </row>
    <row r="22" spans="1:9" ht="15">
      <c r="A22" s="3880" t="s">
        <v>2395</v>
      </c>
      <c r="B22" s="1309">
        <v>352.8</v>
      </c>
      <c r="C22" s="1309">
        <v>21.3</v>
      </c>
      <c r="D22" s="1309">
        <v>374.1</v>
      </c>
      <c r="E22" s="1309">
        <v>196</v>
      </c>
      <c r="F22" s="1309">
        <v>161.40000000000003</v>
      </c>
      <c r="G22" s="1309">
        <v>357.40000000000003</v>
      </c>
      <c r="H22" s="1309">
        <v>16.7</v>
      </c>
      <c r="I22" s="1309">
        <v>4.733560090702948</v>
      </c>
    </row>
    <row r="23" spans="1:9" ht="18">
      <c r="A23" s="3880" t="s">
        <v>2396</v>
      </c>
      <c r="B23" s="1309">
        <v>354.7</v>
      </c>
      <c r="C23" s="1309">
        <v>24.5</v>
      </c>
      <c r="D23" s="1309">
        <v>379.2</v>
      </c>
      <c r="E23" s="1309">
        <v>198.5</v>
      </c>
      <c r="F23" s="1309">
        <v>165.1</v>
      </c>
      <c r="G23" s="1309">
        <v>363.6</v>
      </c>
      <c r="H23" s="1309">
        <v>15.6</v>
      </c>
      <c r="I23" s="1309">
        <v>4.4000000000000004</v>
      </c>
    </row>
    <row r="24" spans="1:9" ht="15">
      <c r="A24" s="1310" t="s">
        <v>7</v>
      </c>
      <c r="B24" s="3882"/>
      <c r="C24" s="3882"/>
      <c r="D24" s="3882"/>
      <c r="E24" s="3882"/>
      <c r="F24" s="3882"/>
      <c r="G24" s="3883"/>
      <c r="H24" s="1311"/>
      <c r="I24" s="1311"/>
    </row>
    <row r="25" spans="1:9" ht="15">
      <c r="A25" s="3880" t="s">
        <v>717</v>
      </c>
      <c r="B25" s="1309">
        <v>209.4</v>
      </c>
      <c r="C25" s="1309">
        <v>9.8000000000000007</v>
      </c>
      <c r="D25" s="1309">
        <v>219.20000000000002</v>
      </c>
      <c r="E25" s="1309">
        <v>113.19999999999999</v>
      </c>
      <c r="F25" s="1309">
        <v>79.500000000000028</v>
      </c>
      <c r="G25" s="1309">
        <v>192.70000000000002</v>
      </c>
      <c r="H25" s="1309">
        <v>26.5</v>
      </c>
      <c r="I25" s="1309">
        <v>12.7</v>
      </c>
    </row>
    <row r="26" spans="1:9" ht="15">
      <c r="A26" s="3880" t="s">
        <v>791</v>
      </c>
      <c r="B26" s="1309">
        <v>220.8</v>
      </c>
      <c r="C26" s="1309">
        <v>9.8000000000000007</v>
      </c>
      <c r="D26" s="1309">
        <v>230.60000000000002</v>
      </c>
      <c r="E26" s="1309">
        <v>113.4</v>
      </c>
      <c r="F26" s="1309">
        <v>90.3</v>
      </c>
      <c r="G26" s="1309">
        <v>203.7</v>
      </c>
      <c r="H26" s="1309">
        <v>26.900000000000034</v>
      </c>
      <c r="I26" s="1309">
        <v>12.2</v>
      </c>
    </row>
    <row r="27" spans="1:9" ht="15">
      <c r="A27" s="3880" t="s">
        <v>2392</v>
      </c>
      <c r="B27" s="1309">
        <v>222.9</v>
      </c>
      <c r="C27" s="1309">
        <v>10</v>
      </c>
      <c r="D27" s="1309">
        <v>232.9</v>
      </c>
      <c r="E27" s="1309">
        <v>114.2</v>
      </c>
      <c r="F27" s="1309">
        <v>93.3</v>
      </c>
      <c r="G27" s="1309">
        <v>207.5</v>
      </c>
      <c r="H27" s="1309">
        <v>25.4</v>
      </c>
      <c r="I27" s="1309">
        <v>11.4</v>
      </c>
    </row>
    <row r="28" spans="1:9" ht="15">
      <c r="A28" s="3880" t="s">
        <v>2393</v>
      </c>
      <c r="B28" s="1309">
        <v>231.3</v>
      </c>
      <c r="C28" s="1309">
        <v>9.6999999999999993</v>
      </c>
      <c r="D28" s="1309">
        <v>241</v>
      </c>
      <c r="E28" s="1309">
        <v>115.6</v>
      </c>
      <c r="F28" s="1309">
        <v>98.6</v>
      </c>
      <c r="G28" s="1309">
        <v>214.2</v>
      </c>
      <c r="H28" s="1309">
        <v>26.8</v>
      </c>
      <c r="I28" s="1309">
        <v>11.6</v>
      </c>
    </row>
    <row r="29" spans="1:9" ht="15">
      <c r="A29" s="3880" t="s">
        <v>783</v>
      </c>
      <c r="B29" s="1309">
        <v>227.4</v>
      </c>
      <c r="C29" s="1309">
        <v>9.3000000000000007</v>
      </c>
      <c r="D29" s="1309">
        <v>236.70000000000002</v>
      </c>
      <c r="E29" s="1309">
        <v>115.6</v>
      </c>
      <c r="F29" s="1309">
        <v>95.600000000000051</v>
      </c>
      <c r="G29" s="1309">
        <v>211.20000000000005</v>
      </c>
      <c r="H29" s="1309">
        <v>25.5</v>
      </c>
      <c r="I29" s="1309">
        <v>11.2</v>
      </c>
    </row>
    <row r="30" spans="1:9" ht="15">
      <c r="A30" s="3880" t="s">
        <v>2394</v>
      </c>
      <c r="B30" s="1309">
        <v>230.29999999999995</v>
      </c>
      <c r="C30" s="1309">
        <v>8.3999999999999986</v>
      </c>
      <c r="D30" s="1309">
        <v>238.69999999999993</v>
      </c>
      <c r="E30" s="1309">
        <v>122.09999999999997</v>
      </c>
      <c r="F30" s="1309">
        <v>92.000000000000057</v>
      </c>
      <c r="G30" s="1309">
        <v>214.10000000000002</v>
      </c>
      <c r="H30" s="1309">
        <v>24.599999999999998</v>
      </c>
      <c r="I30" s="1309">
        <v>10.681719496309162</v>
      </c>
    </row>
    <row r="31" spans="1:9" ht="15">
      <c r="A31" s="3880" t="s">
        <v>2395</v>
      </c>
      <c r="B31" s="1309">
        <v>231.00000000000006</v>
      </c>
      <c r="C31" s="1309">
        <v>8.0999999999999979</v>
      </c>
      <c r="D31" s="1309">
        <v>239.10000000000002</v>
      </c>
      <c r="E31" s="1309">
        <v>124</v>
      </c>
      <c r="F31" s="1309">
        <v>91.699999999999989</v>
      </c>
      <c r="G31" s="1309">
        <v>215.7</v>
      </c>
      <c r="H31" s="1309">
        <v>23.400000000000002</v>
      </c>
      <c r="I31" s="1309">
        <v>10.129870129870127</v>
      </c>
    </row>
    <row r="32" spans="1:9" ht="18">
      <c r="A32" s="3884" t="s">
        <v>2396</v>
      </c>
      <c r="B32" s="1312">
        <v>236.3</v>
      </c>
      <c r="C32" s="1312">
        <v>6.2</v>
      </c>
      <c r="D32" s="1312">
        <v>242.5</v>
      </c>
      <c r="E32" s="1312">
        <v>123.9</v>
      </c>
      <c r="F32" s="1312">
        <v>94.5</v>
      </c>
      <c r="G32" s="1312">
        <v>218.4</v>
      </c>
      <c r="H32" s="1312">
        <v>24.1</v>
      </c>
      <c r="I32" s="1312">
        <v>10.199999999999999</v>
      </c>
    </row>
    <row r="33" spans="1:9">
      <c r="A33" s="6642" t="s">
        <v>2397</v>
      </c>
      <c r="B33" s="6642"/>
      <c r="C33" s="6642"/>
      <c r="D33" s="6642"/>
      <c r="E33" s="6642"/>
      <c r="F33" s="6642"/>
      <c r="G33" s="6642"/>
      <c r="H33" s="6642"/>
      <c r="I33" s="6642"/>
    </row>
    <row r="34" spans="1:9" ht="15.75">
      <c r="A34" s="1314" t="s">
        <v>2398</v>
      </c>
      <c r="B34" s="1315"/>
      <c r="C34" s="1315"/>
      <c r="D34" s="1316"/>
      <c r="E34" s="1317"/>
      <c r="F34" s="1318"/>
      <c r="G34" s="1319"/>
      <c r="H34" s="1314"/>
      <c r="I34" s="1314"/>
    </row>
    <row r="35" spans="1:9" ht="15.75">
      <c r="A35" s="1314" t="s">
        <v>2399</v>
      </c>
      <c r="B35" s="1315"/>
      <c r="C35" s="1315"/>
      <c r="D35" s="1316"/>
      <c r="E35" s="1317"/>
      <c r="F35" s="1318"/>
      <c r="G35" s="1319"/>
      <c r="H35" s="1314"/>
      <c r="I35" s="1314"/>
    </row>
    <row r="36" spans="1:9" ht="15.75">
      <c r="A36" s="6643" t="s">
        <v>2400</v>
      </c>
      <c r="B36" s="6643"/>
      <c r="C36" s="6643"/>
      <c r="D36" s="6643"/>
      <c r="E36" s="1317"/>
      <c r="F36" s="1314"/>
      <c r="G36" s="1320"/>
      <c r="H36" s="1314"/>
      <c r="I36" s="1314"/>
    </row>
  </sheetData>
  <mergeCells count="7">
    <mergeCell ref="H4:I4"/>
    <mergeCell ref="A33:I33"/>
    <mergeCell ref="A36:D36"/>
    <mergeCell ref="A1:C1"/>
    <mergeCell ref="A4:A5"/>
    <mergeCell ref="B4:D4"/>
    <mergeCell ref="E4:G4"/>
  </mergeCells>
  <hyperlinks>
    <hyperlink ref="A1" location="CONTENT!A1" display="Back to table of contents"/>
  </hyperlinks>
  <pageMargins left="0" right="0.7" top="0.3" bottom="0.75" header="0.3" footer="0.3"/>
  <pageSetup paperSize="9"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7"/>
  <sheetViews>
    <sheetView showGridLines="0" zoomScaleNormal="100" workbookViewId="0">
      <pane xSplit="1" ySplit="6" topLeftCell="B7" activePane="bottomRight" state="frozen"/>
      <selection sqref="A1:XFD1"/>
      <selection pane="topRight" sqref="A1:XFD1"/>
      <selection pane="bottomLeft" sqref="A1:XFD1"/>
      <selection pane="bottomRight" sqref="A1:XFD1"/>
    </sheetView>
  </sheetViews>
  <sheetFormatPr defaultColWidth="8.5" defaultRowHeight="12.75"/>
  <cols>
    <col min="1" max="1" width="1.6640625" style="5986" customWidth="1"/>
    <col min="2" max="2" width="45.5" style="5986" customWidth="1"/>
    <col min="3" max="3" width="9.6640625" style="5986" customWidth="1"/>
    <col min="4" max="4" width="9.83203125" style="5986" customWidth="1"/>
    <col min="5" max="5" width="9.6640625" style="5987" customWidth="1"/>
    <col min="6" max="11" width="9.6640625" style="5986" customWidth="1"/>
    <col min="12" max="174" width="9.1640625" style="5986" customWidth="1"/>
    <col min="175" max="175" width="1.6640625" style="5986" customWidth="1"/>
    <col min="176" max="176" width="43.5" style="5986" customWidth="1"/>
    <col min="177" max="177" width="7.83203125" style="5986" customWidth="1"/>
    <col min="178" max="178" width="8.33203125" style="5986" customWidth="1"/>
    <col min="179" max="179" width="7.6640625" style="5986" customWidth="1"/>
    <col min="180" max="181" width="9.5" style="5986" customWidth="1"/>
    <col min="182" max="182" width="8.5" style="5986"/>
    <col min="183" max="183" width="1.6640625" style="5986" customWidth="1"/>
    <col min="184" max="184" width="45.5" style="5986" customWidth="1"/>
    <col min="185" max="185" width="9.6640625" style="5986" customWidth="1"/>
    <col min="186" max="186" width="9.83203125" style="5986" customWidth="1"/>
    <col min="187" max="193" width="9.6640625" style="5986" customWidth="1"/>
    <col min="194" max="194" width="7.5" style="5986" customWidth="1"/>
    <col min="195" max="430" width="9.1640625" style="5986" customWidth="1"/>
    <col min="431" max="431" width="1.6640625" style="5986" customWidth="1"/>
    <col min="432" max="432" width="43.5" style="5986" customWidth="1"/>
    <col min="433" max="433" width="7.83203125" style="5986" customWidth="1"/>
    <col min="434" max="434" width="8.33203125" style="5986" customWidth="1"/>
    <col min="435" max="435" width="7.6640625" style="5986" customWidth="1"/>
    <col min="436" max="437" width="9.5" style="5986" customWidth="1"/>
    <col min="438" max="438" width="8.5" style="5986"/>
    <col min="439" max="439" width="1.6640625" style="5986" customWidth="1"/>
    <col min="440" max="440" width="45.5" style="5986" customWidth="1"/>
    <col min="441" max="441" width="9.6640625" style="5986" customWidth="1"/>
    <col min="442" max="442" width="9.83203125" style="5986" customWidth="1"/>
    <col min="443" max="449" width="9.6640625" style="5986" customWidth="1"/>
    <col min="450" max="450" width="7.5" style="5986" customWidth="1"/>
    <col min="451" max="686" width="9.1640625" style="5986" customWidth="1"/>
    <col min="687" max="687" width="1.6640625" style="5986" customWidth="1"/>
    <col min="688" max="688" width="43.5" style="5986" customWidth="1"/>
    <col min="689" max="689" width="7.83203125" style="5986" customWidth="1"/>
    <col min="690" max="690" width="8.33203125" style="5986" customWidth="1"/>
    <col min="691" max="691" width="7.6640625" style="5986" customWidth="1"/>
    <col min="692" max="693" width="9.5" style="5986" customWidth="1"/>
    <col min="694" max="694" width="8.5" style="5986"/>
    <col min="695" max="695" width="1.6640625" style="5986" customWidth="1"/>
    <col min="696" max="696" width="45.5" style="5986" customWidth="1"/>
    <col min="697" max="697" width="9.6640625" style="5986" customWidth="1"/>
    <col min="698" max="698" width="9.83203125" style="5986" customWidth="1"/>
    <col min="699" max="705" width="9.6640625" style="5986" customWidth="1"/>
    <col min="706" max="706" width="7.5" style="5986" customWidth="1"/>
    <col min="707" max="942" width="9.1640625" style="5986" customWidth="1"/>
    <col min="943" max="943" width="1.6640625" style="5986" customWidth="1"/>
    <col min="944" max="944" width="43.5" style="5986" customWidth="1"/>
    <col min="945" max="945" width="7.83203125" style="5986" customWidth="1"/>
    <col min="946" max="946" width="8.33203125" style="5986" customWidth="1"/>
    <col min="947" max="947" width="7.6640625" style="5986" customWidth="1"/>
    <col min="948" max="949" width="9.5" style="5986" customWidth="1"/>
    <col min="950" max="950" width="8.5" style="5986"/>
    <col min="951" max="951" width="1.6640625" style="5986" customWidth="1"/>
    <col min="952" max="952" width="45.5" style="5986" customWidth="1"/>
    <col min="953" max="953" width="9.6640625" style="5986" customWidth="1"/>
    <col min="954" max="954" width="9.83203125" style="5986" customWidth="1"/>
    <col min="955" max="961" width="9.6640625" style="5986" customWidth="1"/>
    <col min="962" max="962" width="7.5" style="5986" customWidth="1"/>
    <col min="963" max="1198" width="9.1640625" style="5986" customWidth="1"/>
    <col min="1199" max="1199" width="1.6640625" style="5986" customWidth="1"/>
    <col min="1200" max="1200" width="43.5" style="5986" customWidth="1"/>
    <col min="1201" max="1201" width="7.83203125" style="5986" customWidth="1"/>
    <col min="1202" max="1202" width="8.33203125" style="5986" customWidth="1"/>
    <col min="1203" max="1203" width="7.6640625" style="5986" customWidth="1"/>
    <col min="1204" max="1205" width="9.5" style="5986" customWidth="1"/>
    <col min="1206" max="1206" width="8.5" style="5986"/>
    <col min="1207" max="1207" width="1.6640625" style="5986" customWidth="1"/>
    <col min="1208" max="1208" width="45.5" style="5986" customWidth="1"/>
    <col min="1209" max="1209" width="9.6640625" style="5986" customWidth="1"/>
    <col min="1210" max="1210" width="9.83203125" style="5986" customWidth="1"/>
    <col min="1211" max="1217" width="9.6640625" style="5986" customWidth="1"/>
    <col min="1218" max="1218" width="7.5" style="5986" customWidth="1"/>
    <col min="1219" max="1454" width="9.1640625" style="5986" customWidth="1"/>
    <col min="1455" max="1455" width="1.6640625" style="5986" customWidth="1"/>
    <col min="1456" max="1456" width="43.5" style="5986" customWidth="1"/>
    <col min="1457" max="1457" width="7.83203125" style="5986" customWidth="1"/>
    <col min="1458" max="1458" width="8.33203125" style="5986" customWidth="1"/>
    <col min="1459" max="1459" width="7.6640625" style="5986" customWidth="1"/>
    <col min="1460" max="1461" width="9.5" style="5986" customWidth="1"/>
    <col min="1462" max="1462" width="8.5" style="5986"/>
    <col min="1463" max="1463" width="1.6640625" style="5986" customWidth="1"/>
    <col min="1464" max="1464" width="45.5" style="5986" customWidth="1"/>
    <col min="1465" max="1465" width="9.6640625" style="5986" customWidth="1"/>
    <col min="1466" max="1466" width="9.83203125" style="5986" customWidth="1"/>
    <col min="1467" max="1473" width="9.6640625" style="5986" customWidth="1"/>
    <col min="1474" max="1474" width="7.5" style="5986" customWidth="1"/>
    <col min="1475" max="1710" width="9.1640625" style="5986" customWidth="1"/>
    <col min="1711" max="1711" width="1.6640625" style="5986" customWidth="1"/>
    <col min="1712" max="1712" width="43.5" style="5986" customWidth="1"/>
    <col min="1713" max="1713" width="7.83203125" style="5986" customWidth="1"/>
    <col min="1714" max="1714" width="8.33203125" style="5986" customWidth="1"/>
    <col min="1715" max="1715" width="7.6640625" style="5986" customWidth="1"/>
    <col min="1716" max="1717" width="9.5" style="5986" customWidth="1"/>
    <col min="1718" max="1718" width="8.5" style="5986"/>
    <col min="1719" max="1719" width="1.6640625" style="5986" customWidth="1"/>
    <col min="1720" max="1720" width="45.5" style="5986" customWidth="1"/>
    <col min="1721" max="1721" width="9.6640625" style="5986" customWidth="1"/>
    <col min="1722" max="1722" width="9.83203125" style="5986" customWidth="1"/>
    <col min="1723" max="1729" width="9.6640625" style="5986" customWidth="1"/>
    <col min="1730" max="1730" width="7.5" style="5986" customWidth="1"/>
    <col min="1731" max="1966" width="9.1640625" style="5986" customWidth="1"/>
    <col min="1967" max="1967" width="1.6640625" style="5986" customWidth="1"/>
    <col min="1968" max="1968" width="43.5" style="5986" customWidth="1"/>
    <col min="1969" max="1969" width="7.83203125" style="5986" customWidth="1"/>
    <col min="1970" max="1970" width="8.33203125" style="5986" customWidth="1"/>
    <col min="1971" max="1971" width="7.6640625" style="5986" customWidth="1"/>
    <col min="1972" max="1973" width="9.5" style="5986" customWidth="1"/>
    <col min="1974" max="1974" width="8.5" style="5986"/>
    <col min="1975" max="1975" width="1.6640625" style="5986" customWidth="1"/>
    <col min="1976" max="1976" width="45.5" style="5986" customWidth="1"/>
    <col min="1977" max="1977" width="9.6640625" style="5986" customWidth="1"/>
    <col min="1978" max="1978" width="9.83203125" style="5986" customWidth="1"/>
    <col min="1979" max="1985" width="9.6640625" style="5986" customWidth="1"/>
    <col min="1986" max="1986" width="7.5" style="5986" customWidth="1"/>
    <col min="1987" max="2222" width="9.1640625" style="5986" customWidth="1"/>
    <col min="2223" max="2223" width="1.6640625" style="5986" customWidth="1"/>
    <col min="2224" max="2224" width="43.5" style="5986" customWidth="1"/>
    <col min="2225" max="2225" width="7.83203125" style="5986" customWidth="1"/>
    <col min="2226" max="2226" width="8.33203125" style="5986" customWidth="1"/>
    <col min="2227" max="2227" width="7.6640625" style="5986" customWidth="1"/>
    <col min="2228" max="2229" width="9.5" style="5986" customWidth="1"/>
    <col min="2230" max="2230" width="8.5" style="5986"/>
    <col min="2231" max="2231" width="1.6640625" style="5986" customWidth="1"/>
    <col min="2232" max="2232" width="45.5" style="5986" customWidth="1"/>
    <col min="2233" max="2233" width="9.6640625" style="5986" customWidth="1"/>
    <col min="2234" max="2234" width="9.83203125" style="5986" customWidth="1"/>
    <col min="2235" max="2241" width="9.6640625" style="5986" customWidth="1"/>
    <col min="2242" max="2242" width="7.5" style="5986" customWidth="1"/>
    <col min="2243" max="2478" width="9.1640625" style="5986" customWidth="1"/>
    <col min="2479" max="2479" width="1.6640625" style="5986" customWidth="1"/>
    <col min="2480" max="2480" width="43.5" style="5986" customWidth="1"/>
    <col min="2481" max="2481" width="7.83203125" style="5986" customWidth="1"/>
    <col min="2482" max="2482" width="8.33203125" style="5986" customWidth="1"/>
    <col min="2483" max="2483" width="7.6640625" style="5986" customWidth="1"/>
    <col min="2484" max="2485" width="9.5" style="5986" customWidth="1"/>
    <col min="2486" max="2486" width="8.5" style="5986"/>
    <col min="2487" max="2487" width="1.6640625" style="5986" customWidth="1"/>
    <col min="2488" max="2488" width="45.5" style="5986" customWidth="1"/>
    <col min="2489" max="2489" width="9.6640625" style="5986" customWidth="1"/>
    <col min="2490" max="2490" width="9.83203125" style="5986" customWidth="1"/>
    <col min="2491" max="2497" width="9.6640625" style="5986" customWidth="1"/>
    <col min="2498" max="2498" width="7.5" style="5986" customWidth="1"/>
    <col min="2499" max="2734" width="9.1640625" style="5986" customWidth="1"/>
    <col min="2735" max="2735" width="1.6640625" style="5986" customWidth="1"/>
    <col min="2736" max="2736" width="43.5" style="5986" customWidth="1"/>
    <col min="2737" max="2737" width="7.83203125" style="5986" customWidth="1"/>
    <col min="2738" max="2738" width="8.33203125" style="5986" customWidth="1"/>
    <col min="2739" max="2739" width="7.6640625" style="5986" customWidth="1"/>
    <col min="2740" max="2741" width="9.5" style="5986" customWidth="1"/>
    <col min="2742" max="2742" width="8.5" style="5986"/>
    <col min="2743" max="2743" width="1.6640625" style="5986" customWidth="1"/>
    <col min="2744" max="2744" width="45.5" style="5986" customWidth="1"/>
    <col min="2745" max="2745" width="9.6640625" style="5986" customWidth="1"/>
    <col min="2746" max="2746" width="9.83203125" style="5986" customWidth="1"/>
    <col min="2747" max="2753" width="9.6640625" style="5986" customWidth="1"/>
    <col min="2754" max="2754" width="7.5" style="5986" customWidth="1"/>
    <col min="2755" max="2990" width="9.1640625" style="5986" customWidth="1"/>
    <col min="2991" max="2991" width="1.6640625" style="5986" customWidth="1"/>
    <col min="2992" max="2992" width="43.5" style="5986" customWidth="1"/>
    <col min="2993" max="2993" width="7.83203125" style="5986" customWidth="1"/>
    <col min="2994" max="2994" width="8.33203125" style="5986" customWidth="1"/>
    <col min="2995" max="2995" width="7.6640625" style="5986" customWidth="1"/>
    <col min="2996" max="2997" width="9.5" style="5986" customWidth="1"/>
    <col min="2998" max="2998" width="8.5" style="5986"/>
    <col min="2999" max="2999" width="1.6640625" style="5986" customWidth="1"/>
    <col min="3000" max="3000" width="45.5" style="5986" customWidth="1"/>
    <col min="3001" max="3001" width="9.6640625" style="5986" customWidth="1"/>
    <col min="3002" max="3002" width="9.83203125" style="5986" customWidth="1"/>
    <col min="3003" max="3009" width="9.6640625" style="5986" customWidth="1"/>
    <col min="3010" max="3010" width="7.5" style="5986" customWidth="1"/>
    <col min="3011" max="3246" width="9.1640625" style="5986" customWidth="1"/>
    <col min="3247" max="3247" width="1.6640625" style="5986" customWidth="1"/>
    <col min="3248" max="3248" width="43.5" style="5986" customWidth="1"/>
    <col min="3249" max="3249" width="7.83203125" style="5986" customWidth="1"/>
    <col min="3250" max="3250" width="8.33203125" style="5986" customWidth="1"/>
    <col min="3251" max="3251" width="7.6640625" style="5986" customWidth="1"/>
    <col min="3252" max="3253" width="9.5" style="5986" customWidth="1"/>
    <col min="3254" max="3254" width="8.5" style="5986"/>
    <col min="3255" max="3255" width="1.6640625" style="5986" customWidth="1"/>
    <col min="3256" max="3256" width="45.5" style="5986" customWidth="1"/>
    <col min="3257" max="3257" width="9.6640625" style="5986" customWidth="1"/>
    <col min="3258" max="3258" width="9.83203125" style="5986" customWidth="1"/>
    <col min="3259" max="3265" width="9.6640625" style="5986" customWidth="1"/>
    <col min="3266" max="3266" width="7.5" style="5986" customWidth="1"/>
    <col min="3267" max="3502" width="9.1640625" style="5986" customWidth="1"/>
    <col min="3503" max="3503" width="1.6640625" style="5986" customWidth="1"/>
    <col min="3504" max="3504" width="43.5" style="5986" customWidth="1"/>
    <col min="3505" max="3505" width="7.83203125" style="5986" customWidth="1"/>
    <col min="3506" max="3506" width="8.33203125" style="5986" customWidth="1"/>
    <col min="3507" max="3507" width="7.6640625" style="5986" customWidth="1"/>
    <col min="3508" max="3509" width="9.5" style="5986" customWidth="1"/>
    <col min="3510" max="3510" width="8.5" style="5986"/>
    <col min="3511" max="3511" width="1.6640625" style="5986" customWidth="1"/>
    <col min="3512" max="3512" width="45.5" style="5986" customWidth="1"/>
    <col min="3513" max="3513" width="9.6640625" style="5986" customWidth="1"/>
    <col min="3514" max="3514" width="9.83203125" style="5986" customWidth="1"/>
    <col min="3515" max="3521" width="9.6640625" style="5986" customWidth="1"/>
    <col min="3522" max="3522" width="7.5" style="5986" customWidth="1"/>
    <col min="3523" max="3758" width="9.1640625" style="5986" customWidth="1"/>
    <col min="3759" max="3759" width="1.6640625" style="5986" customWidth="1"/>
    <col min="3760" max="3760" width="43.5" style="5986" customWidth="1"/>
    <col min="3761" max="3761" width="7.83203125" style="5986" customWidth="1"/>
    <col min="3762" max="3762" width="8.33203125" style="5986" customWidth="1"/>
    <col min="3763" max="3763" width="7.6640625" style="5986" customWidth="1"/>
    <col min="3764" max="3765" width="9.5" style="5986" customWidth="1"/>
    <col min="3766" max="3766" width="8.5" style="5986"/>
    <col min="3767" max="3767" width="1.6640625" style="5986" customWidth="1"/>
    <col min="3768" max="3768" width="45.5" style="5986" customWidth="1"/>
    <col min="3769" max="3769" width="9.6640625" style="5986" customWidth="1"/>
    <col min="3770" max="3770" width="9.83203125" style="5986" customWidth="1"/>
    <col min="3771" max="3777" width="9.6640625" style="5986" customWidth="1"/>
    <col min="3778" max="3778" width="7.5" style="5986" customWidth="1"/>
    <col min="3779" max="4014" width="9.1640625" style="5986" customWidth="1"/>
    <col min="4015" max="4015" width="1.6640625" style="5986" customWidth="1"/>
    <col min="4016" max="4016" width="43.5" style="5986" customWidth="1"/>
    <col min="4017" max="4017" width="7.83203125" style="5986" customWidth="1"/>
    <col min="4018" max="4018" width="8.33203125" style="5986" customWidth="1"/>
    <col min="4019" max="4019" width="7.6640625" style="5986" customWidth="1"/>
    <col min="4020" max="4021" width="9.5" style="5986" customWidth="1"/>
    <col min="4022" max="4022" width="8.5" style="5986"/>
    <col min="4023" max="4023" width="1.6640625" style="5986" customWidth="1"/>
    <col min="4024" max="4024" width="45.5" style="5986" customWidth="1"/>
    <col min="4025" max="4025" width="9.6640625" style="5986" customWidth="1"/>
    <col min="4026" max="4026" width="9.83203125" style="5986" customWidth="1"/>
    <col min="4027" max="4033" width="9.6640625" style="5986" customWidth="1"/>
    <col min="4034" max="4034" width="7.5" style="5986" customWidth="1"/>
    <col min="4035" max="4270" width="9.1640625" style="5986" customWidth="1"/>
    <col min="4271" max="4271" width="1.6640625" style="5986" customWidth="1"/>
    <col min="4272" max="4272" width="43.5" style="5986" customWidth="1"/>
    <col min="4273" max="4273" width="7.83203125" style="5986" customWidth="1"/>
    <col min="4274" max="4274" width="8.33203125" style="5986" customWidth="1"/>
    <col min="4275" max="4275" width="7.6640625" style="5986" customWidth="1"/>
    <col min="4276" max="4277" width="9.5" style="5986" customWidth="1"/>
    <col min="4278" max="4278" width="8.5" style="5986"/>
    <col min="4279" max="4279" width="1.6640625" style="5986" customWidth="1"/>
    <col min="4280" max="4280" width="45.5" style="5986" customWidth="1"/>
    <col min="4281" max="4281" width="9.6640625" style="5986" customWidth="1"/>
    <col min="4282" max="4282" width="9.83203125" style="5986" customWidth="1"/>
    <col min="4283" max="4289" width="9.6640625" style="5986" customWidth="1"/>
    <col min="4290" max="4290" width="7.5" style="5986" customWidth="1"/>
    <col min="4291" max="4526" width="9.1640625" style="5986" customWidth="1"/>
    <col min="4527" max="4527" width="1.6640625" style="5986" customWidth="1"/>
    <col min="4528" max="4528" width="43.5" style="5986" customWidth="1"/>
    <col min="4529" max="4529" width="7.83203125" style="5986" customWidth="1"/>
    <col min="4530" max="4530" width="8.33203125" style="5986" customWidth="1"/>
    <col min="4531" max="4531" width="7.6640625" style="5986" customWidth="1"/>
    <col min="4532" max="4533" width="9.5" style="5986" customWidth="1"/>
    <col min="4534" max="4534" width="8.5" style="5986"/>
    <col min="4535" max="4535" width="1.6640625" style="5986" customWidth="1"/>
    <col min="4536" max="4536" width="45.5" style="5986" customWidth="1"/>
    <col min="4537" max="4537" width="9.6640625" style="5986" customWidth="1"/>
    <col min="4538" max="4538" width="9.83203125" style="5986" customWidth="1"/>
    <col min="4539" max="4545" width="9.6640625" style="5986" customWidth="1"/>
    <col min="4546" max="4546" width="7.5" style="5986" customWidth="1"/>
    <col min="4547" max="4782" width="9.1640625" style="5986" customWidth="1"/>
    <col min="4783" max="4783" width="1.6640625" style="5986" customWidth="1"/>
    <col min="4784" max="4784" width="43.5" style="5986" customWidth="1"/>
    <col min="4785" max="4785" width="7.83203125" style="5986" customWidth="1"/>
    <col min="4786" max="4786" width="8.33203125" style="5986" customWidth="1"/>
    <col min="4787" max="4787" width="7.6640625" style="5986" customWidth="1"/>
    <col min="4788" max="4789" width="9.5" style="5986" customWidth="1"/>
    <col min="4790" max="4790" width="8.5" style="5986"/>
    <col min="4791" max="4791" width="1.6640625" style="5986" customWidth="1"/>
    <col min="4792" max="4792" width="45.5" style="5986" customWidth="1"/>
    <col min="4793" max="4793" width="9.6640625" style="5986" customWidth="1"/>
    <col min="4794" max="4794" width="9.83203125" style="5986" customWidth="1"/>
    <col min="4795" max="4801" width="9.6640625" style="5986" customWidth="1"/>
    <col min="4802" max="4802" width="7.5" style="5986" customWidth="1"/>
    <col min="4803" max="5038" width="9.1640625" style="5986" customWidth="1"/>
    <col min="5039" max="5039" width="1.6640625" style="5986" customWidth="1"/>
    <col min="5040" max="5040" width="43.5" style="5986" customWidth="1"/>
    <col min="5041" max="5041" width="7.83203125" style="5986" customWidth="1"/>
    <col min="5042" max="5042" width="8.33203125" style="5986" customWidth="1"/>
    <col min="5043" max="5043" width="7.6640625" style="5986" customWidth="1"/>
    <col min="5044" max="5045" width="9.5" style="5986" customWidth="1"/>
    <col min="5046" max="5046" width="8.5" style="5986"/>
    <col min="5047" max="5047" width="1.6640625" style="5986" customWidth="1"/>
    <col min="5048" max="5048" width="45.5" style="5986" customWidth="1"/>
    <col min="5049" max="5049" width="9.6640625" style="5986" customWidth="1"/>
    <col min="5050" max="5050" width="9.83203125" style="5986" customWidth="1"/>
    <col min="5051" max="5057" width="9.6640625" style="5986" customWidth="1"/>
    <col min="5058" max="5058" width="7.5" style="5986" customWidth="1"/>
    <col min="5059" max="5294" width="9.1640625" style="5986" customWidth="1"/>
    <col min="5295" max="5295" width="1.6640625" style="5986" customWidth="1"/>
    <col min="5296" max="5296" width="43.5" style="5986" customWidth="1"/>
    <col min="5297" max="5297" width="7.83203125" style="5986" customWidth="1"/>
    <col min="5298" max="5298" width="8.33203125" style="5986" customWidth="1"/>
    <col min="5299" max="5299" width="7.6640625" style="5986" customWidth="1"/>
    <col min="5300" max="5301" width="9.5" style="5986" customWidth="1"/>
    <col min="5302" max="5302" width="8.5" style="5986"/>
    <col min="5303" max="5303" width="1.6640625" style="5986" customWidth="1"/>
    <col min="5304" max="5304" width="45.5" style="5986" customWidth="1"/>
    <col min="5305" max="5305" width="9.6640625" style="5986" customWidth="1"/>
    <col min="5306" max="5306" width="9.83203125" style="5986" customWidth="1"/>
    <col min="5307" max="5313" width="9.6640625" style="5986" customWidth="1"/>
    <col min="5314" max="5314" width="7.5" style="5986" customWidth="1"/>
    <col min="5315" max="5550" width="9.1640625" style="5986" customWidth="1"/>
    <col min="5551" max="5551" width="1.6640625" style="5986" customWidth="1"/>
    <col min="5552" max="5552" width="43.5" style="5986" customWidth="1"/>
    <col min="5553" max="5553" width="7.83203125" style="5986" customWidth="1"/>
    <col min="5554" max="5554" width="8.33203125" style="5986" customWidth="1"/>
    <col min="5555" max="5555" width="7.6640625" style="5986" customWidth="1"/>
    <col min="5556" max="5557" width="9.5" style="5986" customWidth="1"/>
    <col min="5558" max="5558" width="8.5" style="5986"/>
    <col min="5559" max="5559" width="1.6640625" style="5986" customWidth="1"/>
    <col min="5560" max="5560" width="45.5" style="5986" customWidth="1"/>
    <col min="5561" max="5561" width="9.6640625" style="5986" customWidth="1"/>
    <col min="5562" max="5562" width="9.83203125" style="5986" customWidth="1"/>
    <col min="5563" max="5569" width="9.6640625" style="5986" customWidth="1"/>
    <col min="5570" max="5570" width="7.5" style="5986" customWidth="1"/>
    <col min="5571" max="5806" width="9.1640625" style="5986" customWidth="1"/>
    <col min="5807" max="5807" width="1.6640625" style="5986" customWidth="1"/>
    <col min="5808" max="5808" width="43.5" style="5986" customWidth="1"/>
    <col min="5809" max="5809" width="7.83203125" style="5986" customWidth="1"/>
    <col min="5810" max="5810" width="8.33203125" style="5986" customWidth="1"/>
    <col min="5811" max="5811" width="7.6640625" style="5986" customWidth="1"/>
    <col min="5812" max="5813" width="9.5" style="5986" customWidth="1"/>
    <col min="5814" max="5814" width="8.5" style="5986"/>
    <col min="5815" max="5815" width="1.6640625" style="5986" customWidth="1"/>
    <col min="5816" max="5816" width="45.5" style="5986" customWidth="1"/>
    <col min="5817" max="5817" width="9.6640625" style="5986" customWidth="1"/>
    <col min="5818" max="5818" width="9.83203125" style="5986" customWidth="1"/>
    <col min="5819" max="5825" width="9.6640625" style="5986" customWidth="1"/>
    <col min="5826" max="5826" width="7.5" style="5986" customWidth="1"/>
    <col min="5827" max="6062" width="9.1640625" style="5986" customWidth="1"/>
    <col min="6063" max="6063" width="1.6640625" style="5986" customWidth="1"/>
    <col min="6064" max="6064" width="43.5" style="5986" customWidth="1"/>
    <col min="6065" max="6065" width="7.83203125" style="5986" customWidth="1"/>
    <col min="6066" max="6066" width="8.33203125" style="5986" customWidth="1"/>
    <col min="6067" max="6067" width="7.6640625" style="5986" customWidth="1"/>
    <col min="6068" max="6069" width="9.5" style="5986" customWidth="1"/>
    <col min="6070" max="6070" width="8.5" style="5986"/>
    <col min="6071" max="6071" width="1.6640625" style="5986" customWidth="1"/>
    <col min="6072" max="6072" width="45.5" style="5986" customWidth="1"/>
    <col min="6073" max="6073" width="9.6640625" style="5986" customWidth="1"/>
    <col min="6074" max="6074" width="9.83203125" style="5986" customWidth="1"/>
    <col min="6075" max="6081" width="9.6640625" style="5986" customWidth="1"/>
    <col min="6082" max="6082" width="7.5" style="5986" customWidth="1"/>
    <col min="6083" max="6318" width="9.1640625" style="5986" customWidth="1"/>
    <col min="6319" max="6319" width="1.6640625" style="5986" customWidth="1"/>
    <col min="6320" max="6320" width="43.5" style="5986" customWidth="1"/>
    <col min="6321" max="6321" width="7.83203125" style="5986" customWidth="1"/>
    <col min="6322" max="6322" width="8.33203125" style="5986" customWidth="1"/>
    <col min="6323" max="6323" width="7.6640625" style="5986" customWidth="1"/>
    <col min="6324" max="6325" width="9.5" style="5986" customWidth="1"/>
    <col min="6326" max="6326" width="8.5" style="5986"/>
    <col min="6327" max="6327" width="1.6640625" style="5986" customWidth="1"/>
    <col min="6328" max="6328" width="45.5" style="5986" customWidth="1"/>
    <col min="6329" max="6329" width="9.6640625" style="5986" customWidth="1"/>
    <col min="6330" max="6330" width="9.83203125" style="5986" customWidth="1"/>
    <col min="6331" max="6337" width="9.6640625" style="5986" customWidth="1"/>
    <col min="6338" max="6338" width="7.5" style="5986" customWidth="1"/>
    <col min="6339" max="6574" width="9.1640625" style="5986" customWidth="1"/>
    <col min="6575" max="6575" width="1.6640625" style="5986" customWidth="1"/>
    <col min="6576" max="6576" width="43.5" style="5986" customWidth="1"/>
    <col min="6577" max="6577" width="7.83203125" style="5986" customWidth="1"/>
    <col min="6578" max="6578" width="8.33203125" style="5986" customWidth="1"/>
    <col min="6579" max="6579" width="7.6640625" style="5986" customWidth="1"/>
    <col min="6580" max="6581" width="9.5" style="5986" customWidth="1"/>
    <col min="6582" max="6582" width="8.5" style="5986"/>
    <col min="6583" max="6583" width="1.6640625" style="5986" customWidth="1"/>
    <col min="6584" max="6584" width="45.5" style="5986" customWidth="1"/>
    <col min="6585" max="6585" width="9.6640625" style="5986" customWidth="1"/>
    <col min="6586" max="6586" width="9.83203125" style="5986" customWidth="1"/>
    <col min="6587" max="6593" width="9.6640625" style="5986" customWidth="1"/>
    <col min="6594" max="6594" width="7.5" style="5986" customWidth="1"/>
    <col min="6595" max="6830" width="9.1640625" style="5986" customWidth="1"/>
    <col min="6831" max="6831" width="1.6640625" style="5986" customWidth="1"/>
    <col min="6832" max="6832" width="43.5" style="5986" customWidth="1"/>
    <col min="6833" max="6833" width="7.83203125" style="5986" customWidth="1"/>
    <col min="6834" max="6834" width="8.33203125" style="5986" customWidth="1"/>
    <col min="6835" max="6835" width="7.6640625" style="5986" customWidth="1"/>
    <col min="6836" max="6837" width="9.5" style="5986" customWidth="1"/>
    <col min="6838" max="6838" width="8.5" style="5986"/>
    <col min="6839" max="6839" width="1.6640625" style="5986" customWidth="1"/>
    <col min="6840" max="6840" width="45.5" style="5986" customWidth="1"/>
    <col min="6841" max="6841" width="9.6640625" style="5986" customWidth="1"/>
    <col min="6842" max="6842" width="9.83203125" style="5986" customWidth="1"/>
    <col min="6843" max="6849" width="9.6640625" style="5986" customWidth="1"/>
    <col min="6850" max="6850" width="7.5" style="5986" customWidth="1"/>
    <col min="6851" max="7086" width="9.1640625" style="5986" customWidth="1"/>
    <col min="7087" max="7087" width="1.6640625" style="5986" customWidth="1"/>
    <col min="7088" max="7088" width="43.5" style="5986" customWidth="1"/>
    <col min="7089" max="7089" width="7.83203125" style="5986" customWidth="1"/>
    <col min="7090" max="7090" width="8.33203125" style="5986" customWidth="1"/>
    <col min="7091" max="7091" width="7.6640625" style="5986" customWidth="1"/>
    <col min="7092" max="7093" width="9.5" style="5986" customWidth="1"/>
    <col min="7094" max="7094" width="8.5" style="5986"/>
    <col min="7095" max="7095" width="1.6640625" style="5986" customWidth="1"/>
    <col min="7096" max="7096" width="45.5" style="5986" customWidth="1"/>
    <col min="7097" max="7097" width="9.6640625" style="5986" customWidth="1"/>
    <col min="7098" max="7098" width="9.83203125" style="5986" customWidth="1"/>
    <col min="7099" max="7105" width="9.6640625" style="5986" customWidth="1"/>
    <col min="7106" max="7106" width="7.5" style="5986" customWidth="1"/>
    <col min="7107" max="7342" width="9.1640625" style="5986" customWidth="1"/>
    <col min="7343" max="7343" width="1.6640625" style="5986" customWidth="1"/>
    <col min="7344" max="7344" width="43.5" style="5986" customWidth="1"/>
    <col min="7345" max="7345" width="7.83203125" style="5986" customWidth="1"/>
    <col min="7346" max="7346" width="8.33203125" style="5986" customWidth="1"/>
    <col min="7347" max="7347" width="7.6640625" style="5986" customWidth="1"/>
    <col min="7348" max="7349" width="9.5" style="5986" customWidth="1"/>
    <col min="7350" max="7350" width="8.5" style="5986"/>
    <col min="7351" max="7351" width="1.6640625" style="5986" customWidth="1"/>
    <col min="7352" max="7352" width="45.5" style="5986" customWidth="1"/>
    <col min="7353" max="7353" width="9.6640625" style="5986" customWidth="1"/>
    <col min="7354" max="7354" width="9.83203125" style="5986" customWidth="1"/>
    <col min="7355" max="7361" width="9.6640625" style="5986" customWidth="1"/>
    <col min="7362" max="7362" width="7.5" style="5986" customWidth="1"/>
    <col min="7363" max="7598" width="9.1640625" style="5986" customWidth="1"/>
    <col min="7599" max="7599" width="1.6640625" style="5986" customWidth="1"/>
    <col min="7600" max="7600" width="43.5" style="5986" customWidth="1"/>
    <col min="7601" max="7601" width="7.83203125" style="5986" customWidth="1"/>
    <col min="7602" max="7602" width="8.33203125" style="5986" customWidth="1"/>
    <col min="7603" max="7603" width="7.6640625" style="5986" customWidth="1"/>
    <col min="7604" max="7605" width="9.5" style="5986" customWidth="1"/>
    <col min="7606" max="7606" width="8.5" style="5986"/>
    <col min="7607" max="7607" width="1.6640625" style="5986" customWidth="1"/>
    <col min="7608" max="7608" width="45.5" style="5986" customWidth="1"/>
    <col min="7609" max="7609" width="9.6640625" style="5986" customWidth="1"/>
    <col min="7610" max="7610" width="9.83203125" style="5986" customWidth="1"/>
    <col min="7611" max="7617" width="9.6640625" style="5986" customWidth="1"/>
    <col min="7618" max="7618" width="7.5" style="5986" customWidth="1"/>
    <col min="7619" max="7854" width="9.1640625" style="5986" customWidth="1"/>
    <col min="7855" max="7855" width="1.6640625" style="5986" customWidth="1"/>
    <col min="7856" max="7856" width="43.5" style="5986" customWidth="1"/>
    <col min="7857" max="7857" width="7.83203125" style="5986" customWidth="1"/>
    <col min="7858" max="7858" width="8.33203125" style="5986" customWidth="1"/>
    <col min="7859" max="7859" width="7.6640625" style="5986" customWidth="1"/>
    <col min="7860" max="7861" width="9.5" style="5986" customWidth="1"/>
    <col min="7862" max="7862" width="8.5" style="5986"/>
    <col min="7863" max="7863" width="1.6640625" style="5986" customWidth="1"/>
    <col min="7864" max="7864" width="45.5" style="5986" customWidth="1"/>
    <col min="7865" max="7865" width="9.6640625" style="5986" customWidth="1"/>
    <col min="7866" max="7866" width="9.83203125" style="5986" customWidth="1"/>
    <col min="7867" max="7873" width="9.6640625" style="5986" customWidth="1"/>
    <col min="7874" max="7874" width="7.5" style="5986" customWidth="1"/>
    <col min="7875" max="8110" width="9.1640625" style="5986" customWidth="1"/>
    <col min="8111" max="8111" width="1.6640625" style="5986" customWidth="1"/>
    <col min="8112" max="8112" width="43.5" style="5986" customWidth="1"/>
    <col min="8113" max="8113" width="7.83203125" style="5986" customWidth="1"/>
    <col min="8114" max="8114" width="8.33203125" style="5986" customWidth="1"/>
    <col min="8115" max="8115" width="7.6640625" style="5986" customWidth="1"/>
    <col min="8116" max="8117" width="9.5" style="5986" customWidth="1"/>
    <col min="8118" max="8118" width="8.5" style="5986"/>
    <col min="8119" max="8119" width="1.6640625" style="5986" customWidth="1"/>
    <col min="8120" max="8120" width="45.5" style="5986" customWidth="1"/>
    <col min="8121" max="8121" width="9.6640625" style="5986" customWidth="1"/>
    <col min="8122" max="8122" width="9.83203125" style="5986" customWidth="1"/>
    <col min="8123" max="8129" width="9.6640625" style="5986" customWidth="1"/>
    <col min="8130" max="8130" width="7.5" style="5986" customWidth="1"/>
    <col min="8131" max="8366" width="9.1640625" style="5986" customWidth="1"/>
    <col min="8367" max="8367" width="1.6640625" style="5986" customWidth="1"/>
    <col min="8368" max="8368" width="43.5" style="5986" customWidth="1"/>
    <col min="8369" max="8369" width="7.83203125" style="5986" customWidth="1"/>
    <col min="8370" max="8370" width="8.33203125" style="5986" customWidth="1"/>
    <col min="8371" max="8371" width="7.6640625" style="5986" customWidth="1"/>
    <col min="8372" max="8373" width="9.5" style="5986" customWidth="1"/>
    <col min="8374" max="8374" width="8.5" style="5986"/>
    <col min="8375" max="8375" width="1.6640625" style="5986" customWidth="1"/>
    <col min="8376" max="8376" width="45.5" style="5986" customWidth="1"/>
    <col min="8377" max="8377" width="9.6640625" style="5986" customWidth="1"/>
    <col min="8378" max="8378" width="9.83203125" style="5986" customWidth="1"/>
    <col min="8379" max="8385" width="9.6640625" style="5986" customWidth="1"/>
    <col min="8386" max="8386" width="7.5" style="5986" customWidth="1"/>
    <col min="8387" max="8622" width="9.1640625" style="5986" customWidth="1"/>
    <col min="8623" max="8623" width="1.6640625" style="5986" customWidth="1"/>
    <col min="8624" max="8624" width="43.5" style="5986" customWidth="1"/>
    <col min="8625" max="8625" width="7.83203125" style="5986" customWidth="1"/>
    <col min="8626" max="8626" width="8.33203125" style="5986" customWidth="1"/>
    <col min="8627" max="8627" width="7.6640625" style="5986" customWidth="1"/>
    <col min="8628" max="8629" width="9.5" style="5986" customWidth="1"/>
    <col min="8630" max="8630" width="8.5" style="5986"/>
    <col min="8631" max="8631" width="1.6640625" style="5986" customWidth="1"/>
    <col min="8632" max="8632" width="45.5" style="5986" customWidth="1"/>
    <col min="8633" max="8633" width="9.6640625" style="5986" customWidth="1"/>
    <col min="8634" max="8634" width="9.83203125" style="5986" customWidth="1"/>
    <col min="8635" max="8641" width="9.6640625" style="5986" customWidth="1"/>
    <col min="8642" max="8642" width="7.5" style="5986" customWidth="1"/>
    <col min="8643" max="8878" width="9.1640625" style="5986" customWidth="1"/>
    <col min="8879" max="8879" width="1.6640625" style="5986" customWidth="1"/>
    <col min="8880" max="8880" width="43.5" style="5986" customWidth="1"/>
    <col min="8881" max="8881" width="7.83203125" style="5986" customWidth="1"/>
    <col min="8882" max="8882" width="8.33203125" style="5986" customWidth="1"/>
    <col min="8883" max="8883" width="7.6640625" style="5986" customWidth="1"/>
    <col min="8884" max="8885" width="9.5" style="5986" customWidth="1"/>
    <col min="8886" max="8886" width="8.5" style="5986"/>
    <col min="8887" max="8887" width="1.6640625" style="5986" customWidth="1"/>
    <col min="8888" max="8888" width="45.5" style="5986" customWidth="1"/>
    <col min="8889" max="8889" width="9.6640625" style="5986" customWidth="1"/>
    <col min="8890" max="8890" width="9.83203125" style="5986" customWidth="1"/>
    <col min="8891" max="8897" width="9.6640625" style="5986" customWidth="1"/>
    <col min="8898" max="8898" width="7.5" style="5986" customWidth="1"/>
    <col min="8899" max="9134" width="9.1640625" style="5986" customWidth="1"/>
    <col min="9135" max="9135" width="1.6640625" style="5986" customWidth="1"/>
    <col min="9136" max="9136" width="43.5" style="5986" customWidth="1"/>
    <col min="9137" max="9137" width="7.83203125" style="5986" customWidth="1"/>
    <col min="9138" max="9138" width="8.33203125" style="5986" customWidth="1"/>
    <col min="9139" max="9139" width="7.6640625" style="5986" customWidth="1"/>
    <col min="9140" max="9141" width="9.5" style="5986" customWidth="1"/>
    <col min="9142" max="9142" width="8.5" style="5986"/>
    <col min="9143" max="9143" width="1.6640625" style="5986" customWidth="1"/>
    <col min="9144" max="9144" width="45.5" style="5986" customWidth="1"/>
    <col min="9145" max="9145" width="9.6640625" style="5986" customWidth="1"/>
    <col min="9146" max="9146" width="9.83203125" style="5986" customWidth="1"/>
    <col min="9147" max="9153" width="9.6640625" style="5986" customWidth="1"/>
    <col min="9154" max="9154" width="7.5" style="5986" customWidth="1"/>
    <col min="9155" max="9390" width="9.1640625" style="5986" customWidth="1"/>
    <col min="9391" max="9391" width="1.6640625" style="5986" customWidth="1"/>
    <col min="9392" max="9392" width="43.5" style="5986" customWidth="1"/>
    <col min="9393" max="9393" width="7.83203125" style="5986" customWidth="1"/>
    <col min="9394" max="9394" width="8.33203125" style="5986" customWidth="1"/>
    <col min="9395" max="9395" width="7.6640625" style="5986" customWidth="1"/>
    <col min="9396" max="9397" width="9.5" style="5986" customWidth="1"/>
    <col min="9398" max="9398" width="8.5" style="5986"/>
    <col min="9399" max="9399" width="1.6640625" style="5986" customWidth="1"/>
    <col min="9400" max="9400" width="45.5" style="5986" customWidth="1"/>
    <col min="9401" max="9401" width="9.6640625" style="5986" customWidth="1"/>
    <col min="9402" max="9402" width="9.83203125" style="5986" customWidth="1"/>
    <col min="9403" max="9409" width="9.6640625" style="5986" customWidth="1"/>
    <col min="9410" max="9410" width="7.5" style="5986" customWidth="1"/>
    <col min="9411" max="9646" width="9.1640625" style="5986" customWidth="1"/>
    <col min="9647" max="9647" width="1.6640625" style="5986" customWidth="1"/>
    <col min="9648" max="9648" width="43.5" style="5986" customWidth="1"/>
    <col min="9649" max="9649" width="7.83203125" style="5986" customWidth="1"/>
    <col min="9650" max="9650" width="8.33203125" style="5986" customWidth="1"/>
    <col min="9651" max="9651" width="7.6640625" style="5986" customWidth="1"/>
    <col min="9652" max="9653" width="9.5" style="5986" customWidth="1"/>
    <col min="9654" max="9654" width="8.5" style="5986"/>
    <col min="9655" max="9655" width="1.6640625" style="5986" customWidth="1"/>
    <col min="9656" max="9656" width="45.5" style="5986" customWidth="1"/>
    <col min="9657" max="9657" width="9.6640625" style="5986" customWidth="1"/>
    <col min="9658" max="9658" width="9.83203125" style="5986" customWidth="1"/>
    <col min="9659" max="9665" width="9.6640625" style="5986" customWidth="1"/>
    <col min="9666" max="9666" width="7.5" style="5986" customWidth="1"/>
    <col min="9667" max="9902" width="9.1640625" style="5986" customWidth="1"/>
    <col min="9903" max="9903" width="1.6640625" style="5986" customWidth="1"/>
    <col min="9904" max="9904" width="43.5" style="5986" customWidth="1"/>
    <col min="9905" max="9905" width="7.83203125" style="5986" customWidth="1"/>
    <col min="9906" max="9906" width="8.33203125" style="5986" customWidth="1"/>
    <col min="9907" max="9907" width="7.6640625" style="5986" customWidth="1"/>
    <col min="9908" max="9909" width="9.5" style="5986" customWidth="1"/>
    <col min="9910" max="9910" width="8.5" style="5986"/>
    <col min="9911" max="9911" width="1.6640625" style="5986" customWidth="1"/>
    <col min="9912" max="9912" width="45.5" style="5986" customWidth="1"/>
    <col min="9913" max="9913" width="9.6640625" style="5986" customWidth="1"/>
    <col min="9914" max="9914" width="9.83203125" style="5986" customWidth="1"/>
    <col min="9915" max="9921" width="9.6640625" style="5986" customWidth="1"/>
    <col min="9922" max="9922" width="7.5" style="5986" customWidth="1"/>
    <col min="9923" max="10158" width="9.1640625" style="5986" customWidth="1"/>
    <col min="10159" max="10159" width="1.6640625" style="5986" customWidth="1"/>
    <col min="10160" max="10160" width="43.5" style="5986" customWidth="1"/>
    <col min="10161" max="10161" width="7.83203125" style="5986" customWidth="1"/>
    <col min="10162" max="10162" width="8.33203125" style="5986" customWidth="1"/>
    <col min="10163" max="10163" width="7.6640625" style="5986" customWidth="1"/>
    <col min="10164" max="10165" width="9.5" style="5986" customWidth="1"/>
    <col min="10166" max="10166" width="8.5" style="5986"/>
    <col min="10167" max="10167" width="1.6640625" style="5986" customWidth="1"/>
    <col min="10168" max="10168" width="45.5" style="5986" customWidth="1"/>
    <col min="10169" max="10169" width="9.6640625" style="5986" customWidth="1"/>
    <col min="10170" max="10170" width="9.83203125" style="5986" customWidth="1"/>
    <col min="10171" max="10177" width="9.6640625" style="5986" customWidth="1"/>
    <col min="10178" max="10178" width="7.5" style="5986" customWidth="1"/>
    <col min="10179" max="10414" width="9.1640625" style="5986" customWidth="1"/>
    <col min="10415" max="10415" width="1.6640625" style="5986" customWidth="1"/>
    <col min="10416" max="10416" width="43.5" style="5986" customWidth="1"/>
    <col min="10417" max="10417" width="7.83203125" style="5986" customWidth="1"/>
    <col min="10418" max="10418" width="8.33203125" style="5986" customWidth="1"/>
    <col min="10419" max="10419" width="7.6640625" style="5986" customWidth="1"/>
    <col min="10420" max="10421" width="9.5" style="5986" customWidth="1"/>
    <col min="10422" max="10422" width="8.5" style="5986"/>
    <col min="10423" max="10423" width="1.6640625" style="5986" customWidth="1"/>
    <col min="10424" max="10424" width="45.5" style="5986" customWidth="1"/>
    <col min="10425" max="10425" width="9.6640625" style="5986" customWidth="1"/>
    <col min="10426" max="10426" width="9.83203125" style="5986" customWidth="1"/>
    <col min="10427" max="10433" width="9.6640625" style="5986" customWidth="1"/>
    <col min="10434" max="10434" width="7.5" style="5986" customWidth="1"/>
    <col min="10435" max="10670" width="9.1640625" style="5986" customWidth="1"/>
    <col min="10671" max="10671" width="1.6640625" style="5986" customWidth="1"/>
    <col min="10672" max="10672" width="43.5" style="5986" customWidth="1"/>
    <col min="10673" max="10673" width="7.83203125" style="5986" customWidth="1"/>
    <col min="10674" max="10674" width="8.33203125" style="5986" customWidth="1"/>
    <col min="10675" max="10675" width="7.6640625" style="5986" customWidth="1"/>
    <col min="10676" max="10677" width="9.5" style="5986" customWidth="1"/>
    <col min="10678" max="10678" width="8.5" style="5986"/>
    <col min="10679" max="10679" width="1.6640625" style="5986" customWidth="1"/>
    <col min="10680" max="10680" width="45.5" style="5986" customWidth="1"/>
    <col min="10681" max="10681" width="9.6640625" style="5986" customWidth="1"/>
    <col min="10682" max="10682" width="9.83203125" style="5986" customWidth="1"/>
    <col min="10683" max="10689" width="9.6640625" style="5986" customWidth="1"/>
    <col min="10690" max="10690" width="7.5" style="5986" customWidth="1"/>
    <col min="10691" max="10926" width="9.1640625" style="5986" customWidth="1"/>
    <col min="10927" max="10927" width="1.6640625" style="5986" customWidth="1"/>
    <col min="10928" max="10928" width="43.5" style="5986" customWidth="1"/>
    <col min="10929" max="10929" width="7.83203125" style="5986" customWidth="1"/>
    <col min="10930" max="10930" width="8.33203125" style="5986" customWidth="1"/>
    <col min="10931" max="10931" width="7.6640625" style="5986" customWidth="1"/>
    <col min="10932" max="10933" width="9.5" style="5986" customWidth="1"/>
    <col min="10934" max="10934" width="8.5" style="5986"/>
    <col min="10935" max="10935" width="1.6640625" style="5986" customWidth="1"/>
    <col min="10936" max="10936" width="45.5" style="5986" customWidth="1"/>
    <col min="10937" max="10937" width="9.6640625" style="5986" customWidth="1"/>
    <col min="10938" max="10938" width="9.83203125" style="5986" customWidth="1"/>
    <col min="10939" max="10945" width="9.6640625" style="5986" customWidth="1"/>
    <col min="10946" max="10946" width="7.5" style="5986" customWidth="1"/>
    <col min="10947" max="11182" width="9.1640625" style="5986" customWidth="1"/>
    <col min="11183" max="11183" width="1.6640625" style="5986" customWidth="1"/>
    <col min="11184" max="11184" width="43.5" style="5986" customWidth="1"/>
    <col min="11185" max="11185" width="7.83203125" style="5986" customWidth="1"/>
    <col min="11186" max="11186" width="8.33203125" style="5986" customWidth="1"/>
    <col min="11187" max="11187" width="7.6640625" style="5986" customWidth="1"/>
    <col min="11188" max="11189" width="9.5" style="5986" customWidth="1"/>
    <col min="11190" max="11190" width="8.5" style="5986"/>
    <col min="11191" max="11191" width="1.6640625" style="5986" customWidth="1"/>
    <col min="11192" max="11192" width="45.5" style="5986" customWidth="1"/>
    <col min="11193" max="11193" width="9.6640625" style="5986" customWidth="1"/>
    <col min="11194" max="11194" width="9.83203125" style="5986" customWidth="1"/>
    <col min="11195" max="11201" width="9.6640625" style="5986" customWidth="1"/>
    <col min="11202" max="11202" width="7.5" style="5986" customWidth="1"/>
    <col min="11203" max="11438" width="9.1640625" style="5986" customWidth="1"/>
    <col min="11439" max="11439" width="1.6640625" style="5986" customWidth="1"/>
    <col min="11440" max="11440" width="43.5" style="5986" customWidth="1"/>
    <col min="11441" max="11441" width="7.83203125" style="5986" customWidth="1"/>
    <col min="11442" max="11442" width="8.33203125" style="5986" customWidth="1"/>
    <col min="11443" max="11443" width="7.6640625" style="5986" customWidth="1"/>
    <col min="11444" max="11445" width="9.5" style="5986" customWidth="1"/>
    <col min="11446" max="11446" width="8.5" style="5986"/>
    <col min="11447" max="11447" width="1.6640625" style="5986" customWidth="1"/>
    <col min="11448" max="11448" width="45.5" style="5986" customWidth="1"/>
    <col min="11449" max="11449" width="9.6640625" style="5986" customWidth="1"/>
    <col min="11450" max="11450" width="9.83203125" style="5986" customWidth="1"/>
    <col min="11451" max="11457" width="9.6640625" style="5986" customWidth="1"/>
    <col min="11458" max="11458" width="7.5" style="5986" customWidth="1"/>
    <col min="11459" max="11694" width="9.1640625" style="5986" customWidth="1"/>
    <col min="11695" max="11695" width="1.6640625" style="5986" customWidth="1"/>
    <col min="11696" max="11696" width="43.5" style="5986" customWidth="1"/>
    <col min="11697" max="11697" width="7.83203125" style="5986" customWidth="1"/>
    <col min="11698" max="11698" width="8.33203125" style="5986" customWidth="1"/>
    <col min="11699" max="11699" width="7.6640625" style="5986" customWidth="1"/>
    <col min="11700" max="11701" width="9.5" style="5986" customWidth="1"/>
    <col min="11702" max="11702" width="8.5" style="5986"/>
    <col min="11703" max="11703" width="1.6640625" style="5986" customWidth="1"/>
    <col min="11704" max="11704" width="45.5" style="5986" customWidth="1"/>
    <col min="11705" max="11705" width="9.6640625" style="5986" customWidth="1"/>
    <col min="11706" max="11706" width="9.83203125" style="5986" customWidth="1"/>
    <col min="11707" max="11713" width="9.6640625" style="5986" customWidth="1"/>
    <col min="11714" max="11714" width="7.5" style="5986" customWidth="1"/>
    <col min="11715" max="11950" width="9.1640625" style="5986" customWidth="1"/>
    <col min="11951" max="11951" width="1.6640625" style="5986" customWidth="1"/>
    <col min="11952" max="11952" width="43.5" style="5986" customWidth="1"/>
    <col min="11953" max="11953" width="7.83203125" style="5986" customWidth="1"/>
    <col min="11954" max="11954" width="8.33203125" style="5986" customWidth="1"/>
    <col min="11955" max="11955" width="7.6640625" style="5986" customWidth="1"/>
    <col min="11956" max="11957" width="9.5" style="5986" customWidth="1"/>
    <col min="11958" max="11958" width="8.5" style="5986"/>
    <col min="11959" max="11959" width="1.6640625" style="5986" customWidth="1"/>
    <col min="11960" max="11960" width="45.5" style="5986" customWidth="1"/>
    <col min="11961" max="11961" width="9.6640625" style="5986" customWidth="1"/>
    <col min="11962" max="11962" width="9.83203125" style="5986" customWidth="1"/>
    <col min="11963" max="11969" width="9.6640625" style="5986" customWidth="1"/>
    <col min="11970" max="11970" width="7.5" style="5986" customWidth="1"/>
    <col min="11971" max="12206" width="9.1640625" style="5986" customWidth="1"/>
    <col min="12207" max="12207" width="1.6640625" style="5986" customWidth="1"/>
    <col min="12208" max="12208" width="43.5" style="5986" customWidth="1"/>
    <col min="12209" max="12209" width="7.83203125" style="5986" customWidth="1"/>
    <col min="12210" max="12210" width="8.33203125" style="5986" customWidth="1"/>
    <col min="12211" max="12211" width="7.6640625" style="5986" customWidth="1"/>
    <col min="12212" max="12213" width="9.5" style="5986" customWidth="1"/>
    <col min="12214" max="12214" width="8.5" style="5986"/>
    <col min="12215" max="12215" width="1.6640625" style="5986" customWidth="1"/>
    <col min="12216" max="12216" width="45.5" style="5986" customWidth="1"/>
    <col min="12217" max="12217" width="9.6640625" style="5986" customWidth="1"/>
    <col min="12218" max="12218" width="9.83203125" style="5986" customWidth="1"/>
    <col min="12219" max="12225" width="9.6640625" style="5986" customWidth="1"/>
    <col min="12226" max="12226" width="7.5" style="5986" customWidth="1"/>
    <col min="12227" max="12462" width="9.1640625" style="5986" customWidth="1"/>
    <col min="12463" max="12463" width="1.6640625" style="5986" customWidth="1"/>
    <col min="12464" max="12464" width="43.5" style="5986" customWidth="1"/>
    <col min="12465" max="12465" width="7.83203125" style="5986" customWidth="1"/>
    <col min="12466" max="12466" width="8.33203125" style="5986" customWidth="1"/>
    <col min="12467" max="12467" width="7.6640625" style="5986" customWidth="1"/>
    <col min="12468" max="12469" width="9.5" style="5986" customWidth="1"/>
    <col min="12470" max="12470" width="8.5" style="5986"/>
    <col min="12471" max="12471" width="1.6640625" style="5986" customWidth="1"/>
    <col min="12472" max="12472" width="45.5" style="5986" customWidth="1"/>
    <col min="12473" max="12473" width="9.6640625" style="5986" customWidth="1"/>
    <col min="12474" max="12474" width="9.83203125" style="5986" customWidth="1"/>
    <col min="12475" max="12481" width="9.6640625" style="5986" customWidth="1"/>
    <col min="12482" max="12482" width="7.5" style="5986" customWidth="1"/>
    <col min="12483" max="12718" width="9.1640625" style="5986" customWidth="1"/>
    <col min="12719" max="12719" width="1.6640625" style="5986" customWidth="1"/>
    <col min="12720" max="12720" width="43.5" style="5986" customWidth="1"/>
    <col min="12721" max="12721" width="7.83203125" style="5986" customWidth="1"/>
    <col min="12722" max="12722" width="8.33203125" style="5986" customWidth="1"/>
    <col min="12723" max="12723" width="7.6640625" style="5986" customWidth="1"/>
    <col min="12724" max="12725" width="9.5" style="5986" customWidth="1"/>
    <col min="12726" max="12726" width="8.5" style="5986"/>
    <col min="12727" max="12727" width="1.6640625" style="5986" customWidth="1"/>
    <col min="12728" max="12728" width="45.5" style="5986" customWidth="1"/>
    <col min="12729" max="12729" width="9.6640625" style="5986" customWidth="1"/>
    <col min="12730" max="12730" width="9.83203125" style="5986" customWidth="1"/>
    <col min="12731" max="12737" width="9.6640625" style="5986" customWidth="1"/>
    <col min="12738" max="12738" width="7.5" style="5986" customWidth="1"/>
    <col min="12739" max="12974" width="9.1640625" style="5986" customWidth="1"/>
    <col min="12975" max="12975" width="1.6640625" style="5986" customWidth="1"/>
    <col min="12976" max="12976" width="43.5" style="5986" customWidth="1"/>
    <col min="12977" max="12977" width="7.83203125" style="5986" customWidth="1"/>
    <col min="12978" max="12978" width="8.33203125" style="5986" customWidth="1"/>
    <col min="12979" max="12979" width="7.6640625" style="5986" customWidth="1"/>
    <col min="12980" max="12981" width="9.5" style="5986" customWidth="1"/>
    <col min="12982" max="12982" width="8.5" style="5986"/>
    <col min="12983" max="12983" width="1.6640625" style="5986" customWidth="1"/>
    <col min="12984" max="12984" width="45.5" style="5986" customWidth="1"/>
    <col min="12985" max="12985" width="9.6640625" style="5986" customWidth="1"/>
    <col min="12986" max="12986" width="9.83203125" style="5986" customWidth="1"/>
    <col min="12987" max="12993" width="9.6640625" style="5986" customWidth="1"/>
    <col min="12994" max="12994" width="7.5" style="5986" customWidth="1"/>
    <col min="12995" max="13230" width="9.1640625" style="5986" customWidth="1"/>
    <col min="13231" max="13231" width="1.6640625" style="5986" customWidth="1"/>
    <col min="13232" max="13232" width="43.5" style="5986" customWidth="1"/>
    <col min="13233" max="13233" width="7.83203125" style="5986" customWidth="1"/>
    <col min="13234" max="13234" width="8.33203125" style="5986" customWidth="1"/>
    <col min="13235" max="13235" width="7.6640625" style="5986" customWidth="1"/>
    <col min="13236" max="13237" width="9.5" style="5986" customWidth="1"/>
    <col min="13238" max="13238" width="8.5" style="5986"/>
    <col min="13239" max="13239" width="1.6640625" style="5986" customWidth="1"/>
    <col min="13240" max="13240" width="45.5" style="5986" customWidth="1"/>
    <col min="13241" max="13241" width="9.6640625" style="5986" customWidth="1"/>
    <col min="13242" max="13242" width="9.83203125" style="5986" customWidth="1"/>
    <col min="13243" max="13249" width="9.6640625" style="5986" customWidth="1"/>
    <col min="13250" max="13250" width="7.5" style="5986" customWidth="1"/>
    <col min="13251" max="13486" width="9.1640625" style="5986" customWidth="1"/>
    <col min="13487" max="13487" width="1.6640625" style="5986" customWidth="1"/>
    <col min="13488" max="13488" width="43.5" style="5986" customWidth="1"/>
    <col min="13489" max="13489" width="7.83203125" style="5986" customWidth="1"/>
    <col min="13490" max="13490" width="8.33203125" style="5986" customWidth="1"/>
    <col min="13491" max="13491" width="7.6640625" style="5986" customWidth="1"/>
    <col min="13492" max="13493" width="9.5" style="5986" customWidth="1"/>
    <col min="13494" max="13494" width="8.5" style="5986"/>
    <col min="13495" max="13495" width="1.6640625" style="5986" customWidth="1"/>
    <col min="13496" max="13496" width="45.5" style="5986" customWidth="1"/>
    <col min="13497" max="13497" width="9.6640625" style="5986" customWidth="1"/>
    <col min="13498" max="13498" width="9.83203125" style="5986" customWidth="1"/>
    <col min="13499" max="13505" width="9.6640625" style="5986" customWidth="1"/>
    <col min="13506" max="13506" width="7.5" style="5986" customWidth="1"/>
    <col min="13507" max="13742" width="9.1640625" style="5986" customWidth="1"/>
    <col min="13743" max="13743" width="1.6640625" style="5986" customWidth="1"/>
    <col min="13744" max="13744" width="43.5" style="5986" customWidth="1"/>
    <col min="13745" max="13745" width="7.83203125" style="5986" customWidth="1"/>
    <col min="13746" max="13746" width="8.33203125" style="5986" customWidth="1"/>
    <col min="13747" max="13747" width="7.6640625" style="5986" customWidth="1"/>
    <col min="13748" max="13749" width="9.5" style="5986" customWidth="1"/>
    <col min="13750" max="13750" width="8.5" style="5986"/>
    <col min="13751" max="13751" width="1.6640625" style="5986" customWidth="1"/>
    <col min="13752" max="13752" width="45.5" style="5986" customWidth="1"/>
    <col min="13753" max="13753" width="9.6640625" style="5986" customWidth="1"/>
    <col min="13754" max="13754" width="9.83203125" style="5986" customWidth="1"/>
    <col min="13755" max="13761" width="9.6640625" style="5986" customWidth="1"/>
    <col min="13762" max="13762" width="7.5" style="5986" customWidth="1"/>
    <col min="13763" max="13998" width="9.1640625" style="5986" customWidth="1"/>
    <col min="13999" max="13999" width="1.6640625" style="5986" customWidth="1"/>
    <col min="14000" max="14000" width="43.5" style="5986" customWidth="1"/>
    <col min="14001" max="14001" width="7.83203125" style="5986" customWidth="1"/>
    <col min="14002" max="14002" width="8.33203125" style="5986" customWidth="1"/>
    <col min="14003" max="14003" width="7.6640625" style="5986" customWidth="1"/>
    <col min="14004" max="14005" width="9.5" style="5986" customWidth="1"/>
    <col min="14006" max="14006" width="8.5" style="5986"/>
    <col min="14007" max="14007" width="1.6640625" style="5986" customWidth="1"/>
    <col min="14008" max="14008" width="45.5" style="5986" customWidth="1"/>
    <col min="14009" max="14009" width="9.6640625" style="5986" customWidth="1"/>
    <col min="14010" max="14010" width="9.83203125" style="5986" customWidth="1"/>
    <col min="14011" max="14017" width="9.6640625" style="5986" customWidth="1"/>
    <col min="14018" max="14018" width="7.5" style="5986" customWidth="1"/>
    <col min="14019" max="14254" width="9.1640625" style="5986" customWidth="1"/>
    <col min="14255" max="14255" width="1.6640625" style="5986" customWidth="1"/>
    <col min="14256" max="14256" width="43.5" style="5986" customWidth="1"/>
    <col min="14257" max="14257" width="7.83203125" style="5986" customWidth="1"/>
    <col min="14258" max="14258" width="8.33203125" style="5986" customWidth="1"/>
    <col min="14259" max="14259" width="7.6640625" style="5986" customWidth="1"/>
    <col min="14260" max="14261" width="9.5" style="5986" customWidth="1"/>
    <col min="14262" max="14262" width="8.5" style="5986"/>
    <col min="14263" max="14263" width="1.6640625" style="5986" customWidth="1"/>
    <col min="14264" max="14264" width="45.5" style="5986" customWidth="1"/>
    <col min="14265" max="14265" width="9.6640625" style="5986" customWidth="1"/>
    <col min="14266" max="14266" width="9.83203125" style="5986" customWidth="1"/>
    <col min="14267" max="14273" width="9.6640625" style="5986" customWidth="1"/>
    <col min="14274" max="14274" width="7.5" style="5986" customWidth="1"/>
    <col min="14275" max="14510" width="9.1640625" style="5986" customWidth="1"/>
    <col min="14511" max="14511" width="1.6640625" style="5986" customWidth="1"/>
    <col min="14512" max="14512" width="43.5" style="5986" customWidth="1"/>
    <col min="14513" max="14513" width="7.83203125" style="5986" customWidth="1"/>
    <col min="14514" max="14514" width="8.33203125" style="5986" customWidth="1"/>
    <col min="14515" max="14515" width="7.6640625" style="5986" customWidth="1"/>
    <col min="14516" max="14517" width="9.5" style="5986" customWidth="1"/>
    <col min="14518" max="14518" width="8.5" style="5986"/>
    <col min="14519" max="14519" width="1.6640625" style="5986" customWidth="1"/>
    <col min="14520" max="14520" width="45.5" style="5986" customWidth="1"/>
    <col min="14521" max="14521" width="9.6640625" style="5986" customWidth="1"/>
    <col min="14522" max="14522" width="9.83203125" style="5986" customWidth="1"/>
    <col min="14523" max="14529" width="9.6640625" style="5986" customWidth="1"/>
    <col min="14530" max="14530" width="7.5" style="5986" customWidth="1"/>
    <col min="14531" max="14766" width="9.1640625" style="5986" customWidth="1"/>
    <col min="14767" max="14767" width="1.6640625" style="5986" customWidth="1"/>
    <col min="14768" max="14768" width="43.5" style="5986" customWidth="1"/>
    <col min="14769" max="14769" width="7.83203125" style="5986" customWidth="1"/>
    <col min="14770" max="14770" width="8.33203125" style="5986" customWidth="1"/>
    <col min="14771" max="14771" width="7.6640625" style="5986" customWidth="1"/>
    <col min="14772" max="14773" width="9.5" style="5986" customWidth="1"/>
    <col min="14774" max="14774" width="8.5" style="5986"/>
    <col min="14775" max="14775" width="1.6640625" style="5986" customWidth="1"/>
    <col min="14776" max="14776" width="45.5" style="5986" customWidth="1"/>
    <col min="14777" max="14777" width="9.6640625" style="5986" customWidth="1"/>
    <col min="14778" max="14778" width="9.83203125" style="5986" customWidth="1"/>
    <col min="14779" max="14785" width="9.6640625" style="5986" customWidth="1"/>
    <col min="14786" max="14786" width="7.5" style="5986" customWidth="1"/>
    <col min="14787" max="15022" width="9.1640625" style="5986" customWidth="1"/>
    <col min="15023" max="15023" width="1.6640625" style="5986" customWidth="1"/>
    <col min="15024" max="15024" width="43.5" style="5986" customWidth="1"/>
    <col min="15025" max="15025" width="7.83203125" style="5986" customWidth="1"/>
    <col min="15026" max="15026" width="8.33203125" style="5986" customWidth="1"/>
    <col min="15027" max="15027" width="7.6640625" style="5986" customWidth="1"/>
    <col min="15028" max="15029" width="9.5" style="5986" customWidth="1"/>
    <col min="15030" max="15030" width="8.5" style="5986"/>
    <col min="15031" max="15031" width="1.6640625" style="5986" customWidth="1"/>
    <col min="15032" max="15032" width="45.5" style="5986" customWidth="1"/>
    <col min="15033" max="15033" width="9.6640625" style="5986" customWidth="1"/>
    <col min="15034" max="15034" width="9.83203125" style="5986" customWidth="1"/>
    <col min="15035" max="15041" width="9.6640625" style="5986" customWidth="1"/>
    <col min="15042" max="15042" width="7.5" style="5986" customWidth="1"/>
    <col min="15043" max="15278" width="9.1640625" style="5986" customWidth="1"/>
    <col min="15279" max="15279" width="1.6640625" style="5986" customWidth="1"/>
    <col min="15280" max="15280" width="43.5" style="5986" customWidth="1"/>
    <col min="15281" max="15281" width="7.83203125" style="5986" customWidth="1"/>
    <col min="15282" max="15282" width="8.33203125" style="5986" customWidth="1"/>
    <col min="15283" max="15283" width="7.6640625" style="5986" customWidth="1"/>
    <col min="15284" max="15285" width="9.5" style="5986" customWidth="1"/>
    <col min="15286" max="15286" width="8.5" style="5986"/>
    <col min="15287" max="15287" width="1.6640625" style="5986" customWidth="1"/>
    <col min="15288" max="15288" width="45.5" style="5986" customWidth="1"/>
    <col min="15289" max="15289" width="9.6640625" style="5986" customWidth="1"/>
    <col min="15290" max="15290" width="9.83203125" style="5986" customWidth="1"/>
    <col min="15291" max="15297" width="9.6640625" style="5986" customWidth="1"/>
    <col min="15298" max="15298" width="7.5" style="5986" customWidth="1"/>
    <col min="15299" max="15534" width="9.1640625" style="5986" customWidth="1"/>
    <col min="15535" max="15535" width="1.6640625" style="5986" customWidth="1"/>
    <col min="15536" max="15536" width="43.5" style="5986" customWidth="1"/>
    <col min="15537" max="15537" width="7.83203125" style="5986" customWidth="1"/>
    <col min="15538" max="15538" width="8.33203125" style="5986" customWidth="1"/>
    <col min="15539" max="15539" width="7.6640625" style="5986" customWidth="1"/>
    <col min="15540" max="15541" width="9.5" style="5986" customWidth="1"/>
    <col min="15542" max="15542" width="8.5" style="5986"/>
    <col min="15543" max="15543" width="1.6640625" style="5986" customWidth="1"/>
    <col min="15544" max="15544" width="45.5" style="5986" customWidth="1"/>
    <col min="15545" max="15545" width="9.6640625" style="5986" customWidth="1"/>
    <col min="15546" max="15546" width="9.83203125" style="5986" customWidth="1"/>
    <col min="15547" max="15553" width="9.6640625" style="5986" customWidth="1"/>
    <col min="15554" max="15554" width="7.5" style="5986" customWidth="1"/>
    <col min="15555" max="15790" width="9.1640625" style="5986" customWidth="1"/>
    <col min="15791" max="15791" width="1.6640625" style="5986" customWidth="1"/>
    <col min="15792" max="15792" width="43.5" style="5986" customWidth="1"/>
    <col min="15793" max="15793" width="7.83203125" style="5986" customWidth="1"/>
    <col min="15794" max="15794" width="8.33203125" style="5986" customWidth="1"/>
    <col min="15795" max="15795" width="7.6640625" style="5986" customWidth="1"/>
    <col min="15796" max="15797" width="9.5" style="5986" customWidth="1"/>
    <col min="15798" max="15798" width="8.5" style="5986"/>
    <col min="15799" max="15799" width="1.6640625" style="5986" customWidth="1"/>
    <col min="15800" max="15800" width="45.5" style="5986" customWidth="1"/>
    <col min="15801" max="15801" width="9.6640625" style="5986" customWidth="1"/>
    <col min="15802" max="15802" width="9.83203125" style="5986" customWidth="1"/>
    <col min="15803" max="15809" width="9.6640625" style="5986" customWidth="1"/>
    <col min="15810" max="15810" width="7.5" style="5986" customWidth="1"/>
    <col min="15811" max="16046" width="9.1640625" style="5986" customWidth="1"/>
    <col min="16047" max="16047" width="1.6640625" style="5986" customWidth="1"/>
    <col min="16048" max="16048" width="43.5" style="5986" customWidth="1"/>
    <col min="16049" max="16049" width="7.83203125" style="5986" customWidth="1"/>
    <col min="16050" max="16050" width="8.33203125" style="5986" customWidth="1"/>
    <col min="16051" max="16051" width="7.6640625" style="5986" customWidth="1"/>
    <col min="16052" max="16053" width="9.5" style="5986" customWidth="1"/>
    <col min="16054" max="16054" width="8.5" style="5986"/>
    <col min="16055" max="16055" width="1.6640625" style="5986" customWidth="1"/>
    <col min="16056" max="16056" width="45.5" style="5986" customWidth="1"/>
    <col min="16057" max="16057" width="9.6640625" style="5986" customWidth="1"/>
    <col min="16058" max="16058" width="9.83203125" style="5986" customWidth="1"/>
    <col min="16059" max="16065" width="9.6640625" style="5986" customWidth="1"/>
    <col min="16066" max="16066" width="7.5" style="5986" customWidth="1"/>
    <col min="16067" max="16302" width="9.1640625" style="5986" customWidth="1"/>
    <col min="16303" max="16303" width="1.6640625" style="5986" customWidth="1"/>
    <col min="16304" max="16304" width="43.5" style="5986" customWidth="1"/>
    <col min="16305" max="16305" width="7.83203125" style="5986" customWidth="1"/>
    <col min="16306" max="16306" width="8.33203125" style="5986" customWidth="1"/>
    <col min="16307" max="16307" width="7.6640625" style="5986" customWidth="1"/>
    <col min="16308" max="16309" width="9.5" style="5986" customWidth="1"/>
    <col min="16310" max="16384" width="8.5" style="5986"/>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5927" customFormat="1" ht="16.5" customHeight="1">
      <c r="A2" s="5923" t="s">
        <v>2401</v>
      </c>
      <c r="B2" s="5924"/>
      <c r="C2" s="5925"/>
      <c r="D2" s="5925"/>
      <c r="E2" s="5926"/>
    </row>
    <row r="3" spans="1:90" s="5927" customFormat="1" ht="3" customHeight="1">
      <c r="A3" s="5928"/>
      <c r="B3" s="5929" t="s">
        <v>445</v>
      </c>
      <c r="C3" s="6648"/>
      <c r="D3" s="6648"/>
      <c r="E3" s="6648"/>
      <c r="F3" s="6648"/>
      <c r="G3" s="6648"/>
      <c r="H3" s="6648"/>
      <c r="I3" s="6648"/>
      <c r="J3" s="6648"/>
      <c r="K3" s="6648"/>
    </row>
    <row r="4" spans="1:90" s="5932" customFormat="1" ht="20.45" customHeight="1">
      <c r="A4" s="5930"/>
      <c r="B4" s="5931"/>
      <c r="C4" s="6649" t="s">
        <v>2402</v>
      </c>
      <c r="D4" s="6650"/>
      <c r="E4" s="6650"/>
      <c r="F4" s="6649" t="s">
        <v>2403</v>
      </c>
      <c r="G4" s="6650"/>
      <c r="H4" s="6650"/>
      <c r="I4" s="6649" t="s">
        <v>2404</v>
      </c>
      <c r="J4" s="6650"/>
      <c r="K4" s="6650"/>
    </row>
    <row r="5" spans="1:90" s="5932" customFormat="1" ht="13.5" customHeight="1">
      <c r="A5" s="5933"/>
      <c r="B5" s="5934" t="s">
        <v>2405</v>
      </c>
      <c r="C5" s="6651" t="s">
        <v>6</v>
      </c>
      <c r="D5" s="6651" t="s">
        <v>7</v>
      </c>
      <c r="E5" s="5935" t="s">
        <v>2406</v>
      </c>
      <c r="F5" s="6651" t="s">
        <v>6</v>
      </c>
      <c r="G5" s="6645" t="s">
        <v>7</v>
      </c>
      <c r="H5" s="5936" t="s">
        <v>2406</v>
      </c>
      <c r="I5" s="6651" t="s">
        <v>6</v>
      </c>
      <c r="J5" s="6645" t="s">
        <v>7</v>
      </c>
      <c r="K5" s="5937" t="s">
        <v>2406</v>
      </c>
    </row>
    <row r="6" spans="1:90" s="5932" customFormat="1" ht="15.75" customHeight="1">
      <c r="A6" s="5938"/>
      <c r="B6" s="5939" t="s">
        <v>424</v>
      </c>
      <c r="C6" s="6652"/>
      <c r="D6" s="6652"/>
      <c r="E6" s="5940" t="s">
        <v>2407</v>
      </c>
      <c r="F6" s="6652"/>
      <c r="G6" s="6646"/>
      <c r="H6" s="5941" t="s">
        <v>2407</v>
      </c>
      <c r="I6" s="6652"/>
      <c r="J6" s="6646"/>
      <c r="K6" s="5942" t="s">
        <v>2407</v>
      </c>
    </row>
    <row r="7" spans="1:90" s="5927" customFormat="1" ht="15.75" customHeight="1">
      <c r="A7" s="5943"/>
      <c r="B7" s="5944" t="s">
        <v>1815</v>
      </c>
      <c r="C7" s="5945">
        <f>3299+5182</f>
        <v>8481</v>
      </c>
      <c r="D7" s="5946">
        <v>2060</v>
      </c>
      <c r="E7" s="5947">
        <v>10541</v>
      </c>
      <c r="F7" s="5945">
        <v>8245</v>
      </c>
      <c r="G7" s="5946">
        <v>1937</v>
      </c>
      <c r="H7" s="5948">
        <v>10182</v>
      </c>
      <c r="I7" s="5945">
        <v>7908</v>
      </c>
      <c r="J7" s="5946">
        <v>1996</v>
      </c>
      <c r="K7" s="5948">
        <v>9904</v>
      </c>
    </row>
    <row r="8" spans="1:90" s="5955" customFormat="1" ht="12" customHeight="1">
      <c r="A8" s="5949"/>
      <c r="B8" s="5950" t="s">
        <v>2408</v>
      </c>
      <c r="C8" s="5951">
        <v>5182</v>
      </c>
      <c r="D8" s="5952">
        <v>925</v>
      </c>
      <c r="E8" s="5953">
        <v>6107</v>
      </c>
      <c r="F8" s="5951">
        <v>5023</v>
      </c>
      <c r="G8" s="5952">
        <v>884</v>
      </c>
      <c r="H8" s="5954">
        <v>5907</v>
      </c>
      <c r="I8" s="5951">
        <v>4762</v>
      </c>
      <c r="J8" s="5952">
        <v>876</v>
      </c>
      <c r="K8" s="5954">
        <v>5638</v>
      </c>
    </row>
    <row r="9" spans="1:90" s="5927" customFormat="1" ht="15.75" customHeight="1">
      <c r="A9" s="5943"/>
      <c r="B9" s="5956" t="s">
        <v>1816</v>
      </c>
      <c r="C9" s="5945">
        <v>832</v>
      </c>
      <c r="D9" s="5946">
        <v>107</v>
      </c>
      <c r="E9" s="5947">
        <v>939</v>
      </c>
      <c r="F9" s="5945">
        <v>919</v>
      </c>
      <c r="G9" s="5946">
        <v>117</v>
      </c>
      <c r="H9" s="5948">
        <v>1036</v>
      </c>
      <c r="I9" s="5945">
        <v>952</v>
      </c>
      <c r="J9" s="5946">
        <v>129</v>
      </c>
      <c r="K9" s="5948">
        <v>1081</v>
      </c>
    </row>
    <row r="10" spans="1:90" s="5927" customFormat="1" ht="14.45" customHeight="1">
      <c r="A10" s="5943"/>
      <c r="B10" s="5956" t="s">
        <v>1817</v>
      </c>
      <c r="C10" s="5945">
        <v>40216</v>
      </c>
      <c r="D10" s="5946">
        <v>30647</v>
      </c>
      <c r="E10" s="5947">
        <v>70863</v>
      </c>
      <c r="F10" s="5945">
        <v>40929</v>
      </c>
      <c r="G10" s="5946">
        <v>29487</v>
      </c>
      <c r="H10" s="5948">
        <v>70416</v>
      </c>
      <c r="I10" s="5945">
        <v>40047</v>
      </c>
      <c r="J10" s="5946">
        <v>26007</v>
      </c>
      <c r="K10" s="5948">
        <v>66054</v>
      </c>
    </row>
    <row r="11" spans="1:90" s="5960" customFormat="1" ht="12.75" customHeight="1">
      <c r="A11" s="5949"/>
      <c r="B11" s="5957" t="s">
        <v>2409</v>
      </c>
      <c r="C11" s="5958">
        <v>1065</v>
      </c>
      <c r="D11" s="5959">
        <v>20</v>
      </c>
      <c r="E11" s="5953">
        <v>1085</v>
      </c>
      <c r="F11" s="5958">
        <v>1050</v>
      </c>
      <c r="G11" s="5959">
        <v>31</v>
      </c>
      <c r="H11" s="5954">
        <v>1081</v>
      </c>
      <c r="I11" s="5958">
        <v>919</v>
      </c>
      <c r="J11" s="5959">
        <v>21</v>
      </c>
      <c r="K11" s="5954">
        <v>940</v>
      </c>
    </row>
    <row r="12" spans="1:90" s="5960" customFormat="1" ht="14.25" customHeight="1">
      <c r="A12" s="5949"/>
      <c r="B12" s="5961" t="s">
        <v>2410</v>
      </c>
      <c r="C12" s="5958">
        <v>5698</v>
      </c>
      <c r="D12" s="5959">
        <v>4855</v>
      </c>
      <c r="E12" s="5953">
        <v>10553</v>
      </c>
      <c r="F12" s="5958">
        <v>5829</v>
      </c>
      <c r="G12" s="5959">
        <v>5008</v>
      </c>
      <c r="H12" s="5954">
        <v>10837</v>
      </c>
      <c r="I12" s="5958">
        <v>5786</v>
      </c>
      <c r="J12" s="5959">
        <v>5093</v>
      </c>
      <c r="K12" s="5954">
        <v>10879</v>
      </c>
    </row>
    <row r="13" spans="1:90" s="5960" customFormat="1" ht="14.45" customHeight="1">
      <c r="A13" s="5949"/>
      <c r="B13" s="5961" t="s">
        <v>2411</v>
      </c>
      <c r="C13" s="5958">
        <v>20363</v>
      </c>
      <c r="D13" s="5959">
        <v>19749</v>
      </c>
      <c r="E13" s="5962">
        <v>40112</v>
      </c>
      <c r="F13" s="5958">
        <v>20752</v>
      </c>
      <c r="G13" s="5959">
        <v>18272</v>
      </c>
      <c r="H13" s="5963">
        <v>39024</v>
      </c>
      <c r="I13" s="5958">
        <v>20366</v>
      </c>
      <c r="J13" s="5959">
        <v>14702</v>
      </c>
      <c r="K13" s="5963">
        <v>35068</v>
      </c>
    </row>
    <row r="14" spans="1:90" s="5927" customFormat="1" ht="16.5" customHeight="1">
      <c r="A14" s="5943"/>
      <c r="B14" s="5956" t="s">
        <v>1818</v>
      </c>
      <c r="C14" s="5945">
        <v>2282</v>
      </c>
      <c r="D14" s="5946">
        <v>187</v>
      </c>
      <c r="E14" s="5964">
        <v>2469</v>
      </c>
      <c r="F14" s="5945">
        <v>2317</v>
      </c>
      <c r="G14" s="5946">
        <v>225</v>
      </c>
      <c r="H14" s="5965">
        <v>2542</v>
      </c>
      <c r="I14" s="5945">
        <v>2205</v>
      </c>
      <c r="J14" s="5946">
        <v>213</v>
      </c>
      <c r="K14" s="5965">
        <v>2418</v>
      </c>
    </row>
    <row r="15" spans="1:90" s="5927" customFormat="1" ht="25.5" customHeight="1">
      <c r="A15" s="5943"/>
      <c r="B15" s="5966" t="s">
        <v>2412</v>
      </c>
      <c r="C15" s="5945">
        <v>1671</v>
      </c>
      <c r="D15" s="5946">
        <v>402</v>
      </c>
      <c r="E15" s="5964">
        <v>2073</v>
      </c>
      <c r="F15" s="5945">
        <v>1666</v>
      </c>
      <c r="G15" s="5946">
        <v>397</v>
      </c>
      <c r="H15" s="5965">
        <v>2063</v>
      </c>
      <c r="I15" s="5945">
        <v>1650</v>
      </c>
      <c r="J15" s="5946">
        <v>378</v>
      </c>
      <c r="K15" s="5965">
        <v>2028</v>
      </c>
    </row>
    <row r="16" spans="1:90" s="5927" customFormat="1" ht="15" customHeight="1">
      <c r="A16" s="5943"/>
      <c r="B16" s="5956" t="s">
        <v>1820</v>
      </c>
      <c r="C16" s="5945">
        <v>12831</v>
      </c>
      <c r="D16" s="5946">
        <v>921</v>
      </c>
      <c r="E16" s="5964">
        <v>13752</v>
      </c>
      <c r="F16" s="5945">
        <v>13077</v>
      </c>
      <c r="G16" s="5946">
        <v>933</v>
      </c>
      <c r="H16" s="5965">
        <v>14010</v>
      </c>
      <c r="I16" s="5945">
        <v>15664</v>
      </c>
      <c r="J16" s="5946">
        <v>1003</v>
      </c>
      <c r="K16" s="5965">
        <v>16667</v>
      </c>
    </row>
    <row r="17" spans="1:11" s="5927" customFormat="1" ht="27" customHeight="1">
      <c r="A17" s="5943"/>
      <c r="B17" s="5967" t="s">
        <v>2413</v>
      </c>
      <c r="C17" s="5945">
        <v>16599</v>
      </c>
      <c r="D17" s="5946">
        <v>11904</v>
      </c>
      <c r="E17" s="5964">
        <v>28503</v>
      </c>
      <c r="F17" s="5945">
        <v>16911</v>
      </c>
      <c r="G17" s="5946">
        <v>12393</v>
      </c>
      <c r="H17" s="5965">
        <v>29304</v>
      </c>
      <c r="I17" s="5945">
        <v>17360</v>
      </c>
      <c r="J17" s="5946">
        <v>12980</v>
      </c>
      <c r="K17" s="5965">
        <v>30340</v>
      </c>
    </row>
    <row r="18" spans="1:11" s="5960" customFormat="1" ht="12" customHeight="1">
      <c r="A18" s="5949"/>
      <c r="B18" s="5957" t="s">
        <v>2414</v>
      </c>
      <c r="C18" s="5968">
        <v>16300</v>
      </c>
      <c r="D18" s="5969">
        <v>11855</v>
      </c>
      <c r="E18" s="5964">
        <v>28155</v>
      </c>
      <c r="F18" s="5968">
        <v>16625</v>
      </c>
      <c r="G18" s="5969">
        <v>12348</v>
      </c>
      <c r="H18" s="5965">
        <v>28973</v>
      </c>
      <c r="I18" s="5968">
        <v>17085</v>
      </c>
      <c r="J18" s="5969">
        <v>12933</v>
      </c>
      <c r="K18" s="5965">
        <v>30018</v>
      </c>
    </row>
    <row r="19" spans="1:11" s="5927" customFormat="1" ht="14.25" customHeight="1">
      <c r="A19" s="5943"/>
      <c r="B19" s="5956" t="s">
        <v>1822</v>
      </c>
      <c r="C19" s="5945">
        <v>12754</v>
      </c>
      <c r="D19" s="5946">
        <v>2934</v>
      </c>
      <c r="E19" s="5964">
        <v>15688</v>
      </c>
      <c r="F19" s="5945">
        <v>12533</v>
      </c>
      <c r="G19" s="5946">
        <v>2938</v>
      </c>
      <c r="H19" s="5965">
        <v>15471</v>
      </c>
      <c r="I19" s="5945">
        <v>12451</v>
      </c>
      <c r="J19" s="5946">
        <v>2978</v>
      </c>
      <c r="K19" s="5965">
        <v>15429</v>
      </c>
    </row>
    <row r="20" spans="1:11" s="5927" customFormat="1" ht="16.5" customHeight="1">
      <c r="A20" s="5943"/>
      <c r="B20" s="5956" t="s">
        <v>1945</v>
      </c>
      <c r="C20" s="5945">
        <v>18877</v>
      </c>
      <c r="D20" s="5946">
        <v>9278</v>
      </c>
      <c r="E20" s="5964">
        <v>28155</v>
      </c>
      <c r="F20" s="5945">
        <v>18982</v>
      </c>
      <c r="G20" s="5946">
        <v>9391</v>
      </c>
      <c r="H20" s="5965">
        <v>28373</v>
      </c>
      <c r="I20" s="5945">
        <v>19123</v>
      </c>
      <c r="J20" s="5946">
        <v>9714</v>
      </c>
      <c r="K20" s="5965">
        <v>28837</v>
      </c>
    </row>
    <row r="21" spans="1:11" s="5927" customFormat="1" ht="15" customHeight="1">
      <c r="A21" s="5943"/>
      <c r="B21" s="5956" t="s">
        <v>1824</v>
      </c>
      <c r="C21" s="5945">
        <v>6365</v>
      </c>
      <c r="D21" s="5946">
        <v>4711</v>
      </c>
      <c r="E21" s="5964">
        <v>11076</v>
      </c>
      <c r="F21" s="5945">
        <v>6398</v>
      </c>
      <c r="G21" s="5946">
        <v>4914</v>
      </c>
      <c r="H21" s="5965">
        <v>11312</v>
      </c>
      <c r="I21" s="5945">
        <v>6377</v>
      </c>
      <c r="J21" s="5946">
        <v>5036</v>
      </c>
      <c r="K21" s="5965">
        <v>11413</v>
      </c>
    </row>
    <row r="22" spans="1:11" s="5927" customFormat="1" ht="14.25" customHeight="1">
      <c r="A22" s="5943"/>
      <c r="B22" s="5956" t="s">
        <v>1825</v>
      </c>
      <c r="C22" s="5945">
        <v>6245</v>
      </c>
      <c r="D22" s="5946">
        <v>7350</v>
      </c>
      <c r="E22" s="5964">
        <v>13595</v>
      </c>
      <c r="F22" s="5945">
        <v>6124</v>
      </c>
      <c r="G22" s="5946">
        <v>7317</v>
      </c>
      <c r="H22" s="5965">
        <v>13441</v>
      </c>
      <c r="I22" s="5945">
        <v>6331</v>
      </c>
      <c r="J22" s="5946">
        <v>7551</v>
      </c>
      <c r="K22" s="5965">
        <v>13882</v>
      </c>
    </row>
    <row r="23" spans="1:11" s="5960" customFormat="1" ht="12" customHeight="1">
      <c r="A23" s="5949"/>
      <c r="B23" s="5957" t="s">
        <v>2415</v>
      </c>
      <c r="C23" s="5958">
        <v>4150</v>
      </c>
      <c r="D23" s="5959">
        <v>4559</v>
      </c>
      <c r="E23" s="5962">
        <v>8709</v>
      </c>
      <c r="F23" s="5958">
        <v>4032</v>
      </c>
      <c r="G23" s="5959">
        <v>4467</v>
      </c>
      <c r="H23" s="5963">
        <v>8499</v>
      </c>
      <c r="I23" s="5958">
        <v>4205</v>
      </c>
      <c r="J23" s="5959">
        <v>4627</v>
      </c>
      <c r="K23" s="5963">
        <v>8832</v>
      </c>
    </row>
    <row r="24" spans="1:11" s="5960" customFormat="1" ht="12" customHeight="1">
      <c r="A24" s="5949"/>
      <c r="B24" s="5970" t="s">
        <v>2416</v>
      </c>
      <c r="C24" s="5958">
        <v>308</v>
      </c>
      <c r="D24" s="5959">
        <v>612</v>
      </c>
      <c r="E24" s="5962">
        <v>920</v>
      </c>
      <c r="F24" s="5958">
        <v>324</v>
      </c>
      <c r="G24" s="5959">
        <v>626</v>
      </c>
      <c r="H24" s="5963">
        <v>950</v>
      </c>
      <c r="I24" s="5958">
        <v>326</v>
      </c>
      <c r="J24" s="5959">
        <v>631</v>
      </c>
      <c r="K24" s="5963">
        <v>957</v>
      </c>
    </row>
    <row r="25" spans="1:11" s="5960" customFormat="1" ht="12" customHeight="1">
      <c r="A25" s="5949"/>
      <c r="B25" s="5970" t="s">
        <v>2417</v>
      </c>
      <c r="C25" s="5958">
        <v>1142</v>
      </c>
      <c r="D25" s="5959">
        <v>1454</v>
      </c>
      <c r="E25" s="5962">
        <v>2596</v>
      </c>
      <c r="F25" s="5958">
        <v>1098</v>
      </c>
      <c r="G25" s="5959">
        <v>1457</v>
      </c>
      <c r="H25" s="5963">
        <v>2555</v>
      </c>
      <c r="I25" s="5958">
        <v>1094</v>
      </c>
      <c r="J25" s="5959">
        <v>1478</v>
      </c>
      <c r="K25" s="5963">
        <v>2572</v>
      </c>
    </row>
    <row r="26" spans="1:11" s="5927" customFormat="1" ht="15.75" customHeight="1">
      <c r="A26" s="5943"/>
      <c r="B26" s="5944" t="s">
        <v>1950</v>
      </c>
      <c r="C26" s="5945">
        <v>798</v>
      </c>
      <c r="D26" s="5946">
        <v>425</v>
      </c>
      <c r="E26" s="5964">
        <v>1223</v>
      </c>
      <c r="F26" s="5945">
        <v>779</v>
      </c>
      <c r="G26" s="5946">
        <v>449</v>
      </c>
      <c r="H26" s="5965">
        <v>1228</v>
      </c>
      <c r="I26" s="5945">
        <v>790</v>
      </c>
      <c r="J26" s="5946">
        <v>462</v>
      </c>
      <c r="K26" s="5965">
        <v>1252</v>
      </c>
    </row>
    <row r="27" spans="1:11" s="5927" customFormat="1" ht="15" customHeight="1">
      <c r="A27" s="5943"/>
      <c r="B27" s="5944" t="s">
        <v>1952</v>
      </c>
      <c r="C27" s="5945">
        <v>5678</v>
      </c>
      <c r="D27" s="5946">
        <v>4820</v>
      </c>
      <c r="E27" s="5964">
        <v>10498</v>
      </c>
      <c r="F27" s="5945">
        <v>5720</v>
      </c>
      <c r="G27" s="5946">
        <v>4878</v>
      </c>
      <c r="H27" s="5965">
        <v>10598</v>
      </c>
      <c r="I27" s="5945">
        <v>5793</v>
      </c>
      <c r="J27" s="5946">
        <v>5182</v>
      </c>
      <c r="K27" s="5965">
        <v>10975</v>
      </c>
    </row>
    <row r="28" spans="1:11" s="5927" customFormat="1" ht="16.5" customHeight="1">
      <c r="A28" s="5943"/>
      <c r="B28" s="5944" t="s">
        <v>1828</v>
      </c>
      <c r="C28" s="5945">
        <v>11105</v>
      </c>
      <c r="D28" s="5946">
        <v>8136</v>
      </c>
      <c r="E28" s="5964">
        <v>19241</v>
      </c>
      <c r="F28" s="5945">
        <v>10888</v>
      </c>
      <c r="G28" s="5946">
        <v>8153</v>
      </c>
      <c r="H28" s="5965">
        <v>19041</v>
      </c>
      <c r="I28" s="5945">
        <v>10602</v>
      </c>
      <c r="J28" s="5946">
        <v>8014</v>
      </c>
      <c r="K28" s="5965">
        <v>18616</v>
      </c>
    </row>
    <row r="29" spans="1:11" s="5927" customFormat="1" ht="28.15" customHeight="1">
      <c r="A29" s="5943"/>
      <c r="B29" s="5971" t="s">
        <v>1829</v>
      </c>
      <c r="C29" s="5945">
        <v>30726</v>
      </c>
      <c r="D29" s="5946">
        <v>12407</v>
      </c>
      <c r="E29" s="5964">
        <v>43133</v>
      </c>
      <c r="F29" s="5945">
        <v>30523</v>
      </c>
      <c r="G29" s="5946">
        <v>12374</v>
      </c>
      <c r="H29" s="5965">
        <v>42897</v>
      </c>
      <c r="I29" s="5945">
        <v>30994</v>
      </c>
      <c r="J29" s="5946">
        <v>13287</v>
      </c>
      <c r="K29" s="5965">
        <v>44281</v>
      </c>
    </row>
    <row r="30" spans="1:11" s="5927" customFormat="1" ht="15" customHeight="1">
      <c r="A30" s="5943"/>
      <c r="B30" s="5956" t="s">
        <v>1830</v>
      </c>
      <c r="C30" s="5945">
        <v>10246</v>
      </c>
      <c r="D30" s="5946">
        <v>16668</v>
      </c>
      <c r="E30" s="5964">
        <v>26914</v>
      </c>
      <c r="F30" s="5945">
        <v>10179</v>
      </c>
      <c r="G30" s="5946">
        <v>17508</v>
      </c>
      <c r="H30" s="5965">
        <v>27687</v>
      </c>
      <c r="I30" s="5945">
        <v>9914</v>
      </c>
      <c r="J30" s="5946">
        <v>17466</v>
      </c>
      <c r="K30" s="5965">
        <v>27380</v>
      </c>
    </row>
    <row r="31" spans="1:11" s="5927" customFormat="1" ht="15" customHeight="1">
      <c r="A31" s="5943"/>
      <c r="B31" s="5956" t="s">
        <v>1831</v>
      </c>
      <c r="C31" s="5945">
        <v>7933</v>
      </c>
      <c r="D31" s="5946">
        <v>9859</v>
      </c>
      <c r="E31" s="5964">
        <v>17792</v>
      </c>
      <c r="F31" s="5945">
        <v>8082</v>
      </c>
      <c r="G31" s="5946">
        <v>10273</v>
      </c>
      <c r="H31" s="5965">
        <v>18355</v>
      </c>
      <c r="I31" s="5945">
        <v>8249</v>
      </c>
      <c r="J31" s="5946">
        <v>10499</v>
      </c>
      <c r="K31" s="5965">
        <v>18748</v>
      </c>
    </row>
    <row r="32" spans="1:11" s="5927" customFormat="1" ht="15.75" customHeight="1">
      <c r="A32" s="5943"/>
      <c r="B32" s="5956" t="s">
        <v>2418</v>
      </c>
      <c r="C32" s="5945">
        <v>2842</v>
      </c>
      <c r="D32" s="5946">
        <v>1354</v>
      </c>
      <c r="E32" s="5964">
        <v>4196</v>
      </c>
      <c r="F32" s="5945">
        <v>2844</v>
      </c>
      <c r="G32" s="5946">
        <v>1448</v>
      </c>
      <c r="H32" s="5965">
        <v>4292</v>
      </c>
      <c r="I32" s="5945">
        <v>2816</v>
      </c>
      <c r="J32" s="5946">
        <v>1365</v>
      </c>
      <c r="K32" s="5965">
        <v>4181</v>
      </c>
    </row>
    <row r="33" spans="1:11" s="5927" customFormat="1" ht="18" customHeight="1">
      <c r="A33" s="5943"/>
      <c r="B33" s="5956" t="s">
        <v>1833</v>
      </c>
      <c r="C33" s="5945">
        <v>992</v>
      </c>
      <c r="D33" s="5972">
        <v>845</v>
      </c>
      <c r="E33" s="5964">
        <v>1837</v>
      </c>
      <c r="F33" s="5945">
        <v>975</v>
      </c>
      <c r="G33" s="5972">
        <v>793</v>
      </c>
      <c r="H33" s="5965">
        <v>1768</v>
      </c>
      <c r="I33" s="5945">
        <v>910</v>
      </c>
      <c r="J33" s="5972">
        <v>828</v>
      </c>
      <c r="K33" s="5965">
        <v>1738</v>
      </c>
    </row>
    <row r="34" spans="1:11" s="5976" customFormat="1" ht="19.5" customHeight="1">
      <c r="A34" s="5973"/>
      <c r="B34" s="5974" t="s">
        <v>260</v>
      </c>
      <c r="C34" s="1321">
        <v>197473</v>
      </c>
      <c r="D34" s="1322">
        <v>125015</v>
      </c>
      <c r="E34" s="1322">
        <v>322488</v>
      </c>
      <c r="F34" s="1321">
        <v>198091</v>
      </c>
      <c r="G34" s="1322">
        <v>125925</v>
      </c>
      <c r="H34" s="5975">
        <v>324016</v>
      </c>
      <c r="I34" s="1321">
        <v>200136</v>
      </c>
      <c r="J34" s="1322">
        <v>125088</v>
      </c>
      <c r="K34" s="5975">
        <v>325224</v>
      </c>
    </row>
    <row r="35" spans="1:11" s="5981" customFormat="1" ht="15" customHeight="1">
      <c r="A35" s="5977"/>
      <c r="B35" s="5978" t="s">
        <v>2419</v>
      </c>
      <c r="C35" s="1321">
        <v>47278</v>
      </c>
      <c r="D35" s="1322">
        <v>29977</v>
      </c>
      <c r="E35" s="5979">
        <v>77255</v>
      </c>
      <c r="F35" s="1321">
        <v>47231</v>
      </c>
      <c r="G35" s="1322">
        <v>31085</v>
      </c>
      <c r="H35" s="5980">
        <v>78316</v>
      </c>
      <c r="I35" s="1321">
        <v>47608</v>
      </c>
      <c r="J35" s="1322">
        <v>32253</v>
      </c>
      <c r="K35" s="5980">
        <v>79861</v>
      </c>
    </row>
    <row r="36" spans="1:11" s="5981" customFormat="1" ht="5.25" customHeight="1">
      <c r="A36" s="5982"/>
      <c r="B36" s="5983"/>
      <c r="C36" s="1323"/>
      <c r="D36" s="1323"/>
      <c r="E36" s="5984"/>
      <c r="F36" s="1323"/>
      <c r="G36" s="1323"/>
      <c r="H36" s="5985"/>
      <c r="I36" s="1324"/>
      <c r="J36" s="1324"/>
      <c r="K36" s="5985"/>
    </row>
    <row r="37" spans="1:11" s="587" customFormat="1" ht="13.5" customHeight="1">
      <c r="B37" s="1325" t="s">
        <v>2420</v>
      </c>
      <c r="C37" s="1325" t="s">
        <v>2421</v>
      </c>
      <c r="D37" s="6647" t="s">
        <v>2422</v>
      </c>
      <c r="E37" s="6647"/>
    </row>
  </sheetData>
  <mergeCells count="12">
    <mergeCell ref="J5:J6"/>
    <mergeCell ref="D37:E37"/>
    <mergeCell ref="A1:C1"/>
    <mergeCell ref="C3:K3"/>
    <mergeCell ref="C4:E4"/>
    <mergeCell ref="F4:H4"/>
    <mergeCell ref="I4:K4"/>
    <mergeCell ref="C5:C6"/>
    <mergeCell ref="D5:D6"/>
    <mergeCell ref="F5:F6"/>
    <mergeCell ref="G5:G6"/>
    <mergeCell ref="I5:I6"/>
  </mergeCells>
  <hyperlinks>
    <hyperlink ref="A1" location="CONTENT!A1" display="Back to table of contents"/>
  </hyperlinks>
  <printOptions horizontalCentered="1"/>
  <pageMargins left="0.28740157500000002" right="0.261811024" top="0.32677165400000002" bottom="0" header="0.55118110236220497" footer="0.15748031496063"/>
  <pageSetup paperSize="9" orientation="landscape" horizontalDpi="1200" verticalDpi="12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7"/>
  <sheetViews>
    <sheetView zoomScaleNormal="100" workbookViewId="0">
      <selection sqref="A1:XFD1"/>
    </sheetView>
  </sheetViews>
  <sheetFormatPr defaultColWidth="9.1640625" defaultRowHeight="12.75"/>
  <cols>
    <col min="1" max="1" width="1.5" style="5988" customWidth="1"/>
    <col min="2" max="2" width="63.83203125" style="5988" customWidth="1"/>
    <col min="3" max="5" width="12.6640625" style="5988" customWidth="1"/>
    <col min="6" max="225" width="9.1640625" style="5988"/>
    <col min="226" max="226" width="1.5" style="5988" customWidth="1"/>
    <col min="227" max="227" width="54" style="5988" customWidth="1"/>
    <col min="228" max="230" width="10.83203125" style="5988" customWidth="1"/>
    <col min="231" max="481" width="9.1640625" style="5988"/>
    <col min="482" max="482" width="1.5" style="5988" customWidth="1"/>
    <col min="483" max="483" width="54" style="5988" customWidth="1"/>
    <col min="484" max="486" width="10.83203125" style="5988" customWidth="1"/>
    <col min="487" max="737" width="9.1640625" style="5988"/>
    <col min="738" max="738" width="1.5" style="5988" customWidth="1"/>
    <col min="739" max="739" width="54" style="5988" customWidth="1"/>
    <col min="740" max="742" width="10.83203125" style="5988" customWidth="1"/>
    <col min="743" max="993" width="9.1640625" style="5988"/>
    <col min="994" max="994" width="1.5" style="5988" customWidth="1"/>
    <col min="995" max="995" width="54" style="5988" customWidth="1"/>
    <col min="996" max="998" width="10.83203125" style="5988" customWidth="1"/>
    <col min="999" max="1249" width="9.1640625" style="5988"/>
    <col min="1250" max="1250" width="1.5" style="5988" customWidth="1"/>
    <col min="1251" max="1251" width="54" style="5988" customWidth="1"/>
    <col min="1252" max="1254" width="10.83203125" style="5988" customWidth="1"/>
    <col min="1255" max="1505" width="9.1640625" style="5988"/>
    <col min="1506" max="1506" width="1.5" style="5988" customWidth="1"/>
    <col min="1507" max="1507" width="54" style="5988" customWidth="1"/>
    <col min="1508" max="1510" width="10.83203125" style="5988" customWidth="1"/>
    <col min="1511" max="1761" width="9.1640625" style="5988"/>
    <col min="1762" max="1762" width="1.5" style="5988" customWidth="1"/>
    <col min="1763" max="1763" width="54" style="5988" customWidth="1"/>
    <col min="1764" max="1766" width="10.83203125" style="5988" customWidth="1"/>
    <col min="1767" max="2017" width="9.1640625" style="5988"/>
    <col min="2018" max="2018" width="1.5" style="5988" customWidth="1"/>
    <col min="2019" max="2019" width="54" style="5988" customWidth="1"/>
    <col min="2020" max="2022" width="10.83203125" style="5988" customWidth="1"/>
    <col min="2023" max="2273" width="9.1640625" style="5988"/>
    <col min="2274" max="2274" width="1.5" style="5988" customWidth="1"/>
    <col min="2275" max="2275" width="54" style="5988" customWidth="1"/>
    <col min="2276" max="2278" width="10.83203125" style="5988" customWidth="1"/>
    <col min="2279" max="2529" width="9.1640625" style="5988"/>
    <col min="2530" max="2530" width="1.5" style="5988" customWidth="1"/>
    <col min="2531" max="2531" width="54" style="5988" customWidth="1"/>
    <col min="2532" max="2534" width="10.83203125" style="5988" customWidth="1"/>
    <col min="2535" max="2785" width="9.1640625" style="5988"/>
    <col min="2786" max="2786" width="1.5" style="5988" customWidth="1"/>
    <col min="2787" max="2787" width="54" style="5988" customWidth="1"/>
    <col min="2788" max="2790" width="10.83203125" style="5988" customWidth="1"/>
    <col min="2791" max="3041" width="9.1640625" style="5988"/>
    <col min="3042" max="3042" width="1.5" style="5988" customWidth="1"/>
    <col min="3043" max="3043" width="54" style="5988" customWidth="1"/>
    <col min="3044" max="3046" width="10.83203125" style="5988" customWidth="1"/>
    <col min="3047" max="3297" width="9.1640625" style="5988"/>
    <col min="3298" max="3298" width="1.5" style="5988" customWidth="1"/>
    <col min="3299" max="3299" width="54" style="5988" customWidth="1"/>
    <col min="3300" max="3302" width="10.83203125" style="5988" customWidth="1"/>
    <col min="3303" max="3553" width="9.1640625" style="5988"/>
    <col min="3554" max="3554" width="1.5" style="5988" customWidth="1"/>
    <col min="3555" max="3555" width="54" style="5988" customWidth="1"/>
    <col min="3556" max="3558" width="10.83203125" style="5988" customWidth="1"/>
    <col min="3559" max="3809" width="9.1640625" style="5988"/>
    <col min="3810" max="3810" width="1.5" style="5988" customWidth="1"/>
    <col min="3811" max="3811" width="54" style="5988" customWidth="1"/>
    <col min="3812" max="3814" width="10.83203125" style="5988" customWidth="1"/>
    <col min="3815" max="4065" width="9.1640625" style="5988"/>
    <col min="4066" max="4066" width="1.5" style="5988" customWidth="1"/>
    <col min="4067" max="4067" width="54" style="5988" customWidth="1"/>
    <col min="4068" max="4070" width="10.83203125" style="5988" customWidth="1"/>
    <col min="4071" max="4321" width="9.1640625" style="5988"/>
    <col min="4322" max="4322" width="1.5" style="5988" customWidth="1"/>
    <col min="4323" max="4323" width="54" style="5988" customWidth="1"/>
    <col min="4324" max="4326" width="10.83203125" style="5988" customWidth="1"/>
    <col min="4327" max="4577" width="9.1640625" style="5988"/>
    <col min="4578" max="4578" width="1.5" style="5988" customWidth="1"/>
    <col min="4579" max="4579" width="54" style="5988" customWidth="1"/>
    <col min="4580" max="4582" width="10.83203125" style="5988" customWidth="1"/>
    <col min="4583" max="4833" width="9.1640625" style="5988"/>
    <col min="4834" max="4834" width="1.5" style="5988" customWidth="1"/>
    <col min="4835" max="4835" width="54" style="5988" customWidth="1"/>
    <col min="4836" max="4838" width="10.83203125" style="5988" customWidth="1"/>
    <col min="4839" max="5089" width="9.1640625" style="5988"/>
    <col min="5090" max="5090" width="1.5" style="5988" customWidth="1"/>
    <col min="5091" max="5091" width="54" style="5988" customWidth="1"/>
    <col min="5092" max="5094" width="10.83203125" style="5988" customWidth="1"/>
    <col min="5095" max="5345" width="9.1640625" style="5988"/>
    <col min="5346" max="5346" width="1.5" style="5988" customWidth="1"/>
    <col min="5347" max="5347" width="54" style="5988" customWidth="1"/>
    <col min="5348" max="5350" width="10.83203125" style="5988" customWidth="1"/>
    <col min="5351" max="5601" width="9.1640625" style="5988"/>
    <col min="5602" max="5602" width="1.5" style="5988" customWidth="1"/>
    <col min="5603" max="5603" width="54" style="5988" customWidth="1"/>
    <col min="5604" max="5606" width="10.83203125" style="5988" customWidth="1"/>
    <col min="5607" max="5857" width="9.1640625" style="5988"/>
    <col min="5858" max="5858" width="1.5" style="5988" customWidth="1"/>
    <col min="5859" max="5859" width="54" style="5988" customWidth="1"/>
    <col min="5860" max="5862" width="10.83203125" style="5988" customWidth="1"/>
    <col min="5863" max="6113" width="9.1640625" style="5988"/>
    <col min="6114" max="6114" width="1.5" style="5988" customWidth="1"/>
    <col min="6115" max="6115" width="54" style="5988" customWidth="1"/>
    <col min="6116" max="6118" width="10.83203125" style="5988" customWidth="1"/>
    <col min="6119" max="6369" width="9.1640625" style="5988"/>
    <col min="6370" max="6370" width="1.5" style="5988" customWidth="1"/>
    <col min="6371" max="6371" width="54" style="5988" customWidth="1"/>
    <col min="6372" max="6374" width="10.83203125" style="5988" customWidth="1"/>
    <col min="6375" max="6625" width="9.1640625" style="5988"/>
    <col min="6626" max="6626" width="1.5" style="5988" customWidth="1"/>
    <col min="6627" max="6627" width="54" style="5988" customWidth="1"/>
    <col min="6628" max="6630" width="10.83203125" style="5988" customWidth="1"/>
    <col min="6631" max="6881" width="9.1640625" style="5988"/>
    <col min="6882" max="6882" width="1.5" style="5988" customWidth="1"/>
    <col min="6883" max="6883" width="54" style="5988" customWidth="1"/>
    <col min="6884" max="6886" width="10.83203125" style="5988" customWidth="1"/>
    <col min="6887" max="7137" width="9.1640625" style="5988"/>
    <col min="7138" max="7138" width="1.5" style="5988" customWidth="1"/>
    <col min="7139" max="7139" width="54" style="5988" customWidth="1"/>
    <col min="7140" max="7142" width="10.83203125" style="5988" customWidth="1"/>
    <col min="7143" max="7393" width="9.1640625" style="5988"/>
    <col min="7394" max="7394" width="1.5" style="5988" customWidth="1"/>
    <col min="7395" max="7395" width="54" style="5988" customWidth="1"/>
    <col min="7396" max="7398" width="10.83203125" style="5988" customWidth="1"/>
    <col min="7399" max="7649" width="9.1640625" style="5988"/>
    <col min="7650" max="7650" width="1.5" style="5988" customWidth="1"/>
    <col min="7651" max="7651" width="54" style="5988" customWidth="1"/>
    <col min="7652" max="7654" width="10.83203125" style="5988" customWidth="1"/>
    <col min="7655" max="7905" width="9.1640625" style="5988"/>
    <col min="7906" max="7906" width="1.5" style="5988" customWidth="1"/>
    <col min="7907" max="7907" width="54" style="5988" customWidth="1"/>
    <col min="7908" max="7910" width="10.83203125" style="5988" customWidth="1"/>
    <col min="7911" max="8161" width="9.1640625" style="5988"/>
    <col min="8162" max="8162" width="1.5" style="5988" customWidth="1"/>
    <col min="8163" max="8163" width="54" style="5988" customWidth="1"/>
    <col min="8164" max="8166" width="10.83203125" style="5988" customWidth="1"/>
    <col min="8167" max="8417" width="9.1640625" style="5988"/>
    <col min="8418" max="8418" width="1.5" style="5988" customWidth="1"/>
    <col min="8419" max="8419" width="54" style="5988" customWidth="1"/>
    <col min="8420" max="8422" width="10.83203125" style="5988" customWidth="1"/>
    <col min="8423" max="8673" width="9.1640625" style="5988"/>
    <col min="8674" max="8674" width="1.5" style="5988" customWidth="1"/>
    <col min="8675" max="8675" width="54" style="5988" customWidth="1"/>
    <col min="8676" max="8678" width="10.83203125" style="5988" customWidth="1"/>
    <col min="8679" max="8929" width="9.1640625" style="5988"/>
    <col min="8930" max="8930" width="1.5" style="5988" customWidth="1"/>
    <col min="8931" max="8931" width="54" style="5988" customWidth="1"/>
    <col min="8932" max="8934" width="10.83203125" style="5988" customWidth="1"/>
    <col min="8935" max="9185" width="9.1640625" style="5988"/>
    <col min="9186" max="9186" width="1.5" style="5988" customWidth="1"/>
    <col min="9187" max="9187" width="54" style="5988" customWidth="1"/>
    <col min="9188" max="9190" width="10.83203125" style="5988" customWidth="1"/>
    <col min="9191" max="9441" width="9.1640625" style="5988"/>
    <col min="9442" max="9442" width="1.5" style="5988" customWidth="1"/>
    <col min="9443" max="9443" width="54" style="5988" customWidth="1"/>
    <col min="9444" max="9446" width="10.83203125" style="5988" customWidth="1"/>
    <col min="9447" max="9697" width="9.1640625" style="5988"/>
    <col min="9698" max="9698" width="1.5" style="5988" customWidth="1"/>
    <col min="9699" max="9699" width="54" style="5988" customWidth="1"/>
    <col min="9700" max="9702" width="10.83203125" style="5988" customWidth="1"/>
    <col min="9703" max="9953" width="9.1640625" style="5988"/>
    <col min="9954" max="9954" width="1.5" style="5988" customWidth="1"/>
    <col min="9955" max="9955" width="54" style="5988" customWidth="1"/>
    <col min="9956" max="9958" width="10.83203125" style="5988" customWidth="1"/>
    <col min="9959" max="10209" width="9.1640625" style="5988"/>
    <col min="10210" max="10210" width="1.5" style="5988" customWidth="1"/>
    <col min="10211" max="10211" width="54" style="5988" customWidth="1"/>
    <col min="10212" max="10214" width="10.83203125" style="5988" customWidth="1"/>
    <col min="10215" max="10465" width="9.1640625" style="5988"/>
    <col min="10466" max="10466" width="1.5" style="5988" customWidth="1"/>
    <col min="10467" max="10467" width="54" style="5988" customWidth="1"/>
    <col min="10468" max="10470" width="10.83203125" style="5988" customWidth="1"/>
    <col min="10471" max="10721" width="9.1640625" style="5988"/>
    <col min="10722" max="10722" width="1.5" style="5988" customWidth="1"/>
    <col min="10723" max="10723" width="54" style="5988" customWidth="1"/>
    <col min="10724" max="10726" width="10.83203125" style="5988" customWidth="1"/>
    <col min="10727" max="10977" width="9.1640625" style="5988"/>
    <col min="10978" max="10978" width="1.5" style="5988" customWidth="1"/>
    <col min="10979" max="10979" width="54" style="5988" customWidth="1"/>
    <col min="10980" max="10982" width="10.83203125" style="5988" customWidth="1"/>
    <col min="10983" max="11233" width="9.1640625" style="5988"/>
    <col min="11234" max="11234" width="1.5" style="5988" customWidth="1"/>
    <col min="11235" max="11235" width="54" style="5988" customWidth="1"/>
    <col min="11236" max="11238" width="10.83203125" style="5988" customWidth="1"/>
    <col min="11239" max="11489" width="9.1640625" style="5988"/>
    <col min="11490" max="11490" width="1.5" style="5988" customWidth="1"/>
    <col min="11491" max="11491" width="54" style="5988" customWidth="1"/>
    <col min="11492" max="11494" width="10.83203125" style="5988" customWidth="1"/>
    <col min="11495" max="11745" width="9.1640625" style="5988"/>
    <col min="11746" max="11746" width="1.5" style="5988" customWidth="1"/>
    <col min="11747" max="11747" width="54" style="5988" customWidth="1"/>
    <col min="11748" max="11750" width="10.83203125" style="5988" customWidth="1"/>
    <col min="11751" max="12001" width="9.1640625" style="5988"/>
    <col min="12002" max="12002" width="1.5" style="5988" customWidth="1"/>
    <col min="12003" max="12003" width="54" style="5988" customWidth="1"/>
    <col min="12004" max="12006" width="10.83203125" style="5988" customWidth="1"/>
    <col min="12007" max="12257" width="9.1640625" style="5988"/>
    <col min="12258" max="12258" width="1.5" style="5988" customWidth="1"/>
    <col min="12259" max="12259" width="54" style="5988" customWidth="1"/>
    <col min="12260" max="12262" width="10.83203125" style="5988" customWidth="1"/>
    <col min="12263" max="12513" width="9.1640625" style="5988"/>
    <col min="12514" max="12514" width="1.5" style="5988" customWidth="1"/>
    <col min="12515" max="12515" width="54" style="5988" customWidth="1"/>
    <col min="12516" max="12518" width="10.83203125" style="5988" customWidth="1"/>
    <col min="12519" max="12769" width="9.1640625" style="5988"/>
    <col min="12770" max="12770" width="1.5" style="5988" customWidth="1"/>
    <col min="12771" max="12771" width="54" style="5988" customWidth="1"/>
    <col min="12772" max="12774" width="10.83203125" style="5988" customWidth="1"/>
    <col min="12775" max="13025" width="9.1640625" style="5988"/>
    <col min="13026" max="13026" width="1.5" style="5988" customWidth="1"/>
    <col min="13027" max="13027" width="54" style="5988" customWidth="1"/>
    <col min="13028" max="13030" width="10.83203125" style="5988" customWidth="1"/>
    <col min="13031" max="13281" width="9.1640625" style="5988"/>
    <col min="13282" max="13282" width="1.5" style="5988" customWidth="1"/>
    <col min="13283" max="13283" width="54" style="5988" customWidth="1"/>
    <col min="13284" max="13286" width="10.83203125" style="5988" customWidth="1"/>
    <col min="13287" max="13537" width="9.1640625" style="5988"/>
    <col min="13538" max="13538" width="1.5" style="5988" customWidth="1"/>
    <col min="13539" max="13539" width="54" style="5988" customWidth="1"/>
    <col min="13540" max="13542" width="10.83203125" style="5988" customWidth="1"/>
    <col min="13543" max="13793" width="9.1640625" style="5988"/>
    <col min="13794" max="13794" width="1.5" style="5988" customWidth="1"/>
    <col min="13795" max="13795" width="54" style="5988" customWidth="1"/>
    <col min="13796" max="13798" width="10.83203125" style="5988" customWidth="1"/>
    <col min="13799" max="14049" width="9.1640625" style="5988"/>
    <col min="14050" max="14050" width="1.5" style="5988" customWidth="1"/>
    <col min="14051" max="14051" width="54" style="5988" customWidth="1"/>
    <col min="14052" max="14054" width="10.83203125" style="5988" customWidth="1"/>
    <col min="14055" max="14305" width="9.1640625" style="5988"/>
    <col min="14306" max="14306" width="1.5" style="5988" customWidth="1"/>
    <col min="14307" max="14307" width="54" style="5988" customWidth="1"/>
    <col min="14308" max="14310" width="10.83203125" style="5988" customWidth="1"/>
    <col min="14311" max="14561" width="9.1640625" style="5988"/>
    <col min="14562" max="14562" width="1.5" style="5988" customWidth="1"/>
    <col min="14563" max="14563" width="54" style="5988" customWidth="1"/>
    <col min="14564" max="14566" width="10.83203125" style="5988" customWidth="1"/>
    <col min="14567" max="14817" width="9.1640625" style="5988"/>
    <col min="14818" max="14818" width="1.5" style="5988" customWidth="1"/>
    <col min="14819" max="14819" width="54" style="5988" customWidth="1"/>
    <col min="14820" max="14822" width="10.83203125" style="5988" customWidth="1"/>
    <col min="14823" max="15073" width="9.1640625" style="5988"/>
    <col min="15074" max="15074" width="1.5" style="5988" customWidth="1"/>
    <col min="15075" max="15075" width="54" style="5988" customWidth="1"/>
    <col min="15076" max="15078" width="10.83203125" style="5988" customWidth="1"/>
    <col min="15079" max="15329" width="9.1640625" style="5988"/>
    <col min="15330" max="15330" width="1.5" style="5988" customWidth="1"/>
    <col min="15331" max="15331" width="54" style="5988" customWidth="1"/>
    <col min="15332" max="15334" width="10.83203125" style="5988" customWidth="1"/>
    <col min="15335" max="15585" width="9.1640625" style="5988"/>
    <col min="15586" max="15586" width="1.5" style="5988" customWidth="1"/>
    <col min="15587" max="15587" width="54" style="5988" customWidth="1"/>
    <col min="15588" max="15590" width="10.83203125" style="5988" customWidth="1"/>
    <col min="15591" max="15841" width="9.1640625" style="5988"/>
    <col min="15842" max="15842" width="1.5" style="5988" customWidth="1"/>
    <col min="15843" max="15843" width="54" style="5988" customWidth="1"/>
    <col min="15844" max="15846" width="10.83203125" style="5988" customWidth="1"/>
    <col min="15847" max="16097" width="9.1640625" style="5988"/>
    <col min="16098" max="16098" width="1.5" style="5988" customWidth="1"/>
    <col min="16099" max="16099" width="54" style="5988" customWidth="1"/>
    <col min="16100" max="16102" width="10.83203125" style="5988" customWidth="1"/>
    <col min="16103" max="16384" width="9.1640625" style="5988"/>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5" customHeight="1">
      <c r="A2" s="1326" t="s">
        <v>2423</v>
      </c>
      <c r="B2" s="1327"/>
    </row>
    <row r="3" spans="1:90" ht="15" customHeight="1">
      <c r="A3" s="1328"/>
      <c r="B3" s="1329" t="s">
        <v>2424</v>
      </c>
      <c r="C3" s="1330" t="s">
        <v>2425</v>
      </c>
      <c r="D3" s="1331" t="s">
        <v>2426</v>
      </c>
      <c r="E3" s="1331" t="s">
        <v>2427</v>
      </c>
    </row>
    <row r="4" spans="1:90" s="5989" customFormat="1" ht="13.5" customHeight="1">
      <c r="A4" s="1328"/>
      <c r="B4" s="1332" t="s">
        <v>2428</v>
      </c>
      <c r="C4" s="1333">
        <v>99748</v>
      </c>
      <c r="D4" s="1333">
        <v>100344</v>
      </c>
      <c r="E4" s="1333">
        <v>101789</v>
      </c>
    </row>
    <row r="5" spans="1:90" s="5989" customFormat="1" ht="16.5" customHeight="1">
      <c r="A5" s="1328"/>
      <c r="B5" s="1334" t="s">
        <v>2429</v>
      </c>
      <c r="C5" s="1335">
        <v>77255</v>
      </c>
      <c r="D5" s="1335">
        <v>78316</v>
      </c>
      <c r="E5" s="1335">
        <v>79861</v>
      </c>
    </row>
    <row r="6" spans="1:90" s="5989" customFormat="1" ht="13.5" customHeight="1">
      <c r="A6" s="1328"/>
      <c r="B6" s="1334" t="s">
        <v>2430</v>
      </c>
      <c r="C6" s="1335">
        <v>22493</v>
      </c>
      <c r="D6" s="1335">
        <v>22028</v>
      </c>
      <c r="E6" s="1335">
        <v>21928</v>
      </c>
    </row>
    <row r="7" spans="1:90" s="5989" customFormat="1" ht="13.5" customHeight="1">
      <c r="A7" s="1328"/>
      <c r="B7" s="1332" t="s">
        <v>2431</v>
      </c>
      <c r="C7" s="1333">
        <v>222740</v>
      </c>
      <c r="D7" s="1333">
        <v>223672</v>
      </c>
      <c r="E7" s="1333">
        <v>223435</v>
      </c>
    </row>
    <row r="8" spans="1:90" s="5989" customFormat="1" ht="13.5" customHeight="1">
      <c r="A8" s="1328"/>
      <c r="B8" s="1336" t="s">
        <v>2432</v>
      </c>
      <c r="C8" s="1333">
        <v>51251</v>
      </c>
      <c r="D8" s="1333">
        <v>50546</v>
      </c>
      <c r="E8" s="1333">
        <v>46714</v>
      </c>
    </row>
    <row r="9" spans="1:90" s="5989" customFormat="1" ht="13.5" customHeight="1">
      <c r="A9" s="1328"/>
      <c r="B9" s="1337" t="s">
        <v>2433</v>
      </c>
      <c r="C9" s="1338">
        <v>49655</v>
      </c>
      <c r="D9" s="1338">
        <v>48884</v>
      </c>
      <c r="E9" s="1338">
        <v>44955</v>
      </c>
    </row>
    <row r="10" spans="1:90" s="5989" customFormat="1" ht="13.5" customHeight="1">
      <c r="A10" s="1328"/>
      <c r="B10" s="1339" t="s">
        <v>2434</v>
      </c>
      <c r="C10" s="1335">
        <v>5056</v>
      </c>
      <c r="D10" s="1335">
        <v>4907</v>
      </c>
      <c r="E10" s="1335">
        <v>4549</v>
      </c>
    </row>
    <row r="11" spans="1:90" s="5989" customFormat="1" ht="13.5" customHeight="1">
      <c r="A11" s="1328"/>
      <c r="B11" s="1339" t="s">
        <v>2435</v>
      </c>
      <c r="C11" s="1335">
        <v>33328</v>
      </c>
      <c r="D11" s="1335">
        <v>32575</v>
      </c>
      <c r="E11" s="1335">
        <v>28977</v>
      </c>
    </row>
    <row r="12" spans="1:90" s="5989" customFormat="1" ht="13.5" customHeight="1">
      <c r="A12" s="1328"/>
      <c r="B12" s="1339" t="s">
        <v>2436</v>
      </c>
      <c r="C12" s="1335">
        <v>1084</v>
      </c>
      <c r="D12" s="1335">
        <v>1054</v>
      </c>
      <c r="E12" s="1335">
        <v>1046</v>
      </c>
    </row>
    <row r="13" spans="1:90" s="5989" customFormat="1" ht="13.5" customHeight="1">
      <c r="A13" s="1328"/>
      <c r="B13" s="1339" t="s">
        <v>2437</v>
      </c>
      <c r="C13" s="1335">
        <v>10187</v>
      </c>
      <c r="D13" s="1335">
        <v>10348</v>
      </c>
      <c r="E13" s="1335">
        <v>10383</v>
      </c>
    </row>
    <row r="14" spans="1:90" s="5989" customFormat="1" ht="13.5" customHeight="1">
      <c r="A14" s="1328"/>
      <c r="B14" s="1340" t="s">
        <v>2438</v>
      </c>
      <c r="C14" s="1341">
        <v>1596</v>
      </c>
      <c r="D14" s="1341">
        <v>1662</v>
      </c>
      <c r="E14" s="1341">
        <v>1759</v>
      </c>
    </row>
    <row r="15" spans="1:90" s="5989" customFormat="1" ht="13.5" customHeight="1">
      <c r="A15" s="1328"/>
      <c r="B15" s="1342" t="s">
        <v>1007</v>
      </c>
      <c r="C15" s="1343">
        <v>322488</v>
      </c>
      <c r="D15" s="1343">
        <v>324016</v>
      </c>
      <c r="E15" s="1343">
        <v>325224</v>
      </c>
    </row>
    <row r="16" spans="1:90" s="5989" customFormat="1" ht="17.25" customHeight="1">
      <c r="A16" s="1328"/>
      <c r="B16" s="1344" t="s">
        <v>2439</v>
      </c>
      <c r="C16" s="1333">
        <v>7192</v>
      </c>
      <c r="D16" s="1333">
        <v>6988</v>
      </c>
      <c r="E16" s="1333">
        <v>6578</v>
      </c>
    </row>
    <row r="17" spans="1:5" s="5989" customFormat="1" ht="13.5" customHeight="1">
      <c r="A17" s="1328"/>
      <c r="B17" s="1345" t="s">
        <v>2440</v>
      </c>
      <c r="C17" s="1338">
        <v>6107</v>
      </c>
      <c r="D17" s="1338">
        <v>5907</v>
      </c>
      <c r="E17" s="1338">
        <v>5638</v>
      </c>
    </row>
    <row r="18" spans="1:5" s="1349" customFormat="1" ht="13.5" customHeight="1">
      <c r="A18" s="1346"/>
      <c r="B18" s="1347" t="s">
        <v>2441</v>
      </c>
      <c r="C18" s="1348">
        <v>1085</v>
      </c>
      <c r="D18" s="1348">
        <v>1081</v>
      </c>
      <c r="E18" s="1348">
        <v>940</v>
      </c>
    </row>
    <row r="19" spans="1:5" s="1349" customFormat="1" ht="3.75" customHeight="1">
      <c r="A19" s="1350"/>
      <c r="B19" s="1351"/>
      <c r="C19" s="1352"/>
      <c r="D19" s="1352"/>
      <c r="E19" s="1352"/>
    </row>
    <row r="20" spans="1:5" s="1349" customFormat="1" ht="13.5" customHeight="1">
      <c r="A20" s="1350"/>
      <c r="B20" s="1353" t="s">
        <v>2442</v>
      </c>
      <c r="C20" s="1354"/>
      <c r="D20" s="1354"/>
      <c r="E20" s="1354"/>
    </row>
    <row r="21" spans="1:5" s="1349" customFormat="1" ht="23.25" customHeight="1">
      <c r="A21" s="1355"/>
      <c r="B21" s="6653" t="s">
        <v>2443</v>
      </c>
      <c r="C21" s="6653"/>
      <c r="D21" s="6653"/>
      <c r="E21" s="6653"/>
    </row>
    <row r="22" spans="1:5" s="1349" customFormat="1" ht="12.75" customHeight="1">
      <c r="A22" s="1356"/>
      <c r="B22" s="1357" t="s">
        <v>2444</v>
      </c>
      <c r="C22" s="1357"/>
      <c r="D22" s="1357"/>
      <c r="E22" s="1357"/>
    </row>
    <row r="23" spans="1:5" s="1349" customFormat="1" ht="10.5" customHeight="1">
      <c r="A23" s="1356"/>
      <c r="B23" s="1357"/>
      <c r="C23" s="1357"/>
      <c r="D23" s="1357"/>
      <c r="E23" s="1357"/>
    </row>
    <row r="24" spans="1:5" s="1358" customFormat="1" ht="27" customHeight="1">
      <c r="B24" s="6654" t="s">
        <v>2445</v>
      </c>
      <c r="C24" s="6654"/>
      <c r="D24" s="6654"/>
      <c r="E24" s="6654"/>
    </row>
    <row r="25" spans="1:5" s="1358" customFormat="1" ht="12.75" customHeight="1">
      <c r="C25" s="1359"/>
      <c r="D25" s="1359"/>
      <c r="E25" s="1360" t="s">
        <v>2446</v>
      </c>
    </row>
    <row r="26" spans="1:5" s="1361" customFormat="1" ht="15.75" customHeight="1">
      <c r="B26" s="1362" t="s">
        <v>2405</v>
      </c>
      <c r="C26" s="1331" t="s">
        <v>2447</v>
      </c>
      <c r="D26" s="1331" t="s">
        <v>2426</v>
      </c>
      <c r="E26" s="1331" t="s">
        <v>2427</v>
      </c>
    </row>
    <row r="27" spans="1:5" s="1358" customFormat="1" ht="14.1" customHeight="1">
      <c r="B27" s="1363" t="s">
        <v>1815</v>
      </c>
      <c r="C27" s="1364">
        <v>22742</v>
      </c>
      <c r="D27" s="1365">
        <v>22742</v>
      </c>
      <c r="E27" s="1364">
        <v>24077</v>
      </c>
    </row>
    <row r="28" spans="1:5" s="1366" customFormat="1" ht="14.1" customHeight="1">
      <c r="B28" s="1367" t="s">
        <v>2448</v>
      </c>
      <c r="C28" s="1368">
        <v>22928</v>
      </c>
      <c r="D28" s="1369">
        <v>22589</v>
      </c>
      <c r="E28" s="1368">
        <v>24203</v>
      </c>
    </row>
    <row r="29" spans="1:5" s="1358" customFormat="1" ht="14.1" customHeight="1">
      <c r="B29" s="1370" t="s">
        <v>1816</v>
      </c>
      <c r="C29" s="1371">
        <v>21786</v>
      </c>
      <c r="D29" s="1365">
        <v>21607</v>
      </c>
      <c r="E29" s="1371">
        <v>28728</v>
      </c>
    </row>
    <row r="30" spans="1:5" s="1358" customFormat="1" ht="14.1" customHeight="1">
      <c r="B30" s="1370" t="s">
        <v>1817</v>
      </c>
      <c r="C30" s="1371">
        <v>17800</v>
      </c>
      <c r="D30" s="1365">
        <v>18432</v>
      </c>
      <c r="E30" s="1371">
        <v>19395</v>
      </c>
    </row>
    <row r="31" spans="1:5" s="1366" customFormat="1" ht="14.1" customHeight="1">
      <c r="B31" s="1372" t="s">
        <v>2449</v>
      </c>
      <c r="C31" s="1368">
        <v>23598</v>
      </c>
      <c r="D31" s="1369">
        <v>22593</v>
      </c>
      <c r="E31" s="1368">
        <v>24822</v>
      </c>
    </row>
    <row r="32" spans="1:5" s="1366" customFormat="1" ht="14.1" customHeight="1">
      <c r="B32" s="1372" t="s">
        <v>2450</v>
      </c>
      <c r="C32" s="1368">
        <v>19817</v>
      </c>
      <c r="D32" s="1369">
        <v>18225</v>
      </c>
      <c r="E32" s="1368">
        <v>18664</v>
      </c>
    </row>
    <row r="33" spans="2:5" s="1366" customFormat="1" ht="14.1" customHeight="1">
      <c r="B33" s="1372" t="s">
        <v>2451</v>
      </c>
      <c r="C33" s="1368">
        <v>15391</v>
      </c>
      <c r="D33" s="1369">
        <v>16269</v>
      </c>
      <c r="E33" s="1368">
        <v>17585</v>
      </c>
    </row>
    <row r="34" spans="2:5" s="1358" customFormat="1" ht="14.1" customHeight="1">
      <c r="B34" s="1370" t="s">
        <v>1818</v>
      </c>
      <c r="C34" s="1371">
        <v>54614</v>
      </c>
      <c r="D34" s="1365">
        <v>53437</v>
      </c>
      <c r="E34" s="1371">
        <v>56105</v>
      </c>
    </row>
    <row r="35" spans="2:5" s="1358" customFormat="1" ht="14.1" customHeight="1">
      <c r="B35" s="1373" t="s">
        <v>2412</v>
      </c>
      <c r="C35" s="1371">
        <v>32284</v>
      </c>
      <c r="D35" s="1365">
        <v>32214</v>
      </c>
      <c r="E35" s="1371">
        <v>32964</v>
      </c>
    </row>
    <row r="36" spans="2:5" s="1358" customFormat="1" ht="12" customHeight="1">
      <c r="B36" s="1370" t="s">
        <v>1820</v>
      </c>
      <c r="C36" s="1371">
        <v>25175</v>
      </c>
      <c r="D36" s="1365">
        <v>26913</v>
      </c>
      <c r="E36" s="1371">
        <v>26174</v>
      </c>
    </row>
    <row r="37" spans="2:5" s="1358" customFormat="1" ht="14.1" customHeight="1">
      <c r="B37" s="1374" t="s">
        <v>2413</v>
      </c>
      <c r="C37" s="1371">
        <v>21614</v>
      </c>
      <c r="D37" s="1365">
        <v>22068</v>
      </c>
      <c r="E37" s="1371">
        <v>23628</v>
      </c>
    </row>
    <row r="38" spans="2:5" s="1358" customFormat="1" ht="12" customHeight="1">
      <c r="B38" s="1372" t="s">
        <v>2414</v>
      </c>
      <c r="C38" s="1368">
        <v>21487</v>
      </c>
      <c r="D38" s="1369">
        <v>22085</v>
      </c>
      <c r="E38" s="1368">
        <v>23651</v>
      </c>
    </row>
    <row r="39" spans="2:5" s="1358" customFormat="1" ht="14.1" customHeight="1">
      <c r="B39" s="1370" t="s">
        <v>1822</v>
      </c>
      <c r="C39" s="1371">
        <v>35022</v>
      </c>
      <c r="D39" s="1365">
        <v>37596</v>
      </c>
      <c r="E39" s="1371">
        <v>40098</v>
      </c>
    </row>
    <row r="40" spans="2:5" s="1358" customFormat="1" ht="14.1" customHeight="1">
      <c r="B40" s="1370" t="s">
        <v>1945</v>
      </c>
      <c r="C40" s="1371">
        <v>20178</v>
      </c>
      <c r="D40" s="1365">
        <v>20787</v>
      </c>
      <c r="E40" s="1371">
        <v>21586</v>
      </c>
    </row>
    <row r="41" spans="2:5" s="1358" customFormat="1" ht="14.1" customHeight="1">
      <c r="B41" s="1370" t="s">
        <v>1824</v>
      </c>
      <c r="C41" s="1371">
        <v>41140</v>
      </c>
      <c r="D41" s="1365">
        <v>38932</v>
      </c>
      <c r="E41" s="1371">
        <v>39879</v>
      </c>
    </row>
    <row r="42" spans="2:5" s="1358" customFormat="1" ht="14.1" customHeight="1">
      <c r="B42" s="1370" t="s">
        <v>1825</v>
      </c>
      <c r="C42" s="1371">
        <v>46179</v>
      </c>
      <c r="D42" s="1365">
        <v>51603</v>
      </c>
      <c r="E42" s="1371">
        <v>54382</v>
      </c>
    </row>
    <row r="43" spans="2:5" s="1366" customFormat="1" ht="14.1" customHeight="1">
      <c r="B43" s="1372" t="s">
        <v>2452</v>
      </c>
      <c r="C43" s="1368">
        <v>48484</v>
      </c>
      <c r="D43" s="1369">
        <v>54498</v>
      </c>
      <c r="E43" s="1368">
        <v>56914</v>
      </c>
    </row>
    <row r="44" spans="2:5" s="1366" customFormat="1" ht="14.1" customHeight="1">
      <c r="B44" s="1372" t="s">
        <v>2453</v>
      </c>
      <c r="C44" s="1368">
        <v>38403</v>
      </c>
      <c r="D44" s="1369">
        <v>42387</v>
      </c>
      <c r="E44" s="1368">
        <v>43206</v>
      </c>
    </row>
    <row r="45" spans="2:5" s="1366" customFormat="1" ht="12" customHeight="1">
      <c r="B45" s="1372" t="s">
        <v>2454</v>
      </c>
      <c r="C45" s="1368">
        <v>35690</v>
      </c>
      <c r="D45" s="1369">
        <v>42955</v>
      </c>
      <c r="E45" s="1368">
        <v>43423</v>
      </c>
    </row>
    <row r="46" spans="2:5" s="1358" customFormat="1" ht="14.1" customHeight="1">
      <c r="B46" s="1375" t="s">
        <v>1950</v>
      </c>
      <c r="C46" s="1371">
        <v>39760</v>
      </c>
      <c r="D46" s="1365">
        <v>41173</v>
      </c>
      <c r="E46" s="1371">
        <v>43861</v>
      </c>
    </row>
    <row r="47" spans="2:5" s="1358" customFormat="1" ht="14.1" customHeight="1">
      <c r="B47" s="1375" t="s">
        <v>1952</v>
      </c>
      <c r="C47" s="1371">
        <v>44406</v>
      </c>
      <c r="D47" s="1365">
        <v>45797</v>
      </c>
      <c r="E47" s="1371">
        <v>46113</v>
      </c>
    </row>
    <row r="48" spans="2:5" s="1358" customFormat="1" ht="14.1" customHeight="1">
      <c r="B48" s="1375" t="s">
        <v>1828</v>
      </c>
      <c r="C48" s="1371">
        <v>16479</v>
      </c>
      <c r="D48" s="1365">
        <v>18460</v>
      </c>
      <c r="E48" s="1371">
        <v>19413</v>
      </c>
    </row>
    <row r="49" spans="2:5" s="1358" customFormat="1" ht="14.1" customHeight="1">
      <c r="B49" s="1370" t="s">
        <v>1829</v>
      </c>
      <c r="C49" s="1371">
        <v>35272</v>
      </c>
      <c r="D49" s="1365">
        <v>37217</v>
      </c>
      <c r="E49" s="1371">
        <v>36070</v>
      </c>
    </row>
    <row r="50" spans="2:5" s="1358" customFormat="1" ht="12.75" customHeight="1">
      <c r="B50" s="1370" t="s">
        <v>1830</v>
      </c>
      <c r="C50" s="1371">
        <v>35112</v>
      </c>
      <c r="D50" s="1365">
        <v>35480</v>
      </c>
      <c r="E50" s="1371">
        <v>35763</v>
      </c>
    </row>
    <row r="51" spans="2:5" s="1358" customFormat="1" ht="12.75" customHeight="1">
      <c r="B51" s="1370" t="s">
        <v>1831</v>
      </c>
      <c r="C51" s="1371">
        <v>37291</v>
      </c>
      <c r="D51" s="1365">
        <v>37597</v>
      </c>
      <c r="E51" s="1371">
        <v>36893</v>
      </c>
    </row>
    <row r="52" spans="2:5" s="1358" customFormat="1" ht="12.75" customHeight="1">
      <c r="B52" s="1370" t="s">
        <v>2418</v>
      </c>
      <c r="C52" s="1371">
        <v>21221</v>
      </c>
      <c r="D52" s="1365">
        <v>20766</v>
      </c>
      <c r="E52" s="1371">
        <v>23155</v>
      </c>
    </row>
    <row r="53" spans="2:5" s="1358" customFormat="1" ht="12.75" customHeight="1">
      <c r="B53" s="1370" t="s">
        <v>1833</v>
      </c>
      <c r="C53" s="1376">
        <v>21587</v>
      </c>
      <c r="D53" s="1365">
        <v>21978</v>
      </c>
      <c r="E53" s="1376">
        <v>22533</v>
      </c>
    </row>
    <row r="54" spans="2:5" s="1361" customFormat="1" ht="14.1" customHeight="1">
      <c r="B54" s="1377" t="s">
        <v>2455</v>
      </c>
      <c r="C54" s="1378">
        <v>29442</v>
      </c>
      <c r="D54" s="1378">
        <v>30761</v>
      </c>
      <c r="E54" s="1378">
        <v>31816</v>
      </c>
    </row>
    <row r="55" spans="2:5" s="587" customFormat="1" ht="11.25" customHeight="1">
      <c r="B55" s="1379" t="s">
        <v>2456</v>
      </c>
      <c r="C55" s="1380"/>
      <c r="D55" s="1380"/>
      <c r="E55" s="1380"/>
    </row>
    <row r="56" spans="2:5" s="587" customFormat="1" ht="13.5" customHeight="1">
      <c r="B56" s="1325" t="s">
        <v>2457</v>
      </c>
      <c r="C56" s="1325" t="s">
        <v>2458</v>
      </c>
      <c r="D56" s="1325" t="s">
        <v>2459</v>
      </c>
      <c r="E56" s="1380"/>
    </row>
    <row r="57" spans="2:5" s="587" customFormat="1" ht="10.5" customHeight="1">
      <c r="D57" s="1380"/>
      <c r="E57" s="1380"/>
    </row>
  </sheetData>
  <mergeCells count="3">
    <mergeCell ref="A1:C1"/>
    <mergeCell ref="B21:E21"/>
    <mergeCell ref="B24:E24"/>
  </mergeCells>
  <hyperlinks>
    <hyperlink ref="A1" location="CONTENT!A1" display="Back to table of contents"/>
  </hyperlinks>
  <pageMargins left="0.78740157480314998" right="0.511811023622047" top="0.70866141732283505" bottom="0.39370078740157499" header="0.511811023622047" footer="0.23622047244094499"/>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36"/>
  <sheetViews>
    <sheetView workbookViewId="0">
      <selection sqref="A1:C1"/>
    </sheetView>
  </sheetViews>
  <sheetFormatPr defaultColWidth="9.1640625" defaultRowHeight="12.75"/>
  <cols>
    <col min="1" max="1" width="59.83203125" style="1397" customWidth="1"/>
    <col min="2" max="2" width="14.33203125" style="1397" customWidth="1"/>
    <col min="3" max="3" width="14" style="1397" customWidth="1"/>
    <col min="4" max="4" width="13.83203125" style="1397" customWidth="1"/>
    <col min="5" max="5" width="3.5" style="1397" customWidth="1"/>
    <col min="6" max="222" width="9.1640625" style="1397"/>
    <col min="223" max="223" width="52.33203125" style="1397" customWidth="1"/>
    <col min="224" max="224" width="12.6640625" style="1397" customWidth="1"/>
    <col min="225" max="225" width="11.6640625" style="1397" customWidth="1"/>
    <col min="226" max="226" width="12.6640625" style="1397" customWidth="1"/>
    <col min="227" max="227" width="3.5" style="1397" customWidth="1"/>
    <col min="228" max="478" width="9.1640625" style="1397"/>
    <col min="479" max="479" width="52.33203125" style="1397" customWidth="1"/>
    <col min="480" max="480" width="12.6640625" style="1397" customWidth="1"/>
    <col min="481" max="481" width="11.6640625" style="1397" customWidth="1"/>
    <col min="482" max="482" width="12.6640625" style="1397" customWidth="1"/>
    <col min="483" max="483" width="3.5" style="1397" customWidth="1"/>
    <col min="484" max="734" width="9.1640625" style="1397"/>
    <col min="735" max="735" width="52.33203125" style="1397" customWidth="1"/>
    <col min="736" max="736" width="12.6640625" style="1397" customWidth="1"/>
    <col min="737" max="737" width="11.6640625" style="1397" customWidth="1"/>
    <col min="738" max="738" width="12.6640625" style="1397" customWidth="1"/>
    <col min="739" max="739" width="3.5" style="1397" customWidth="1"/>
    <col min="740" max="990" width="9.1640625" style="1397"/>
    <col min="991" max="991" width="52.33203125" style="1397" customWidth="1"/>
    <col min="992" max="992" width="12.6640625" style="1397" customWidth="1"/>
    <col min="993" max="993" width="11.6640625" style="1397" customWidth="1"/>
    <col min="994" max="994" width="12.6640625" style="1397" customWidth="1"/>
    <col min="995" max="995" width="3.5" style="1397" customWidth="1"/>
    <col min="996" max="1246" width="9.1640625" style="1397"/>
    <col min="1247" max="1247" width="52.33203125" style="1397" customWidth="1"/>
    <col min="1248" max="1248" width="12.6640625" style="1397" customWidth="1"/>
    <col min="1249" max="1249" width="11.6640625" style="1397" customWidth="1"/>
    <col min="1250" max="1250" width="12.6640625" style="1397" customWidth="1"/>
    <col min="1251" max="1251" width="3.5" style="1397" customWidth="1"/>
    <col min="1252" max="1502" width="9.1640625" style="1397"/>
    <col min="1503" max="1503" width="52.33203125" style="1397" customWidth="1"/>
    <col min="1504" max="1504" width="12.6640625" style="1397" customWidth="1"/>
    <col min="1505" max="1505" width="11.6640625" style="1397" customWidth="1"/>
    <col min="1506" max="1506" width="12.6640625" style="1397" customWidth="1"/>
    <col min="1507" max="1507" width="3.5" style="1397" customWidth="1"/>
    <col min="1508" max="1758" width="9.1640625" style="1397"/>
    <col min="1759" max="1759" width="52.33203125" style="1397" customWidth="1"/>
    <col min="1760" max="1760" width="12.6640625" style="1397" customWidth="1"/>
    <col min="1761" max="1761" width="11.6640625" style="1397" customWidth="1"/>
    <col min="1762" max="1762" width="12.6640625" style="1397" customWidth="1"/>
    <col min="1763" max="1763" width="3.5" style="1397" customWidth="1"/>
    <col min="1764" max="2014" width="9.1640625" style="1397"/>
    <col min="2015" max="2015" width="52.33203125" style="1397" customWidth="1"/>
    <col min="2016" max="2016" width="12.6640625" style="1397" customWidth="1"/>
    <col min="2017" max="2017" width="11.6640625" style="1397" customWidth="1"/>
    <col min="2018" max="2018" width="12.6640625" style="1397" customWidth="1"/>
    <col min="2019" max="2019" width="3.5" style="1397" customWidth="1"/>
    <col min="2020" max="2270" width="9.1640625" style="1397"/>
    <col min="2271" max="2271" width="52.33203125" style="1397" customWidth="1"/>
    <col min="2272" max="2272" width="12.6640625" style="1397" customWidth="1"/>
    <col min="2273" max="2273" width="11.6640625" style="1397" customWidth="1"/>
    <col min="2274" max="2274" width="12.6640625" style="1397" customWidth="1"/>
    <col min="2275" max="2275" width="3.5" style="1397" customWidth="1"/>
    <col min="2276" max="2526" width="9.1640625" style="1397"/>
    <col min="2527" max="2527" width="52.33203125" style="1397" customWidth="1"/>
    <col min="2528" max="2528" width="12.6640625" style="1397" customWidth="1"/>
    <col min="2529" max="2529" width="11.6640625" style="1397" customWidth="1"/>
    <col min="2530" max="2530" width="12.6640625" style="1397" customWidth="1"/>
    <col min="2531" max="2531" width="3.5" style="1397" customWidth="1"/>
    <col min="2532" max="2782" width="9.1640625" style="1397"/>
    <col min="2783" max="2783" width="52.33203125" style="1397" customWidth="1"/>
    <col min="2784" max="2784" width="12.6640625" style="1397" customWidth="1"/>
    <col min="2785" max="2785" width="11.6640625" style="1397" customWidth="1"/>
    <col min="2786" max="2786" width="12.6640625" style="1397" customWidth="1"/>
    <col min="2787" max="2787" width="3.5" style="1397" customWidth="1"/>
    <col min="2788" max="3038" width="9.1640625" style="1397"/>
    <col min="3039" max="3039" width="52.33203125" style="1397" customWidth="1"/>
    <col min="3040" max="3040" width="12.6640625" style="1397" customWidth="1"/>
    <col min="3041" max="3041" width="11.6640625" style="1397" customWidth="1"/>
    <col min="3042" max="3042" width="12.6640625" style="1397" customWidth="1"/>
    <col min="3043" max="3043" width="3.5" style="1397" customWidth="1"/>
    <col min="3044" max="3294" width="9.1640625" style="1397"/>
    <col min="3295" max="3295" width="52.33203125" style="1397" customWidth="1"/>
    <col min="3296" max="3296" width="12.6640625" style="1397" customWidth="1"/>
    <col min="3297" max="3297" width="11.6640625" style="1397" customWidth="1"/>
    <col min="3298" max="3298" width="12.6640625" style="1397" customWidth="1"/>
    <col min="3299" max="3299" width="3.5" style="1397" customWidth="1"/>
    <col min="3300" max="3550" width="9.1640625" style="1397"/>
    <col min="3551" max="3551" width="52.33203125" style="1397" customWidth="1"/>
    <col min="3552" max="3552" width="12.6640625" style="1397" customWidth="1"/>
    <col min="3553" max="3553" width="11.6640625" style="1397" customWidth="1"/>
    <col min="3554" max="3554" width="12.6640625" style="1397" customWidth="1"/>
    <col min="3555" max="3555" width="3.5" style="1397" customWidth="1"/>
    <col min="3556" max="3806" width="9.1640625" style="1397"/>
    <col min="3807" max="3807" width="52.33203125" style="1397" customWidth="1"/>
    <col min="3808" max="3808" width="12.6640625" style="1397" customWidth="1"/>
    <col min="3809" max="3809" width="11.6640625" style="1397" customWidth="1"/>
    <col min="3810" max="3810" width="12.6640625" style="1397" customWidth="1"/>
    <col min="3811" max="3811" width="3.5" style="1397" customWidth="1"/>
    <col min="3812" max="4062" width="9.1640625" style="1397"/>
    <col min="4063" max="4063" width="52.33203125" style="1397" customWidth="1"/>
    <col min="4064" max="4064" width="12.6640625" style="1397" customWidth="1"/>
    <col min="4065" max="4065" width="11.6640625" style="1397" customWidth="1"/>
    <col min="4066" max="4066" width="12.6640625" style="1397" customWidth="1"/>
    <col min="4067" max="4067" width="3.5" style="1397" customWidth="1"/>
    <col min="4068" max="4318" width="9.1640625" style="1397"/>
    <col min="4319" max="4319" width="52.33203125" style="1397" customWidth="1"/>
    <col min="4320" max="4320" width="12.6640625" style="1397" customWidth="1"/>
    <col min="4321" max="4321" width="11.6640625" style="1397" customWidth="1"/>
    <col min="4322" max="4322" width="12.6640625" style="1397" customWidth="1"/>
    <col min="4323" max="4323" width="3.5" style="1397" customWidth="1"/>
    <col min="4324" max="4574" width="9.1640625" style="1397"/>
    <col min="4575" max="4575" width="52.33203125" style="1397" customWidth="1"/>
    <col min="4576" max="4576" width="12.6640625" style="1397" customWidth="1"/>
    <col min="4577" max="4577" width="11.6640625" style="1397" customWidth="1"/>
    <col min="4578" max="4578" width="12.6640625" style="1397" customWidth="1"/>
    <col min="4579" max="4579" width="3.5" style="1397" customWidth="1"/>
    <col min="4580" max="4830" width="9.1640625" style="1397"/>
    <col min="4831" max="4831" width="52.33203125" style="1397" customWidth="1"/>
    <col min="4832" max="4832" width="12.6640625" style="1397" customWidth="1"/>
    <col min="4833" max="4833" width="11.6640625" style="1397" customWidth="1"/>
    <col min="4834" max="4834" width="12.6640625" style="1397" customWidth="1"/>
    <col min="4835" max="4835" width="3.5" style="1397" customWidth="1"/>
    <col min="4836" max="5086" width="9.1640625" style="1397"/>
    <col min="5087" max="5087" width="52.33203125" style="1397" customWidth="1"/>
    <col min="5088" max="5088" width="12.6640625" style="1397" customWidth="1"/>
    <col min="5089" max="5089" width="11.6640625" style="1397" customWidth="1"/>
    <col min="5090" max="5090" width="12.6640625" style="1397" customWidth="1"/>
    <col min="5091" max="5091" width="3.5" style="1397" customWidth="1"/>
    <col min="5092" max="5342" width="9.1640625" style="1397"/>
    <col min="5343" max="5343" width="52.33203125" style="1397" customWidth="1"/>
    <col min="5344" max="5344" width="12.6640625" style="1397" customWidth="1"/>
    <col min="5345" max="5345" width="11.6640625" style="1397" customWidth="1"/>
    <col min="5346" max="5346" width="12.6640625" style="1397" customWidth="1"/>
    <col min="5347" max="5347" width="3.5" style="1397" customWidth="1"/>
    <col min="5348" max="5598" width="9.1640625" style="1397"/>
    <col min="5599" max="5599" width="52.33203125" style="1397" customWidth="1"/>
    <col min="5600" max="5600" width="12.6640625" style="1397" customWidth="1"/>
    <col min="5601" max="5601" width="11.6640625" style="1397" customWidth="1"/>
    <col min="5602" max="5602" width="12.6640625" style="1397" customWidth="1"/>
    <col min="5603" max="5603" width="3.5" style="1397" customWidth="1"/>
    <col min="5604" max="5854" width="9.1640625" style="1397"/>
    <col min="5855" max="5855" width="52.33203125" style="1397" customWidth="1"/>
    <col min="5856" max="5856" width="12.6640625" style="1397" customWidth="1"/>
    <col min="5857" max="5857" width="11.6640625" style="1397" customWidth="1"/>
    <col min="5858" max="5858" width="12.6640625" style="1397" customWidth="1"/>
    <col min="5859" max="5859" width="3.5" style="1397" customWidth="1"/>
    <col min="5860" max="6110" width="9.1640625" style="1397"/>
    <col min="6111" max="6111" width="52.33203125" style="1397" customWidth="1"/>
    <col min="6112" max="6112" width="12.6640625" style="1397" customWidth="1"/>
    <col min="6113" max="6113" width="11.6640625" style="1397" customWidth="1"/>
    <col min="6114" max="6114" width="12.6640625" style="1397" customWidth="1"/>
    <col min="6115" max="6115" width="3.5" style="1397" customWidth="1"/>
    <col min="6116" max="6366" width="9.1640625" style="1397"/>
    <col min="6367" max="6367" width="52.33203125" style="1397" customWidth="1"/>
    <col min="6368" max="6368" width="12.6640625" style="1397" customWidth="1"/>
    <col min="6369" max="6369" width="11.6640625" style="1397" customWidth="1"/>
    <col min="6370" max="6370" width="12.6640625" style="1397" customWidth="1"/>
    <col min="6371" max="6371" width="3.5" style="1397" customWidth="1"/>
    <col min="6372" max="6622" width="9.1640625" style="1397"/>
    <col min="6623" max="6623" width="52.33203125" style="1397" customWidth="1"/>
    <col min="6624" max="6624" width="12.6640625" style="1397" customWidth="1"/>
    <col min="6625" max="6625" width="11.6640625" style="1397" customWidth="1"/>
    <col min="6626" max="6626" width="12.6640625" style="1397" customWidth="1"/>
    <col min="6627" max="6627" width="3.5" style="1397" customWidth="1"/>
    <col min="6628" max="6878" width="9.1640625" style="1397"/>
    <col min="6879" max="6879" width="52.33203125" style="1397" customWidth="1"/>
    <col min="6880" max="6880" width="12.6640625" style="1397" customWidth="1"/>
    <col min="6881" max="6881" width="11.6640625" style="1397" customWidth="1"/>
    <col min="6882" max="6882" width="12.6640625" style="1397" customWidth="1"/>
    <col min="6883" max="6883" width="3.5" style="1397" customWidth="1"/>
    <col min="6884" max="7134" width="9.1640625" style="1397"/>
    <col min="7135" max="7135" width="52.33203125" style="1397" customWidth="1"/>
    <col min="7136" max="7136" width="12.6640625" style="1397" customWidth="1"/>
    <col min="7137" max="7137" width="11.6640625" style="1397" customWidth="1"/>
    <col min="7138" max="7138" width="12.6640625" style="1397" customWidth="1"/>
    <col min="7139" max="7139" width="3.5" style="1397" customWidth="1"/>
    <col min="7140" max="7390" width="9.1640625" style="1397"/>
    <col min="7391" max="7391" width="52.33203125" style="1397" customWidth="1"/>
    <col min="7392" max="7392" width="12.6640625" style="1397" customWidth="1"/>
    <col min="7393" max="7393" width="11.6640625" style="1397" customWidth="1"/>
    <col min="7394" max="7394" width="12.6640625" style="1397" customWidth="1"/>
    <col min="7395" max="7395" width="3.5" style="1397" customWidth="1"/>
    <col min="7396" max="7646" width="9.1640625" style="1397"/>
    <col min="7647" max="7647" width="52.33203125" style="1397" customWidth="1"/>
    <col min="7648" max="7648" width="12.6640625" style="1397" customWidth="1"/>
    <col min="7649" max="7649" width="11.6640625" style="1397" customWidth="1"/>
    <col min="7650" max="7650" width="12.6640625" style="1397" customWidth="1"/>
    <col min="7651" max="7651" width="3.5" style="1397" customWidth="1"/>
    <col min="7652" max="7902" width="9.1640625" style="1397"/>
    <col min="7903" max="7903" width="52.33203125" style="1397" customWidth="1"/>
    <col min="7904" max="7904" width="12.6640625" style="1397" customWidth="1"/>
    <col min="7905" max="7905" width="11.6640625" style="1397" customWidth="1"/>
    <col min="7906" max="7906" width="12.6640625" style="1397" customWidth="1"/>
    <col min="7907" max="7907" width="3.5" style="1397" customWidth="1"/>
    <col min="7908" max="8158" width="9.1640625" style="1397"/>
    <col min="8159" max="8159" width="52.33203125" style="1397" customWidth="1"/>
    <col min="8160" max="8160" width="12.6640625" style="1397" customWidth="1"/>
    <col min="8161" max="8161" width="11.6640625" style="1397" customWidth="1"/>
    <col min="8162" max="8162" width="12.6640625" style="1397" customWidth="1"/>
    <col min="8163" max="8163" width="3.5" style="1397" customWidth="1"/>
    <col min="8164" max="8414" width="9.1640625" style="1397"/>
    <col min="8415" max="8415" width="52.33203125" style="1397" customWidth="1"/>
    <col min="8416" max="8416" width="12.6640625" style="1397" customWidth="1"/>
    <col min="8417" max="8417" width="11.6640625" style="1397" customWidth="1"/>
    <col min="8418" max="8418" width="12.6640625" style="1397" customWidth="1"/>
    <col min="8419" max="8419" width="3.5" style="1397" customWidth="1"/>
    <col min="8420" max="8670" width="9.1640625" style="1397"/>
    <col min="8671" max="8671" width="52.33203125" style="1397" customWidth="1"/>
    <col min="8672" max="8672" width="12.6640625" style="1397" customWidth="1"/>
    <col min="8673" max="8673" width="11.6640625" style="1397" customWidth="1"/>
    <col min="8674" max="8674" width="12.6640625" style="1397" customWidth="1"/>
    <col min="8675" max="8675" width="3.5" style="1397" customWidth="1"/>
    <col min="8676" max="8926" width="9.1640625" style="1397"/>
    <col min="8927" max="8927" width="52.33203125" style="1397" customWidth="1"/>
    <col min="8928" max="8928" width="12.6640625" style="1397" customWidth="1"/>
    <col min="8929" max="8929" width="11.6640625" style="1397" customWidth="1"/>
    <col min="8930" max="8930" width="12.6640625" style="1397" customWidth="1"/>
    <col min="8931" max="8931" width="3.5" style="1397" customWidth="1"/>
    <col min="8932" max="9182" width="9.1640625" style="1397"/>
    <col min="9183" max="9183" width="52.33203125" style="1397" customWidth="1"/>
    <col min="9184" max="9184" width="12.6640625" style="1397" customWidth="1"/>
    <col min="9185" max="9185" width="11.6640625" style="1397" customWidth="1"/>
    <col min="9186" max="9186" width="12.6640625" style="1397" customWidth="1"/>
    <col min="9187" max="9187" width="3.5" style="1397" customWidth="1"/>
    <col min="9188" max="9438" width="9.1640625" style="1397"/>
    <col min="9439" max="9439" width="52.33203125" style="1397" customWidth="1"/>
    <col min="9440" max="9440" width="12.6640625" style="1397" customWidth="1"/>
    <col min="9441" max="9441" width="11.6640625" style="1397" customWidth="1"/>
    <col min="9442" max="9442" width="12.6640625" style="1397" customWidth="1"/>
    <col min="9443" max="9443" width="3.5" style="1397" customWidth="1"/>
    <col min="9444" max="9694" width="9.1640625" style="1397"/>
    <col min="9695" max="9695" width="52.33203125" style="1397" customWidth="1"/>
    <col min="9696" max="9696" width="12.6640625" style="1397" customWidth="1"/>
    <col min="9697" max="9697" width="11.6640625" style="1397" customWidth="1"/>
    <col min="9698" max="9698" width="12.6640625" style="1397" customWidth="1"/>
    <col min="9699" max="9699" width="3.5" style="1397" customWidth="1"/>
    <col min="9700" max="9950" width="9.1640625" style="1397"/>
    <col min="9951" max="9951" width="52.33203125" style="1397" customWidth="1"/>
    <col min="9952" max="9952" width="12.6640625" style="1397" customWidth="1"/>
    <col min="9953" max="9953" width="11.6640625" style="1397" customWidth="1"/>
    <col min="9954" max="9954" width="12.6640625" style="1397" customWidth="1"/>
    <col min="9955" max="9955" width="3.5" style="1397" customWidth="1"/>
    <col min="9956" max="10206" width="9.1640625" style="1397"/>
    <col min="10207" max="10207" width="52.33203125" style="1397" customWidth="1"/>
    <col min="10208" max="10208" width="12.6640625" style="1397" customWidth="1"/>
    <col min="10209" max="10209" width="11.6640625" style="1397" customWidth="1"/>
    <col min="10210" max="10210" width="12.6640625" style="1397" customWidth="1"/>
    <col min="10211" max="10211" width="3.5" style="1397" customWidth="1"/>
    <col min="10212" max="10462" width="9.1640625" style="1397"/>
    <col min="10463" max="10463" width="52.33203125" style="1397" customWidth="1"/>
    <col min="10464" max="10464" width="12.6640625" style="1397" customWidth="1"/>
    <col min="10465" max="10465" width="11.6640625" style="1397" customWidth="1"/>
    <col min="10466" max="10466" width="12.6640625" style="1397" customWidth="1"/>
    <col min="10467" max="10467" width="3.5" style="1397" customWidth="1"/>
    <col min="10468" max="10718" width="9.1640625" style="1397"/>
    <col min="10719" max="10719" width="52.33203125" style="1397" customWidth="1"/>
    <col min="10720" max="10720" width="12.6640625" style="1397" customWidth="1"/>
    <col min="10721" max="10721" width="11.6640625" style="1397" customWidth="1"/>
    <col min="10722" max="10722" width="12.6640625" style="1397" customWidth="1"/>
    <col min="10723" max="10723" width="3.5" style="1397" customWidth="1"/>
    <col min="10724" max="10974" width="9.1640625" style="1397"/>
    <col min="10975" max="10975" width="52.33203125" style="1397" customWidth="1"/>
    <col min="10976" max="10976" width="12.6640625" style="1397" customWidth="1"/>
    <col min="10977" max="10977" width="11.6640625" style="1397" customWidth="1"/>
    <col min="10978" max="10978" width="12.6640625" style="1397" customWidth="1"/>
    <col min="10979" max="10979" width="3.5" style="1397" customWidth="1"/>
    <col min="10980" max="11230" width="9.1640625" style="1397"/>
    <col min="11231" max="11231" width="52.33203125" style="1397" customWidth="1"/>
    <col min="11232" max="11232" width="12.6640625" style="1397" customWidth="1"/>
    <col min="11233" max="11233" width="11.6640625" style="1397" customWidth="1"/>
    <col min="11234" max="11234" width="12.6640625" style="1397" customWidth="1"/>
    <col min="11235" max="11235" width="3.5" style="1397" customWidth="1"/>
    <col min="11236" max="11486" width="9.1640625" style="1397"/>
    <col min="11487" max="11487" width="52.33203125" style="1397" customWidth="1"/>
    <col min="11488" max="11488" width="12.6640625" style="1397" customWidth="1"/>
    <col min="11489" max="11489" width="11.6640625" style="1397" customWidth="1"/>
    <col min="11490" max="11490" width="12.6640625" style="1397" customWidth="1"/>
    <col min="11491" max="11491" width="3.5" style="1397" customWidth="1"/>
    <col min="11492" max="11742" width="9.1640625" style="1397"/>
    <col min="11743" max="11743" width="52.33203125" style="1397" customWidth="1"/>
    <col min="11744" max="11744" width="12.6640625" style="1397" customWidth="1"/>
    <col min="11745" max="11745" width="11.6640625" style="1397" customWidth="1"/>
    <col min="11746" max="11746" width="12.6640625" style="1397" customWidth="1"/>
    <col min="11747" max="11747" width="3.5" style="1397" customWidth="1"/>
    <col min="11748" max="11998" width="9.1640625" style="1397"/>
    <col min="11999" max="11999" width="52.33203125" style="1397" customWidth="1"/>
    <col min="12000" max="12000" width="12.6640625" style="1397" customWidth="1"/>
    <col min="12001" max="12001" width="11.6640625" style="1397" customWidth="1"/>
    <col min="12002" max="12002" width="12.6640625" style="1397" customWidth="1"/>
    <col min="12003" max="12003" width="3.5" style="1397" customWidth="1"/>
    <col min="12004" max="12254" width="9.1640625" style="1397"/>
    <col min="12255" max="12255" width="52.33203125" style="1397" customWidth="1"/>
    <col min="12256" max="12256" width="12.6640625" style="1397" customWidth="1"/>
    <col min="12257" max="12257" width="11.6640625" style="1397" customWidth="1"/>
    <col min="12258" max="12258" width="12.6640625" style="1397" customWidth="1"/>
    <col min="12259" max="12259" width="3.5" style="1397" customWidth="1"/>
    <col min="12260" max="12510" width="9.1640625" style="1397"/>
    <col min="12511" max="12511" width="52.33203125" style="1397" customWidth="1"/>
    <col min="12512" max="12512" width="12.6640625" style="1397" customWidth="1"/>
    <col min="12513" max="12513" width="11.6640625" style="1397" customWidth="1"/>
    <col min="12514" max="12514" width="12.6640625" style="1397" customWidth="1"/>
    <col min="12515" max="12515" width="3.5" style="1397" customWidth="1"/>
    <col min="12516" max="12766" width="9.1640625" style="1397"/>
    <col min="12767" max="12767" width="52.33203125" style="1397" customWidth="1"/>
    <col min="12768" max="12768" width="12.6640625" style="1397" customWidth="1"/>
    <col min="12769" max="12769" width="11.6640625" style="1397" customWidth="1"/>
    <col min="12770" max="12770" width="12.6640625" style="1397" customWidth="1"/>
    <col min="12771" max="12771" width="3.5" style="1397" customWidth="1"/>
    <col min="12772" max="13022" width="9.1640625" style="1397"/>
    <col min="13023" max="13023" width="52.33203125" style="1397" customWidth="1"/>
    <col min="13024" max="13024" width="12.6640625" style="1397" customWidth="1"/>
    <col min="13025" max="13025" width="11.6640625" style="1397" customWidth="1"/>
    <col min="13026" max="13026" width="12.6640625" style="1397" customWidth="1"/>
    <col min="13027" max="13027" width="3.5" style="1397" customWidth="1"/>
    <col min="13028" max="13278" width="9.1640625" style="1397"/>
    <col min="13279" max="13279" width="52.33203125" style="1397" customWidth="1"/>
    <col min="13280" max="13280" width="12.6640625" style="1397" customWidth="1"/>
    <col min="13281" max="13281" width="11.6640625" style="1397" customWidth="1"/>
    <col min="13282" max="13282" width="12.6640625" style="1397" customWidth="1"/>
    <col min="13283" max="13283" width="3.5" style="1397" customWidth="1"/>
    <col min="13284" max="13534" width="9.1640625" style="1397"/>
    <col min="13535" max="13535" width="52.33203125" style="1397" customWidth="1"/>
    <col min="13536" max="13536" width="12.6640625" style="1397" customWidth="1"/>
    <col min="13537" max="13537" width="11.6640625" style="1397" customWidth="1"/>
    <col min="13538" max="13538" width="12.6640625" style="1397" customWidth="1"/>
    <col min="13539" max="13539" width="3.5" style="1397" customWidth="1"/>
    <col min="13540" max="13790" width="9.1640625" style="1397"/>
    <col min="13791" max="13791" width="52.33203125" style="1397" customWidth="1"/>
    <col min="13792" max="13792" width="12.6640625" style="1397" customWidth="1"/>
    <col min="13793" max="13793" width="11.6640625" style="1397" customWidth="1"/>
    <col min="13794" max="13794" width="12.6640625" style="1397" customWidth="1"/>
    <col min="13795" max="13795" width="3.5" style="1397" customWidth="1"/>
    <col min="13796" max="14046" width="9.1640625" style="1397"/>
    <col min="14047" max="14047" width="52.33203125" style="1397" customWidth="1"/>
    <col min="14048" max="14048" width="12.6640625" style="1397" customWidth="1"/>
    <col min="14049" max="14049" width="11.6640625" style="1397" customWidth="1"/>
    <col min="14050" max="14050" width="12.6640625" style="1397" customWidth="1"/>
    <col min="14051" max="14051" width="3.5" style="1397" customWidth="1"/>
    <col min="14052" max="14302" width="9.1640625" style="1397"/>
    <col min="14303" max="14303" width="52.33203125" style="1397" customWidth="1"/>
    <col min="14304" max="14304" width="12.6640625" style="1397" customWidth="1"/>
    <col min="14305" max="14305" width="11.6640625" style="1397" customWidth="1"/>
    <col min="14306" max="14306" width="12.6640625" style="1397" customWidth="1"/>
    <col min="14307" max="14307" width="3.5" style="1397" customWidth="1"/>
    <col min="14308" max="14558" width="9.1640625" style="1397"/>
    <col min="14559" max="14559" width="52.33203125" style="1397" customWidth="1"/>
    <col min="14560" max="14560" width="12.6640625" style="1397" customWidth="1"/>
    <col min="14561" max="14561" width="11.6640625" style="1397" customWidth="1"/>
    <col min="14562" max="14562" width="12.6640625" style="1397" customWidth="1"/>
    <col min="14563" max="14563" width="3.5" style="1397" customWidth="1"/>
    <col min="14564" max="14814" width="9.1640625" style="1397"/>
    <col min="14815" max="14815" width="52.33203125" style="1397" customWidth="1"/>
    <col min="14816" max="14816" width="12.6640625" style="1397" customWidth="1"/>
    <col min="14817" max="14817" width="11.6640625" style="1397" customWidth="1"/>
    <col min="14818" max="14818" width="12.6640625" style="1397" customWidth="1"/>
    <col min="14819" max="14819" width="3.5" style="1397" customWidth="1"/>
    <col min="14820" max="15070" width="9.1640625" style="1397"/>
    <col min="15071" max="15071" width="52.33203125" style="1397" customWidth="1"/>
    <col min="15072" max="15072" width="12.6640625" style="1397" customWidth="1"/>
    <col min="15073" max="15073" width="11.6640625" style="1397" customWidth="1"/>
    <col min="15074" max="15074" width="12.6640625" style="1397" customWidth="1"/>
    <col min="15075" max="15075" width="3.5" style="1397" customWidth="1"/>
    <col min="15076" max="15326" width="9.1640625" style="1397"/>
    <col min="15327" max="15327" width="52.33203125" style="1397" customWidth="1"/>
    <col min="15328" max="15328" width="12.6640625" style="1397" customWidth="1"/>
    <col min="15329" max="15329" width="11.6640625" style="1397" customWidth="1"/>
    <col min="15330" max="15330" width="12.6640625" style="1397" customWidth="1"/>
    <col min="15331" max="15331" width="3.5" style="1397" customWidth="1"/>
    <col min="15332" max="15582" width="9.1640625" style="1397"/>
    <col min="15583" max="15583" width="52.33203125" style="1397" customWidth="1"/>
    <col min="15584" max="15584" width="12.6640625" style="1397" customWidth="1"/>
    <col min="15585" max="15585" width="11.6640625" style="1397" customWidth="1"/>
    <col min="15586" max="15586" width="12.6640625" style="1397" customWidth="1"/>
    <col min="15587" max="15587" width="3.5" style="1397" customWidth="1"/>
    <col min="15588" max="15838" width="9.1640625" style="1397"/>
    <col min="15839" max="15839" width="52.33203125" style="1397" customWidth="1"/>
    <col min="15840" max="15840" width="12.6640625" style="1397" customWidth="1"/>
    <col min="15841" max="15841" width="11.6640625" style="1397" customWidth="1"/>
    <col min="15842" max="15842" width="12.6640625" style="1397" customWidth="1"/>
    <col min="15843" max="15843" width="3.5" style="1397" customWidth="1"/>
    <col min="15844" max="16094" width="9.1640625" style="1397"/>
    <col min="16095" max="16095" width="52.33203125" style="1397" customWidth="1"/>
    <col min="16096" max="16096" width="12.6640625" style="1397" customWidth="1"/>
    <col min="16097" max="16097" width="11.6640625" style="1397" customWidth="1"/>
    <col min="16098" max="16098" width="12.6640625" style="1397" customWidth="1"/>
    <col min="16099" max="16099" width="3.5" style="1397" customWidth="1"/>
    <col min="16100" max="16384" width="9.1640625" style="1397"/>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1313" customFormat="1" ht="33" customHeight="1">
      <c r="A2" s="6655" t="s">
        <v>4245</v>
      </c>
      <c r="B2" s="6655"/>
      <c r="C2" s="6655"/>
      <c r="D2" s="6655"/>
    </row>
    <row r="3" spans="1:90" s="1313" customFormat="1" ht="15.75" customHeight="1">
      <c r="B3" s="1381"/>
      <c r="C3" s="1382"/>
      <c r="D3" s="1383" t="s">
        <v>2446</v>
      </c>
    </row>
    <row r="4" spans="1:90" s="1313" customFormat="1" ht="27.75" customHeight="1">
      <c r="A4" s="1384" t="s">
        <v>2405</v>
      </c>
      <c r="B4" s="1385" t="s">
        <v>2402</v>
      </c>
      <c r="C4" s="1386" t="s">
        <v>2403</v>
      </c>
      <c r="D4" s="1386" t="s">
        <v>2404</v>
      </c>
    </row>
    <row r="5" spans="1:90" s="1313" customFormat="1" ht="23.25" customHeight="1">
      <c r="A5" s="1387" t="s">
        <v>1815</v>
      </c>
      <c r="B5" s="5990">
        <v>24291</v>
      </c>
      <c r="C5" s="5991">
        <v>24068</v>
      </c>
      <c r="D5" s="5991">
        <v>25244</v>
      </c>
    </row>
    <row r="6" spans="1:90" s="1388" customFormat="1" ht="20.100000000000001" customHeight="1">
      <c r="A6" s="5992" t="s">
        <v>2460</v>
      </c>
      <c r="B6" s="5993">
        <v>23857</v>
      </c>
      <c r="C6" s="5994">
        <v>23405</v>
      </c>
      <c r="D6" s="5994">
        <v>24963</v>
      </c>
    </row>
    <row r="7" spans="1:90" s="1313" customFormat="1" ht="20.100000000000001" customHeight="1">
      <c r="A7" s="1389" t="s">
        <v>1816</v>
      </c>
      <c r="B7" s="5995">
        <v>22671</v>
      </c>
      <c r="C7" s="5996">
        <v>22904</v>
      </c>
      <c r="D7" s="5996">
        <v>27748</v>
      </c>
    </row>
    <row r="8" spans="1:90" s="1313" customFormat="1" ht="20.100000000000001" customHeight="1">
      <c r="A8" s="1389" t="s">
        <v>1817</v>
      </c>
      <c r="B8" s="5995">
        <v>21597</v>
      </c>
      <c r="C8" s="5996">
        <v>21126</v>
      </c>
      <c r="D8" s="5996">
        <v>21552</v>
      </c>
    </row>
    <row r="9" spans="1:90" s="1388" customFormat="1" ht="20.100000000000001" customHeight="1">
      <c r="A9" s="1390" t="s">
        <v>2461</v>
      </c>
      <c r="B9" s="5993">
        <v>23379</v>
      </c>
      <c r="C9" s="5994">
        <v>22568</v>
      </c>
      <c r="D9" s="5994">
        <v>24722</v>
      </c>
    </row>
    <row r="10" spans="1:90" s="1388" customFormat="1" ht="20.100000000000001" customHeight="1">
      <c r="A10" s="5997" t="s">
        <v>2462</v>
      </c>
      <c r="B10" s="5993">
        <v>20248</v>
      </c>
      <c r="C10" s="5994">
        <v>19266</v>
      </c>
      <c r="D10" s="5994">
        <v>19509</v>
      </c>
    </row>
    <row r="11" spans="1:90" s="1388" customFormat="1" ht="20.100000000000001" customHeight="1">
      <c r="A11" s="5997" t="s">
        <v>2463</v>
      </c>
      <c r="B11" s="5993">
        <v>21750</v>
      </c>
      <c r="C11" s="5994">
        <v>21932</v>
      </c>
      <c r="D11" s="5994">
        <v>21964</v>
      </c>
    </row>
    <row r="12" spans="1:90" s="1313" customFormat="1" ht="22.5" customHeight="1">
      <c r="A12" s="1389" t="s">
        <v>1818</v>
      </c>
      <c r="B12" s="5995">
        <v>54614</v>
      </c>
      <c r="C12" s="5996">
        <v>53437</v>
      </c>
      <c r="D12" s="5996">
        <v>56105</v>
      </c>
    </row>
    <row r="13" spans="1:90" s="1313" customFormat="1" ht="31.5" customHeight="1">
      <c r="A13" s="1391" t="s">
        <v>2412</v>
      </c>
      <c r="B13" s="5995">
        <v>32284</v>
      </c>
      <c r="C13" s="5996">
        <v>32214</v>
      </c>
      <c r="D13" s="5996">
        <v>33316</v>
      </c>
    </row>
    <row r="14" spans="1:90" s="1313" customFormat="1" ht="20.100000000000001" customHeight="1">
      <c r="A14" s="1389" t="s">
        <v>1820</v>
      </c>
      <c r="B14" s="5995">
        <v>28166</v>
      </c>
      <c r="C14" s="5996">
        <v>30535</v>
      </c>
      <c r="D14" s="5996">
        <v>33391</v>
      </c>
    </row>
    <row r="15" spans="1:90" s="1313" customFormat="1" ht="28.5" customHeight="1">
      <c r="A15" s="1391" t="s">
        <v>2413</v>
      </c>
      <c r="B15" s="5995">
        <v>21609</v>
      </c>
      <c r="C15" s="5996">
        <v>22188</v>
      </c>
      <c r="D15" s="5996">
        <v>23714</v>
      </c>
    </row>
    <row r="16" spans="1:90" s="1313" customFormat="1" ht="20.100000000000001" customHeight="1">
      <c r="A16" s="1390" t="s">
        <v>2464</v>
      </c>
      <c r="B16" s="5993">
        <v>21601</v>
      </c>
      <c r="C16" s="5994">
        <v>22206</v>
      </c>
      <c r="D16" s="5994">
        <v>23737</v>
      </c>
    </row>
    <row r="17" spans="1:4" s="1313" customFormat="1" ht="20.100000000000001" customHeight="1">
      <c r="A17" s="1389" t="s">
        <v>1822</v>
      </c>
      <c r="B17" s="5995">
        <v>35908</v>
      </c>
      <c r="C17" s="5996">
        <v>38537</v>
      </c>
      <c r="D17" s="5996">
        <v>41014</v>
      </c>
    </row>
    <row r="18" spans="1:4" s="1313" customFormat="1" ht="21.75" customHeight="1">
      <c r="A18" s="1389" t="s">
        <v>1945</v>
      </c>
      <c r="B18" s="5995">
        <v>20181</v>
      </c>
      <c r="C18" s="5996">
        <v>20798</v>
      </c>
      <c r="D18" s="5996">
        <v>21601</v>
      </c>
    </row>
    <row r="19" spans="1:4" s="1313" customFormat="1" ht="20.25" customHeight="1">
      <c r="A19" s="1389" t="s">
        <v>1824</v>
      </c>
      <c r="B19" s="5995">
        <v>41140</v>
      </c>
      <c r="C19" s="5996">
        <v>38934</v>
      </c>
      <c r="D19" s="5996">
        <v>39879</v>
      </c>
    </row>
    <row r="20" spans="1:4" s="1313" customFormat="1" ht="21" customHeight="1">
      <c r="A20" s="1389" t="s">
        <v>1825</v>
      </c>
      <c r="B20" s="5995">
        <v>46179</v>
      </c>
      <c r="C20" s="5996">
        <v>51603</v>
      </c>
      <c r="D20" s="5996">
        <v>54382</v>
      </c>
    </row>
    <row r="21" spans="1:4" s="1388" customFormat="1" ht="20.25" customHeight="1">
      <c r="A21" s="5998" t="s">
        <v>2465</v>
      </c>
      <c r="B21" s="5993">
        <v>48484</v>
      </c>
      <c r="C21" s="5994">
        <v>54498</v>
      </c>
      <c r="D21" s="5994">
        <v>56914</v>
      </c>
    </row>
    <row r="22" spans="1:4" s="1388" customFormat="1" ht="20.100000000000001" customHeight="1">
      <c r="A22" s="5999" t="s">
        <v>2466</v>
      </c>
      <c r="B22" s="5993">
        <v>38403</v>
      </c>
      <c r="C22" s="5994">
        <v>42387</v>
      </c>
      <c r="D22" s="5994">
        <v>43206</v>
      </c>
    </row>
    <row r="23" spans="1:4" s="1388" customFormat="1" ht="20.100000000000001" customHeight="1">
      <c r="A23" s="5999" t="s">
        <v>2467</v>
      </c>
      <c r="B23" s="5993">
        <v>35690</v>
      </c>
      <c r="C23" s="5994">
        <v>42955</v>
      </c>
      <c r="D23" s="5994">
        <v>43423</v>
      </c>
    </row>
    <row r="24" spans="1:4" s="1313" customFormat="1" ht="20.100000000000001" customHeight="1">
      <c r="A24" s="1392" t="s">
        <v>1950</v>
      </c>
      <c r="B24" s="5995">
        <v>39760</v>
      </c>
      <c r="C24" s="5996">
        <v>41173</v>
      </c>
      <c r="D24" s="5996">
        <v>43861</v>
      </c>
    </row>
    <row r="25" spans="1:4" s="1313" customFormat="1" ht="20.100000000000001" customHeight="1">
      <c r="A25" s="1392" t="s">
        <v>1952</v>
      </c>
      <c r="B25" s="5995">
        <v>44418</v>
      </c>
      <c r="C25" s="5996">
        <v>45797</v>
      </c>
      <c r="D25" s="5996">
        <v>46197</v>
      </c>
    </row>
    <row r="26" spans="1:4" s="1313" customFormat="1" ht="20.100000000000001" customHeight="1">
      <c r="A26" s="1392" t="s">
        <v>1828</v>
      </c>
      <c r="B26" s="5995">
        <v>16793</v>
      </c>
      <c r="C26" s="5996">
        <v>18908</v>
      </c>
      <c r="D26" s="5996">
        <v>19435</v>
      </c>
    </row>
    <row r="27" spans="1:4" s="1313" customFormat="1" ht="21.75" customHeight="1">
      <c r="A27" s="1389" t="s">
        <v>1829</v>
      </c>
      <c r="B27" s="5995">
        <v>35279</v>
      </c>
      <c r="C27" s="5996">
        <v>37232</v>
      </c>
      <c r="D27" s="5996">
        <v>35861</v>
      </c>
    </row>
    <row r="28" spans="1:4" s="1313" customFormat="1" ht="20.100000000000001" customHeight="1">
      <c r="A28" s="1389" t="s">
        <v>1830</v>
      </c>
      <c r="B28" s="5995">
        <v>35442</v>
      </c>
      <c r="C28" s="5996">
        <v>35655</v>
      </c>
      <c r="D28" s="5996">
        <v>35945</v>
      </c>
    </row>
    <row r="29" spans="1:4" s="1313" customFormat="1" ht="20.100000000000001" customHeight="1">
      <c r="A29" s="1389" t="s">
        <v>1831</v>
      </c>
      <c r="B29" s="5995">
        <v>37313</v>
      </c>
      <c r="C29" s="5996">
        <v>37616</v>
      </c>
      <c r="D29" s="5996">
        <v>36950</v>
      </c>
    </row>
    <row r="30" spans="1:4" s="1313" customFormat="1" ht="20.100000000000001" customHeight="1">
      <c r="A30" s="1389" t="s">
        <v>2418</v>
      </c>
      <c r="B30" s="5995">
        <v>21408</v>
      </c>
      <c r="C30" s="5996">
        <v>21560</v>
      </c>
      <c r="D30" s="5996">
        <v>23376</v>
      </c>
    </row>
    <row r="31" spans="1:4" s="1313" customFormat="1" ht="20.100000000000001" customHeight="1">
      <c r="A31" s="1393" t="s">
        <v>1833</v>
      </c>
      <c r="B31" s="5995">
        <v>21614</v>
      </c>
      <c r="C31" s="5996">
        <v>22020</v>
      </c>
      <c r="D31" s="5996">
        <v>22656</v>
      </c>
    </row>
    <row r="32" spans="1:4" s="1395" customFormat="1" ht="20.100000000000001" customHeight="1">
      <c r="A32" s="1394" t="s">
        <v>2455</v>
      </c>
      <c r="B32" s="6000">
        <v>30950</v>
      </c>
      <c r="C32" s="6001">
        <v>30341</v>
      </c>
      <c r="D32" s="6001">
        <v>32785</v>
      </c>
    </row>
    <row r="33" spans="1:1" s="1313" customFormat="1" ht="19.5" customHeight="1">
      <c r="A33" s="1314" t="s">
        <v>2468</v>
      </c>
    </row>
    <row r="34" spans="1:1" s="1313" customFormat="1" ht="15.75" customHeight="1">
      <c r="A34" s="1396" t="s">
        <v>2469</v>
      </c>
    </row>
    <row r="35" spans="1:1" s="1313" customFormat="1" ht="19.5" customHeight="1">
      <c r="A35" s="1318" t="s">
        <v>2470</v>
      </c>
    </row>
    <row r="36" spans="1:1" s="1313" customFormat="1"/>
    <row r="37" spans="1:1" s="1313" customFormat="1"/>
    <row r="38" spans="1:1" s="1313" customFormat="1"/>
    <row r="39" spans="1:1" s="1313" customFormat="1"/>
    <row r="40" spans="1:1" s="1313" customFormat="1"/>
    <row r="41" spans="1:1" s="1313" customFormat="1"/>
    <row r="42" spans="1:1" s="1313" customFormat="1"/>
    <row r="43" spans="1:1" s="1313" customFormat="1"/>
    <row r="44" spans="1:1" s="1313" customFormat="1"/>
    <row r="45" spans="1:1" s="1313" customFormat="1"/>
    <row r="46" spans="1:1" s="1313" customFormat="1"/>
    <row r="47" spans="1:1" s="1313" customFormat="1"/>
    <row r="48" spans="1:1" s="1313" customFormat="1"/>
    <row r="49" s="1313" customFormat="1"/>
    <row r="50" s="1313" customFormat="1"/>
    <row r="51" s="1313" customFormat="1"/>
    <row r="52" s="1313" customFormat="1"/>
    <row r="53" s="1313" customFormat="1"/>
    <row r="54" s="1313" customFormat="1"/>
    <row r="55" s="1313" customFormat="1"/>
    <row r="56" s="1313" customFormat="1"/>
    <row r="57" s="1313" customFormat="1"/>
    <row r="58" s="1313" customFormat="1"/>
    <row r="59" s="1313" customFormat="1"/>
    <row r="60" s="1313" customFormat="1"/>
    <row r="61" s="1313" customFormat="1"/>
    <row r="62" s="1313" customFormat="1"/>
    <row r="63" s="1313" customFormat="1"/>
    <row r="64" s="1313" customFormat="1"/>
    <row r="65" s="1313" customFormat="1"/>
    <row r="66" s="1313" customFormat="1"/>
    <row r="67" s="1313" customFormat="1"/>
    <row r="68" s="1313" customFormat="1"/>
    <row r="69" s="1313" customFormat="1"/>
    <row r="70" s="1313" customFormat="1"/>
    <row r="71" s="1313" customFormat="1"/>
    <row r="72" s="1313" customFormat="1"/>
    <row r="73" s="1313" customFormat="1"/>
    <row r="74" s="1313" customFormat="1"/>
    <row r="75" s="1313" customFormat="1"/>
    <row r="76" s="1313" customFormat="1"/>
    <row r="77" s="1313" customFormat="1"/>
    <row r="78" s="1313" customFormat="1"/>
    <row r="79" s="1313" customFormat="1"/>
    <row r="80" s="1313" customFormat="1"/>
    <row r="81" s="1313" customFormat="1"/>
    <row r="82" s="1313" customFormat="1"/>
    <row r="83" s="1313" customFormat="1"/>
    <row r="84" s="1313" customFormat="1"/>
    <row r="85" s="1313" customFormat="1"/>
    <row r="86" s="1313" customFormat="1"/>
    <row r="87" s="1313" customFormat="1"/>
    <row r="88" s="1313" customFormat="1"/>
    <row r="89" s="1313" customFormat="1"/>
    <row r="90" s="1313" customFormat="1"/>
    <row r="91" s="1313" customFormat="1"/>
    <row r="92" s="1313" customFormat="1"/>
    <row r="93" s="1313" customFormat="1"/>
    <row r="94" s="1313" customFormat="1"/>
    <row r="95" s="1313" customFormat="1"/>
    <row r="96" s="1313" customFormat="1"/>
    <row r="97" s="1313" customFormat="1"/>
    <row r="98" s="1313" customFormat="1"/>
    <row r="99" s="1313" customFormat="1"/>
    <row r="100" s="1313" customFormat="1"/>
    <row r="101" s="1313" customFormat="1"/>
    <row r="102" s="1313" customFormat="1"/>
    <row r="103" s="1313" customFormat="1"/>
    <row r="104" s="1313" customFormat="1"/>
    <row r="105" s="1313" customFormat="1"/>
    <row r="106" s="1313" customFormat="1"/>
    <row r="107" s="1313" customFormat="1"/>
    <row r="108" s="1313" customFormat="1"/>
    <row r="109" s="1313" customFormat="1"/>
    <row r="110" s="1313" customFormat="1"/>
    <row r="111" s="1313" customFormat="1"/>
    <row r="112" s="1313" customFormat="1"/>
    <row r="113" s="1313" customFormat="1"/>
    <row r="114" s="1313" customFormat="1"/>
    <row r="115" s="1313" customFormat="1"/>
    <row r="116" s="1313" customFormat="1"/>
    <row r="117" s="1313" customFormat="1"/>
    <row r="118" s="1313" customFormat="1"/>
    <row r="119" s="1313" customFormat="1"/>
    <row r="120" s="1313" customFormat="1"/>
    <row r="121" s="1313" customFormat="1"/>
    <row r="122" s="1313" customFormat="1"/>
    <row r="123" s="1313" customFormat="1"/>
    <row r="124" s="1313" customFormat="1"/>
    <row r="125" s="1313" customFormat="1"/>
    <row r="126" s="1313" customFormat="1"/>
    <row r="127" s="1313" customFormat="1"/>
    <row r="128" s="1313" customFormat="1"/>
    <row r="129" s="1313" customFormat="1"/>
    <row r="130" s="1313" customFormat="1"/>
    <row r="131" s="1313" customFormat="1"/>
    <row r="132" s="1313" customFormat="1"/>
    <row r="133" s="1313" customFormat="1"/>
    <row r="134" s="1313" customFormat="1"/>
    <row r="135" s="1313" customFormat="1"/>
    <row r="136" s="1313" customFormat="1"/>
    <row r="137" s="1313" customFormat="1"/>
    <row r="138" s="1313" customFormat="1"/>
    <row r="139" s="1313" customFormat="1"/>
    <row r="140" s="1313" customFormat="1"/>
    <row r="141" s="1313" customFormat="1"/>
    <row r="142" s="1313" customFormat="1"/>
    <row r="143" s="1313" customFormat="1"/>
    <row r="144" s="1313" customFormat="1"/>
    <row r="145" s="1313" customFormat="1"/>
    <row r="146" s="1313" customFormat="1"/>
    <row r="147" s="1313" customFormat="1"/>
    <row r="148" s="1313" customFormat="1"/>
    <row r="149" s="1313" customFormat="1"/>
    <row r="150" s="1313" customFormat="1"/>
    <row r="151" s="1313" customFormat="1"/>
    <row r="152" s="1313" customFormat="1"/>
    <row r="153" s="1313" customFormat="1"/>
    <row r="154" s="1313" customFormat="1"/>
    <row r="155" s="1313" customFormat="1"/>
    <row r="156" s="1313" customFormat="1"/>
    <row r="157" s="1313" customFormat="1"/>
    <row r="158" s="1313" customFormat="1"/>
    <row r="159" s="1313" customFormat="1"/>
    <row r="160" s="1313" customFormat="1"/>
    <row r="161" s="1313" customFormat="1"/>
    <row r="162" s="1313" customFormat="1"/>
    <row r="163" s="1313" customFormat="1"/>
    <row r="164" s="1313" customFormat="1"/>
    <row r="165" s="1313" customFormat="1"/>
    <row r="166" s="1313" customFormat="1"/>
    <row r="167" s="1313" customFormat="1"/>
    <row r="168" s="1313" customFormat="1"/>
    <row r="169" s="1313" customFormat="1"/>
    <row r="170" s="1313" customFormat="1"/>
    <row r="171" s="1313" customFormat="1"/>
    <row r="172" s="1313" customFormat="1"/>
    <row r="173" s="1313" customFormat="1"/>
    <row r="174" s="1313" customFormat="1"/>
    <row r="175" s="1313" customFormat="1"/>
    <row r="176" s="1313" customFormat="1"/>
    <row r="177" s="1313" customFormat="1"/>
    <row r="178" s="1313" customFormat="1"/>
    <row r="179" s="1313" customFormat="1"/>
    <row r="180" s="1313" customFormat="1"/>
    <row r="181" s="1313" customFormat="1"/>
    <row r="182" s="1313" customFormat="1"/>
    <row r="183" s="1313" customFormat="1"/>
    <row r="184" s="1313" customFormat="1"/>
    <row r="185" s="1313" customFormat="1"/>
    <row r="186" s="1313" customFormat="1"/>
    <row r="187" s="1313" customFormat="1"/>
    <row r="188" s="1313" customFormat="1"/>
    <row r="189" s="1313" customFormat="1"/>
    <row r="190" s="1313" customFormat="1"/>
    <row r="191" s="1313" customFormat="1"/>
    <row r="192" s="1313" customFormat="1"/>
    <row r="193" s="1313" customFormat="1"/>
    <row r="194" s="1313" customFormat="1"/>
    <row r="195" s="1313" customFormat="1"/>
    <row r="196" s="1313" customFormat="1"/>
    <row r="197" s="1313" customFormat="1"/>
    <row r="198" s="1313" customFormat="1"/>
    <row r="199" s="1313" customFormat="1"/>
    <row r="200" s="1313" customFormat="1"/>
    <row r="201" s="1313" customFormat="1"/>
    <row r="202" s="1313" customFormat="1"/>
    <row r="203" s="1313" customFormat="1"/>
    <row r="204" s="1313" customFormat="1"/>
    <row r="205" s="1313" customFormat="1"/>
    <row r="206" s="1313" customFormat="1"/>
    <row r="207" s="1313" customFormat="1"/>
    <row r="208" s="1313" customFormat="1"/>
    <row r="209" s="1313" customFormat="1"/>
    <row r="210" s="1313" customFormat="1"/>
    <row r="211" s="1313" customFormat="1"/>
    <row r="212" s="1313" customFormat="1"/>
    <row r="213" s="1313" customFormat="1"/>
    <row r="214" s="1313" customFormat="1"/>
    <row r="215" s="1313" customFormat="1"/>
    <row r="216" s="1313" customFormat="1"/>
    <row r="217" s="1313" customFormat="1"/>
    <row r="218" s="1313" customFormat="1"/>
    <row r="219" s="1313" customFormat="1"/>
    <row r="220" s="1313" customFormat="1"/>
    <row r="221" s="1313" customFormat="1"/>
    <row r="222" s="1313" customFormat="1"/>
    <row r="223" s="1313" customFormat="1"/>
    <row r="224" s="1313" customFormat="1"/>
    <row r="225" s="1313" customFormat="1"/>
    <row r="226" s="1313" customFormat="1"/>
    <row r="227" s="1313" customFormat="1"/>
    <row r="228" s="1313" customFormat="1"/>
    <row r="229" s="1313" customFormat="1"/>
    <row r="230" s="1313" customFormat="1"/>
    <row r="231" s="1313" customFormat="1"/>
    <row r="232" s="1313" customFormat="1"/>
    <row r="233" s="1313" customFormat="1"/>
    <row r="234" s="1313" customFormat="1"/>
    <row r="235" s="1313" customFormat="1"/>
    <row r="236" s="1313" customFormat="1"/>
  </sheetData>
  <mergeCells count="2">
    <mergeCell ref="A1:C1"/>
    <mergeCell ref="A2:D2"/>
  </mergeCells>
  <hyperlinks>
    <hyperlink ref="A1" location="CONTENT!A1" display="Back to table of contents"/>
  </hyperlinks>
  <pageMargins left="0.78740157480314998" right="0.511811023622047" top="0.70866141732283505" bottom="0.39370078740157499" header="0.511811023622047" footer="0.23622047244094499"/>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62"/>
  <sheetViews>
    <sheetView workbookViewId="0">
      <selection sqref="A1:XFD1"/>
    </sheetView>
  </sheetViews>
  <sheetFormatPr defaultColWidth="9.1640625" defaultRowHeight="12.75"/>
  <cols>
    <col min="1" max="1" width="1.5" style="6017" customWidth="1"/>
    <col min="2" max="2" width="45.33203125" style="6017" customWidth="1"/>
    <col min="3" max="3" width="18.6640625" style="1398" customWidth="1"/>
    <col min="4" max="5" width="18.6640625" style="1443" customWidth="1"/>
    <col min="6" max="6" width="3.83203125" style="6017" customWidth="1"/>
    <col min="7" max="155" width="9.1640625" style="6017"/>
    <col min="156" max="156" width="1.6640625" style="6017" customWidth="1"/>
    <col min="157" max="157" width="28.5" style="6017" customWidth="1"/>
    <col min="158" max="159" width="0" style="6017" hidden="1" customWidth="1"/>
    <col min="160" max="160" width="11.33203125" style="6017" customWidth="1"/>
    <col min="161" max="161" width="2.33203125" style="6017" customWidth="1"/>
    <col min="162" max="162" width="11.1640625" style="6017" customWidth="1"/>
    <col min="163" max="163" width="2.33203125" style="6017" customWidth="1"/>
    <col min="164" max="164" width="10.83203125" style="6017" customWidth="1"/>
    <col min="165" max="165" width="2.33203125" style="6017" customWidth="1"/>
    <col min="166" max="204" width="9.1640625" style="6017"/>
    <col min="205" max="205" width="1.5" style="6017" customWidth="1"/>
    <col min="206" max="206" width="45.33203125" style="6017" customWidth="1"/>
    <col min="207" max="209" width="18.6640625" style="6017" customWidth="1"/>
    <col min="210" max="411" width="9.1640625" style="6017"/>
    <col min="412" max="412" width="1.6640625" style="6017" customWidth="1"/>
    <col min="413" max="413" width="28.5" style="6017" customWidth="1"/>
    <col min="414" max="415" width="0" style="6017" hidden="1" customWidth="1"/>
    <col min="416" max="416" width="11.33203125" style="6017" customWidth="1"/>
    <col min="417" max="417" width="2.33203125" style="6017" customWidth="1"/>
    <col min="418" max="418" width="11.1640625" style="6017" customWidth="1"/>
    <col min="419" max="419" width="2.33203125" style="6017" customWidth="1"/>
    <col min="420" max="420" width="10.83203125" style="6017" customWidth="1"/>
    <col min="421" max="421" width="2.33203125" style="6017" customWidth="1"/>
    <col min="422" max="460" width="9.1640625" style="6017"/>
    <col min="461" max="461" width="1.5" style="6017" customWidth="1"/>
    <col min="462" max="462" width="45.33203125" style="6017" customWidth="1"/>
    <col min="463" max="465" width="18.6640625" style="6017" customWidth="1"/>
    <col min="466" max="667" width="9.1640625" style="6017"/>
    <col min="668" max="668" width="1.6640625" style="6017" customWidth="1"/>
    <col min="669" max="669" width="28.5" style="6017" customWidth="1"/>
    <col min="670" max="671" width="0" style="6017" hidden="1" customWidth="1"/>
    <col min="672" max="672" width="11.33203125" style="6017" customWidth="1"/>
    <col min="673" max="673" width="2.33203125" style="6017" customWidth="1"/>
    <col min="674" max="674" width="11.1640625" style="6017" customWidth="1"/>
    <col min="675" max="675" width="2.33203125" style="6017" customWidth="1"/>
    <col min="676" max="676" width="10.83203125" style="6017" customWidth="1"/>
    <col min="677" max="677" width="2.33203125" style="6017" customWidth="1"/>
    <col min="678" max="716" width="9.1640625" style="6017"/>
    <col min="717" max="717" width="1.5" style="6017" customWidth="1"/>
    <col min="718" max="718" width="45.33203125" style="6017" customWidth="1"/>
    <col min="719" max="721" width="18.6640625" style="6017" customWidth="1"/>
    <col min="722" max="923" width="9.1640625" style="6017"/>
    <col min="924" max="924" width="1.6640625" style="6017" customWidth="1"/>
    <col min="925" max="925" width="28.5" style="6017" customWidth="1"/>
    <col min="926" max="927" width="0" style="6017" hidden="1" customWidth="1"/>
    <col min="928" max="928" width="11.33203125" style="6017" customWidth="1"/>
    <col min="929" max="929" width="2.33203125" style="6017" customWidth="1"/>
    <col min="930" max="930" width="11.1640625" style="6017" customWidth="1"/>
    <col min="931" max="931" width="2.33203125" style="6017" customWidth="1"/>
    <col min="932" max="932" width="10.83203125" style="6017" customWidth="1"/>
    <col min="933" max="933" width="2.33203125" style="6017" customWidth="1"/>
    <col min="934" max="972" width="9.1640625" style="6017"/>
    <col min="973" max="973" width="1.5" style="6017" customWidth="1"/>
    <col min="974" max="974" width="45.33203125" style="6017" customWidth="1"/>
    <col min="975" max="977" width="18.6640625" style="6017" customWidth="1"/>
    <col min="978" max="1179" width="9.1640625" style="6017"/>
    <col min="1180" max="1180" width="1.6640625" style="6017" customWidth="1"/>
    <col min="1181" max="1181" width="28.5" style="6017" customWidth="1"/>
    <col min="1182" max="1183" width="0" style="6017" hidden="1" customWidth="1"/>
    <col min="1184" max="1184" width="11.33203125" style="6017" customWidth="1"/>
    <col min="1185" max="1185" width="2.33203125" style="6017" customWidth="1"/>
    <col min="1186" max="1186" width="11.1640625" style="6017" customWidth="1"/>
    <col min="1187" max="1187" width="2.33203125" style="6017" customWidth="1"/>
    <col min="1188" max="1188" width="10.83203125" style="6017" customWidth="1"/>
    <col min="1189" max="1189" width="2.33203125" style="6017" customWidth="1"/>
    <col min="1190" max="1228" width="9.1640625" style="6017"/>
    <col min="1229" max="1229" width="1.5" style="6017" customWidth="1"/>
    <col min="1230" max="1230" width="45.33203125" style="6017" customWidth="1"/>
    <col min="1231" max="1233" width="18.6640625" style="6017" customWidth="1"/>
    <col min="1234" max="1435" width="9.1640625" style="6017"/>
    <col min="1436" max="1436" width="1.6640625" style="6017" customWidth="1"/>
    <col min="1437" max="1437" width="28.5" style="6017" customWidth="1"/>
    <col min="1438" max="1439" width="0" style="6017" hidden="1" customWidth="1"/>
    <col min="1440" max="1440" width="11.33203125" style="6017" customWidth="1"/>
    <col min="1441" max="1441" width="2.33203125" style="6017" customWidth="1"/>
    <col min="1442" max="1442" width="11.1640625" style="6017" customWidth="1"/>
    <col min="1443" max="1443" width="2.33203125" style="6017" customWidth="1"/>
    <col min="1444" max="1444" width="10.83203125" style="6017" customWidth="1"/>
    <col min="1445" max="1445" width="2.33203125" style="6017" customWidth="1"/>
    <col min="1446" max="1484" width="9.1640625" style="6017"/>
    <col min="1485" max="1485" width="1.5" style="6017" customWidth="1"/>
    <col min="1486" max="1486" width="45.33203125" style="6017" customWidth="1"/>
    <col min="1487" max="1489" width="18.6640625" style="6017" customWidth="1"/>
    <col min="1490" max="1691" width="9.1640625" style="6017"/>
    <col min="1692" max="1692" width="1.6640625" style="6017" customWidth="1"/>
    <col min="1693" max="1693" width="28.5" style="6017" customWidth="1"/>
    <col min="1694" max="1695" width="0" style="6017" hidden="1" customWidth="1"/>
    <col min="1696" max="1696" width="11.33203125" style="6017" customWidth="1"/>
    <col min="1697" max="1697" width="2.33203125" style="6017" customWidth="1"/>
    <col min="1698" max="1698" width="11.1640625" style="6017" customWidth="1"/>
    <col min="1699" max="1699" width="2.33203125" style="6017" customWidth="1"/>
    <col min="1700" max="1700" width="10.83203125" style="6017" customWidth="1"/>
    <col min="1701" max="1701" width="2.33203125" style="6017" customWidth="1"/>
    <col min="1702" max="1740" width="9.1640625" style="6017"/>
    <col min="1741" max="1741" width="1.5" style="6017" customWidth="1"/>
    <col min="1742" max="1742" width="45.33203125" style="6017" customWidth="1"/>
    <col min="1743" max="1745" width="18.6640625" style="6017" customWidth="1"/>
    <col min="1746" max="1947" width="9.1640625" style="6017"/>
    <col min="1948" max="1948" width="1.6640625" style="6017" customWidth="1"/>
    <col min="1949" max="1949" width="28.5" style="6017" customWidth="1"/>
    <col min="1950" max="1951" width="0" style="6017" hidden="1" customWidth="1"/>
    <col min="1952" max="1952" width="11.33203125" style="6017" customWidth="1"/>
    <col min="1953" max="1953" width="2.33203125" style="6017" customWidth="1"/>
    <col min="1954" max="1954" width="11.1640625" style="6017" customWidth="1"/>
    <col min="1955" max="1955" width="2.33203125" style="6017" customWidth="1"/>
    <col min="1956" max="1956" width="10.83203125" style="6017" customWidth="1"/>
    <col min="1957" max="1957" width="2.33203125" style="6017" customWidth="1"/>
    <col min="1958" max="1996" width="9.1640625" style="6017"/>
    <col min="1997" max="1997" width="1.5" style="6017" customWidth="1"/>
    <col min="1998" max="1998" width="45.33203125" style="6017" customWidth="1"/>
    <col min="1999" max="2001" width="18.6640625" style="6017" customWidth="1"/>
    <col min="2002" max="2203" width="9.1640625" style="6017"/>
    <col min="2204" max="2204" width="1.6640625" style="6017" customWidth="1"/>
    <col min="2205" max="2205" width="28.5" style="6017" customWidth="1"/>
    <col min="2206" max="2207" width="0" style="6017" hidden="1" customWidth="1"/>
    <col min="2208" max="2208" width="11.33203125" style="6017" customWidth="1"/>
    <col min="2209" max="2209" width="2.33203125" style="6017" customWidth="1"/>
    <col min="2210" max="2210" width="11.1640625" style="6017" customWidth="1"/>
    <col min="2211" max="2211" width="2.33203125" style="6017" customWidth="1"/>
    <col min="2212" max="2212" width="10.83203125" style="6017" customWidth="1"/>
    <col min="2213" max="2213" width="2.33203125" style="6017" customWidth="1"/>
    <col min="2214" max="2252" width="9.1640625" style="6017"/>
    <col min="2253" max="2253" width="1.5" style="6017" customWidth="1"/>
    <col min="2254" max="2254" width="45.33203125" style="6017" customWidth="1"/>
    <col min="2255" max="2257" width="18.6640625" style="6017" customWidth="1"/>
    <col min="2258" max="2459" width="9.1640625" style="6017"/>
    <col min="2460" max="2460" width="1.6640625" style="6017" customWidth="1"/>
    <col min="2461" max="2461" width="28.5" style="6017" customWidth="1"/>
    <col min="2462" max="2463" width="0" style="6017" hidden="1" customWidth="1"/>
    <col min="2464" max="2464" width="11.33203125" style="6017" customWidth="1"/>
    <col min="2465" max="2465" width="2.33203125" style="6017" customWidth="1"/>
    <col min="2466" max="2466" width="11.1640625" style="6017" customWidth="1"/>
    <col min="2467" max="2467" width="2.33203125" style="6017" customWidth="1"/>
    <col min="2468" max="2468" width="10.83203125" style="6017" customWidth="1"/>
    <col min="2469" max="2469" width="2.33203125" style="6017" customWidth="1"/>
    <col min="2470" max="2508" width="9.1640625" style="6017"/>
    <col min="2509" max="2509" width="1.5" style="6017" customWidth="1"/>
    <col min="2510" max="2510" width="45.33203125" style="6017" customWidth="1"/>
    <col min="2511" max="2513" width="18.6640625" style="6017" customWidth="1"/>
    <col min="2514" max="2715" width="9.1640625" style="6017"/>
    <col min="2716" max="2716" width="1.6640625" style="6017" customWidth="1"/>
    <col min="2717" max="2717" width="28.5" style="6017" customWidth="1"/>
    <col min="2718" max="2719" width="0" style="6017" hidden="1" customWidth="1"/>
    <col min="2720" max="2720" width="11.33203125" style="6017" customWidth="1"/>
    <col min="2721" max="2721" width="2.33203125" style="6017" customWidth="1"/>
    <col min="2722" max="2722" width="11.1640625" style="6017" customWidth="1"/>
    <col min="2723" max="2723" width="2.33203125" style="6017" customWidth="1"/>
    <col min="2724" max="2724" width="10.83203125" style="6017" customWidth="1"/>
    <col min="2725" max="2725" width="2.33203125" style="6017" customWidth="1"/>
    <col min="2726" max="2764" width="9.1640625" style="6017"/>
    <col min="2765" max="2765" width="1.5" style="6017" customWidth="1"/>
    <col min="2766" max="2766" width="45.33203125" style="6017" customWidth="1"/>
    <col min="2767" max="2769" width="18.6640625" style="6017" customWidth="1"/>
    <col min="2770" max="2971" width="9.1640625" style="6017"/>
    <col min="2972" max="2972" width="1.6640625" style="6017" customWidth="1"/>
    <col min="2973" max="2973" width="28.5" style="6017" customWidth="1"/>
    <col min="2974" max="2975" width="0" style="6017" hidden="1" customWidth="1"/>
    <col min="2976" max="2976" width="11.33203125" style="6017" customWidth="1"/>
    <col min="2977" max="2977" width="2.33203125" style="6017" customWidth="1"/>
    <col min="2978" max="2978" width="11.1640625" style="6017" customWidth="1"/>
    <col min="2979" max="2979" width="2.33203125" style="6017" customWidth="1"/>
    <col min="2980" max="2980" width="10.83203125" style="6017" customWidth="1"/>
    <col min="2981" max="2981" width="2.33203125" style="6017" customWidth="1"/>
    <col min="2982" max="3020" width="9.1640625" style="6017"/>
    <col min="3021" max="3021" width="1.5" style="6017" customWidth="1"/>
    <col min="3022" max="3022" width="45.33203125" style="6017" customWidth="1"/>
    <col min="3023" max="3025" width="18.6640625" style="6017" customWidth="1"/>
    <col min="3026" max="3227" width="9.1640625" style="6017"/>
    <col min="3228" max="3228" width="1.6640625" style="6017" customWidth="1"/>
    <col min="3229" max="3229" width="28.5" style="6017" customWidth="1"/>
    <col min="3230" max="3231" width="0" style="6017" hidden="1" customWidth="1"/>
    <col min="3232" max="3232" width="11.33203125" style="6017" customWidth="1"/>
    <col min="3233" max="3233" width="2.33203125" style="6017" customWidth="1"/>
    <col min="3234" max="3234" width="11.1640625" style="6017" customWidth="1"/>
    <col min="3235" max="3235" width="2.33203125" style="6017" customWidth="1"/>
    <col min="3236" max="3236" width="10.83203125" style="6017" customWidth="1"/>
    <col min="3237" max="3237" width="2.33203125" style="6017" customWidth="1"/>
    <col min="3238" max="3276" width="9.1640625" style="6017"/>
    <col min="3277" max="3277" width="1.5" style="6017" customWidth="1"/>
    <col min="3278" max="3278" width="45.33203125" style="6017" customWidth="1"/>
    <col min="3279" max="3281" width="18.6640625" style="6017" customWidth="1"/>
    <col min="3282" max="3483" width="9.1640625" style="6017"/>
    <col min="3484" max="3484" width="1.6640625" style="6017" customWidth="1"/>
    <col min="3485" max="3485" width="28.5" style="6017" customWidth="1"/>
    <col min="3486" max="3487" width="0" style="6017" hidden="1" customWidth="1"/>
    <col min="3488" max="3488" width="11.33203125" style="6017" customWidth="1"/>
    <col min="3489" max="3489" width="2.33203125" style="6017" customWidth="1"/>
    <col min="3490" max="3490" width="11.1640625" style="6017" customWidth="1"/>
    <col min="3491" max="3491" width="2.33203125" style="6017" customWidth="1"/>
    <col min="3492" max="3492" width="10.83203125" style="6017" customWidth="1"/>
    <col min="3493" max="3493" width="2.33203125" style="6017" customWidth="1"/>
    <col min="3494" max="3532" width="9.1640625" style="6017"/>
    <col min="3533" max="3533" width="1.5" style="6017" customWidth="1"/>
    <col min="3534" max="3534" width="45.33203125" style="6017" customWidth="1"/>
    <col min="3535" max="3537" width="18.6640625" style="6017" customWidth="1"/>
    <col min="3538" max="3739" width="9.1640625" style="6017"/>
    <col min="3740" max="3740" width="1.6640625" style="6017" customWidth="1"/>
    <col min="3741" max="3741" width="28.5" style="6017" customWidth="1"/>
    <col min="3742" max="3743" width="0" style="6017" hidden="1" customWidth="1"/>
    <col min="3744" max="3744" width="11.33203125" style="6017" customWidth="1"/>
    <col min="3745" max="3745" width="2.33203125" style="6017" customWidth="1"/>
    <col min="3746" max="3746" width="11.1640625" style="6017" customWidth="1"/>
    <col min="3747" max="3747" width="2.33203125" style="6017" customWidth="1"/>
    <col min="3748" max="3748" width="10.83203125" style="6017" customWidth="1"/>
    <col min="3749" max="3749" width="2.33203125" style="6017" customWidth="1"/>
    <col min="3750" max="3788" width="9.1640625" style="6017"/>
    <col min="3789" max="3789" width="1.5" style="6017" customWidth="1"/>
    <col min="3790" max="3790" width="45.33203125" style="6017" customWidth="1"/>
    <col min="3791" max="3793" width="18.6640625" style="6017" customWidth="1"/>
    <col min="3794" max="3995" width="9.1640625" style="6017"/>
    <col min="3996" max="3996" width="1.6640625" style="6017" customWidth="1"/>
    <col min="3997" max="3997" width="28.5" style="6017" customWidth="1"/>
    <col min="3998" max="3999" width="0" style="6017" hidden="1" customWidth="1"/>
    <col min="4000" max="4000" width="11.33203125" style="6017" customWidth="1"/>
    <col min="4001" max="4001" width="2.33203125" style="6017" customWidth="1"/>
    <col min="4002" max="4002" width="11.1640625" style="6017" customWidth="1"/>
    <col min="4003" max="4003" width="2.33203125" style="6017" customWidth="1"/>
    <col min="4004" max="4004" width="10.83203125" style="6017" customWidth="1"/>
    <col min="4005" max="4005" width="2.33203125" style="6017" customWidth="1"/>
    <col min="4006" max="4044" width="9.1640625" style="6017"/>
    <col min="4045" max="4045" width="1.5" style="6017" customWidth="1"/>
    <col min="4046" max="4046" width="45.33203125" style="6017" customWidth="1"/>
    <col min="4047" max="4049" width="18.6640625" style="6017" customWidth="1"/>
    <col min="4050" max="4251" width="9.1640625" style="6017"/>
    <col min="4252" max="4252" width="1.6640625" style="6017" customWidth="1"/>
    <col min="4253" max="4253" width="28.5" style="6017" customWidth="1"/>
    <col min="4254" max="4255" width="0" style="6017" hidden="1" customWidth="1"/>
    <col min="4256" max="4256" width="11.33203125" style="6017" customWidth="1"/>
    <col min="4257" max="4257" width="2.33203125" style="6017" customWidth="1"/>
    <col min="4258" max="4258" width="11.1640625" style="6017" customWidth="1"/>
    <col min="4259" max="4259" width="2.33203125" style="6017" customWidth="1"/>
    <col min="4260" max="4260" width="10.83203125" style="6017" customWidth="1"/>
    <col min="4261" max="4261" width="2.33203125" style="6017" customWidth="1"/>
    <col min="4262" max="4300" width="9.1640625" style="6017"/>
    <col min="4301" max="4301" width="1.5" style="6017" customWidth="1"/>
    <col min="4302" max="4302" width="45.33203125" style="6017" customWidth="1"/>
    <col min="4303" max="4305" width="18.6640625" style="6017" customWidth="1"/>
    <col min="4306" max="4507" width="9.1640625" style="6017"/>
    <col min="4508" max="4508" width="1.6640625" style="6017" customWidth="1"/>
    <col min="4509" max="4509" width="28.5" style="6017" customWidth="1"/>
    <col min="4510" max="4511" width="0" style="6017" hidden="1" customWidth="1"/>
    <col min="4512" max="4512" width="11.33203125" style="6017" customWidth="1"/>
    <col min="4513" max="4513" width="2.33203125" style="6017" customWidth="1"/>
    <col min="4514" max="4514" width="11.1640625" style="6017" customWidth="1"/>
    <col min="4515" max="4515" width="2.33203125" style="6017" customWidth="1"/>
    <col min="4516" max="4516" width="10.83203125" style="6017" customWidth="1"/>
    <col min="4517" max="4517" width="2.33203125" style="6017" customWidth="1"/>
    <col min="4518" max="4556" width="9.1640625" style="6017"/>
    <col min="4557" max="4557" width="1.5" style="6017" customWidth="1"/>
    <col min="4558" max="4558" width="45.33203125" style="6017" customWidth="1"/>
    <col min="4559" max="4561" width="18.6640625" style="6017" customWidth="1"/>
    <col min="4562" max="4763" width="9.1640625" style="6017"/>
    <col min="4764" max="4764" width="1.6640625" style="6017" customWidth="1"/>
    <col min="4765" max="4765" width="28.5" style="6017" customWidth="1"/>
    <col min="4766" max="4767" width="0" style="6017" hidden="1" customWidth="1"/>
    <col min="4768" max="4768" width="11.33203125" style="6017" customWidth="1"/>
    <col min="4769" max="4769" width="2.33203125" style="6017" customWidth="1"/>
    <col min="4770" max="4770" width="11.1640625" style="6017" customWidth="1"/>
    <col min="4771" max="4771" width="2.33203125" style="6017" customWidth="1"/>
    <col min="4772" max="4772" width="10.83203125" style="6017" customWidth="1"/>
    <col min="4773" max="4773" width="2.33203125" style="6017" customWidth="1"/>
    <col min="4774" max="4812" width="9.1640625" style="6017"/>
    <col min="4813" max="4813" width="1.5" style="6017" customWidth="1"/>
    <col min="4814" max="4814" width="45.33203125" style="6017" customWidth="1"/>
    <col min="4815" max="4817" width="18.6640625" style="6017" customWidth="1"/>
    <col min="4818" max="5019" width="9.1640625" style="6017"/>
    <col min="5020" max="5020" width="1.6640625" style="6017" customWidth="1"/>
    <col min="5021" max="5021" width="28.5" style="6017" customWidth="1"/>
    <col min="5022" max="5023" width="0" style="6017" hidden="1" customWidth="1"/>
    <col min="5024" max="5024" width="11.33203125" style="6017" customWidth="1"/>
    <col min="5025" max="5025" width="2.33203125" style="6017" customWidth="1"/>
    <col min="5026" max="5026" width="11.1640625" style="6017" customWidth="1"/>
    <col min="5027" max="5027" width="2.33203125" style="6017" customWidth="1"/>
    <col min="5028" max="5028" width="10.83203125" style="6017" customWidth="1"/>
    <col min="5029" max="5029" width="2.33203125" style="6017" customWidth="1"/>
    <col min="5030" max="5068" width="9.1640625" style="6017"/>
    <col min="5069" max="5069" width="1.5" style="6017" customWidth="1"/>
    <col min="5070" max="5070" width="45.33203125" style="6017" customWidth="1"/>
    <col min="5071" max="5073" width="18.6640625" style="6017" customWidth="1"/>
    <col min="5074" max="5275" width="9.1640625" style="6017"/>
    <col min="5276" max="5276" width="1.6640625" style="6017" customWidth="1"/>
    <col min="5277" max="5277" width="28.5" style="6017" customWidth="1"/>
    <col min="5278" max="5279" width="0" style="6017" hidden="1" customWidth="1"/>
    <col min="5280" max="5280" width="11.33203125" style="6017" customWidth="1"/>
    <col min="5281" max="5281" width="2.33203125" style="6017" customWidth="1"/>
    <col min="5282" max="5282" width="11.1640625" style="6017" customWidth="1"/>
    <col min="5283" max="5283" width="2.33203125" style="6017" customWidth="1"/>
    <col min="5284" max="5284" width="10.83203125" style="6017" customWidth="1"/>
    <col min="5285" max="5285" width="2.33203125" style="6017" customWidth="1"/>
    <col min="5286" max="5324" width="9.1640625" style="6017"/>
    <col min="5325" max="5325" width="1.5" style="6017" customWidth="1"/>
    <col min="5326" max="5326" width="45.33203125" style="6017" customWidth="1"/>
    <col min="5327" max="5329" width="18.6640625" style="6017" customWidth="1"/>
    <col min="5330" max="5531" width="9.1640625" style="6017"/>
    <col min="5532" max="5532" width="1.6640625" style="6017" customWidth="1"/>
    <col min="5533" max="5533" width="28.5" style="6017" customWidth="1"/>
    <col min="5534" max="5535" width="0" style="6017" hidden="1" customWidth="1"/>
    <col min="5536" max="5536" width="11.33203125" style="6017" customWidth="1"/>
    <col min="5537" max="5537" width="2.33203125" style="6017" customWidth="1"/>
    <col min="5538" max="5538" width="11.1640625" style="6017" customWidth="1"/>
    <col min="5539" max="5539" width="2.33203125" style="6017" customWidth="1"/>
    <col min="5540" max="5540" width="10.83203125" style="6017" customWidth="1"/>
    <col min="5541" max="5541" width="2.33203125" style="6017" customWidth="1"/>
    <col min="5542" max="5580" width="9.1640625" style="6017"/>
    <col min="5581" max="5581" width="1.5" style="6017" customWidth="1"/>
    <col min="5582" max="5582" width="45.33203125" style="6017" customWidth="1"/>
    <col min="5583" max="5585" width="18.6640625" style="6017" customWidth="1"/>
    <col min="5586" max="5787" width="9.1640625" style="6017"/>
    <col min="5788" max="5788" width="1.6640625" style="6017" customWidth="1"/>
    <col min="5789" max="5789" width="28.5" style="6017" customWidth="1"/>
    <col min="5790" max="5791" width="0" style="6017" hidden="1" customWidth="1"/>
    <col min="5792" max="5792" width="11.33203125" style="6017" customWidth="1"/>
    <col min="5793" max="5793" width="2.33203125" style="6017" customWidth="1"/>
    <col min="5794" max="5794" width="11.1640625" style="6017" customWidth="1"/>
    <col min="5795" max="5795" width="2.33203125" style="6017" customWidth="1"/>
    <col min="5796" max="5796" width="10.83203125" style="6017" customWidth="1"/>
    <col min="5797" max="5797" width="2.33203125" style="6017" customWidth="1"/>
    <col min="5798" max="5836" width="9.1640625" style="6017"/>
    <col min="5837" max="5837" width="1.5" style="6017" customWidth="1"/>
    <col min="5838" max="5838" width="45.33203125" style="6017" customWidth="1"/>
    <col min="5839" max="5841" width="18.6640625" style="6017" customWidth="1"/>
    <col min="5842" max="6043" width="9.1640625" style="6017"/>
    <col min="6044" max="6044" width="1.6640625" style="6017" customWidth="1"/>
    <col min="6045" max="6045" width="28.5" style="6017" customWidth="1"/>
    <col min="6046" max="6047" width="0" style="6017" hidden="1" customWidth="1"/>
    <col min="6048" max="6048" width="11.33203125" style="6017" customWidth="1"/>
    <col min="6049" max="6049" width="2.33203125" style="6017" customWidth="1"/>
    <col min="6050" max="6050" width="11.1640625" style="6017" customWidth="1"/>
    <col min="6051" max="6051" width="2.33203125" style="6017" customWidth="1"/>
    <col min="6052" max="6052" width="10.83203125" style="6017" customWidth="1"/>
    <col min="6053" max="6053" width="2.33203125" style="6017" customWidth="1"/>
    <col min="6054" max="6092" width="9.1640625" style="6017"/>
    <col min="6093" max="6093" width="1.5" style="6017" customWidth="1"/>
    <col min="6094" max="6094" width="45.33203125" style="6017" customWidth="1"/>
    <col min="6095" max="6097" width="18.6640625" style="6017" customWidth="1"/>
    <col min="6098" max="6299" width="9.1640625" style="6017"/>
    <col min="6300" max="6300" width="1.6640625" style="6017" customWidth="1"/>
    <col min="6301" max="6301" width="28.5" style="6017" customWidth="1"/>
    <col min="6302" max="6303" width="0" style="6017" hidden="1" customWidth="1"/>
    <col min="6304" max="6304" width="11.33203125" style="6017" customWidth="1"/>
    <col min="6305" max="6305" width="2.33203125" style="6017" customWidth="1"/>
    <col min="6306" max="6306" width="11.1640625" style="6017" customWidth="1"/>
    <col min="6307" max="6307" width="2.33203125" style="6017" customWidth="1"/>
    <col min="6308" max="6308" width="10.83203125" style="6017" customWidth="1"/>
    <col min="6309" max="6309" width="2.33203125" style="6017" customWidth="1"/>
    <col min="6310" max="6348" width="9.1640625" style="6017"/>
    <col min="6349" max="6349" width="1.5" style="6017" customWidth="1"/>
    <col min="6350" max="6350" width="45.33203125" style="6017" customWidth="1"/>
    <col min="6351" max="6353" width="18.6640625" style="6017" customWidth="1"/>
    <col min="6354" max="6555" width="9.1640625" style="6017"/>
    <col min="6556" max="6556" width="1.6640625" style="6017" customWidth="1"/>
    <col min="6557" max="6557" width="28.5" style="6017" customWidth="1"/>
    <col min="6558" max="6559" width="0" style="6017" hidden="1" customWidth="1"/>
    <col min="6560" max="6560" width="11.33203125" style="6017" customWidth="1"/>
    <col min="6561" max="6561" width="2.33203125" style="6017" customWidth="1"/>
    <col min="6562" max="6562" width="11.1640625" style="6017" customWidth="1"/>
    <col min="6563" max="6563" width="2.33203125" style="6017" customWidth="1"/>
    <col min="6564" max="6564" width="10.83203125" style="6017" customWidth="1"/>
    <col min="6565" max="6565" width="2.33203125" style="6017" customWidth="1"/>
    <col min="6566" max="6604" width="9.1640625" style="6017"/>
    <col min="6605" max="6605" width="1.5" style="6017" customWidth="1"/>
    <col min="6606" max="6606" width="45.33203125" style="6017" customWidth="1"/>
    <col min="6607" max="6609" width="18.6640625" style="6017" customWidth="1"/>
    <col min="6610" max="6811" width="9.1640625" style="6017"/>
    <col min="6812" max="6812" width="1.6640625" style="6017" customWidth="1"/>
    <col min="6813" max="6813" width="28.5" style="6017" customWidth="1"/>
    <col min="6814" max="6815" width="0" style="6017" hidden="1" customWidth="1"/>
    <col min="6816" max="6816" width="11.33203125" style="6017" customWidth="1"/>
    <col min="6817" max="6817" width="2.33203125" style="6017" customWidth="1"/>
    <col min="6818" max="6818" width="11.1640625" style="6017" customWidth="1"/>
    <col min="6819" max="6819" width="2.33203125" style="6017" customWidth="1"/>
    <col min="6820" max="6820" width="10.83203125" style="6017" customWidth="1"/>
    <col min="6821" max="6821" width="2.33203125" style="6017" customWidth="1"/>
    <col min="6822" max="6860" width="9.1640625" style="6017"/>
    <col min="6861" max="6861" width="1.5" style="6017" customWidth="1"/>
    <col min="6862" max="6862" width="45.33203125" style="6017" customWidth="1"/>
    <col min="6863" max="6865" width="18.6640625" style="6017" customWidth="1"/>
    <col min="6866" max="7067" width="9.1640625" style="6017"/>
    <col min="7068" max="7068" width="1.6640625" style="6017" customWidth="1"/>
    <col min="7069" max="7069" width="28.5" style="6017" customWidth="1"/>
    <col min="7070" max="7071" width="0" style="6017" hidden="1" customWidth="1"/>
    <col min="7072" max="7072" width="11.33203125" style="6017" customWidth="1"/>
    <col min="7073" max="7073" width="2.33203125" style="6017" customWidth="1"/>
    <col min="7074" max="7074" width="11.1640625" style="6017" customWidth="1"/>
    <col min="7075" max="7075" width="2.33203125" style="6017" customWidth="1"/>
    <col min="7076" max="7076" width="10.83203125" style="6017" customWidth="1"/>
    <col min="7077" max="7077" width="2.33203125" style="6017" customWidth="1"/>
    <col min="7078" max="7116" width="9.1640625" style="6017"/>
    <col min="7117" max="7117" width="1.5" style="6017" customWidth="1"/>
    <col min="7118" max="7118" width="45.33203125" style="6017" customWidth="1"/>
    <col min="7119" max="7121" width="18.6640625" style="6017" customWidth="1"/>
    <col min="7122" max="7323" width="9.1640625" style="6017"/>
    <col min="7324" max="7324" width="1.6640625" style="6017" customWidth="1"/>
    <col min="7325" max="7325" width="28.5" style="6017" customWidth="1"/>
    <col min="7326" max="7327" width="0" style="6017" hidden="1" customWidth="1"/>
    <col min="7328" max="7328" width="11.33203125" style="6017" customWidth="1"/>
    <col min="7329" max="7329" width="2.33203125" style="6017" customWidth="1"/>
    <col min="7330" max="7330" width="11.1640625" style="6017" customWidth="1"/>
    <col min="7331" max="7331" width="2.33203125" style="6017" customWidth="1"/>
    <col min="7332" max="7332" width="10.83203125" style="6017" customWidth="1"/>
    <col min="7333" max="7333" width="2.33203125" style="6017" customWidth="1"/>
    <col min="7334" max="7372" width="9.1640625" style="6017"/>
    <col min="7373" max="7373" width="1.5" style="6017" customWidth="1"/>
    <col min="7374" max="7374" width="45.33203125" style="6017" customWidth="1"/>
    <col min="7375" max="7377" width="18.6640625" style="6017" customWidth="1"/>
    <col min="7378" max="7579" width="9.1640625" style="6017"/>
    <col min="7580" max="7580" width="1.6640625" style="6017" customWidth="1"/>
    <col min="7581" max="7581" width="28.5" style="6017" customWidth="1"/>
    <col min="7582" max="7583" width="0" style="6017" hidden="1" customWidth="1"/>
    <col min="7584" max="7584" width="11.33203125" style="6017" customWidth="1"/>
    <col min="7585" max="7585" width="2.33203125" style="6017" customWidth="1"/>
    <col min="7586" max="7586" width="11.1640625" style="6017" customWidth="1"/>
    <col min="7587" max="7587" width="2.33203125" style="6017" customWidth="1"/>
    <col min="7588" max="7588" width="10.83203125" style="6017" customWidth="1"/>
    <col min="7589" max="7589" width="2.33203125" style="6017" customWidth="1"/>
    <col min="7590" max="7628" width="9.1640625" style="6017"/>
    <col min="7629" max="7629" width="1.5" style="6017" customWidth="1"/>
    <col min="7630" max="7630" width="45.33203125" style="6017" customWidth="1"/>
    <col min="7631" max="7633" width="18.6640625" style="6017" customWidth="1"/>
    <col min="7634" max="7835" width="9.1640625" style="6017"/>
    <col min="7836" max="7836" width="1.6640625" style="6017" customWidth="1"/>
    <col min="7837" max="7837" width="28.5" style="6017" customWidth="1"/>
    <col min="7838" max="7839" width="0" style="6017" hidden="1" customWidth="1"/>
    <col min="7840" max="7840" width="11.33203125" style="6017" customWidth="1"/>
    <col min="7841" max="7841" width="2.33203125" style="6017" customWidth="1"/>
    <col min="7842" max="7842" width="11.1640625" style="6017" customWidth="1"/>
    <col min="7843" max="7843" width="2.33203125" style="6017" customWidth="1"/>
    <col min="7844" max="7844" width="10.83203125" style="6017" customWidth="1"/>
    <col min="7845" max="7845" width="2.33203125" style="6017" customWidth="1"/>
    <col min="7846" max="7884" width="9.1640625" style="6017"/>
    <col min="7885" max="7885" width="1.5" style="6017" customWidth="1"/>
    <col min="7886" max="7886" width="45.33203125" style="6017" customWidth="1"/>
    <col min="7887" max="7889" width="18.6640625" style="6017" customWidth="1"/>
    <col min="7890" max="8091" width="9.1640625" style="6017"/>
    <col min="8092" max="8092" width="1.6640625" style="6017" customWidth="1"/>
    <col min="8093" max="8093" width="28.5" style="6017" customWidth="1"/>
    <col min="8094" max="8095" width="0" style="6017" hidden="1" customWidth="1"/>
    <col min="8096" max="8096" width="11.33203125" style="6017" customWidth="1"/>
    <col min="8097" max="8097" width="2.33203125" style="6017" customWidth="1"/>
    <col min="8098" max="8098" width="11.1640625" style="6017" customWidth="1"/>
    <col min="8099" max="8099" width="2.33203125" style="6017" customWidth="1"/>
    <col min="8100" max="8100" width="10.83203125" style="6017" customWidth="1"/>
    <col min="8101" max="8101" width="2.33203125" style="6017" customWidth="1"/>
    <col min="8102" max="8140" width="9.1640625" style="6017"/>
    <col min="8141" max="8141" width="1.5" style="6017" customWidth="1"/>
    <col min="8142" max="8142" width="45.33203125" style="6017" customWidth="1"/>
    <col min="8143" max="8145" width="18.6640625" style="6017" customWidth="1"/>
    <col min="8146" max="8347" width="9.1640625" style="6017"/>
    <col min="8348" max="8348" width="1.6640625" style="6017" customWidth="1"/>
    <col min="8349" max="8349" width="28.5" style="6017" customWidth="1"/>
    <col min="8350" max="8351" width="0" style="6017" hidden="1" customWidth="1"/>
    <col min="8352" max="8352" width="11.33203125" style="6017" customWidth="1"/>
    <col min="8353" max="8353" width="2.33203125" style="6017" customWidth="1"/>
    <col min="8354" max="8354" width="11.1640625" style="6017" customWidth="1"/>
    <col min="8355" max="8355" width="2.33203125" style="6017" customWidth="1"/>
    <col min="8356" max="8356" width="10.83203125" style="6017" customWidth="1"/>
    <col min="8357" max="8357" width="2.33203125" style="6017" customWidth="1"/>
    <col min="8358" max="8396" width="9.1640625" style="6017"/>
    <col min="8397" max="8397" width="1.5" style="6017" customWidth="1"/>
    <col min="8398" max="8398" width="45.33203125" style="6017" customWidth="1"/>
    <col min="8399" max="8401" width="18.6640625" style="6017" customWidth="1"/>
    <col min="8402" max="8603" width="9.1640625" style="6017"/>
    <col min="8604" max="8604" width="1.6640625" style="6017" customWidth="1"/>
    <col min="8605" max="8605" width="28.5" style="6017" customWidth="1"/>
    <col min="8606" max="8607" width="0" style="6017" hidden="1" customWidth="1"/>
    <col min="8608" max="8608" width="11.33203125" style="6017" customWidth="1"/>
    <col min="8609" max="8609" width="2.33203125" style="6017" customWidth="1"/>
    <col min="8610" max="8610" width="11.1640625" style="6017" customWidth="1"/>
    <col min="8611" max="8611" width="2.33203125" style="6017" customWidth="1"/>
    <col min="8612" max="8612" width="10.83203125" style="6017" customWidth="1"/>
    <col min="8613" max="8613" width="2.33203125" style="6017" customWidth="1"/>
    <col min="8614" max="8652" width="9.1640625" style="6017"/>
    <col min="8653" max="8653" width="1.5" style="6017" customWidth="1"/>
    <col min="8654" max="8654" width="45.33203125" style="6017" customWidth="1"/>
    <col min="8655" max="8657" width="18.6640625" style="6017" customWidth="1"/>
    <col min="8658" max="8859" width="9.1640625" style="6017"/>
    <col min="8860" max="8860" width="1.6640625" style="6017" customWidth="1"/>
    <col min="8861" max="8861" width="28.5" style="6017" customWidth="1"/>
    <col min="8862" max="8863" width="0" style="6017" hidden="1" customWidth="1"/>
    <col min="8864" max="8864" width="11.33203125" style="6017" customWidth="1"/>
    <col min="8865" max="8865" width="2.33203125" style="6017" customWidth="1"/>
    <col min="8866" max="8866" width="11.1640625" style="6017" customWidth="1"/>
    <col min="8867" max="8867" width="2.33203125" style="6017" customWidth="1"/>
    <col min="8868" max="8868" width="10.83203125" style="6017" customWidth="1"/>
    <col min="8869" max="8869" width="2.33203125" style="6017" customWidth="1"/>
    <col min="8870" max="8908" width="9.1640625" style="6017"/>
    <col min="8909" max="8909" width="1.5" style="6017" customWidth="1"/>
    <col min="8910" max="8910" width="45.33203125" style="6017" customWidth="1"/>
    <col min="8911" max="8913" width="18.6640625" style="6017" customWidth="1"/>
    <col min="8914" max="9115" width="9.1640625" style="6017"/>
    <col min="9116" max="9116" width="1.6640625" style="6017" customWidth="1"/>
    <col min="9117" max="9117" width="28.5" style="6017" customWidth="1"/>
    <col min="9118" max="9119" width="0" style="6017" hidden="1" customWidth="1"/>
    <col min="9120" max="9120" width="11.33203125" style="6017" customWidth="1"/>
    <col min="9121" max="9121" width="2.33203125" style="6017" customWidth="1"/>
    <col min="9122" max="9122" width="11.1640625" style="6017" customWidth="1"/>
    <col min="9123" max="9123" width="2.33203125" style="6017" customWidth="1"/>
    <col min="9124" max="9124" width="10.83203125" style="6017" customWidth="1"/>
    <col min="9125" max="9125" width="2.33203125" style="6017" customWidth="1"/>
    <col min="9126" max="9164" width="9.1640625" style="6017"/>
    <col min="9165" max="9165" width="1.5" style="6017" customWidth="1"/>
    <col min="9166" max="9166" width="45.33203125" style="6017" customWidth="1"/>
    <col min="9167" max="9169" width="18.6640625" style="6017" customWidth="1"/>
    <col min="9170" max="9371" width="9.1640625" style="6017"/>
    <col min="9372" max="9372" width="1.6640625" style="6017" customWidth="1"/>
    <col min="9373" max="9373" width="28.5" style="6017" customWidth="1"/>
    <col min="9374" max="9375" width="0" style="6017" hidden="1" customWidth="1"/>
    <col min="9376" max="9376" width="11.33203125" style="6017" customWidth="1"/>
    <col min="9377" max="9377" width="2.33203125" style="6017" customWidth="1"/>
    <col min="9378" max="9378" width="11.1640625" style="6017" customWidth="1"/>
    <col min="9379" max="9379" width="2.33203125" style="6017" customWidth="1"/>
    <col min="9380" max="9380" width="10.83203125" style="6017" customWidth="1"/>
    <col min="9381" max="9381" width="2.33203125" style="6017" customWidth="1"/>
    <col min="9382" max="9420" width="9.1640625" style="6017"/>
    <col min="9421" max="9421" width="1.5" style="6017" customWidth="1"/>
    <col min="9422" max="9422" width="45.33203125" style="6017" customWidth="1"/>
    <col min="9423" max="9425" width="18.6640625" style="6017" customWidth="1"/>
    <col min="9426" max="9627" width="9.1640625" style="6017"/>
    <col min="9628" max="9628" width="1.6640625" style="6017" customWidth="1"/>
    <col min="9629" max="9629" width="28.5" style="6017" customWidth="1"/>
    <col min="9630" max="9631" width="0" style="6017" hidden="1" customWidth="1"/>
    <col min="9632" max="9632" width="11.33203125" style="6017" customWidth="1"/>
    <col min="9633" max="9633" width="2.33203125" style="6017" customWidth="1"/>
    <col min="9634" max="9634" width="11.1640625" style="6017" customWidth="1"/>
    <col min="9635" max="9635" width="2.33203125" style="6017" customWidth="1"/>
    <col min="9636" max="9636" width="10.83203125" style="6017" customWidth="1"/>
    <col min="9637" max="9637" width="2.33203125" style="6017" customWidth="1"/>
    <col min="9638" max="9676" width="9.1640625" style="6017"/>
    <col min="9677" max="9677" width="1.5" style="6017" customWidth="1"/>
    <col min="9678" max="9678" width="45.33203125" style="6017" customWidth="1"/>
    <col min="9679" max="9681" width="18.6640625" style="6017" customWidth="1"/>
    <col min="9682" max="9883" width="9.1640625" style="6017"/>
    <col min="9884" max="9884" width="1.6640625" style="6017" customWidth="1"/>
    <col min="9885" max="9885" width="28.5" style="6017" customWidth="1"/>
    <col min="9886" max="9887" width="0" style="6017" hidden="1" customWidth="1"/>
    <col min="9888" max="9888" width="11.33203125" style="6017" customWidth="1"/>
    <col min="9889" max="9889" width="2.33203125" style="6017" customWidth="1"/>
    <col min="9890" max="9890" width="11.1640625" style="6017" customWidth="1"/>
    <col min="9891" max="9891" width="2.33203125" style="6017" customWidth="1"/>
    <col min="9892" max="9892" width="10.83203125" style="6017" customWidth="1"/>
    <col min="9893" max="9893" width="2.33203125" style="6017" customWidth="1"/>
    <col min="9894" max="9932" width="9.1640625" style="6017"/>
    <col min="9933" max="9933" width="1.5" style="6017" customWidth="1"/>
    <col min="9934" max="9934" width="45.33203125" style="6017" customWidth="1"/>
    <col min="9935" max="9937" width="18.6640625" style="6017" customWidth="1"/>
    <col min="9938" max="10139" width="9.1640625" style="6017"/>
    <col min="10140" max="10140" width="1.6640625" style="6017" customWidth="1"/>
    <col min="10141" max="10141" width="28.5" style="6017" customWidth="1"/>
    <col min="10142" max="10143" width="0" style="6017" hidden="1" customWidth="1"/>
    <col min="10144" max="10144" width="11.33203125" style="6017" customWidth="1"/>
    <col min="10145" max="10145" width="2.33203125" style="6017" customWidth="1"/>
    <col min="10146" max="10146" width="11.1640625" style="6017" customWidth="1"/>
    <col min="10147" max="10147" width="2.33203125" style="6017" customWidth="1"/>
    <col min="10148" max="10148" width="10.83203125" style="6017" customWidth="1"/>
    <col min="10149" max="10149" width="2.33203125" style="6017" customWidth="1"/>
    <col min="10150" max="10188" width="9.1640625" style="6017"/>
    <col min="10189" max="10189" width="1.5" style="6017" customWidth="1"/>
    <col min="10190" max="10190" width="45.33203125" style="6017" customWidth="1"/>
    <col min="10191" max="10193" width="18.6640625" style="6017" customWidth="1"/>
    <col min="10194" max="10395" width="9.1640625" style="6017"/>
    <col min="10396" max="10396" width="1.6640625" style="6017" customWidth="1"/>
    <col min="10397" max="10397" width="28.5" style="6017" customWidth="1"/>
    <col min="10398" max="10399" width="0" style="6017" hidden="1" customWidth="1"/>
    <col min="10400" max="10400" width="11.33203125" style="6017" customWidth="1"/>
    <col min="10401" max="10401" width="2.33203125" style="6017" customWidth="1"/>
    <col min="10402" max="10402" width="11.1640625" style="6017" customWidth="1"/>
    <col min="10403" max="10403" width="2.33203125" style="6017" customWidth="1"/>
    <col min="10404" max="10404" width="10.83203125" style="6017" customWidth="1"/>
    <col min="10405" max="10405" width="2.33203125" style="6017" customWidth="1"/>
    <col min="10406" max="10444" width="9.1640625" style="6017"/>
    <col min="10445" max="10445" width="1.5" style="6017" customWidth="1"/>
    <col min="10446" max="10446" width="45.33203125" style="6017" customWidth="1"/>
    <col min="10447" max="10449" width="18.6640625" style="6017" customWidth="1"/>
    <col min="10450" max="10651" width="9.1640625" style="6017"/>
    <col min="10652" max="10652" width="1.6640625" style="6017" customWidth="1"/>
    <col min="10653" max="10653" width="28.5" style="6017" customWidth="1"/>
    <col min="10654" max="10655" width="0" style="6017" hidden="1" customWidth="1"/>
    <col min="10656" max="10656" width="11.33203125" style="6017" customWidth="1"/>
    <col min="10657" max="10657" width="2.33203125" style="6017" customWidth="1"/>
    <col min="10658" max="10658" width="11.1640625" style="6017" customWidth="1"/>
    <col min="10659" max="10659" width="2.33203125" style="6017" customWidth="1"/>
    <col min="10660" max="10660" width="10.83203125" style="6017" customWidth="1"/>
    <col min="10661" max="10661" width="2.33203125" style="6017" customWidth="1"/>
    <col min="10662" max="10700" width="9.1640625" style="6017"/>
    <col min="10701" max="10701" width="1.5" style="6017" customWidth="1"/>
    <col min="10702" max="10702" width="45.33203125" style="6017" customWidth="1"/>
    <col min="10703" max="10705" width="18.6640625" style="6017" customWidth="1"/>
    <col min="10706" max="10907" width="9.1640625" style="6017"/>
    <col min="10908" max="10908" width="1.6640625" style="6017" customWidth="1"/>
    <col min="10909" max="10909" width="28.5" style="6017" customWidth="1"/>
    <col min="10910" max="10911" width="0" style="6017" hidden="1" customWidth="1"/>
    <col min="10912" max="10912" width="11.33203125" style="6017" customWidth="1"/>
    <col min="10913" max="10913" width="2.33203125" style="6017" customWidth="1"/>
    <col min="10914" max="10914" width="11.1640625" style="6017" customWidth="1"/>
    <col min="10915" max="10915" width="2.33203125" style="6017" customWidth="1"/>
    <col min="10916" max="10916" width="10.83203125" style="6017" customWidth="1"/>
    <col min="10917" max="10917" width="2.33203125" style="6017" customWidth="1"/>
    <col min="10918" max="10956" width="9.1640625" style="6017"/>
    <col min="10957" max="10957" width="1.5" style="6017" customWidth="1"/>
    <col min="10958" max="10958" width="45.33203125" style="6017" customWidth="1"/>
    <col min="10959" max="10961" width="18.6640625" style="6017" customWidth="1"/>
    <col min="10962" max="11163" width="9.1640625" style="6017"/>
    <col min="11164" max="11164" width="1.6640625" style="6017" customWidth="1"/>
    <col min="11165" max="11165" width="28.5" style="6017" customWidth="1"/>
    <col min="11166" max="11167" width="0" style="6017" hidden="1" customWidth="1"/>
    <col min="11168" max="11168" width="11.33203125" style="6017" customWidth="1"/>
    <col min="11169" max="11169" width="2.33203125" style="6017" customWidth="1"/>
    <col min="11170" max="11170" width="11.1640625" style="6017" customWidth="1"/>
    <col min="11171" max="11171" width="2.33203125" style="6017" customWidth="1"/>
    <col min="11172" max="11172" width="10.83203125" style="6017" customWidth="1"/>
    <col min="11173" max="11173" width="2.33203125" style="6017" customWidth="1"/>
    <col min="11174" max="11212" width="9.1640625" style="6017"/>
    <col min="11213" max="11213" width="1.5" style="6017" customWidth="1"/>
    <col min="11214" max="11214" width="45.33203125" style="6017" customWidth="1"/>
    <col min="11215" max="11217" width="18.6640625" style="6017" customWidth="1"/>
    <col min="11218" max="11419" width="9.1640625" style="6017"/>
    <col min="11420" max="11420" width="1.6640625" style="6017" customWidth="1"/>
    <col min="11421" max="11421" width="28.5" style="6017" customWidth="1"/>
    <col min="11422" max="11423" width="0" style="6017" hidden="1" customWidth="1"/>
    <col min="11424" max="11424" width="11.33203125" style="6017" customWidth="1"/>
    <col min="11425" max="11425" width="2.33203125" style="6017" customWidth="1"/>
    <col min="11426" max="11426" width="11.1640625" style="6017" customWidth="1"/>
    <col min="11427" max="11427" width="2.33203125" style="6017" customWidth="1"/>
    <col min="11428" max="11428" width="10.83203125" style="6017" customWidth="1"/>
    <col min="11429" max="11429" width="2.33203125" style="6017" customWidth="1"/>
    <col min="11430" max="11468" width="9.1640625" style="6017"/>
    <col min="11469" max="11469" width="1.5" style="6017" customWidth="1"/>
    <col min="11470" max="11470" width="45.33203125" style="6017" customWidth="1"/>
    <col min="11471" max="11473" width="18.6640625" style="6017" customWidth="1"/>
    <col min="11474" max="11675" width="9.1640625" style="6017"/>
    <col min="11676" max="11676" width="1.6640625" style="6017" customWidth="1"/>
    <col min="11677" max="11677" width="28.5" style="6017" customWidth="1"/>
    <col min="11678" max="11679" width="0" style="6017" hidden="1" customWidth="1"/>
    <col min="11680" max="11680" width="11.33203125" style="6017" customWidth="1"/>
    <col min="11681" max="11681" width="2.33203125" style="6017" customWidth="1"/>
    <col min="11682" max="11682" width="11.1640625" style="6017" customWidth="1"/>
    <col min="11683" max="11683" width="2.33203125" style="6017" customWidth="1"/>
    <col min="11684" max="11684" width="10.83203125" style="6017" customWidth="1"/>
    <col min="11685" max="11685" width="2.33203125" style="6017" customWidth="1"/>
    <col min="11686" max="11724" width="9.1640625" style="6017"/>
    <col min="11725" max="11725" width="1.5" style="6017" customWidth="1"/>
    <col min="11726" max="11726" width="45.33203125" style="6017" customWidth="1"/>
    <col min="11727" max="11729" width="18.6640625" style="6017" customWidth="1"/>
    <col min="11730" max="11931" width="9.1640625" style="6017"/>
    <col min="11932" max="11932" width="1.6640625" style="6017" customWidth="1"/>
    <col min="11933" max="11933" width="28.5" style="6017" customWidth="1"/>
    <col min="11934" max="11935" width="0" style="6017" hidden="1" customWidth="1"/>
    <col min="11936" max="11936" width="11.33203125" style="6017" customWidth="1"/>
    <col min="11937" max="11937" width="2.33203125" style="6017" customWidth="1"/>
    <col min="11938" max="11938" width="11.1640625" style="6017" customWidth="1"/>
    <col min="11939" max="11939" width="2.33203125" style="6017" customWidth="1"/>
    <col min="11940" max="11940" width="10.83203125" style="6017" customWidth="1"/>
    <col min="11941" max="11941" width="2.33203125" style="6017" customWidth="1"/>
    <col min="11942" max="11980" width="9.1640625" style="6017"/>
    <col min="11981" max="11981" width="1.5" style="6017" customWidth="1"/>
    <col min="11982" max="11982" width="45.33203125" style="6017" customWidth="1"/>
    <col min="11983" max="11985" width="18.6640625" style="6017" customWidth="1"/>
    <col min="11986" max="12187" width="9.1640625" style="6017"/>
    <col min="12188" max="12188" width="1.6640625" style="6017" customWidth="1"/>
    <col min="12189" max="12189" width="28.5" style="6017" customWidth="1"/>
    <col min="12190" max="12191" width="0" style="6017" hidden="1" customWidth="1"/>
    <col min="12192" max="12192" width="11.33203125" style="6017" customWidth="1"/>
    <col min="12193" max="12193" width="2.33203125" style="6017" customWidth="1"/>
    <col min="12194" max="12194" width="11.1640625" style="6017" customWidth="1"/>
    <col min="12195" max="12195" width="2.33203125" style="6017" customWidth="1"/>
    <col min="12196" max="12196" width="10.83203125" style="6017" customWidth="1"/>
    <col min="12197" max="12197" width="2.33203125" style="6017" customWidth="1"/>
    <col min="12198" max="12236" width="9.1640625" style="6017"/>
    <col min="12237" max="12237" width="1.5" style="6017" customWidth="1"/>
    <col min="12238" max="12238" width="45.33203125" style="6017" customWidth="1"/>
    <col min="12239" max="12241" width="18.6640625" style="6017" customWidth="1"/>
    <col min="12242" max="12443" width="9.1640625" style="6017"/>
    <col min="12444" max="12444" width="1.6640625" style="6017" customWidth="1"/>
    <col min="12445" max="12445" width="28.5" style="6017" customWidth="1"/>
    <col min="12446" max="12447" width="0" style="6017" hidden="1" customWidth="1"/>
    <col min="12448" max="12448" width="11.33203125" style="6017" customWidth="1"/>
    <col min="12449" max="12449" width="2.33203125" style="6017" customWidth="1"/>
    <col min="12450" max="12450" width="11.1640625" style="6017" customWidth="1"/>
    <col min="12451" max="12451" width="2.33203125" style="6017" customWidth="1"/>
    <col min="12452" max="12452" width="10.83203125" style="6017" customWidth="1"/>
    <col min="12453" max="12453" width="2.33203125" style="6017" customWidth="1"/>
    <col min="12454" max="12492" width="9.1640625" style="6017"/>
    <col min="12493" max="12493" width="1.5" style="6017" customWidth="1"/>
    <col min="12494" max="12494" width="45.33203125" style="6017" customWidth="1"/>
    <col min="12495" max="12497" width="18.6640625" style="6017" customWidth="1"/>
    <col min="12498" max="12699" width="9.1640625" style="6017"/>
    <col min="12700" max="12700" width="1.6640625" style="6017" customWidth="1"/>
    <col min="12701" max="12701" width="28.5" style="6017" customWidth="1"/>
    <col min="12702" max="12703" width="0" style="6017" hidden="1" customWidth="1"/>
    <col min="12704" max="12704" width="11.33203125" style="6017" customWidth="1"/>
    <col min="12705" max="12705" width="2.33203125" style="6017" customWidth="1"/>
    <col min="12706" max="12706" width="11.1640625" style="6017" customWidth="1"/>
    <col min="12707" max="12707" width="2.33203125" style="6017" customWidth="1"/>
    <col min="12708" max="12708" width="10.83203125" style="6017" customWidth="1"/>
    <col min="12709" max="12709" width="2.33203125" style="6017" customWidth="1"/>
    <col min="12710" max="12748" width="9.1640625" style="6017"/>
    <col min="12749" max="12749" width="1.5" style="6017" customWidth="1"/>
    <col min="12750" max="12750" width="45.33203125" style="6017" customWidth="1"/>
    <col min="12751" max="12753" width="18.6640625" style="6017" customWidth="1"/>
    <col min="12754" max="12955" width="9.1640625" style="6017"/>
    <col min="12956" max="12956" width="1.6640625" style="6017" customWidth="1"/>
    <col min="12957" max="12957" width="28.5" style="6017" customWidth="1"/>
    <col min="12958" max="12959" width="0" style="6017" hidden="1" customWidth="1"/>
    <col min="12960" max="12960" width="11.33203125" style="6017" customWidth="1"/>
    <col min="12961" max="12961" width="2.33203125" style="6017" customWidth="1"/>
    <col min="12962" max="12962" width="11.1640625" style="6017" customWidth="1"/>
    <col min="12963" max="12963" width="2.33203125" style="6017" customWidth="1"/>
    <col min="12964" max="12964" width="10.83203125" style="6017" customWidth="1"/>
    <col min="12965" max="12965" width="2.33203125" style="6017" customWidth="1"/>
    <col min="12966" max="13004" width="9.1640625" style="6017"/>
    <col min="13005" max="13005" width="1.5" style="6017" customWidth="1"/>
    <col min="13006" max="13006" width="45.33203125" style="6017" customWidth="1"/>
    <col min="13007" max="13009" width="18.6640625" style="6017" customWidth="1"/>
    <col min="13010" max="13211" width="9.1640625" style="6017"/>
    <col min="13212" max="13212" width="1.6640625" style="6017" customWidth="1"/>
    <col min="13213" max="13213" width="28.5" style="6017" customWidth="1"/>
    <col min="13214" max="13215" width="0" style="6017" hidden="1" customWidth="1"/>
    <col min="13216" max="13216" width="11.33203125" style="6017" customWidth="1"/>
    <col min="13217" max="13217" width="2.33203125" style="6017" customWidth="1"/>
    <col min="13218" max="13218" width="11.1640625" style="6017" customWidth="1"/>
    <col min="13219" max="13219" width="2.33203125" style="6017" customWidth="1"/>
    <col min="13220" max="13220" width="10.83203125" style="6017" customWidth="1"/>
    <col min="13221" max="13221" width="2.33203125" style="6017" customWidth="1"/>
    <col min="13222" max="13260" width="9.1640625" style="6017"/>
    <col min="13261" max="13261" width="1.5" style="6017" customWidth="1"/>
    <col min="13262" max="13262" width="45.33203125" style="6017" customWidth="1"/>
    <col min="13263" max="13265" width="18.6640625" style="6017" customWidth="1"/>
    <col min="13266" max="13467" width="9.1640625" style="6017"/>
    <col min="13468" max="13468" width="1.6640625" style="6017" customWidth="1"/>
    <col min="13469" max="13469" width="28.5" style="6017" customWidth="1"/>
    <col min="13470" max="13471" width="0" style="6017" hidden="1" customWidth="1"/>
    <col min="13472" max="13472" width="11.33203125" style="6017" customWidth="1"/>
    <col min="13473" max="13473" width="2.33203125" style="6017" customWidth="1"/>
    <col min="13474" max="13474" width="11.1640625" style="6017" customWidth="1"/>
    <col min="13475" max="13475" width="2.33203125" style="6017" customWidth="1"/>
    <col min="13476" max="13476" width="10.83203125" style="6017" customWidth="1"/>
    <col min="13477" max="13477" width="2.33203125" style="6017" customWidth="1"/>
    <col min="13478" max="13516" width="9.1640625" style="6017"/>
    <col min="13517" max="13517" width="1.5" style="6017" customWidth="1"/>
    <col min="13518" max="13518" width="45.33203125" style="6017" customWidth="1"/>
    <col min="13519" max="13521" width="18.6640625" style="6017" customWidth="1"/>
    <col min="13522" max="13723" width="9.1640625" style="6017"/>
    <col min="13724" max="13724" width="1.6640625" style="6017" customWidth="1"/>
    <col min="13725" max="13725" width="28.5" style="6017" customWidth="1"/>
    <col min="13726" max="13727" width="0" style="6017" hidden="1" customWidth="1"/>
    <col min="13728" max="13728" width="11.33203125" style="6017" customWidth="1"/>
    <col min="13729" max="13729" width="2.33203125" style="6017" customWidth="1"/>
    <col min="13730" max="13730" width="11.1640625" style="6017" customWidth="1"/>
    <col min="13731" max="13731" width="2.33203125" style="6017" customWidth="1"/>
    <col min="13732" max="13732" width="10.83203125" style="6017" customWidth="1"/>
    <col min="13733" max="13733" width="2.33203125" style="6017" customWidth="1"/>
    <col min="13734" max="13772" width="9.1640625" style="6017"/>
    <col min="13773" max="13773" width="1.5" style="6017" customWidth="1"/>
    <col min="13774" max="13774" width="45.33203125" style="6017" customWidth="1"/>
    <col min="13775" max="13777" width="18.6640625" style="6017" customWidth="1"/>
    <col min="13778" max="13979" width="9.1640625" style="6017"/>
    <col min="13980" max="13980" width="1.6640625" style="6017" customWidth="1"/>
    <col min="13981" max="13981" width="28.5" style="6017" customWidth="1"/>
    <col min="13982" max="13983" width="0" style="6017" hidden="1" customWidth="1"/>
    <col min="13984" max="13984" width="11.33203125" style="6017" customWidth="1"/>
    <col min="13985" max="13985" width="2.33203125" style="6017" customWidth="1"/>
    <col min="13986" max="13986" width="11.1640625" style="6017" customWidth="1"/>
    <col min="13987" max="13987" width="2.33203125" style="6017" customWidth="1"/>
    <col min="13988" max="13988" width="10.83203125" style="6017" customWidth="1"/>
    <col min="13989" max="13989" width="2.33203125" style="6017" customWidth="1"/>
    <col min="13990" max="14028" width="9.1640625" style="6017"/>
    <col min="14029" max="14029" width="1.5" style="6017" customWidth="1"/>
    <col min="14030" max="14030" width="45.33203125" style="6017" customWidth="1"/>
    <col min="14031" max="14033" width="18.6640625" style="6017" customWidth="1"/>
    <col min="14034" max="14235" width="9.1640625" style="6017"/>
    <col min="14236" max="14236" width="1.6640625" style="6017" customWidth="1"/>
    <col min="14237" max="14237" width="28.5" style="6017" customWidth="1"/>
    <col min="14238" max="14239" width="0" style="6017" hidden="1" customWidth="1"/>
    <col min="14240" max="14240" width="11.33203125" style="6017" customWidth="1"/>
    <col min="14241" max="14241" width="2.33203125" style="6017" customWidth="1"/>
    <col min="14242" max="14242" width="11.1640625" style="6017" customWidth="1"/>
    <col min="14243" max="14243" width="2.33203125" style="6017" customWidth="1"/>
    <col min="14244" max="14244" width="10.83203125" style="6017" customWidth="1"/>
    <col min="14245" max="14245" width="2.33203125" style="6017" customWidth="1"/>
    <col min="14246" max="14284" width="9.1640625" style="6017"/>
    <col min="14285" max="14285" width="1.5" style="6017" customWidth="1"/>
    <col min="14286" max="14286" width="45.33203125" style="6017" customWidth="1"/>
    <col min="14287" max="14289" width="18.6640625" style="6017" customWidth="1"/>
    <col min="14290" max="14491" width="9.1640625" style="6017"/>
    <col min="14492" max="14492" width="1.6640625" style="6017" customWidth="1"/>
    <col min="14493" max="14493" width="28.5" style="6017" customWidth="1"/>
    <col min="14494" max="14495" width="0" style="6017" hidden="1" customWidth="1"/>
    <col min="14496" max="14496" width="11.33203125" style="6017" customWidth="1"/>
    <col min="14497" max="14497" width="2.33203125" style="6017" customWidth="1"/>
    <col min="14498" max="14498" width="11.1640625" style="6017" customWidth="1"/>
    <col min="14499" max="14499" width="2.33203125" style="6017" customWidth="1"/>
    <col min="14500" max="14500" width="10.83203125" style="6017" customWidth="1"/>
    <col min="14501" max="14501" width="2.33203125" style="6017" customWidth="1"/>
    <col min="14502" max="14540" width="9.1640625" style="6017"/>
    <col min="14541" max="14541" width="1.5" style="6017" customWidth="1"/>
    <col min="14542" max="14542" width="45.33203125" style="6017" customWidth="1"/>
    <col min="14543" max="14545" width="18.6640625" style="6017" customWidth="1"/>
    <col min="14546" max="14747" width="9.1640625" style="6017"/>
    <col min="14748" max="14748" width="1.6640625" style="6017" customWidth="1"/>
    <col min="14749" max="14749" width="28.5" style="6017" customWidth="1"/>
    <col min="14750" max="14751" width="0" style="6017" hidden="1" customWidth="1"/>
    <col min="14752" max="14752" width="11.33203125" style="6017" customWidth="1"/>
    <col min="14753" max="14753" width="2.33203125" style="6017" customWidth="1"/>
    <col min="14754" max="14754" width="11.1640625" style="6017" customWidth="1"/>
    <col min="14755" max="14755" width="2.33203125" style="6017" customWidth="1"/>
    <col min="14756" max="14756" width="10.83203125" style="6017" customWidth="1"/>
    <col min="14757" max="14757" width="2.33203125" style="6017" customWidth="1"/>
    <col min="14758" max="14796" width="9.1640625" style="6017"/>
    <col min="14797" max="14797" width="1.5" style="6017" customWidth="1"/>
    <col min="14798" max="14798" width="45.33203125" style="6017" customWidth="1"/>
    <col min="14799" max="14801" width="18.6640625" style="6017" customWidth="1"/>
    <col min="14802" max="15003" width="9.1640625" style="6017"/>
    <col min="15004" max="15004" width="1.6640625" style="6017" customWidth="1"/>
    <col min="15005" max="15005" width="28.5" style="6017" customWidth="1"/>
    <col min="15006" max="15007" width="0" style="6017" hidden="1" customWidth="1"/>
    <col min="15008" max="15008" width="11.33203125" style="6017" customWidth="1"/>
    <col min="15009" max="15009" width="2.33203125" style="6017" customWidth="1"/>
    <col min="15010" max="15010" width="11.1640625" style="6017" customWidth="1"/>
    <col min="15011" max="15011" width="2.33203125" style="6017" customWidth="1"/>
    <col min="15012" max="15012" width="10.83203125" style="6017" customWidth="1"/>
    <col min="15013" max="15013" width="2.33203125" style="6017" customWidth="1"/>
    <col min="15014" max="15052" width="9.1640625" style="6017"/>
    <col min="15053" max="15053" width="1.5" style="6017" customWidth="1"/>
    <col min="15054" max="15054" width="45.33203125" style="6017" customWidth="1"/>
    <col min="15055" max="15057" width="18.6640625" style="6017" customWidth="1"/>
    <col min="15058" max="15259" width="9.1640625" style="6017"/>
    <col min="15260" max="15260" width="1.6640625" style="6017" customWidth="1"/>
    <col min="15261" max="15261" width="28.5" style="6017" customWidth="1"/>
    <col min="15262" max="15263" width="0" style="6017" hidden="1" customWidth="1"/>
    <col min="15264" max="15264" width="11.33203125" style="6017" customWidth="1"/>
    <col min="15265" max="15265" width="2.33203125" style="6017" customWidth="1"/>
    <col min="15266" max="15266" width="11.1640625" style="6017" customWidth="1"/>
    <col min="15267" max="15267" width="2.33203125" style="6017" customWidth="1"/>
    <col min="15268" max="15268" width="10.83203125" style="6017" customWidth="1"/>
    <col min="15269" max="15269" width="2.33203125" style="6017" customWidth="1"/>
    <col min="15270" max="15308" width="9.1640625" style="6017"/>
    <col min="15309" max="15309" width="1.5" style="6017" customWidth="1"/>
    <col min="15310" max="15310" width="45.33203125" style="6017" customWidth="1"/>
    <col min="15311" max="15313" width="18.6640625" style="6017" customWidth="1"/>
    <col min="15314" max="15515" width="9.1640625" style="6017"/>
    <col min="15516" max="15516" width="1.6640625" style="6017" customWidth="1"/>
    <col min="15517" max="15517" width="28.5" style="6017" customWidth="1"/>
    <col min="15518" max="15519" width="0" style="6017" hidden="1" customWidth="1"/>
    <col min="15520" max="15520" width="11.33203125" style="6017" customWidth="1"/>
    <col min="15521" max="15521" width="2.33203125" style="6017" customWidth="1"/>
    <col min="15522" max="15522" width="11.1640625" style="6017" customWidth="1"/>
    <col min="15523" max="15523" width="2.33203125" style="6017" customWidth="1"/>
    <col min="15524" max="15524" width="10.83203125" style="6017" customWidth="1"/>
    <col min="15525" max="15525" width="2.33203125" style="6017" customWidth="1"/>
    <col min="15526" max="15564" width="9.1640625" style="6017"/>
    <col min="15565" max="15565" width="1.5" style="6017" customWidth="1"/>
    <col min="15566" max="15566" width="45.33203125" style="6017" customWidth="1"/>
    <col min="15567" max="15569" width="18.6640625" style="6017" customWidth="1"/>
    <col min="15570" max="15771" width="9.1640625" style="6017"/>
    <col min="15772" max="15772" width="1.6640625" style="6017" customWidth="1"/>
    <col min="15773" max="15773" width="28.5" style="6017" customWidth="1"/>
    <col min="15774" max="15775" width="0" style="6017" hidden="1" customWidth="1"/>
    <col min="15776" max="15776" width="11.33203125" style="6017" customWidth="1"/>
    <col min="15777" max="15777" width="2.33203125" style="6017" customWidth="1"/>
    <col min="15778" max="15778" width="11.1640625" style="6017" customWidth="1"/>
    <col min="15779" max="15779" width="2.33203125" style="6017" customWidth="1"/>
    <col min="15780" max="15780" width="10.83203125" style="6017" customWidth="1"/>
    <col min="15781" max="15781" width="2.33203125" style="6017" customWidth="1"/>
    <col min="15782" max="15820" width="9.1640625" style="6017"/>
    <col min="15821" max="15821" width="1.5" style="6017" customWidth="1"/>
    <col min="15822" max="15822" width="45.33203125" style="6017" customWidth="1"/>
    <col min="15823" max="15825" width="18.6640625" style="6017" customWidth="1"/>
    <col min="15826" max="16027" width="9.1640625" style="6017"/>
    <col min="16028" max="16028" width="1.6640625" style="6017" customWidth="1"/>
    <col min="16029" max="16029" width="28.5" style="6017" customWidth="1"/>
    <col min="16030" max="16031" width="0" style="6017" hidden="1" customWidth="1"/>
    <col min="16032" max="16032" width="11.33203125" style="6017" customWidth="1"/>
    <col min="16033" max="16033" width="2.33203125" style="6017" customWidth="1"/>
    <col min="16034" max="16034" width="11.1640625" style="6017" customWidth="1"/>
    <col min="16035" max="16035" width="2.33203125" style="6017" customWidth="1"/>
    <col min="16036" max="16036" width="10.83203125" style="6017" customWidth="1"/>
    <col min="16037" max="16037" width="2.33203125" style="6017" customWidth="1"/>
    <col min="16038" max="16076" width="9.1640625" style="6017"/>
    <col min="16077" max="16077" width="1.5" style="6017" customWidth="1"/>
    <col min="16078" max="16078" width="45.33203125" style="6017" customWidth="1"/>
    <col min="16079" max="16081" width="18.6640625" style="6017" customWidth="1"/>
    <col min="16082" max="16283" width="9.1640625" style="6017"/>
    <col min="16284" max="16284" width="1.6640625" style="6017" customWidth="1"/>
    <col min="16285" max="16285" width="28.5" style="6017" customWidth="1"/>
    <col min="16286" max="16287" width="0" style="6017" hidden="1" customWidth="1"/>
    <col min="16288" max="16288" width="11.33203125" style="6017" customWidth="1"/>
    <col min="16289" max="16289" width="2.33203125" style="6017" customWidth="1"/>
    <col min="16290" max="16290" width="11.1640625" style="6017" customWidth="1"/>
    <col min="16291" max="16291" width="2.33203125" style="6017" customWidth="1"/>
    <col min="16292" max="16292" width="10.83203125" style="6017" customWidth="1"/>
    <col min="16293" max="16293" width="2.33203125" style="6017" customWidth="1"/>
    <col min="16294" max="16384" width="9.1640625" style="6017"/>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1398" customFormat="1" ht="24.75" customHeight="1">
      <c r="B2" s="6656" t="s">
        <v>2471</v>
      </c>
      <c r="C2" s="6656"/>
      <c r="D2" s="6656"/>
      <c r="E2" s="6656"/>
      <c r="F2" s="1399"/>
    </row>
    <row r="3" spans="1:90" s="1398" customFormat="1" ht="19.5" customHeight="1">
      <c r="B3" s="1400" t="s">
        <v>2405</v>
      </c>
      <c r="C3" s="1331" t="s">
        <v>2447</v>
      </c>
      <c r="D3" s="1331" t="s">
        <v>2426</v>
      </c>
      <c r="E3" s="1331" t="s">
        <v>2427</v>
      </c>
    </row>
    <row r="4" spans="1:90" s="1398" customFormat="1" ht="13.9" customHeight="1">
      <c r="A4" s="1401"/>
      <c r="B4" s="1402" t="s">
        <v>1815</v>
      </c>
      <c r="C4" s="6002">
        <v>544</v>
      </c>
      <c r="D4" s="6003">
        <v>557</v>
      </c>
      <c r="E4" s="6004">
        <v>563</v>
      </c>
      <c r="F4" s="1401"/>
    </row>
    <row r="5" spans="1:90" s="1398" customFormat="1" ht="13.9" customHeight="1">
      <c r="A5" s="1401"/>
      <c r="B5" s="1403" t="s">
        <v>2472</v>
      </c>
      <c r="C5" s="6005">
        <v>632</v>
      </c>
      <c r="D5" s="6006">
        <v>646</v>
      </c>
      <c r="E5" s="6007">
        <v>655</v>
      </c>
      <c r="F5" s="1401"/>
    </row>
    <row r="6" spans="1:90" s="1398" customFormat="1" ht="13.9" customHeight="1">
      <c r="A6" s="1401"/>
      <c r="B6" s="1404" t="s">
        <v>1816</v>
      </c>
      <c r="C6" s="6002">
        <v>818</v>
      </c>
      <c r="D6" s="6008">
        <v>912</v>
      </c>
      <c r="E6" s="6007">
        <v>170</v>
      </c>
      <c r="F6" s="1401"/>
    </row>
    <row r="7" spans="1:90" s="1398" customFormat="1" ht="13.9" customHeight="1">
      <c r="A7" s="1401"/>
      <c r="B7" s="1404" t="s">
        <v>1817</v>
      </c>
      <c r="C7" s="6002">
        <v>480</v>
      </c>
      <c r="D7" s="6008">
        <v>524</v>
      </c>
      <c r="E7" s="6007">
        <v>532</v>
      </c>
      <c r="F7" s="1401"/>
    </row>
    <row r="8" spans="1:90" s="1398" customFormat="1" ht="13.9" customHeight="1">
      <c r="A8" s="1401"/>
      <c r="B8" s="1405" t="s">
        <v>2473</v>
      </c>
      <c r="C8" s="6005">
        <v>900</v>
      </c>
      <c r="D8" s="6006">
        <v>962</v>
      </c>
      <c r="E8" s="6007">
        <v>1229</v>
      </c>
      <c r="F8" s="1401"/>
    </row>
    <row r="9" spans="1:90" s="1398" customFormat="1" ht="13.9" customHeight="1">
      <c r="A9" s="1401"/>
      <c r="B9" s="1406" t="s">
        <v>2474</v>
      </c>
      <c r="C9" s="6005">
        <v>415</v>
      </c>
      <c r="D9" s="6006">
        <v>375</v>
      </c>
      <c r="E9" s="6007">
        <v>376</v>
      </c>
      <c r="F9" s="1401"/>
    </row>
    <row r="10" spans="1:90" s="1398" customFormat="1" ht="13.9" customHeight="1">
      <c r="A10" s="1401"/>
      <c r="B10" s="1406" t="s">
        <v>2475</v>
      </c>
      <c r="C10" s="6005">
        <v>443</v>
      </c>
      <c r="D10" s="6006">
        <v>514</v>
      </c>
      <c r="E10" s="6007">
        <v>534</v>
      </c>
      <c r="F10" s="1401"/>
    </row>
    <row r="11" spans="1:90" s="1398" customFormat="1" ht="19.5" customHeight="1">
      <c r="A11" s="1401"/>
      <c r="B11" s="1404" t="s">
        <v>1818</v>
      </c>
      <c r="C11" s="6009" t="s">
        <v>610</v>
      </c>
      <c r="D11" s="6010" t="s">
        <v>610</v>
      </c>
      <c r="E11" s="6007" t="s">
        <v>610</v>
      </c>
      <c r="F11" s="1401"/>
    </row>
    <row r="12" spans="1:90" s="1398" customFormat="1" ht="27" customHeight="1">
      <c r="A12" s="1401"/>
      <c r="B12" s="1407" t="s">
        <v>1819</v>
      </c>
      <c r="C12" s="6002">
        <v>483</v>
      </c>
      <c r="D12" s="6008">
        <v>483</v>
      </c>
      <c r="E12" s="6007">
        <v>483</v>
      </c>
      <c r="F12" s="1401"/>
    </row>
    <row r="13" spans="1:90" s="1398" customFormat="1" ht="13.9" customHeight="1">
      <c r="A13" s="1401"/>
      <c r="B13" s="1404" t="s">
        <v>1820</v>
      </c>
      <c r="C13" s="6002">
        <v>714</v>
      </c>
      <c r="D13" s="6008">
        <v>744</v>
      </c>
      <c r="E13" s="6007">
        <v>833</v>
      </c>
      <c r="F13" s="1401"/>
    </row>
    <row r="14" spans="1:90" s="1398" customFormat="1" ht="25.15" customHeight="1">
      <c r="A14" s="1401"/>
      <c r="B14" s="1408" t="s">
        <v>2413</v>
      </c>
      <c r="C14" s="6002">
        <v>480</v>
      </c>
      <c r="D14" s="6008">
        <v>468</v>
      </c>
      <c r="E14" s="6007">
        <v>430</v>
      </c>
      <c r="F14" s="1401"/>
    </row>
    <row r="15" spans="1:90" s="1398" customFormat="1" ht="13.9" customHeight="1">
      <c r="A15" s="1401"/>
      <c r="B15" s="1404" t="s">
        <v>1822</v>
      </c>
      <c r="C15" s="6002">
        <v>784</v>
      </c>
      <c r="D15" s="6008">
        <v>764</v>
      </c>
      <c r="E15" s="6007">
        <v>740</v>
      </c>
      <c r="F15" s="1401"/>
    </row>
    <row r="16" spans="1:90" s="1398" customFormat="1" ht="13.9" customHeight="1">
      <c r="A16" s="1401"/>
      <c r="B16" s="1404" t="s">
        <v>1945</v>
      </c>
      <c r="C16" s="6002">
        <v>426</v>
      </c>
      <c r="D16" s="6008">
        <v>351</v>
      </c>
      <c r="E16" s="6007">
        <v>287</v>
      </c>
      <c r="F16" s="1401"/>
    </row>
    <row r="17" spans="1:6" s="1398" customFormat="1" ht="13.9" customHeight="1">
      <c r="A17" s="1401"/>
      <c r="B17" s="1404" t="s">
        <v>1824</v>
      </c>
      <c r="C17" s="6009" t="s">
        <v>610</v>
      </c>
      <c r="D17" s="6008">
        <v>883</v>
      </c>
      <c r="E17" s="6007" t="s">
        <v>610</v>
      </c>
      <c r="F17" s="1401"/>
    </row>
    <row r="18" spans="1:6" s="1398" customFormat="1" ht="13.9" customHeight="1">
      <c r="A18" s="1401"/>
      <c r="B18" s="1404" t="s">
        <v>1825</v>
      </c>
      <c r="C18" s="6009" t="s">
        <v>610</v>
      </c>
      <c r="D18" s="6010" t="s">
        <v>610</v>
      </c>
      <c r="E18" s="6007" t="s">
        <v>610</v>
      </c>
      <c r="F18" s="1401"/>
    </row>
    <row r="19" spans="1:6" s="1398" customFormat="1" ht="12.6" customHeight="1">
      <c r="A19" s="1401"/>
      <c r="B19" s="1409" t="s">
        <v>1950</v>
      </c>
      <c r="C19" s="6009" t="s">
        <v>610</v>
      </c>
      <c r="D19" s="6010" t="s">
        <v>610</v>
      </c>
      <c r="E19" s="6007" t="s">
        <v>610</v>
      </c>
      <c r="F19" s="1401"/>
    </row>
    <row r="20" spans="1:6" s="1398" customFormat="1" ht="13.9" customHeight="1">
      <c r="A20" s="1401"/>
      <c r="B20" s="1409" t="s">
        <v>1952</v>
      </c>
      <c r="C20" s="6008">
        <v>599</v>
      </c>
      <c r="D20" s="6008">
        <v>599</v>
      </c>
      <c r="E20" s="6007">
        <v>599</v>
      </c>
      <c r="F20" s="1401"/>
    </row>
    <row r="21" spans="1:6" s="1398" customFormat="1" ht="13.9" customHeight="1">
      <c r="A21" s="1401"/>
      <c r="B21" s="1409" t="s">
        <v>1828</v>
      </c>
      <c r="C21" s="6002">
        <v>440</v>
      </c>
      <c r="D21" s="6008">
        <v>451</v>
      </c>
      <c r="E21" s="6007">
        <v>296</v>
      </c>
      <c r="F21" s="1401"/>
    </row>
    <row r="22" spans="1:6" s="1398" customFormat="1" ht="11.45" customHeight="1">
      <c r="A22" s="1401"/>
      <c r="B22" s="1407" t="s">
        <v>1829</v>
      </c>
      <c r="C22" s="6011">
        <v>1953</v>
      </c>
      <c r="D22" s="6008">
        <v>701</v>
      </c>
      <c r="E22" s="6007">
        <v>1021</v>
      </c>
      <c r="F22" s="1401"/>
    </row>
    <row r="23" spans="1:6" s="1398" customFormat="1" ht="13.15" customHeight="1">
      <c r="A23" s="1401"/>
      <c r="B23" s="1404" t="s">
        <v>1830</v>
      </c>
      <c r="C23" s="6002">
        <v>546</v>
      </c>
      <c r="D23" s="6008">
        <v>713</v>
      </c>
      <c r="E23" s="6007">
        <v>375</v>
      </c>
      <c r="F23" s="1401"/>
    </row>
    <row r="24" spans="1:6" s="1398" customFormat="1" ht="12.6" customHeight="1">
      <c r="A24" s="1401"/>
      <c r="B24" s="1404" t="s">
        <v>1831</v>
      </c>
      <c r="C24" s="6011">
        <v>1063</v>
      </c>
      <c r="D24" s="6008">
        <v>645</v>
      </c>
      <c r="E24" s="6007">
        <v>423</v>
      </c>
      <c r="F24" s="1401"/>
    </row>
    <row r="25" spans="1:6" s="1398" customFormat="1" ht="11.45" customHeight="1">
      <c r="A25" s="1401"/>
      <c r="B25" s="1404" t="s">
        <v>2418</v>
      </c>
      <c r="C25" s="6002">
        <v>423</v>
      </c>
      <c r="D25" s="6008">
        <v>484</v>
      </c>
      <c r="E25" s="6007">
        <v>632</v>
      </c>
      <c r="F25" s="1401"/>
    </row>
    <row r="26" spans="1:6" s="1398" customFormat="1" ht="13.9" customHeight="1">
      <c r="A26" s="1401"/>
      <c r="B26" s="1410" t="s">
        <v>1833</v>
      </c>
      <c r="C26" s="6002">
        <v>327</v>
      </c>
      <c r="D26" s="6012">
        <v>327</v>
      </c>
      <c r="E26" s="6013">
        <v>327</v>
      </c>
      <c r="F26" s="1401"/>
    </row>
    <row r="27" spans="1:6" s="1411" customFormat="1" ht="12">
      <c r="B27" s="1412" t="s">
        <v>2455</v>
      </c>
      <c r="C27" s="6014">
        <v>583</v>
      </c>
      <c r="D27" s="6015">
        <v>591</v>
      </c>
      <c r="E27" s="6016">
        <v>632</v>
      </c>
      <c r="F27" s="1413"/>
    </row>
    <row r="28" spans="1:6" s="1414" customFormat="1" ht="26.25" customHeight="1">
      <c r="B28" s="6657" t="s">
        <v>2476</v>
      </c>
      <c r="C28" s="6657"/>
      <c r="D28" s="6657"/>
      <c r="E28" s="6657"/>
      <c r="F28" s="1415"/>
    </row>
    <row r="29" spans="1:6" ht="16.5" customHeight="1">
      <c r="A29" s="1416"/>
      <c r="B29" s="1417" t="s">
        <v>2405</v>
      </c>
      <c r="C29" s="1331" t="s">
        <v>2447</v>
      </c>
      <c r="D29" s="1331" t="s">
        <v>2477</v>
      </c>
      <c r="E29" s="1331" t="s">
        <v>2427</v>
      </c>
      <c r="F29" s="1401"/>
    </row>
    <row r="30" spans="1:6" s="1422" customFormat="1" ht="13.9" customHeight="1">
      <c r="A30" s="1416"/>
      <c r="B30" s="1418" t="s">
        <v>1817</v>
      </c>
      <c r="C30" s="1419">
        <v>21613.441008950365</v>
      </c>
      <c r="D30" s="1420">
        <v>19855</v>
      </c>
      <c r="E30" s="1421">
        <v>19947</v>
      </c>
      <c r="F30" s="1413"/>
    </row>
    <row r="31" spans="1:6" ht="13.9" customHeight="1">
      <c r="A31" s="1423"/>
      <c r="B31" s="1424" t="s">
        <v>2478</v>
      </c>
      <c r="C31" s="6018">
        <v>17526.446753246753</v>
      </c>
      <c r="D31" s="6019">
        <v>15372</v>
      </c>
      <c r="E31" s="6020">
        <v>16027</v>
      </c>
      <c r="F31" s="1401"/>
    </row>
    <row r="32" spans="1:6" ht="13.9" customHeight="1">
      <c r="A32" s="1423"/>
      <c r="B32" s="1424" t="s">
        <v>2479</v>
      </c>
      <c r="C32" s="6018">
        <v>20414.784974093265</v>
      </c>
      <c r="D32" s="6019">
        <v>21285</v>
      </c>
      <c r="E32" s="6020">
        <v>21292</v>
      </c>
      <c r="F32" s="1401"/>
    </row>
    <row r="33" spans="1:6" ht="13.9" customHeight="1">
      <c r="A33" s="1423"/>
      <c r="B33" s="1424" t="s">
        <v>2480</v>
      </c>
      <c r="C33" s="6018">
        <v>22859.629622305714</v>
      </c>
      <c r="D33" s="6019">
        <v>22250</v>
      </c>
      <c r="E33" s="6020">
        <v>22582</v>
      </c>
      <c r="F33" s="1401"/>
    </row>
    <row r="34" spans="1:6" s="6023" customFormat="1" ht="13.9" customHeight="1">
      <c r="A34" s="6021"/>
      <c r="B34" s="1424" t="s">
        <v>2481</v>
      </c>
      <c r="C34" s="6018">
        <v>21036.090322580643</v>
      </c>
      <c r="D34" s="6019">
        <v>21606</v>
      </c>
      <c r="E34" s="6020">
        <v>21880</v>
      </c>
      <c r="F34" s="6022"/>
    </row>
    <row r="35" spans="1:6" ht="13.9" customHeight="1">
      <c r="A35" s="1423"/>
      <c r="B35" s="1424" t="s">
        <v>2482</v>
      </c>
      <c r="C35" s="6018">
        <v>15834.130653266331</v>
      </c>
      <c r="D35" s="6019">
        <v>16821</v>
      </c>
      <c r="E35" s="6020">
        <v>17296</v>
      </c>
      <c r="F35" s="1401"/>
    </row>
    <row r="36" spans="1:6" ht="13.9" customHeight="1">
      <c r="A36" s="1423"/>
      <c r="B36" s="1424" t="s">
        <v>2483</v>
      </c>
      <c r="C36" s="6018">
        <v>19888.747609942639</v>
      </c>
      <c r="D36" s="6019">
        <v>18885</v>
      </c>
      <c r="E36" s="6020">
        <v>19234</v>
      </c>
      <c r="F36" s="1401"/>
    </row>
    <row r="37" spans="1:6" ht="13.9" customHeight="1">
      <c r="A37" s="1423"/>
      <c r="B37" s="1424" t="s">
        <v>2246</v>
      </c>
      <c r="C37" s="6018">
        <v>18855.15028901734</v>
      </c>
      <c r="D37" s="6019">
        <v>20107</v>
      </c>
      <c r="E37" s="6020">
        <v>17539</v>
      </c>
      <c r="F37" s="1401"/>
    </row>
    <row r="38" spans="1:6" s="6023" customFormat="1" ht="13.9" customHeight="1">
      <c r="A38" s="6021"/>
      <c r="B38" s="1424" t="s">
        <v>2484</v>
      </c>
      <c r="C38" s="6018">
        <v>17759.647422680413</v>
      </c>
      <c r="D38" s="6019">
        <v>19791</v>
      </c>
      <c r="E38" s="6020">
        <v>20129</v>
      </c>
      <c r="F38" s="6022"/>
    </row>
    <row r="39" spans="1:6" ht="13.9" customHeight="1">
      <c r="A39" s="1423"/>
      <c r="B39" s="1424" t="s">
        <v>2485</v>
      </c>
      <c r="C39" s="6018">
        <v>22326.915619389587</v>
      </c>
      <c r="D39" s="6019">
        <v>23378</v>
      </c>
      <c r="E39" s="6020">
        <v>23984</v>
      </c>
      <c r="F39" s="1401"/>
    </row>
    <row r="40" spans="1:6" s="6023" customFormat="1" ht="13.9" customHeight="1">
      <c r="A40" s="6021"/>
      <c r="B40" s="1424" t="s">
        <v>2486</v>
      </c>
      <c r="C40" s="6018">
        <v>23250.55235602094</v>
      </c>
      <c r="D40" s="6019">
        <v>24678</v>
      </c>
      <c r="E40" s="6020">
        <v>24671</v>
      </c>
      <c r="F40" s="6022"/>
    </row>
    <row r="41" spans="1:6" ht="13.9" customHeight="1">
      <c r="A41" s="1423"/>
      <c r="B41" s="1424" t="s">
        <v>1848</v>
      </c>
      <c r="C41" s="6018">
        <v>14105.461102106969</v>
      </c>
      <c r="D41" s="6019">
        <v>14305</v>
      </c>
      <c r="E41" s="6020">
        <v>14418</v>
      </c>
      <c r="F41" s="1401"/>
    </row>
    <row r="42" spans="1:6" s="1422" customFormat="1" ht="12" customHeight="1">
      <c r="A42" s="1416"/>
      <c r="B42" s="1418" t="s">
        <v>2487</v>
      </c>
      <c r="C42" s="6018">
        <v>28129.740890688259</v>
      </c>
      <c r="D42" s="6019">
        <v>29052</v>
      </c>
      <c r="E42" s="6020">
        <v>29029</v>
      </c>
      <c r="F42" s="1413"/>
    </row>
    <row r="43" spans="1:6" s="1422" customFormat="1">
      <c r="A43" s="1416"/>
      <c r="B43" s="1425" t="s">
        <v>2455</v>
      </c>
      <c r="C43" s="1426">
        <v>21925.182694170056</v>
      </c>
      <c r="D43" s="1427">
        <v>20490</v>
      </c>
      <c r="E43" s="1428">
        <v>20834</v>
      </c>
      <c r="F43" s="1413"/>
    </row>
    <row r="44" spans="1:6" s="1422" customFormat="1" ht="11.25" customHeight="1">
      <c r="A44" s="1416"/>
      <c r="B44" s="6024"/>
      <c r="C44" s="6025"/>
      <c r="D44" s="6026"/>
      <c r="E44" s="6026"/>
      <c r="F44" s="1413"/>
    </row>
    <row r="45" spans="1:6" ht="22.9" customHeight="1">
      <c r="B45" s="6657" t="s">
        <v>2488</v>
      </c>
      <c r="C45" s="6657"/>
      <c r="D45" s="6657"/>
      <c r="E45" s="6657"/>
      <c r="F45" s="1415"/>
    </row>
    <row r="46" spans="1:6" ht="12.75" customHeight="1">
      <c r="A46" s="1416"/>
      <c r="B46" s="1417" t="s">
        <v>2405</v>
      </c>
      <c r="C46" s="1331" t="s">
        <v>2447</v>
      </c>
      <c r="D46" s="1331" t="s">
        <v>2426</v>
      </c>
      <c r="E46" s="1331" t="s">
        <v>2427</v>
      </c>
      <c r="F46" s="1401"/>
    </row>
    <row r="47" spans="1:6" ht="13.5" customHeight="1">
      <c r="A47" s="1423"/>
      <c r="B47" s="1418" t="s">
        <v>1817</v>
      </c>
      <c r="C47" s="1429">
        <v>456.70469484739249</v>
      </c>
      <c r="D47" s="1429">
        <v>491</v>
      </c>
      <c r="E47" s="1430">
        <v>522</v>
      </c>
      <c r="F47" s="1401"/>
    </row>
    <row r="48" spans="1:6" ht="11.25" customHeight="1">
      <c r="A48" s="1423"/>
      <c r="B48" s="1424" t="s">
        <v>2478</v>
      </c>
      <c r="C48" s="1431">
        <v>318.43347953216374</v>
      </c>
      <c r="D48" s="1431">
        <v>318</v>
      </c>
      <c r="E48" s="1432">
        <v>305</v>
      </c>
      <c r="F48" s="1401"/>
    </row>
    <row r="49" spans="1:6" ht="12.95" customHeight="1">
      <c r="A49" s="1423"/>
      <c r="B49" s="1424" t="s">
        <v>2479</v>
      </c>
      <c r="C49" s="1431">
        <v>501.66428571428571</v>
      </c>
      <c r="D49" s="1431" t="s">
        <v>610</v>
      </c>
      <c r="E49" s="1432" t="s">
        <v>610</v>
      </c>
      <c r="F49" s="1401"/>
    </row>
    <row r="50" spans="1:6" ht="12.95" customHeight="1">
      <c r="A50" s="1423"/>
      <c r="B50" s="1424" t="s">
        <v>2480</v>
      </c>
      <c r="C50" s="1431">
        <v>444.23438163043988</v>
      </c>
      <c r="D50" s="1431">
        <v>454</v>
      </c>
      <c r="E50" s="1432">
        <v>513</v>
      </c>
      <c r="F50" s="1401"/>
    </row>
    <row r="51" spans="1:6" ht="12.95" customHeight="1">
      <c r="A51" s="1423"/>
      <c r="B51" s="1424" t="s">
        <v>2481</v>
      </c>
      <c r="C51" s="1431">
        <v>536.5831932773109</v>
      </c>
      <c r="D51" s="1431">
        <v>558</v>
      </c>
      <c r="E51" s="1432">
        <v>506</v>
      </c>
      <c r="F51" s="1401"/>
    </row>
    <row r="52" spans="1:6" ht="12.95" customHeight="1">
      <c r="A52" s="1423"/>
      <c r="B52" s="1424" t="s">
        <v>2482</v>
      </c>
      <c r="C52" s="1431">
        <v>480.54049251078953</v>
      </c>
      <c r="D52" s="1431">
        <v>540</v>
      </c>
      <c r="E52" s="1432">
        <v>513</v>
      </c>
      <c r="F52" s="1401"/>
    </row>
    <row r="53" spans="1:6" ht="12.95" customHeight="1">
      <c r="A53" s="1423"/>
      <c r="B53" s="1424" t="s">
        <v>2483</v>
      </c>
      <c r="C53" s="1431">
        <v>330.35784313725492</v>
      </c>
      <c r="D53" s="1431">
        <v>0</v>
      </c>
      <c r="E53" s="1433">
        <v>0</v>
      </c>
      <c r="F53" s="1401"/>
    </row>
    <row r="54" spans="1:6" ht="12.95" customHeight="1">
      <c r="A54" s="1423"/>
      <c r="B54" s="1434" t="s">
        <v>2484</v>
      </c>
      <c r="C54" s="1431">
        <v>589.64815882692153</v>
      </c>
      <c r="D54" s="1431">
        <v>633</v>
      </c>
      <c r="E54" s="1432">
        <v>677</v>
      </c>
      <c r="F54" s="1401"/>
    </row>
    <row r="55" spans="1:6" ht="12.95" customHeight="1">
      <c r="A55" s="1423"/>
      <c r="B55" s="1424" t="s">
        <v>2485</v>
      </c>
      <c r="C55" s="1435">
        <v>0</v>
      </c>
      <c r="D55" s="1435">
        <v>0</v>
      </c>
      <c r="E55" s="1432">
        <v>536</v>
      </c>
      <c r="F55" s="1401"/>
    </row>
    <row r="56" spans="1:6" ht="12.95" customHeight="1">
      <c r="A56" s="1423"/>
      <c r="B56" s="1424" t="s">
        <v>2486</v>
      </c>
      <c r="C56" s="1436">
        <v>344.58391608391611</v>
      </c>
      <c r="D56" s="1431">
        <v>342</v>
      </c>
      <c r="E56" s="1432">
        <v>357</v>
      </c>
      <c r="F56" s="1401"/>
    </row>
    <row r="57" spans="1:6" ht="10.5" customHeight="1">
      <c r="A57" s="1423"/>
      <c r="B57" s="1424" t="s">
        <v>1848</v>
      </c>
      <c r="C57" s="1431" t="s">
        <v>610</v>
      </c>
      <c r="D57" s="1435">
        <v>0</v>
      </c>
      <c r="E57" s="1433">
        <v>0</v>
      </c>
      <c r="F57" s="1401"/>
    </row>
    <row r="58" spans="1:6">
      <c r="A58" s="1423"/>
      <c r="B58" s="1437" t="s">
        <v>2487</v>
      </c>
      <c r="C58" s="1429">
        <v>502</v>
      </c>
      <c r="D58" s="1438">
        <v>501</v>
      </c>
      <c r="E58" s="1438">
        <v>606</v>
      </c>
      <c r="F58" s="1401"/>
    </row>
    <row r="59" spans="1:6" s="1422" customFormat="1">
      <c r="A59" s="1416"/>
      <c r="B59" s="1439" t="s">
        <v>2455</v>
      </c>
      <c r="C59" s="1426">
        <v>461</v>
      </c>
      <c r="D59" s="1427">
        <v>492</v>
      </c>
      <c r="E59" s="1427">
        <v>518</v>
      </c>
      <c r="F59" s="1401"/>
    </row>
    <row r="60" spans="1:6" s="1440" customFormat="1" ht="14.25" customHeight="1">
      <c r="B60" s="1441" t="s">
        <v>2489</v>
      </c>
      <c r="C60" s="1442"/>
      <c r="D60" s="1442"/>
      <c r="E60" s="1442"/>
    </row>
    <row r="61" spans="1:6" s="1401" customFormat="1" ht="33" customHeight="1">
      <c r="C61" s="1398"/>
      <c r="D61" s="1398"/>
      <c r="E61" s="1398"/>
    </row>
    <row r="62" spans="1:6" s="1401" customFormat="1" ht="12" customHeight="1">
      <c r="C62" s="1398"/>
      <c r="D62" s="1398"/>
      <c r="E62" s="1398"/>
    </row>
  </sheetData>
  <mergeCells count="4">
    <mergeCell ref="A1:C1"/>
    <mergeCell ref="B2:E2"/>
    <mergeCell ref="B28:E28"/>
    <mergeCell ref="B45:E45"/>
  </mergeCells>
  <hyperlinks>
    <hyperlink ref="A1" location="CONTENT!A1" display="Back to table of contents"/>
  </hyperlinks>
  <pageMargins left="0.78740157480314998" right="0.511811023622047" top="0.70866141732283505" bottom="0.39370078740157499" header="0.511811023622047" footer="0.23622047244094499"/>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40"/>
  <sheetViews>
    <sheetView zoomScaleNormal="100" workbookViewId="0">
      <selection activeCell="G1" sqref="G1:G1048576"/>
    </sheetView>
  </sheetViews>
  <sheetFormatPr defaultColWidth="9.1640625" defaultRowHeight="12.75"/>
  <cols>
    <col min="1" max="1" width="1.83203125" style="6027" customWidth="1"/>
    <col min="2" max="2" width="42.5" style="6027" customWidth="1"/>
    <col min="3" max="3" width="48.6640625" style="6029" customWidth="1"/>
    <col min="4" max="6" width="16.5" style="6027" customWidth="1"/>
    <col min="7" max="7" width="9.6640625" style="6027" bestFit="1" customWidth="1"/>
    <col min="8" max="237" width="9.1640625" style="6027"/>
    <col min="238" max="238" width="3.33203125" style="6027" customWidth="1"/>
    <col min="239" max="239" width="42.5" style="6027" customWidth="1"/>
    <col min="240" max="240" width="35" style="6027" customWidth="1"/>
    <col min="241" max="241" width="18.6640625" style="6027" customWidth="1"/>
    <col min="242" max="242" width="16.5" style="6027" customWidth="1"/>
    <col min="243" max="243" width="19" style="6027" customWidth="1"/>
    <col min="244" max="255" width="9.1640625" style="6027"/>
    <col min="256" max="256" width="1.83203125" style="6027" customWidth="1"/>
    <col min="257" max="257" width="42.5" style="6027" customWidth="1"/>
    <col min="258" max="258" width="34.5" style="6027" customWidth="1"/>
    <col min="259" max="261" width="16.5" style="6027" customWidth="1"/>
    <col min="262" max="262" width="9.83203125" style="6027" customWidth="1"/>
    <col min="263" max="493" width="9.1640625" style="6027"/>
    <col min="494" max="494" width="3.33203125" style="6027" customWidth="1"/>
    <col min="495" max="495" width="42.5" style="6027" customWidth="1"/>
    <col min="496" max="496" width="35" style="6027" customWidth="1"/>
    <col min="497" max="497" width="18.6640625" style="6027" customWidth="1"/>
    <col min="498" max="498" width="16.5" style="6027" customWidth="1"/>
    <col min="499" max="499" width="19" style="6027" customWidth="1"/>
    <col min="500" max="511" width="9.1640625" style="6027"/>
    <col min="512" max="512" width="1.83203125" style="6027" customWidth="1"/>
    <col min="513" max="513" width="42.5" style="6027" customWidth="1"/>
    <col min="514" max="514" width="34.5" style="6027" customWidth="1"/>
    <col min="515" max="517" width="16.5" style="6027" customWidth="1"/>
    <col min="518" max="518" width="9.83203125" style="6027" customWidth="1"/>
    <col min="519" max="749" width="9.1640625" style="6027"/>
    <col min="750" max="750" width="3.33203125" style="6027" customWidth="1"/>
    <col min="751" max="751" width="42.5" style="6027" customWidth="1"/>
    <col min="752" max="752" width="35" style="6027" customWidth="1"/>
    <col min="753" max="753" width="18.6640625" style="6027" customWidth="1"/>
    <col min="754" max="754" width="16.5" style="6027" customWidth="1"/>
    <col min="755" max="755" width="19" style="6027" customWidth="1"/>
    <col min="756" max="767" width="9.1640625" style="6027"/>
    <col min="768" max="768" width="1.83203125" style="6027" customWidth="1"/>
    <col min="769" max="769" width="42.5" style="6027" customWidth="1"/>
    <col min="770" max="770" width="34.5" style="6027" customWidth="1"/>
    <col min="771" max="773" width="16.5" style="6027" customWidth="1"/>
    <col min="774" max="774" width="9.83203125" style="6027" customWidth="1"/>
    <col min="775" max="1005" width="9.1640625" style="6027"/>
    <col min="1006" max="1006" width="3.33203125" style="6027" customWidth="1"/>
    <col min="1007" max="1007" width="42.5" style="6027" customWidth="1"/>
    <col min="1008" max="1008" width="35" style="6027" customWidth="1"/>
    <col min="1009" max="1009" width="18.6640625" style="6027" customWidth="1"/>
    <col min="1010" max="1010" width="16.5" style="6027" customWidth="1"/>
    <col min="1011" max="1011" width="19" style="6027" customWidth="1"/>
    <col min="1012" max="1023" width="9.1640625" style="6027"/>
    <col min="1024" max="1024" width="1.83203125" style="6027" customWidth="1"/>
    <col min="1025" max="1025" width="42.5" style="6027" customWidth="1"/>
    <col min="1026" max="1026" width="34.5" style="6027" customWidth="1"/>
    <col min="1027" max="1029" width="16.5" style="6027" customWidth="1"/>
    <col min="1030" max="1030" width="9.83203125" style="6027" customWidth="1"/>
    <col min="1031" max="1261" width="9.1640625" style="6027"/>
    <col min="1262" max="1262" width="3.33203125" style="6027" customWidth="1"/>
    <col min="1263" max="1263" width="42.5" style="6027" customWidth="1"/>
    <col min="1264" max="1264" width="35" style="6027" customWidth="1"/>
    <col min="1265" max="1265" width="18.6640625" style="6027" customWidth="1"/>
    <col min="1266" max="1266" width="16.5" style="6027" customWidth="1"/>
    <col min="1267" max="1267" width="19" style="6027" customWidth="1"/>
    <col min="1268" max="1279" width="9.1640625" style="6027"/>
    <col min="1280" max="1280" width="1.83203125" style="6027" customWidth="1"/>
    <col min="1281" max="1281" width="42.5" style="6027" customWidth="1"/>
    <col min="1282" max="1282" width="34.5" style="6027" customWidth="1"/>
    <col min="1283" max="1285" width="16.5" style="6027" customWidth="1"/>
    <col min="1286" max="1286" width="9.83203125" style="6027" customWidth="1"/>
    <col min="1287" max="1517" width="9.1640625" style="6027"/>
    <col min="1518" max="1518" width="3.33203125" style="6027" customWidth="1"/>
    <col min="1519" max="1519" width="42.5" style="6027" customWidth="1"/>
    <col min="1520" max="1520" width="35" style="6027" customWidth="1"/>
    <col min="1521" max="1521" width="18.6640625" style="6027" customWidth="1"/>
    <col min="1522" max="1522" width="16.5" style="6027" customWidth="1"/>
    <col min="1523" max="1523" width="19" style="6027" customWidth="1"/>
    <col min="1524" max="1535" width="9.1640625" style="6027"/>
    <col min="1536" max="1536" width="1.83203125" style="6027" customWidth="1"/>
    <col min="1537" max="1537" width="42.5" style="6027" customWidth="1"/>
    <col min="1538" max="1538" width="34.5" style="6027" customWidth="1"/>
    <col min="1539" max="1541" width="16.5" style="6027" customWidth="1"/>
    <col min="1542" max="1542" width="9.83203125" style="6027" customWidth="1"/>
    <col min="1543" max="1773" width="9.1640625" style="6027"/>
    <col min="1774" max="1774" width="3.33203125" style="6027" customWidth="1"/>
    <col min="1775" max="1775" width="42.5" style="6027" customWidth="1"/>
    <col min="1776" max="1776" width="35" style="6027" customWidth="1"/>
    <col min="1777" max="1777" width="18.6640625" style="6027" customWidth="1"/>
    <col min="1778" max="1778" width="16.5" style="6027" customWidth="1"/>
    <col min="1779" max="1779" width="19" style="6027" customWidth="1"/>
    <col min="1780" max="1791" width="9.1640625" style="6027"/>
    <col min="1792" max="1792" width="1.83203125" style="6027" customWidth="1"/>
    <col min="1793" max="1793" width="42.5" style="6027" customWidth="1"/>
    <col min="1794" max="1794" width="34.5" style="6027" customWidth="1"/>
    <col min="1795" max="1797" width="16.5" style="6027" customWidth="1"/>
    <col min="1798" max="1798" width="9.83203125" style="6027" customWidth="1"/>
    <col min="1799" max="2029" width="9.1640625" style="6027"/>
    <col min="2030" max="2030" width="3.33203125" style="6027" customWidth="1"/>
    <col min="2031" max="2031" width="42.5" style="6027" customWidth="1"/>
    <col min="2032" max="2032" width="35" style="6027" customWidth="1"/>
    <col min="2033" max="2033" width="18.6640625" style="6027" customWidth="1"/>
    <col min="2034" max="2034" width="16.5" style="6027" customWidth="1"/>
    <col min="2035" max="2035" width="19" style="6027" customWidth="1"/>
    <col min="2036" max="2047" width="9.1640625" style="6027"/>
    <col min="2048" max="2048" width="1.83203125" style="6027" customWidth="1"/>
    <col min="2049" max="2049" width="42.5" style="6027" customWidth="1"/>
    <col min="2050" max="2050" width="34.5" style="6027" customWidth="1"/>
    <col min="2051" max="2053" width="16.5" style="6027" customWidth="1"/>
    <col min="2054" max="2054" width="9.83203125" style="6027" customWidth="1"/>
    <col min="2055" max="2285" width="9.1640625" style="6027"/>
    <col min="2286" max="2286" width="3.33203125" style="6027" customWidth="1"/>
    <col min="2287" max="2287" width="42.5" style="6027" customWidth="1"/>
    <col min="2288" max="2288" width="35" style="6027" customWidth="1"/>
    <col min="2289" max="2289" width="18.6640625" style="6027" customWidth="1"/>
    <col min="2290" max="2290" width="16.5" style="6027" customWidth="1"/>
    <col min="2291" max="2291" width="19" style="6027" customWidth="1"/>
    <col min="2292" max="2303" width="9.1640625" style="6027"/>
    <col min="2304" max="2304" width="1.83203125" style="6027" customWidth="1"/>
    <col min="2305" max="2305" width="42.5" style="6027" customWidth="1"/>
    <col min="2306" max="2306" width="34.5" style="6027" customWidth="1"/>
    <col min="2307" max="2309" width="16.5" style="6027" customWidth="1"/>
    <col min="2310" max="2310" width="9.83203125" style="6027" customWidth="1"/>
    <col min="2311" max="2541" width="9.1640625" style="6027"/>
    <col min="2542" max="2542" width="3.33203125" style="6027" customWidth="1"/>
    <col min="2543" max="2543" width="42.5" style="6027" customWidth="1"/>
    <col min="2544" max="2544" width="35" style="6027" customWidth="1"/>
    <col min="2545" max="2545" width="18.6640625" style="6027" customWidth="1"/>
    <col min="2546" max="2546" width="16.5" style="6027" customWidth="1"/>
    <col min="2547" max="2547" width="19" style="6027" customWidth="1"/>
    <col min="2548" max="2559" width="9.1640625" style="6027"/>
    <col min="2560" max="2560" width="1.83203125" style="6027" customWidth="1"/>
    <col min="2561" max="2561" width="42.5" style="6027" customWidth="1"/>
    <col min="2562" max="2562" width="34.5" style="6027" customWidth="1"/>
    <col min="2563" max="2565" width="16.5" style="6027" customWidth="1"/>
    <col min="2566" max="2566" width="9.83203125" style="6027" customWidth="1"/>
    <col min="2567" max="2797" width="9.1640625" style="6027"/>
    <col min="2798" max="2798" width="3.33203125" style="6027" customWidth="1"/>
    <col min="2799" max="2799" width="42.5" style="6027" customWidth="1"/>
    <col min="2800" max="2800" width="35" style="6027" customWidth="1"/>
    <col min="2801" max="2801" width="18.6640625" style="6027" customWidth="1"/>
    <col min="2802" max="2802" width="16.5" style="6027" customWidth="1"/>
    <col min="2803" max="2803" width="19" style="6027" customWidth="1"/>
    <col min="2804" max="2815" width="9.1640625" style="6027"/>
    <col min="2816" max="2816" width="1.83203125" style="6027" customWidth="1"/>
    <col min="2817" max="2817" width="42.5" style="6027" customWidth="1"/>
    <col min="2818" max="2818" width="34.5" style="6027" customWidth="1"/>
    <col min="2819" max="2821" width="16.5" style="6027" customWidth="1"/>
    <col min="2822" max="2822" width="9.83203125" style="6027" customWidth="1"/>
    <col min="2823" max="3053" width="9.1640625" style="6027"/>
    <col min="3054" max="3054" width="3.33203125" style="6027" customWidth="1"/>
    <col min="3055" max="3055" width="42.5" style="6027" customWidth="1"/>
    <col min="3056" max="3056" width="35" style="6027" customWidth="1"/>
    <col min="3057" max="3057" width="18.6640625" style="6027" customWidth="1"/>
    <col min="3058" max="3058" width="16.5" style="6027" customWidth="1"/>
    <col min="3059" max="3059" width="19" style="6027" customWidth="1"/>
    <col min="3060" max="3071" width="9.1640625" style="6027"/>
    <col min="3072" max="3072" width="1.83203125" style="6027" customWidth="1"/>
    <col min="3073" max="3073" width="42.5" style="6027" customWidth="1"/>
    <col min="3074" max="3074" width="34.5" style="6027" customWidth="1"/>
    <col min="3075" max="3077" width="16.5" style="6027" customWidth="1"/>
    <col min="3078" max="3078" width="9.83203125" style="6027" customWidth="1"/>
    <col min="3079" max="3309" width="9.1640625" style="6027"/>
    <col min="3310" max="3310" width="3.33203125" style="6027" customWidth="1"/>
    <col min="3311" max="3311" width="42.5" style="6027" customWidth="1"/>
    <col min="3312" max="3312" width="35" style="6027" customWidth="1"/>
    <col min="3313" max="3313" width="18.6640625" style="6027" customWidth="1"/>
    <col min="3314" max="3314" width="16.5" style="6027" customWidth="1"/>
    <col min="3315" max="3315" width="19" style="6027" customWidth="1"/>
    <col min="3316" max="3327" width="9.1640625" style="6027"/>
    <col min="3328" max="3328" width="1.83203125" style="6027" customWidth="1"/>
    <col min="3329" max="3329" width="42.5" style="6027" customWidth="1"/>
    <col min="3330" max="3330" width="34.5" style="6027" customWidth="1"/>
    <col min="3331" max="3333" width="16.5" style="6027" customWidth="1"/>
    <col min="3334" max="3334" width="9.83203125" style="6027" customWidth="1"/>
    <col min="3335" max="3565" width="9.1640625" style="6027"/>
    <col min="3566" max="3566" width="3.33203125" style="6027" customWidth="1"/>
    <col min="3567" max="3567" width="42.5" style="6027" customWidth="1"/>
    <col min="3568" max="3568" width="35" style="6027" customWidth="1"/>
    <col min="3569" max="3569" width="18.6640625" style="6027" customWidth="1"/>
    <col min="3570" max="3570" width="16.5" style="6027" customWidth="1"/>
    <col min="3571" max="3571" width="19" style="6027" customWidth="1"/>
    <col min="3572" max="3583" width="9.1640625" style="6027"/>
    <col min="3584" max="3584" width="1.83203125" style="6027" customWidth="1"/>
    <col min="3585" max="3585" width="42.5" style="6027" customWidth="1"/>
    <col min="3586" max="3586" width="34.5" style="6027" customWidth="1"/>
    <col min="3587" max="3589" width="16.5" style="6027" customWidth="1"/>
    <col min="3590" max="3590" width="9.83203125" style="6027" customWidth="1"/>
    <col min="3591" max="3821" width="9.1640625" style="6027"/>
    <col min="3822" max="3822" width="3.33203125" style="6027" customWidth="1"/>
    <col min="3823" max="3823" width="42.5" style="6027" customWidth="1"/>
    <col min="3824" max="3824" width="35" style="6027" customWidth="1"/>
    <col min="3825" max="3825" width="18.6640625" style="6027" customWidth="1"/>
    <col min="3826" max="3826" width="16.5" style="6027" customWidth="1"/>
    <col min="3827" max="3827" width="19" style="6027" customWidth="1"/>
    <col min="3828" max="3839" width="9.1640625" style="6027"/>
    <col min="3840" max="3840" width="1.83203125" style="6027" customWidth="1"/>
    <col min="3841" max="3841" width="42.5" style="6027" customWidth="1"/>
    <col min="3842" max="3842" width="34.5" style="6027" customWidth="1"/>
    <col min="3843" max="3845" width="16.5" style="6027" customWidth="1"/>
    <col min="3846" max="3846" width="9.83203125" style="6027" customWidth="1"/>
    <col min="3847" max="4077" width="9.1640625" style="6027"/>
    <col min="4078" max="4078" width="3.33203125" style="6027" customWidth="1"/>
    <col min="4079" max="4079" width="42.5" style="6027" customWidth="1"/>
    <col min="4080" max="4080" width="35" style="6027" customWidth="1"/>
    <col min="4081" max="4081" width="18.6640625" style="6027" customWidth="1"/>
    <col min="4082" max="4082" width="16.5" style="6027" customWidth="1"/>
    <col min="4083" max="4083" width="19" style="6027" customWidth="1"/>
    <col min="4084" max="4095" width="9.1640625" style="6027"/>
    <col min="4096" max="4096" width="1.83203125" style="6027" customWidth="1"/>
    <col min="4097" max="4097" width="42.5" style="6027" customWidth="1"/>
    <col min="4098" max="4098" width="34.5" style="6027" customWidth="1"/>
    <col min="4099" max="4101" width="16.5" style="6027" customWidth="1"/>
    <col min="4102" max="4102" width="9.83203125" style="6027" customWidth="1"/>
    <col min="4103" max="4333" width="9.1640625" style="6027"/>
    <col min="4334" max="4334" width="3.33203125" style="6027" customWidth="1"/>
    <col min="4335" max="4335" width="42.5" style="6027" customWidth="1"/>
    <col min="4336" max="4336" width="35" style="6027" customWidth="1"/>
    <col min="4337" max="4337" width="18.6640625" style="6027" customWidth="1"/>
    <col min="4338" max="4338" width="16.5" style="6027" customWidth="1"/>
    <col min="4339" max="4339" width="19" style="6027" customWidth="1"/>
    <col min="4340" max="4351" width="9.1640625" style="6027"/>
    <col min="4352" max="4352" width="1.83203125" style="6027" customWidth="1"/>
    <col min="4353" max="4353" width="42.5" style="6027" customWidth="1"/>
    <col min="4354" max="4354" width="34.5" style="6027" customWidth="1"/>
    <col min="4355" max="4357" width="16.5" style="6027" customWidth="1"/>
    <col min="4358" max="4358" width="9.83203125" style="6027" customWidth="1"/>
    <col min="4359" max="4589" width="9.1640625" style="6027"/>
    <col min="4590" max="4590" width="3.33203125" style="6027" customWidth="1"/>
    <col min="4591" max="4591" width="42.5" style="6027" customWidth="1"/>
    <col min="4592" max="4592" width="35" style="6027" customWidth="1"/>
    <col min="4593" max="4593" width="18.6640625" style="6027" customWidth="1"/>
    <col min="4594" max="4594" width="16.5" style="6027" customWidth="1"/>
    <col min="4595" max="4595" width="19" style="6027" customWidth="1"/>
    <col min="4596" max="4607" width="9.1640625" style="6027"/>
    <col min="4608" max="4608" width="1.83203125" style="6027" customWidth="1"/>
    <col min="4609" max="4609" width="42.5" style="6027" customWidth="1"/>
    <col min="4610" max="4610" width="34.5" style="6027" customWidth="1"/>
    <col min="4611" max="4613" width="16.5" style="6027" customWidth="1"/>
    <col min="4614" max="4614" width="9.83203125" style="6027" customWidth="1"/>
    <col min="4615" max="4845" width="9.1640625" style="6027"/>
    <col min="4846" max="4846" width="3.33203125" style="6027" customWidth="1"/>
    <col min="4847" max="4847" width="42.5" style="6027" customWidth="1"/>
    <col min="4848" max="4848" width="35" style="6027" customWidth="1"/>
    <col min="4849" max="4849" width="18.6640625" style="6027" customWidth="1"/>
    <col min="4850" max="4850" width="16.5" style="6027" customWidth="1"/>
    <col min="4851" max="4851" width="19" style="6027" customWidth="1"/>
    <col min="4852" max="4863" width="9.1640625" style="6027"/>
    <col min="4864" max="4864" width="1.83203125" style="6027" customWidth="1"/>
    <col min="4865" max="4865" width="42.5" style="6027" customWidth="1"/>
    <col min="4866" max="4866" width="34.5" style="6027" customWidth="1"/>
    <col min="4867" max="4869" width="16.5" style="6027" customWidth="1"/>
    <col min="4870" max="4870" width="9.83203125" style="6027" customWidth="1"/>
    <col min="4871" max="5101" width="9.1640625" style="6027"/>
    <col min="5102" max="5102" width="3.33203125" style="6027" customWidth="1"/>
    <col min="5103" max="5103" width="42.5" style="6027" customWidth="1"/>
    <col min="5104" max="5104" width="35" style="6027" customWidth="1"/>
    <col min="5105" max="5105" width="18.6640625" style="6027" customWidth="1"/>
    <col min="5106" max="5106" width="16.5" style="6027" customWidth="1"/>
    <col min="5107" max="5107" width="19" style="6027" customWidth="1"/>
    <col min="5108" max="5119" width="9.1640625" style="6027"/>
    <col min="5120" max="5120" width="1.83203125" style="6027" customWidth="1"/>
    <col min="5121" max="5121" width="42.5" style="6027" customWidth="1"/>
    <col min="5122" max="5122" width="34.5" style="6027" customWidth="1"/>
    <col min="5123" max="5125" width="16.5" style="6027" customWidth="1"/>
    <col min="5126" max="5126" width="9.83203125" style="6027" customWidth="1"/>
    <col min="5127" max="5357" width="9.1640625" style="6027"/>
    <col min="5358" max="5358" width="3.33203125" style="6027" customWidth="1"/>
    <col min="5359" max="5359" width="42.5" style="6027" customWidth="1"/>
    <col min="5360" max="5360" width="35" style="6027" customWidth="1"/>
    <col min="5361" max="5361" width="18.6640625" style="6027" customWidth="1"/>
    <col min="5362" max="5362" width="16.5" style="6027" customWidth="1"/>
    <col min="5363" max="5363" width="19" style="6027" customWidth="1"/>
    <col min="5364" max="5375" width="9.1640625" style="6027"/>
    <col min="5376" max="5376" width="1.83203125" style="6027" customWidth="1"/>
    <col min="5377" max="5377" width="42.5" style="6027" customWidth="1"/>
    <col min="5378" max="5378" width="34.5" style="6027" customWidth="1"/>
    <col min="5379" max="5381" width="16.5" style="6027" customWidth="1"/>
    <col min="5382" max="5382" width="9.83203125" style="6027" customWidth="1"/>
    <col min="5383" max="5613" width="9.1640625" style="6027"/>
    <col min="5614" max="5614" width="3.33203125" style="6027" customWidth="1"/>
    <col min="5615" max="5615" width="42.5" style="6027" customWidth="1"/>
    <col min="5616" max="5616" width="35" style="6027" customWidth="1"/>
    <col min="5617" max="5617" width="18.6640625" style="6027" customWidth="1"/>
    <col min="5618" max="5618" width="16.5" style="6027" customWidth="1"/>
    <col min="5619" max="5619" width="19" style="6027" customWidth="1"/>
    <col min="5620" max="5631" width="9.1640625" style="6027"/>
    <col min="5632" max="5632" width="1.83203125" style="6027" customWidth="1"/>
    <col min="5633" max="5633" width="42.5" style="6027" customWidth="1"/>
    <col min="5634" max="5634" width="34.5" style="6027" customWidth="1"/>
    <col min="5635" max="5637" width="16.5" style="6027" customWidth="1"/>
    <col min="5638" max="5638" width="9.83203125" style="6027" customWidth="1"/>
    <col min="5639" max="5869" width="9.1640625" style="6027"/>
    <col min="5870" max="5870" width="3.33203125" style="6027" customWidth="1"/>
    <col min="5871" max="5871" width="42.5" style="6027" customWidth="1"/>
    <col min="5872" max="5872" width="35" style="6027" customWidth="1"/>
    <col min="5873" max="5873" width="18.6640625" style="6027" customWidth="1"/>
    <col min="5874" max="5874" width="16.5" style="6027" customWidth="1"/>
    <col min="5875" max="5875" width="19" style="6027" customWidth="1"/>
    <col min="5876" max="5887" width="9.1640625" style="6027"/>
    <col min="5888" max="5888" width="1.83203125" style="6027" customWidth="1"/>
    <col min="5889" max="5889" width="42.5" style="6027" customWidth="1"/>
    <col min="5890" max="5890" width="34.5" style="6027" customWidth="1"/>
    <col min="5891" max="5893" width="16.5" style="6027" customWidth="1"/>
    <col min="5894" max="5894" width="9.83203125" style="6027" customWidth="1"/>
    <col min="5895" max="6125" width="9.1640625" style="6027"/>
    <col min="6126" max="6126" width="3.33203125" style="6027" customWidth="1"/>
    <col min="6127" max="6127" width="42.5" style="6027" customWidth="1"/>
    <col min="6128" max="6128" width="35" style="6027" customWidth="1"/>
    <col min="6129" max="6129" width="18.6640625" style="6027" customWidth="1"/>
    <col min="6130" max="6130" width="16.5" style="6027" customWidth="1"/>
    <col min="6131" max="6131" width="19" style="6027" customWidth="1"/>
    <col min="6132" max="6143" width="9.1640625" style="6027"/>
    <col min="6144" max="6144" width="1.83203125" style="6027" customWidth="1"/>
    <col min="6145" max="6145" width="42.5" style="6027" customWidth="1"/>
    <col min="6146" max="6146" width="34.5" style="6027" customWidth="1"/>
    <col min="6147" max="6149" width="16.5" style="6027" customWidth="1"/>
    <col min="6150" max="6150" width="9.83203125" style="6027" customWidth="1"/>
    <col min="6151" max="6381" width="9.1640625" style="6027"/>
    <col min="6382" max="6382" width="3.33203125" style="6027" customWidth="1"/>
    <col min="6383" max="6383" width="42.5" style="6027" customWidth="1"/>
    <col min="6384" max="6384" width="35" style="6027" customWidth="1"/>
    <col min="6385" max="6385" width="18.6640625" style="6027" customWidth="1"/>
    <col min="6386" max="6386" width="16.5" style="6027" customWidth="1"/>
    <col min="6387" max="6387" width="19" style="6027" customWidth="1"/>
    <col min="6388" max="6399" width="9.1640625" style="6027"/>
    <col min="6400" max="6400" width="1.83203125" style="6027" customWidth="1"/>
    <col min="6401" max="6401" width="42.5" style="6027" customWidth="1"/>
    <col min="6402" max="6402" width="34.5" style="6027" customWidth="1"/>
    <col min="6403" max="6405" width="16.5" style="6027" customWidth="1"/>
    <col min="6406" max="6406" width="9.83203125" style="6027" customWidth="1"/>
    <col min="6407" max="6637" width="9.1640625" style="6027"/>
    <col min="6638" max="6638" width="3.33203125" style="6027" customWidth="1"/>
    <col min="6639" max="6639" width="42.5" style="6027" customWidth="1"/>
    <col min="6640" max="6640" width="35" style="6027" customWidth="1"/>
    <col min="6641" max="6641" width="18.6640625" style="6027" customWidth="1"/>
    <col min="6642" max="6642" width="16.5" style="6027" customWidth="1"/>
    <col min="6643" max="6643" width="19" style="6027" customWidth="1"/>
    <col min="6644" max="6655" width="9.1640625" style="6027"/>
    <col min="6656" max="6656" width="1.83203125" style="6027" customWidth="1"/>
    <col min="6657" max="6657" width="42.5" style="6027" customWidth="1"/>
    <col min="6658" max="6658" width="34.5" style="6027" customWidth="1"/>
    <col min="6659" max="6661" width="16.5" style="6027" customWidth="1"/>
    <col min="6662" max="6662" width="9.83203125" style="6027" customWidth="1"/>
    <col min="6663" max="6893" width="9.1640625" style="6027"/>
    <col min="6894" max="6894" width="3.33203125" style="6027" customWidth="1"/>
    <col min="6895" max="6895" width="42.5" style="6027" customWidth="1"/>
    <col min="6896" max="6896" width="35" style="6027" customWidth="1"/>
    <col min="6897" max="6897" width="18.6640625" style="6027" customWidth="1"/>
    <col min="6898" max="6898" width="16.5" style="6027" customWidth="1"/>
    <col min="6899" max="6899" width="19" style="6027" customWidth="1"/>
    <col min="6900" max="6911" width="9.1640625" style="6027"/>
    <col min="6912" max="6912" width="1.83203125" style="6027" customWidth="1"/>
    <col min="6913" max="6913" width="42.5" style="6027" customWidth="1"/>
    <col min="6914" max="6914" width="34.5" style="6027" customWidth="1"/>
    <col min="6915" max="6917" width="16.5" style="6027" customWidth="1"/>
    <col min="6918" max="6918" width="9.83203125" style="6027" customWidth="1"/>
    <col min="6919" max="7149" width="9.1640625" style="6027"/>
    <col min="7150" max="7150" width="3.33203125" style="6027" customWidth="1"/>
    <col min="7151" max="7151" width="42.5" style="6027" customWidth="1"/>
    <col min="7152" max="7152" width="35" style="6027" customWidth="1"/>
    <col min="7153" max="7153" width="18.6640625" style="6027" customWidth="1"/>
    <col min="7154" max="7154" width="16.5" style="6027" customWidth="1"/>
    <col min="7155" max="7155" width="19" style="6027" customWidth="1"/>
    <col min="7156" max="7167" width="9.1640625" style="6027"/>
    <col min="7168" max="7168" width="1.83203125" style="6027" customWidth="1"/>
    <col min="7169" max="7169" width="42.5" style="6027" customWidth="1"/>
    <col min="7170" max="7170" width="34.5" style="6027" customWidth="1"/>
    <col min="7171" max="7173" width="16.5" style="6027" customWidth="1"/>
    <col min="7174" max="7174" width="9.83203125" style="6027" customWidth="1"/>
    <col min="7175" max="7405" width="9.1640625" style="6027"/>
    <col min="7406" max="7406" width="3.33203125" style="6027" customWidth="1"/>
    <col min="7407" max="7407" width="42.5" style="6027" customWidth="1"/>
    <col min="7408" max="7408" width="35" style="6027" customWidth="1"/>
    <col min="7409" max="7409" width="18.6640625" style="6027" customWidth="1"/>
    <col min="7410" max="7410" width="16.5" style="6027" customWidth="1"/>
    <col min="7411" max="7411" width="19" style="6027" customWidth="1"/>
    <col min="7412" max="7423" width="9.1640625" style="6027"/>
    <col min="7424" max="7424" width="1.83203125" style="6027" customWidth="1"/>
    <col min="7425" max="7425" width="42.5" style="6027" customWidth="1"/>
    <col min="7426" max="7426" width="34.5" style="6027" customWidth="1"/>
    <col min="7427" max="7429" width="16.5" style="6027" customWidth="1"/>
    <col min="7430" max="7430" width="9.83203125" style="6027" customWidth="1"/>
    <col min="7431" max="7661" width="9.1640625" style="6027"/>
    <col min="7662" max="7662" width="3.33203125" style="6027" customWidth="1"/>
    <col min="7663" max="7663" width="42.5" style="6027" customWidth="1"/>
    <col min="7664" max="7664" width="35" style="6027" customWidth="1"/>
    <col min="7665" max="7665" width="18.6640625" style="6027" customWidth="1"/>
    <col min="7666" max="7666" width="16.5" style="6027" customWidth="1"/>
    <col min="7667" max="7667" width="19" style="6027" customWidth="1"/>
    <col min="7668" max="7679" width="9.1640625" style="6027"/>
    <col min="7680" max="7680" width="1.83203125" style="6027" customWidth="1"/>
    <col min="7681" max="7681" width="42.5" style="6027" customWidth="1"/>
    <col min="7682" max="7682" width="34.5" style="6027" customWidth="1"/>
    <col min="7683" max="7685" width="16.5" style="6027" customWidth="1"/>
    <col min="7686" max="7686" width="9.83203125" style="6027" customWidth="1"/>
    <col min="7687" max="7917" width="9.1640625" style="6027"/>
    <col min="7918" max="7918" width="3.33203125" style="6027" customWidth="1"/>
    <col min="7919" max="7919" width="42.5" style="6027" customWidth="1"/>
    <col min="7920" max="7920" width="35" style="6027" customWidth="1"/>
    <col min="7921" max="7921" width="18.6640625" style="6027" customWidth="1"/>
    <col min="7922" max="7922" width="16.5" style="6027" customWidth="1"/>
    <col min="7923" max="7923" width="19" style="6027" customWidth="1"/>
    <col min="7924" max="7935" width="9.1640625" style="6027"/>
    <col min="7936" max="7936" width="1.83203125" style="6027" customWidth="1"/>
    <col min="7937" max="7937" width="42.5" style="6027" customWidth="1"/>
    <col min="7938" max="7938" width="34.5" style="6027" customWidth="1"/>
    <col min="7939" max="7941" width="16.5" style="6027" customWidth="1"/>
    <col min="7942" max="7942" width="9.83203125" style="6027" customWidth="1"/>
    <col min="7943" max="8173" width="9.1640625" style="6027"/>
    <col min="8174" max="8174" width="3.33203125" style="6027" customWidth="1"/>
    <col min="8175" max="8175" width="42.5" style="6027" customWidth="1"/>
    <col min="8176" max="8176" width="35" style="6027" customWidth="1"/>
    <col min="8177" max="8177" width="18.6640625" style="6027" customWidth="1"/>
    <col min="8178" max="8178" width="16.5" style="6027" customWidth="1"/>
    <col min="8179" max="8179" width="19" style="6027" customWidth="1"/>
    <col min="8180" max="8191" width="9.1640625" style="6027"/>
    <col min="8192" max="8192" width="1.83203125" style="6027" customWidth="1"/>
    <col min="8193" max="8193" width="42.5" style="6027" customWidth="1"/>
    <col min="8194" max="8194" width="34.5" style="6027" customWidth="1"/>
    <col min="8195" max="8197" width="16.5" style="6027" customWidth="1"/>
    <col min="8198" max="8198" width="9.83203125" style="6027" customWidth="1"/>
    <col min="8199" max="8429" width="9.1640625" style="6027"/>
    <col min="8430" max="8430" width="3.33203125" style="6027" customWidth="1"/>
    <col min="8431" max="8431" width="42.5" style="6027" customWidth="1"/>
    <col min="8432" max="8432" width="35" style="6027" customWidth="1"/>
    <col min="8433" max="8433" width="18.6640625" style="6027" customWidth="1"/>
    <col min="8434" max="8434" width="16.5" style="6027" customWidth="1"/>
    <col min="8435" max="8435" width="19" style="6027" customWidth="1"/>
    <col min="8436" max="8447" width="9.1640625" style="6027"/>
    <col min="8448" max="8448" width="1.83203125" style="6027" customWidth="1"/>
    <col min="8449" max="8449" width="42.5" style="6027" customWidth="1"/>
    <col min="8450" max="8450" width="34.5" style="6027" customWidth="1"/>
    <col min="8451" max="8453" width="16.5" style="6027" customWidth="1"/>
    <col min="8454" max="8454" width="9.83203125" style="6027" customWidth="1"/>
    <col min="8455" max="8685" width="9.1640625" style="6027"/>
    <col min="8686" max="8686" width="3.33203125" style="6027" customWidth="1"/>
    <col min="8687" max="8687" width="42.5" style="6027" customWidth="1"/>
    <col min="8688" max="8688" width="35" style="6027" customWidth="1"/>
    <col min="8689" max="8689" width="18.6640625" style="6027" customWidth="1"/>
    <col min="8690" max="8690" width="16.5" style="6027" customWidth="1"/>
    <col min="8691" max="8691" width="19" style="6027" customWidth="1"/>
    <col min="8692" max="8703" width="9.1640625" style="6027"/>
    <col min="8704" max="8704" width="1.83203125" style="6027" customWidth="1"/>
    <col min="8705" max="8705" width="42.5" style="6027" customWidth="1"/>
    <col min="8706" max="8706" width="34.5" style="6027" customWidth="1"/>
    <col min="8707" max="8709" width="16.5" style="6027" customWidth="1"/>
    <col min="8710" max="8710" width="9.83203125" style="6027" customWidth="1"/>
    <col min="8711" max="8941" width="9.1640625" style="6027"/>
    <col min="8942" max="8942" width="3.33203125" style="6027" customWidth="1"/>
    <col min="8943" max="8943" width="42.5" style="6027" customWidth="1"/>
    <col min="8944" max="8944" width="35" style="6027" customWidth="1"/>
    <col min="8945" max="8945" width="18.6640625" style="6027" customWidth="1"/>
    <col min="8946" max="8946" width="16.5" style="6027" customWidth="1"/>
    <col min="8947" max="8947" width="19" style="6027" customWidth="1"/>
    <col min="8948" max="8959" width="9.1640625" style="6027"/>
    <col min="8960" max="8960" width="1.83203125" style="6027" customWidth="1"/>
    <col min="8961" max="8961" width="42.5" style="6027" customWidth="1"/>
    <col min="8962" max="8962" width="34.5" style="6027" customWidth="1"/>
    <col min="8963" max="8965" width="16.5" style="6027" customWidth="1"/>
    <col min="8966" max="8966" width="9.83203125" style="6027" customWidth="1"/>
    <col min="8967" max="9197" width="9.1640625" style="6027"/>
    <col min="9198" max="9198" width="3.33203125" style="6027" customWidth="1"/>
    <col min="9199" max="9199" width="42.5" style="6027" customWidth="1"/>
    <col min="9200" max="9200" width="35" style="6027" customWidth="1"/>
    <col min="9201" max="9201" width="18.6640625" style="6027" customWidth="1"/>
    <col min="9202" max="9202" width="16.5" style="6027" customWidth="1"/>
    <col min="9203" max="9203" width="19" style="6027" customWidth="1"/>
    <col min="9204" max="9215" width="9.1640625" style="6027"/>
    <col min="9216" max="9216" width="1.83203125" style="6027" customWidth="1"/>
    <col min="9217" max="9217" width="42.5" style="6027" customWidth="1"/>
    <col min="9218" max="9218" width="34.5" style="6027" customWidth="1"/>
    <col min="9219" max="9221" width="16.5" style="6027" customWidth="1"/>
    <col min="9222" max="9222" width="9.83203125" style="6027" customWidth="1"/>
    <col min="9223" max="9453" width="9.1640625" style="6027"/>
    <col min="9454" max="9454" width="3.33203125" style="6027" customWidth="1"/>
    <col min="9455" max="9455" width="42.5" style="6027" customWidth="1"/>
    <col min="9456" max="9456" width="35" style="6027" customWidth="1"/>
    <col min="9457" max="9457" width="18.6640625" style="6027" customWidth="1"/>
    <col min="9458" max="9458" width="16.5" style="6027" customWidth="1"/>
    <col min="9459" max="9459" width="19" style="6027" customWidth="1"/>
    <col min="9460" max="9471" width="9.1640625" style="6027"/>
    <col min="9472" max="9472" width="1.83203125" style="6027" customWidth="1"/>
    <col min="9473" max="9473" width="42.5" style="6027" customWidth="1"/>
    <col min="9474" max="9474" width="34.5" style="6027" customWidth="1"/>
    <col min="9475" max="9477" width="16.5" style="6027" customWidth="1"/>
    <col min="9478" max="9478" width="9.83203125" style="6027" customWidth="1"/>
    <col min="9479" max="9709" width="9.1640625" style="6027"/>
    <col min="9710" max="9710" width="3.33203125" style="6027" customWidth="1"/>
    <col min="9711" max="9711" width="42.5" style="6027" customWidth="1"/>
    <col min="9712" max="9712" width="35" style="6027" customWidth="1"/>
    <col min="9713" max="9713" width="18.6640625" style="6027" customWidth="1"/>
    <col min="9714" max="9714" width="16.5" style="6027" customWidth="1"/>
    <col min="9715" max="9715" width="19" style="6027" customWidth="1"/>
    <col min="9716" max="9727" width="9.1640625" style="6027"/>
    <col min="9728" max="9728" width="1.83203125" style="6027" customWidth="1"/>
    <col min="9729" max="9729" width="42.5" style="6027" customWidth="1"/>
    <col min="9730" max="9730" width="34.5" style="6027" customWidth="1"/>
    <col min="9731" max="9733" width="16.5" style="6027" customWidth="1"/>
    <col min="9734" max="9734" width="9.83203125" style="6027" customWidth="1"/>
    <col min="9735" max="9965" width="9.1640625" style="6027"/>
    <col min="9966" max="9966" width="3.33203125" style="6027" customWidth="1"/>
    <col min="9967" max="9967" width="42.5" style="6027" customWidth="1"/>
    <col min="9968" max="9968" width="35" style="6027" customWidth="1"/>
    <col min="9969" max="9969" width="18.6640625" style="6027" customWidth="1"/>
    <col min="9970" max="9970" width="16.5" style="6027" customWidth="1"/>
    <col min="9971" max="9971" width="19" style="6027" customWidth="1"/>
    <col min="9972" max="9983" width="9.1640625" style="6027"/>
    <col min="9984" max="9984" width="1.83203125" style="6027" customWidth="1"/>
    <col min="9985" max="9985" width="42.5" style="6027" customWidth="1"/>
    <col min="9986" max="9986" width="34.5" style="6027" customWidth="1"/>
    <col min="9987" max="9989" width="16.5" style="6027" customWidth="1"/>
    <col min="9990" max="9990" width="9.83203125" style="6027" customWidth="1"/>
    <col min="9991" max="10221" width="9.1640625" style="6027"/>
    <col min="10222" max="10222" width="3.33203125" style="6027" customWidth="1"/>
    <col min="10223" max="10223" width="42.5" style="6027" customWidth="1"/>
    <col min="10224" max="10224" width="35" style="6027" customWidth="1"/>
    <col min="10225" max="10225" width="18.6640625" style="6027" customWidth="1"/>
    <col min="10226" max="10226" width="16.5" style="6027" customWidth="1"/>
    <col min="10227" max="10227" width="19" style="6027" customWidth="1"/>
    <col min="10228" max="10239" width="9.1640625" style="6027"/>
    <col min="10240" max="10240" width="1.83203125" style="6027" customWidth="1"/>
    <col min="10241" max="10241" width="42.5" style="6027" customWidth="1"/>
    <col min="10242" max="10242" width="34.5" style="6027" customWidth="1"/>
    <col min="10243" max="10245" width="16.5" style="6027" customWidth="1"/>
    <col min="10246" max="10246" width="9.83203125" style="6027" customWidth="1"/>
    <col min="10247" max="10477" width="9.1640625" style="6027"/>
    <col min="10478" max="10478" width="3.33203125" style="6027" customWidth="1"/>
    <col min="10479" max="10479" width="42.5" style="6027" customWidth="1"/>
    <col min="10480" max="10480" width="35" style="6027" customWidth="1"/>
    <col min="10481" max="10481" width="18.6640625" style="6027" customWidth="1"/>
    <col min="10482" max="10482" width="16.5" style="6027" customWidth="1"/>
    <col min="10483" max="10483" width="19" style="6027" customWidth="1"/>
    <col min="10484" max="10495" width="9.1640625" style="6027"/>
    <col min="10496" max="10496" width="1.83203125" style="6027" customWidth="1"/>
    <col min="10497" max="10497" width="42.5" style="6027" customWidth="1"/>
    <col min="10498" max="10498" width="34.5" style="6027" customWidth="1"/>
    <col min="10499" max="10501" width="16.5" style="6027" customWidth="1"/>
    <col min="10502" max="10502" width="9.83203125" style="6027" customWidth="1"/>
    <col min="10503" max="10733" width="9.1640625" style="6027"/>
    <col min="10734" max="10734" width="3.33203125" style="6027" customWidth="1"/>
    <col min="10735" max="10735" width="42.5" style="6027" customWidth="1"/>
    <col min="10736" max="10736" width="35" style="6027" customWidth="1"/>
    <col min="10737" max="10737" width="18.6640625" style="6027" customWidth="1"/>
    <col min="10738" max="10738" width="16.5" style="6027" customWidth="1"/>
    <col min="10739" max="10739" width="19" style="6027" customWidth="1"/>
    <col min="10740" max="10751" width="9.1640625" style="6027"/>
    <col min="10752" max="10752" width="1.83203125" style="6027" customWidth="1"/>
    <col min="10753" max="10753" width="42.5" style="6027" customWidth="1"/>
    <col min="10754" max="10754" width="34.5" style="6027" customWidth="1"/>
    <col min="10755" max="10757" width="16.5" style="6027" customWidth="1"/>
    <col min="10758" max="10758" width="9.83203125" style="6027" customWidth="1"/>
    <col min="10759" max="10989" width="9.1640625" style="6027"/>
    <col min="10990" max="10990" width="3.33203125" style="6027" customWidth="1"/>
    <col min="10991" max="10991" width="42.5" style="6027" customWidth="1"/>
    <col min="10992" max="10992" width="35" style="6027" customWidth="1"/>
    <col min="10993" max="10993" width="18.6640625" style="6027" customWidth="1"/>
    <col min="10994" max="10994" width="16.5" style="6027" customWidth="1"/>
    <col min="10995" max="10995" width="19" style="6027" customWidth="1"/>
    <col min="10996" max="11007" width="9.1640625" style="6027"/>
    <col min="11008" max="11008" width="1.83203125" style="6027" customWidth="1"/>
    <col min="11009" max="11009" width="42.5" style="6027" customWidth="1"/>
    <col min="11010" max="11010" width="34.5" style="6027" customWidth="1"/>
    <col min="11011" max="11013" width="16.5" style="6027" customWidth="1"/>
    <col min="11014" max="11014" width="9.83203125" style="6027" customWidth="1"/>
    <col min="11015" max="11245" width="9.1640625" style="6027"/>
    <col min="11246" max="11246" width="3.33203125" style="6027" customWidth="1"/>
    <col min="11247" max="11247" width="42.5" style="6027" customWidth="1"/>
    <col min="11248" max="11248" width="35" style="6027" customWidth="1"/>
    <col min="11249" max="11249" width="18.6640625" style="6027" customWidth="1"/>
    <col min="11250" max="11250" width="16.5" style="6027" customWidth="1"/>
    <col min="11251" max="11251" width="19" style="6027" customWidth="1"/>
    <col min="11252" max="11263" width="9.1640625" style="6027"/>
    <col min="11264" max="11264" width="1.83203125" style="6027" customWidth="1"/>
    <col min="11265" max="11265" width="42.5" style="6027" customWidth="1"/>
    <col min="11266" max="11266" width="34.5" style="6027" customWidth="1"/>
    <col min="11267" max="11269" width="16.5" style="6027" customWidth="1"/>
    <col min="11270" max="11270" width="9.83203125" style="6027" customWidth="1"/>
    <col min="11271" max="11501" width="9.1640625" style="6027"/>
    <col min="11502" max="11502" width="3.33203125" style="6027" customWidth="1"/>
    <col min="11503" max="11503" width="42.5" style="6027" customWidth="1"/>
    <col min="11504" max="11504" width="35" style="6027" customWidth="1"/>
    <col min="11505" max="11505" width="18.6640625" style="6027" customWidth="1"/>
    <col min="11506" max="11506" width="16.5" style="6027" customWidth="1"/>
    <col min="11507" max="11507" width="19" style="6027" customWidth="1"/>
    <col min="11508" max="11519" width="9.1640625" style="6027"/>
    <col min="11520" max="11520" width="1.83203125" style="6027" customWidth="1"/>
    <col min="11521" max="11521" width="42.5" style="6027" customWidth="1"/>
    <col min="11522" max="11522" width="34.5" style="6027" customWidth="1"/>
    <col min="11523" max="11525" width="16.5" style="6027" customWidth="1"/>
    <col min="11526" max="11526" width="9.83203125" style="6027" customWidth="1"/>
    <col min="11527" max="11757" width="9.1640625" style="6027"/>
    <col min="11758" max="11758" width="3.33203125" style="6027" customWidth="1"/>
    <col min="11759" max="11759" width="42.5" style="6027" customWidth="1"/>
    <col min="11760" max="11760" width="35" style="6027" customWidth="1"/>
    <col min="11761" max="11761" width="18.6640625" style="6027" customWidth="1"/>
    <col min="11762" max="11762" width="16.5" style="6027" customWidth="1"/>
    <col min="11763" max="11763" width="19" style="6027" customWidth="1"/>
    <col min="11764" max="11775" width="9.1640625" style="6027"/>
    <col min="11776" max="11776" width="1.83203125" style="6027" customWidth="1"/>
    <col min="11777" max="11777" width="42.5" style="6027" customWidth="1"/>
    <col min="11778" max="11778" width="34.5" style="6027" customWidth="1"/>
    <col min="11779" max="11781" width="16.5" style="6027" customWidth="1"/>
    <col min="11782" max="11782" width="9.83203125" style="6027" customWidth="1"/>
    <col min="11783" max="12013" width="9.1640625" style="6027"/>
    <col min="12014" max="12014" width="3.33203125" style="6027" customWidth="1"/>
    <col min="12015" max="12015" width="42.5" style="6027" customWidth="1"/>
    <col min="12016" max="12016" width="35" style="6027" customWidth="1"/>
    <col min="12017" max="12017" width="18.6640625" style="6027" customWidth="1"/>
    <col min="12018" max="12018" width="16.5" style="6027" customWidth="1"/>
    <col min="12019" max="12019" width="19" style="6027" customWidth="1"/>
    <col min="12020" max="12031" width="9.1640625" style="6027"/>
    <col min="12032" max="12032" width="1.83203125" style="6027" customWidth="1"/>
    <col min="12033" max="12033" width="42.5" style="6027" customWidth="1"/>
    <col min="12034" max="12034" width="34.5" style="6027" customWidth="1"/>
    <col min="12035" max="12037" width="16.5" style="6027" customWidth="1"/>
    <col min="12038" max="12038" width="9.83203125" style="6027" customWidth="1"/>
    <col min="12039" max="12269" width="9.1640625" style="6027"/>
    <col min="12270" max="12270" width="3.33203125" style="6027" customWidth="1"/>
    <col min="12271" max="12271" width="42.5" style="6027" customWidth="1"/>
    <col min="12272" max="12272" width="35" style="6027" customWidth="1"/>
    <col min="12273" max="12273" width="18.6640625" style="6027" customWidth="1"/>
    <col min="12274" max="12274" width="16.5" style="6027" customWidth="1"/>
    <col min="12275" max="12275" width="19" style="6027" customWidth="1"/>
    <col min="12276" max="12287" width="9.1640625" style="6027"/>
    <col min="12288" max="12288" width="1.83203125" style="6027" customWidth="1"/>
    <col min="12289" max="12289" width="42.5" style="6027" customWidth="1"/>
    <col min="12290" max="12290" width="34.5" style="6027" customWidth="1"/>
    <col min="12291" max="12293" width="16.5" style="6027" customWidth="1"/>
    <col min="12294" max="12294" width="9.83203125" style="6027" customWidth="1"/>
    <col min="12295" max="12525" width="9.1640625" style="6027"/>
    <col min="12526" max="12526" width="3.33203125" style="6027" customWidth="1"/>
    <col min="12527" max="12527" width="42.5" style="6027" customWidth="1"/>
    <col min="12528" max="12528" width="35" style="6027" customWidth="1"/>
    <col min="12529" max="12529" width="18.6640625" style="6027" customWidth="1"/>
    <col min="12530" max="12530" width="16.5" style="6027" customWidth="1"/>
    <col min="12531" max="12531" width="19" style="6027" customWidth="1"/>
    <col min="12532" max="12543" width="9.1640625" style="6027"/>
    <col min="12544" max="12544" width="1.83203125" style="6027" customWidth="1"/>
    <col min="12545" max="12545" width="42.5" style="6027" customWidth="1"/>
    <col min="12546" max="12546" width="34.5" style="6027" customWidth="1"/>
    <col min="12547" max="12549" width="16.5" style="6027" customWidth="1"/>
    <col min="12550" max="12550" width="9.83203125" style="6027" customWidth="1"/>
    <col min="12551" max="12781" width="9.1640625" style="6027"/>
    <col min="12782" max="12782" width="3.33203125" style="6027" customWidth="1"/>
    <col min="12783" max="12783" width="42.5" style="6027" customWidth="1"/>
    <col min="12784" max="12784" width="35" style="6027" customWidth="1"/>
    <col min="12785" max="12785" width="18.6640625" style="6027" customWidth="1"/>
    <col min="12786" max="12786" width="16.5" style="6027" customWidth="1"/>
    <col min="12787" max="12787" width="19" style="6027" customWidth="1"/>
    <col min="12788" max="12799" width="9.1640625" style="6027"/>
    <col min="12800" max="12800" width="1.83203125" style="6027" customWidth="1"/>
    <col min="12801" max="12801" width="42.5" style="6027" customWidth="1"/>
    <col min="12802" max="12802" width="34.5" style="6027" customWidth="1"/>
    <col min="12803" max="12805" width="16.5" style="6027" customWidth="1"/>
    <col min="12806" max="12806" width="9.83203125" style="6027" customWidth="1"/>
    <col min="12807" max="13037" width="9.1640625" style="6027"/>
    <col min="13038" max="13038" width="3.33203125" style="6027" customWidth="1"/>
    <col min="13039" max="13039" width="42.5" style="6027" customWidth="1"/>
    <col min="13040" max="13040" width="35" style="6027" customWidth="1"/>
    <col min="13041" max="13041" width="18.6640625" style="6027" customWidth="1"/>
    <col min="13042" max="13042" width="16.5" style="6027" customWidth="1"/>
    <col min="13043" max="13043" width="19" style="6027" customWidth="1"/>
    <col min="13044" max="13055" width="9.1640625" style="6027"/>
    <col min="13056" max="13056" width="1.83203125" style="6027" customWidth="1"/>
    <col min="13057" max="13057" width="42.5" style="6027" customWidth="1"/>
    <col min="13058" max="13058" width="34.5" style="6027" customWidth="1"/>
    <col min="13059" max="13061" width="16.5" style="6027" customWidth="1"/>
    <col min="13062" max="13062" width="9.83203125" style="6027" customWidth="1"/>
    <col min="13063" max="13293" width="9.1640625" style="6027"/>
    <col min="13294" max="13294" width="3.33203125" style="6027" customWidth="1"/>
    <col min="13295" max="13295" width="42.5" style="6027" customWidth="1"/>
    <col min="13296" max="13296" width="35" style="6027" customWidth="1"/>
    <col min="13297" max="13297" width="18.6640625" style="6027" customWidth="1"/>
    <col min="13298" max="13298" width="16.5" style="6027" customWidth="1"/>
    <col min="13299" max="13299" width="19" style="6027" customWidth="1"/>
    <col min="13300" max="13311" width="9.1640625" style="6027"/>
    <col min="13312" max="13312" width="1.83203125" style="6027" customWidth="1"/>
    <col min="13313" max="13313" width="42.5" style="6027" customWidth="1"/>
    <col min="13314" max="13314" width="34.5" style="6027" customWidth="1"/>
    <col min="13315" max="13317" width="16.5" style="6027" customWidth="1"/>
    <col min="13318" max="13318" width="9.83203125" style="6027" customWidth="1"/>
    <col min="13319" max="13549" width="9.1640625" style="6027"/>
    <col min="13550" max="13550" width="3.33203125" style="6027" customWidth="1"/>
    <col min="13551" max="13551" width="42.5" style="6027" customWidth="1"/>
    <col min="13552" max="13552" width="35" style="6027" customWidth="1"/>
    <col min="13553" max="13553" width="18.6640625" style="6027" customWidth="1"/>
    <col min="13554" max="13554" width="16.5" style="6027" customWidth="1"/>
    <col min="13555" max="13555" width="19" style="6027" customWidth="1"/>
    <col min="13556" max="13567" width="9.1640625" style="6027"/>
    <col min="13568" max="13568" width="1.83203125" style="6027" customWidth="1"/>
    <col min="13569" max="13569" width="42.5" style="6027" customWidth="1"/>
    <col min="13570" max="13570" width="34.5" style="6027" customWidth="1"/>
    <col min="13571" max="13573" width="16.5" style="6027" customWidth="1"/>
    <col min="13574" max="13574" width="9.83203125" style="6027" customWidth="1"/>
    <col min="13575" max="13805" width="9.1640625" style="6027"/>
    <col min="13806" max="13806" width="3.33203125" style="6027" customWidth="1"/>
    <col min="13807" max="13807" width="42.5" style="6027" customWidth="1"/>
    <col min="13808" max="13808" width="35" style="6027" customWidth="1"/>
    <col min="13809" max="13809" width="18.6640625" style="6027" customWidth="1"/>
    <col min="13810" max="13810" width="16.5" style="6027" customWidth="1"/>
    <col min="13811" max="13811" width="19" style="6027" customWidth="1"/>
    <col min="13812" max="13823" width="9.1640625" style="6027"/>
    <col min="13824" max="13824" width="1.83203125" style="6027" customWidth="1"/>
    <col min="13825" max="13825" width="42.5" style="6027" customWidth="1"/>
    <col min="13826" max="13826" width="34.5" style="6027" customWidth="1"/>
    <col min="13827" max="13829" width="16.5" style="6027" customWidth="1"/>
    <col min="13830" max="13830" width="9.83203125" style="6027" customWidth="1"/>
    <col min="13831" max="14061" width="9.1640625" style="6027"/>
    <col min="14062" max="14062" width="3.33203125" style="6027" customWidth="1"/>
    <col min="14063" max="14063" width="42.5" style="6027" customWidth="1"/>
    <col min="14064" max="14064" width="35" style="6027" customWidth="1"/>
    <col min="14065" max="14065" width="18.6640625" style="6027" customWidth="1"/>
    <col min="14066" max="14066" width="16.5" style="6027" customWidth="1"/>
    <col min="14067" max="14067" width="19" style="6027" customWidth="1"/>
    <col min="14068" max="14079" width="9.1640625" style="6027"/>
    <col min="14080" max="14080" width="1.83203125" style="6027" customWidth="1"/>
    <col min="14081" max="14081" width="42.5" style="6027" customWidth="1"/>
    <col min="14082" max="14082" width="34.5" style="6027" customWidth="1"/>
    <col min="14083" max="14085" width="16.5" style="6027" customWidth="1"/>
    <col min="14086" max="14086" width="9.83203125" style="6027" customWidth="1"/>
    <col min="14087" max="14317" width="9.1640625" style="6027"/>
    <col min="14318" max="14318" width="3.33203125" style="6027" customWidth="1"/>
    <col min="14319" max="14319" width="42.5" style="6027" customWidth="1"/>
    <col min="14320" max="14320" width="35" style="6027" customWidth="1"/>
    <col min="14321" max="14321" width="18.6640625" style="6027" customWidth="1"/>
    <col min="14322" max="14322" width="16.5" style="6027" customWidth="1"/>
    <col min="14323" max="14323" width="19" style="6027" customWidth="1"/>
    <col min="14324" max="14335" width="9.1640625" style="6027"/>
    <col min="14336" max="14336" width="1.83203125" style="6027" customWidth="1"/>
    <col min="14337" max="14337" width="42.5" style="6027" customWidth="1"/>
    <col min="14338" max="14338" width="34.5" style="6027" customWidth="1"/>
    <col min="14339" max="14341" width="16.5" style="6027" customWidth="1"/>
    <col min="14342" max="14342" width="9.83203125" style="6027" customWidth="1"/>
    <col min="14343" max="14573" width="9.1640625" style="6027"/>
    <col min="14574" max="14574" width="3.33203125" style="6027" customWidth="1"/>
    <col min="14575" max="14575" width="42.5" style="6027" customWidth="1"/>
    <col min="14576" max="14576" width="35" style="6027" customWidth="1"/>
    <col min="14577" max="14577" width="18.6640625" style="6027" customWidth="1"/>
    <col min="14578" max="14578" width="16.5" style="6027" customWidth="1"/>
    <col min="14579" max="14579" width="19" style="6027" customWidth="1"/>
    <col min="14580" max="14591" width="9.1640625" style="6027"/>
    <col min="14592" max="14592" width="1.83203125" style="6027" customWidth="1"/>
    <col min="14593" max="14593" width="42.5" style="6027" customWidth="1"/>
    <col min="14594" max="14594" width="34.5" style="6027" customWidth="1"/>
    <col min="14595" max="14597" width="16.5" style="6027" customWidth="1"/>
    <col min="14598" max="14598" width="9.83203125" style="6027" customWidth="1"/>
    <col min="14599" max="14829" width="9.1640625" style="6027"/>
    <col min="14830" max="14830" width="3.33203125" style="6027" customWidth="1"/>
    <col min="14831" max="14831" width="42.5" style="6027" customWidth="1"/>
    <col min="14832" max="14832" width="35" style="6027" customWidth="1"/>
    <col min="14833" max="14833" width="18.6640625" style="6027" customWidth="1"/>
    <col min="14834" max="14834" width="16.5" style="6027" customWidth="1"/>
    <col min="14835" max="14835" width="19" style="6027" customWidth="1"/>
    <col min="14836" max="14847" width="9.1640625" style="6027"/>
    <col min="14848" max="14848" width="1.83203125" style="6027" customWidth="1"/>
    <col min="14849" max="14849" width="42.5" style="6027" customWidth="1"/>
    <col min="14850" max="14850" width="34.5" style="6027" customWidth="1"/>
    <col min="14851" max="14853" width="16.5" style="6027" customWidth="1"/>
    <col min="14854" max="14854" width="9.83203125" style="6027" customWidth="1"/>
    <col min="14855" max="15085" width="9.1640625" style="6027"/>
    <col min="15086" max="15086" width="3.33203125" style="6027" customWidth="1"/>
    <col min="15087" max="15087" width="42.5" style="6027" customWidth="1"/>
    <col min="15088" max="15088" width="35" style="6027" customWidth="1"/>
    <col min="15089" max="15089" width="18.6640625" style="6027" customWidth="1"/>
    <col min="15090" max="15090" width="16.5" style="6027" customWidth="1"/>
    <col min="15091" max="15091" width="19" style="6027" customWidth="1"/>
    <col min="15092" max="15103" width="9.1640625" style="6027"/>
    <col min="15104" max="15104" width="1.83203125" style="6027" customWidth="1"/>
    <col min="15105" max="15105" width="42.5" style="6027" customWidth="1"/>
    <col min="15106" max="15106" width="34.5" style="6027" customWidth="1"/>
    <col min="15107" max="15109" width="16.5" style="6027" customWidth="1"/>
    <col min="15110" max="15110" width="9.83203125" style="6027" customWidth="1"/>
    <col min="15111" max="15341" width="9.1640625" style="6027"/>
    <col min="15342" max="15342" width="3.33203125" style="6027" customWidth="1"/>
    <col min="15343" max="15343" width="42.5" style="6027" customWidth="1"/>
    <col min="15344" max="15344" width="35" style="6027" customWidth="1"/>
    <col min="15345" max="15345" width="18.6640625" style="6027" customWidth="1"/>
    <col min="15346" max="15346" width="16.5" style="6027" customWidth="1"/>
    <col min="15347" max="15347" width="19" style="6027" customWidth="1"/>
    <col min="15348" max="15359" width="9.1640625" style="6027"/>
    <col min="15360" max="15360" width="1.83203125" style="6027" customWidth="1"/>
    <col min="15361" max="15361" width="42.5" style="6027" customWidth="1"/>
    <col min="15362" max="15362" width="34.5" style="6027" customWidth="1"/>
    <col min="15363" max="15365" width="16.5" style="6027" customWidth="1"/>
    <col min="15366" max="15366" width="9.83203125" style="6027" customWidth="1"/>
    <col min="15367" max="15597" width="9.1640625" style="6027"/>
    <col min="15598" max="15598" width="3.33203125" style="6027" customWidth="1"/>
    <col min="15599" max="15599" width="42.5" style="6027" customWidth="1"/>
    <col min="15600" max="15600" width="35" style="6027" customWidth="1"/>
    <col min="15601" max="15601" width="18.6640625" style="6027" customWidth="1"/>
    <col min="15602" max="15602" width="16.5" style="6027" customWidth="1"/>
    <col min="15603" max="15603" width="19" style="6027" customWidth="1"/>
    <col min="15604" max="15615" width="9.1640625" style="6027"/>
    <col min="15616" max="15616" width="1.83203125" style="6027" customWidth="1"/>
    <col min="15617" max="15617" width="42.5" style="6027" customWidth="1"/>
    <col min="15618" max="15618" width="34.5" style="6027" customWidth="1"/>
    <col min="15619" max="15621" width="16.5" style="6027" customWidth="1"/>
    <col min="15622" max="15622" width="9.83203125" style="6027" customWidth="1"/>
    <col min="15623" max="15853" width="9.1640625" style="6027"/>
    <col min="15854" max="15854" width="3.33203125" style="6027" customWidth="1"/>
    <col min="15855" max="15855" width="42.5" style="6027" customWidth="1"/>
    <col min="15856" max="15856" width="35" style="6027" customWidth="1"/>
    <col min="15857" max="15857" width="18.6640625" style="6027" customWidth="1"/>
    <col min="15858" max="15858" width="16.5" style="6027" customWidth="1"/>
    <col min="15859" max="15859" width="19" style="6027" customWidth="1"/>
    <col min="15860" max="15871" width="9.1640625" style="6027"/>
    <col min="15872" max="15872" width="1.83203125" style="6027" customWidth="1"/>
    <col min="15873" max="15873" width="42.5" style="6027" customWidth="1"/>
    <col min="15874" max="15874" width="34.5" style="6027" customWidth="1"/>
    <col min="15875" max="15877" width="16.5" style="6027" customWidth="1"/>
    <col min="15878" max="15878" width="9.83203125" style="6027" customWidth="1"/>
    <col min="15879" max="16109" width="9.1640625" style="6027"/>
    <col min="16110" max="16110" width="3.33203125" style="6027" customWidth="1"/>
    <col min="16111" max="16111" width="42.5" style="6027" customWidth="1"/>
    <col min="16112" max="16112" width="35" style="6027" customWidth="1"/>
    <col min="16113" max="16113" width="18.6640625" style="6027" customWidth="1"/>
    <col min="16114" max="16114" width="16.5" style="6027" customWidth="1"/>
    <col min="16115" max="16115" width="19" style="6027" customWidth="1"/>
    <col min="16116" max="16127" width="9.1640625" style="6027"/>
    <col min="16128" max="16128" width="1.83203125" style="6027" customWidth="1"/>
    <col min="16129" max="16129" width="42.5" style="6027" customWidth="1"/>
    <col min="16130" max="16130" width="34.5" style="6027" customWidth="1"/>
    <col min="16131" max="16133" width="16.5" style="6027" customWidth="1"/>
    <col min="16134" max="16134" width="9.83203125" style="6027" customWidth="1"/>
    <col min="16135" max="16365" width="9.1640625" style="6027"/>
    <col min="16366" max="16366" width="3.33203125" style="6027" customWidth="1"/>
    <col min="16367" max="16367" width="42.5" style="6027" customWidth="1"/>
    <col min="16368" max="16368" width="35" style="6027" customWidth="1"/>
    <col min="16369" max="16369" width="18.6640625" style="6027" customWidth="1"/>
    <col min="16370" max="16370" width="16.5" style="6027" customWidth="1"/>
    <col min="16371" max="16371" width="19" style="6027" customWidth="1"/>
    <col min="16372" max="16384" width="9.1640625" style="6027"/>
  </cols>
  <sheetData>
    <row r="1" spans="1:89" s="10" customFormat="1" ht="15.75">
      <c r="A1" s="6224" t="s">
        <v>709</v>
      </c>
      <c r="B1" s="6224"/>
      <c r="C1" s="6224"/>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30" customHeight="1">
      <c r="A2" s="6658" t="s">
        <v>2490</v>
      </c>
      <c r="B2" s="6659"/>
      <c r="C2" s="6659"/>
      <c r="D2" s="6659"/>
      <c r="E2" s="6659"/>
      <c r="F2" s="6659"/>
    </row>
    <row r="3" spans="1:89" ht="12" customHeight="1">
      <c r="B3" s="6028"/>
      <c r="D3" s="6030"/>
      <c r="E3" s="6031"/>
      <c r="F3" s="6032" t="s">
        <v>2446</v>
      </c>
    </row>
    <row r="4" spans="1:89" ht="18" customHeight="1">
      <c r="A4" s="6033"/>
      <c r="B4" s="6034" t="s">
        <v>2491</v>
      </c>
      <c r="C4" s="6035" t="s">
        <v>2492</v>
      </c>
      <c r="D4" s="6036">
        <v>2016</v>
      </c>
      <c r="E4" s="6036">
        <v>2017</v>
      </c>
      <c r="F4" s="6036">
        <v>2019</v>
      </c>
    </row>
    <row r="5" spans="1:89" ht="12" customHeight="1">
      <c r="A5" s="6037" t="s">
        <v>424</v>
      </c>
      <c r="B5" s="6038" t="s">
        <v>2493</v>
      </c>
      <c r="C5" s="6039"/>
      <c r="D5" s="6040"/>
      <c r="E5" s="6040"/>
      <c r="F5" s="6040"/>
    </row>
    <row r="6" spans="1:89" ht="12" customHeight="1">
      <c r="A6" s="6041"/>
      <c r="B6" s="6042" t="s">
        <v>2494</v>
      </c>
      <c r="C6" s="6043" t="s">
        <v>2495</v>
      </c>
      <c r="D6" s="6040"/>
      <c r="E6" s="6040"/>
      <c r="F6" s="6040"/>
    </row>
    <row r="7" spans="1:89" ht="12" customHeight="1">
      <c r="A7" s="6041"/>
      <c r="B7" s="6042"/>
      <c r="C7" s="6043" t="s">
        <v>2496</v>
      </c>
      <c r="D7" s="6044">
        <v>9008</v>
      </c>
      <c r="E7" s="6044">
        <v>9208</v>
      </c>
      <c r="F7" s="6044">
        <v>11355</v>
      </c>
      <c r="G7" s="6045"/>
    </row>
    <row r="8" spans="1:89" ht="12" customHeight="1">
      <c r="A8" s="6041"/>
      <c r="B8" s="6042"/>
      <c r="C8" s="6043" t="s">
        <v>2497</v>
      </c>
      <c r="D8" s="6044">
        <v>7463</v>
      </c>
      <c r="E8" s="6044">
        <v>7663</v>
      </c>
      <c r="F8" s="6044">
        <v>9528</v>
      </c>
      <c r="G8" s="6045"/>
    </row>
    <row r="9" spans="1:89" ht="12" customHeight="1">
      <c r="A9" s="6041"/>
      <c r="B9" s="6042"/>
      <c r="C9" s="6043" t="s">
        <v>2498</v>
      </c>
      <c r="D9" s="6044">
        <v>10657</v>
      </c>
      <c r="E9" s="6044">
        <v>10857</v>
      </c>
      <c r="F9" s="6044">
        <v>13314</v>
      </c>
      <c r="G9" s="6045"/>
    </row>
    <row r="10" spans="1:89" ht="12" customHeight="1">
      <c r="A10" s="6041"/>
      <c r="B10" s="6660"/>
      <c r="C10" s="6661" t="s">
        <v>2499</v>
      </c>
      <c r="D10" s="6662">
        <v>9952</v>
      </c>
      <c r="E10" s="6662">
        <v>10152</v>
      </c>
      <c r="F10" s="6662">
        <v>12371</v>
      </c>
      <c r="G10" s="6045"/>
    </row>
    <row r="11" spans="1:89" ht="12" customHeight="1">
      <c r="A11" s="6041"/>
      <c r="B11" s="6660"/>
      <c r="C11" s="6661"/>
      <c r="D11" s="6663"/>
      <c r="E11" s="6662"/>
      <c r="F11" s="6662"/>
      <c r="G11" s="6045"/>
    </row>
    <row r="12" spans="1:89" ht="12" customHeight="1">
      <c r="A12" s="6041"/>
      <c r="B12" s="6660"/>
      <c r="C12" s="6661"/>
      <c r="D12" s="6663"/>
      <c r="E12" s="6662"/>
      <c r="F12" s="6662"/>
      <c r="G12" s="6045"/>
    </row>
    <row r="13" spans="1:89" ht="12" customHeight="1">
      <c r="A13" s="6041"/>
      <c r="B13" s="6042"/>
      <c r="C13" s="6043" t="s">
        <v>2500</v>
      </c>
      <c r="D13" s="5922">
        <v>9314</v>
      </c>
      <c r="E13" s="5922">
        <v>9514</v>
      </c>
      <c r="F13" s="5922">
        <v>11624</v>
      </c>
      <c r="G13" s="6045"/>
    </row>
    <row r="14" spans="1:89" ht="12" customHeight="1">
      <c r="A14" s="6041"/>
      <c r="B14" s="6042" t="s">
        <v>2501</v>
      </c>
      <c r="C14" s="6043" t="s">
        <v>2502</v>
      </c>
      <c r="D14" s="6044"/>
      <c r="E14" s="6044"/>
      <c r="F14" s="6044"/>
      <c r="G14" s="6045"/>
    </row>
    <row r="15" spans="1:89" ht="12" customHeight="1">
      <c r="A15" s="6041"/>
      <c r="B15" s="6042"/>
      <c r="C15" s="6043" t="s">
        <v>2496</v>
      </c>
      <c r="D15" s="6044">
        <v>7757</v>
      </c>
      <c r="E15" s="6044">
        <v>8520</v>
      </c>
      <c r="F15" s="6044">
        <v>9280</v>
      </c>
      <c r="G15" s="6045"/>
    </row>
    <row r="16" spans="1:89" ht="12" customHeight="1">
      <c r="A16" s="6041"/>
      <c r="B16" s="6042"/>
      <c r="C16" s="6043" t="s">
        <v>2497</v>
      </c>
      <c r="D16" s="6044">
        <v>6611</v>
      </c>
      <c r="E16" s="6044">
        <v>7374</v>
      </c>
      <c r="F16" s="6044">
        <v>8900</v>
      </c>
      <c r="G16" s="6045"/>
    </row>
    <row r="17" spans="1:7" ht="18.75" customHeight="1">
      <c r="A17" s="6046" t="s">
        <v>424</v>
      </c>
      <c r="B17" s="6047" t="s">
        <v>2503</v>
      </c>
      <c r="C17" s="6043"/>
      <c r="D17" s="6044"/>
      <c r="E17" s="6044"/>
      <c r="F17" s="6044"/>
      <c r="G17" s="6045"/>
    </row>
    <row r="18" spans="1:7" ht="13.5" customHeight="1">
      <c r="A18" s="6041"/>
      <c r="B18" s="6048" t="s">
        <v>2504</v>
      </c>
      <c r="C18" s="6043" t="s">
        <v>2505</v>
      </c>
      <c r="D18" s="6044">
        <v>9639</v>
      </c>
      <c r="E18" s="6044">
        <v>9839</v>
      </c>
      <c r="F18" s="6044">
        <v>10599</v>
      </c>
      <c r="G18" s="6045"/>
    </row>
    <row r="19" spans="1:7" ht="13.5" customHeight="1">
      <c r="A19" s="6041"/>
      <c r="B19" s="6048" t="s">
        <v>2506</v>
      </c>
      <c r="C19" s="6043" t="s">
        <v>2507</v>
      </c>
      <c r="D19" s="6044">
        <v>5113</v>
      </c>
      <c r="E19" s="6044">
        <v>5314</v>
      </c>
      <c r="F19" s="6044">
        <v>8540</v>
      </c>
      <c r="G19" s="6045"/>
    </row>
    <row r="20" spans="1:7" ht="13.5" customHeight="1">
      <c r="A20" s="6041"/>
      <c r="B20" s="6048" t="s">
        <v>4246</v>
      </c>
      <c r="C20" s="6043" t="s">
        <v>2508</v>
      </c>
      <c r="D20" s="6044">
        <v>9436</v>
      </c>
      <c r="E20" s="6044">
        <v>10288</v>
      </c>
      <c r="F20" s="6044">
        <v>11048</v>
      </c>
      <c r="G20" s="6045"/>
    </row>
    <row r="21" spans="1:7" ht="13.5" customHeight="1">
      <c r="A21" s="6041"/>
      <c r="B21" s="6042" t="s">
        <v>2509</v>
      </c>
      <c r="C21" s="6043" t="s">
        <v>2510</v>
      </c>
      <c r="D21" s="6044">
        <v>9730</v>
      </c>
      <c r="E21" s="6044">
        <v>9930</v>
      </c>
      <c r="F21" s="6044">
        <v>10690</v>
      </c>
      <c r="G21" s="6045"/>
    </row>
    <row r="22" spans="1:7" ht="25.5" customHeight="1">
      <c r="A22" s="6041"/>
      <c r="B22" s="6049" t="s">
        <v>2511</v>
      </c>
      <c r="C22" s="6043" t="s">
        <v>2512</v>
      </c>
      <c r="D22" s="6044">
        <v>11452</v>
      </c>
      <c r="E22" s="6044">
        <v>11652</v>
      </c>
      <c r="F22" s="6044">
        <v>13910</v>
      </c>
      <c r="G22" s="6045"/>
    </row>
    <row r="23" spans="1:7" ht="15.75" customHeight="1">
      <c r="A23" s="6041" t="s">
        <v>2513</v>
      </c>
      <c r="B23" s="6050" t="s">
        <v>2514</v>
      </c>
      <c r="C23" s="6043" t="s">
        <v>2515</v>
      </c>
      <c r="D23" s="6044">
        <v>10419</v>
      </c>
      <c r="E23" s="6044">
        <v>10619</v>
      </c>
      <c r="F23" s="6044">
        <v>11379</v>
      </c>
      <c r="G23" s="6045"/>
    </row>
    <row r="24" spans="1:7" ht="15" customHeight="1">
      <c r="A24" s="6046" t="s">
        <v>424</v>
      </c>
      <c r="B24" s="6047" t="s">
        <v>2516</v>
      </c>
      <c r="C24" s="6042"/>
      <c r="D24" s="6044"/>
      <c r="E24" s="6044"/>
      <c r="F24" s="6044"/>
      <c r="G24" s="6045"/>
    </row>
    <row r="25" spans="1:7" ht="12" customHeight="1">
      <c r="A25" s="6046"/>
      <c r="B25" s="6047"/>
      <c r="C25" s="6042" t="s">
        <v>2517</v>
      </c>
      <c r="D25" s="6044">
        <v>11676</v>
      </c>
      <c r="E25" s="6044">
        <v>11876</v>
      </c>
      <c r="F25" s="6044">
        <v>14144</v>
      </c>
      <c r="G25" s="6045"/>
    </row>
    <row r="26" spans="1:7" ht="12" customHeight="1">
      <c r="A26" s="6041"/>
      <c r="B26" s="6042"/>
      <c r="C26" s="6042" t="s">
        <v>2518</v>
      </c>
      <c r="D26" s="6044">
        <v>11676</v>
      </c>
      <c r="E26" s="6044">
        <v>11876</v>
      </c>
      <c r="F26" s="6044">
        <v>14144</v>
      </c>
      <c r="G26" s="6045"/>
    </row>
    <row r="27" spans="1:7" ht="12" customHeight="1">
      <c r="A27" s="6046"/>
      <c r="B27" s="6051" t="s">
        <v>2413</v>
      </c>
      <c r="C27" s="6052"/>
      <c r="D27" s="6053"/>
      <c r="E27" s="6053"/>
      <c r="F27" s="6053"/>
      <c r="G27" s="6045"/>
    </row>
    <row r="28" spans="1:7" ht="12" customHeight="1">
      <c r="A28" s="6041"/>
      <c r="B28" s="6054" t="s">
        <v>2519</v>
      </c>
      <c r="C28" s="6054" t="s">
        <v>2520</v>
      </c>
      <c r="D28" s="6055">
        <v>8434</v>
      </c>
      <c r="E28" s="6055">
        <v>8634</v>
      </c>
      <c r="F28" s="6055">
        <v>9394</v>
      </c>
      <c r="G28" s="6045"/>
    </row>
    <row r="29" spans="1:7" ht="12" customHeight="1">
      <c r="A29" s="6041"/>
      <c r="B29" s="6056" t="s">
        <v>1945</v>
      </c>
      <c r="C29" s="6054"/>
      <c r="D29" s="6055"/>
      <c r="E29" s="6055"/>
      <c r="F29" s="6055"/>
      <c r="G29" s="6045"/>
    </row>
    <row r="30" spans="1:7" ht="12" customHeight="1">
      <c r="A30" s="6041"/>
      <c r="B30" s="6056"/>
      <c r="C30" s="6054" t="s">
        <v>2521</v>
      </c>
      <c r="D30" s="6055">
        <v>10632</v>
      </c>
      <c r="E30" s="6055">
        <v>10832</v>
      </c>
      <c r="F30" s="6055">
        <v>11592</v>
      </c>
      <c r="G30" s="6045"/>
    </row>
    <row r="31" spans="1:7" ht="12" customHeight="1">
      <c r="A31" s="6041"/>
      <c r="B31" s="6054"/>
      <c r="C31" s="6054" t="s">
        <v>2522</v>
      </c>
      <c r="D31" s="6055">
        <v>11130</v>
      </c>
      <c r="E31" s="6055">
        <v>11330</v>
      </c>
      <c r="F31" s="6055">
        <v>12090</v>
      </c>
      <c r="G31" s="6045"/>
    </row>
    <row r="32" spans="1:7" ht="12" customHeight="1">
      <c r="A32" s="6041"/>
      <c r="B32" s="6054"/>
      <c r="C32" s="6054" t="s">
        <v>2523</v>
      </c>
      <c r="D32" s="6055">
        <v>8792</v>
      </c>
      <c r="E32" s="6055">
        <v>8992</v>
      </c>
      <c r="F32" s="6055">
        <v>9752</v>
      </c>
      <c r="G32" s="6045"/>
    </row>
    <row r="33" spans="1:7" ht="12" customHeight="1">
      <c r="A33" s="6046" t="s">
        <v>424</v>
      </c>
      <c r="B33" s="6057" t="s">
        <v>1822</v>
      </c>
      <c r="C33" s="6058"/>
      <c r="D33" s="6053"/>
      <c r="E33" s="6053"/>
      <c r="F33" s="6053"/>
      <c r="G33" s="6045"/>
    </row>
    <row r="34" spans="1:7" ht="12" customHeight="1">
      <c r="A34" s="6041"/>
      <c r="B34" s="6059" t="s">
        <v>2524</v>
      </c>
      <c r="C34" s="6054" t="s">
        <v>2525</v>
      </c>
      <c r="D34" s="6060">
        <v>13543</v>
      </c>
      <c r="E34" s="6060">
        <v>14187</v>
      </c>
      <c r="F34" s="6060">
        <v>14947</v>
      </c>
      <c r="G34" s="6045"/>
    </row>
    <row r="35" spans="1:7" ht="12" customHeight="1">
      <c r="A35" s="6041"/>
      <c r="B35" s="6054"/>
      <c r="C35" s="6054" t="s">
        <v>2526</v>
      </c>
      <c r="D35" s="6060">
        <v>12982</v>
      </c>
      <c r="E35" s="6060">
        <v>13608</v>
      </c>
      <c r="F35" s="6060">
        <v>14368</v>
      </c>
      <c r="G35" s="6045"/>
    </row>
    <row r="36" spans="1:7" ht="12" customHeight="1">
      <c r="A36" s="6046" t="s">
        <v>424</v>
      </c>
      <c r="B36" s="6056" t="s">
        <v>1831</v>
      </c>
      <c r="C36" s="6054"/>
      <c r="D36" s="6053"/>
      <c r="E36" s="6053"/>
      <c r="F36" s="6053"/>
      <c r="G36" s="6045"/>
    </row>
    <row r="37" spans="1:7" ht="12" customHeight="1">
      <c r="A37" s="6041"/>
      <c r="B37" s="6054" t="s">
        <v>2527</v>
      </c>
      <c r="C37" s="6061" t="s">
        <v>2528</v>
      </c>
      <c r="D37" s="6055">
        <v>8884</v>
      </c>
      <c r="E37" s="6055">
        <v>9944</v>
      </c>
      <c r="F37" s="6055">
        <v>10704</v>
      </c>
      <c r="G37" s="6045"/>
    </row>
    <row r="38" spans="1:7" ht="16.149999999999999" customHeight="1">
      <c r="A38" s="6062"/>
      <c r="B38" s="6063"/>
      <c r="C38" s="6063" t="s">
        <v>2529</v>
      </c>
      <c r="D38" s="6064">
        <v>5890</v>
      </c>
      <c r="E38" s="6064">
        <v>6950</v>
      </c>
      <c r="F38" s="6064">
        <v>8900</v>
      </c>
      <c r="G38" s="6045"/>
    </row>
    <row r="39" spans="1:7" ht="16.5" customHeight="1">
      <c r="B39" s="6065" t="s">
        <v>2530</v>
      </c>
      <c r="C39" s="6030"/>
      <c r="D39" s="6066"/>
      <c r="E39" s="6066"/>
      <c r="F39" s="6066"/>
    </row>
    <row r="40" spans="1:7" s="6070" customFormat="1" ht="14.25">
      <c r="A40" s="6067"/>
      <c r="B40" s="1444" t="s">
        <v>2531</v>
      </c>
      <c r="C40" s="6068"/>
      <c r="D40" s="6069"/>
      <c r="E40" s="6069"/>
      <c r="F40" s="6069"/>
    </row>
  </sheetData>
  <mergeCells count="7">
    <mergeCell ref="A1:C1"/>
    <mergeCell ref="A2:F2"/>
    <mergeCell ref="B10:B12"/>
    <mergeCell ref="C10:C12"/>
    <mergeCell ref="D10:D12"/>
    <mergeCell ref="E10:E12"/>
    <mergeCell ref="F10:F12"/>
  </mergeCells>
  <hyperlinks>
    <hyperlink ref="A1" location="CONTENT!A1" display="Back to table of contents"/>
  </hyperlinks>
  <printOptions horizontalCentered="1"/>
  <pageMargins left="0.78740157480314998" right="0" top="0.74803149606299202" bottom="0.261811024" header="0.511811023622047" footer="0.511811023622047"/>
  <pageSetup paperSize="9" scale="95" firstPageNumber="113" orientation="landscape" useFirstPageNumber="1" horizontalDpi="4294967292"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M50"/>
  <sheetViews>
    <sheetView zoomScaleNormal="100" workbookViewId="0">
      <selection sqref="A1:XFD1"/>
    </sheetView>
  </sheetViews>
  <sheetFormatPr defaultColWidth="2.5" defaultRowHeight="17.25"/>
  <cols>
    <col min="1" max="1" width="2.5" style="6104" customWidth="1"/>
    <col min="2" max="2" width="43" style="6071" customWidth="1"/>
    <col min="3" max="3" width="41.5" style="6105" customWidth="1"/>
    <col min="4" max="4" width="8.5" style="6105" customWidth="1"/>
    <col min="5" max="5" width="8.5" style="6106" customWidth="1"/>
    <col min="6" max="229" width="10.33203125" style="6071" customWidth="1"/>
    <col min="230" max="230" width="1.83203125" style="6071" customWidth="1"/>
    <col min="231" max="231" width="35.5" style="6071" customWidth="1"/>
    <col min="232" max="232" width="0" style="6071" hidden="1" customWidth="1"/>
    <col min="233" max="233" width="33.1640625" style="6071" customWidth="1"/>
    <col min="234" max="246" width="0" style="6071" hidden="1" customWidth="1"/>
    <col min="247" max="247" width="8.33203125" style="6071" customWidth="1"/>
    <col min="248" max="253" width="2.5" style="6071"/>
    <col min="254" max="254" width="2.5" style="6071" customWidth="1"/>
    <col min="255" max="255" width="40.1640625" style="6071" customWidth="1"/>
    <col min="256" max="256" width="35.83203125" style="6071" customWidth="1"/>
    <col min="257" max="258" width="8.5" style="6071" customWidth="1"/>
    <col min="259" max="485" width="10.33203125" style="6071" customWidth="1"/>
    <col min="486" max="486" width="1.83203125" style="6071" customWidth="1"/>
    <col min="487" max="487" width="35.5" style="6071" customWidth="1"/>
    <col min="488" max="488" width="0" style="6071" hidden="1" customWidth="1"/>
    <col min="489" max="489" width="33.1640625" style="6071" customWidth="1"/>
    <col min="490" max="502" width="0" style="6071" hidden="1" customWidth="1"/>
    <col min="503" max="503" width="8.33203125" style="6071" customWidth="1"/>
    <col min="504" max="509" width="2.5" style="6071"/>
    <col min="510" max="510" width="2.5" style="6071" customWidth="1"/>
    <col min="511" max="511" width="40.1640625" style="6071" customWidth="1"/>
    <col min="512" max="512" width="35.83203125" style="6071" customWidth="1"/>
    <col min="513" max="514" width="8.5" style="6071" customWidth="1"/>
    <col min="515" max="741" width="10.33203125" style="6071" customWidth="1"/>
    <col min="742" max="742" width="1.83203125" style="6071" customWidth="1"/>
    <col min="743" max="743" width="35.5" style="6071" customWidth="1"/>
    <col min="744" max="744" width="0" style="6071" hidden="1" customWidth="1"/>
    <col min="745" max="745" width="33.1640625" style="6071" customWidth="1"/>
    <col min="746" max="758" width="0" style="6071" hidden="1" customWidth="1"/>
    <col min="759" max="759" width="8.33203125" style="6071" customWidth="1"/>
    <col min="760" max="765" width="2.5" style="6071"/>
    <col min="766" max="766" width="2.5" style="6071" customWidth="1"/>
    <col min="767" max="767" width="40.1640625" style="6071" customWidth="1"/>
    <col min="768" max="768" width="35.83203125" style="6071" customWidth="1"/>
    <col min="769" max="770" width="8.5" style="6071" customWidth="1"/>
    <col min="771" max="997" width="10.33203125" style="6071" customWidth="1"/>
    <col min="998" max="998" width="1.83203125" style="6071" customWidth="1"/>
    <col min="999" max="999" width="35.5" style="6071" customWidth="1"/>
    <col min="1000" max="1000" width="0" style="6071" hidden="1" customWidth="1"/>
    <col min="1001" max="1001" width="33.1640625" style="6071" customWidth="1"/>
    <col min="1002" max="1014" width="0" style="6071" hidden="1" customWidth="1"/>
    <col min="1015" max="1015" width="8.33203125" style="6071" customWidth="1"/>
    <col min="1016" max="1021" width="2.5" style="6071"/>
    <col min="1022" max="1022" width="2.5" style="6071" customWidth="1"/>
    <col min="1023" max="1023" width="40.1640625" style="6071" customWidth="1"/>
    <col min="1024" max="1024" width="35.83203125" style="6071" customWidth="1"/>
    <col min="1025" max="1026" width="8.5" style="6071" customWidth="1"/>
    <col min="1027" max="1253" width="10.33203125" style="6071" customWidth="1"/>
    <col min="1254" max="1254" width="1.83203125" style="6071" customWidth="1"/>
    <col min="1255" max="1255" width="35.5" style="6071" customWidth="1"/>
    <col min="1256" max="1256" width="0" style="6071" hidden="1" customWidth="1"/>
    <col min="1257" max="1257" width="33.1640625" style="6071" customWidth="1"/>
    <col min="1258" max="1270" width="0" style="6071" hidden="1" customWidth="1"/>
    <col min="1271" max="1271" width="8.33203125" style="6071" customWidth="1"/>
    <col min="1272" max="1277" width="2.5" style="6071"/>
    <col min="1278" max="1278" width="2.5" style="6071" customWidth="1"/>
    <col min="1279" max="1279" width="40.1640625" style="6071" customWidth="1"/>
    <col min="1280" max="1280" width="35.83203125" style="6071" customWidth="1"/>
    <col min="1281" max="1282" width="8.5" style="6071" customWidth="1"/>
    <col min="1283" max="1509" width="10.33203125" style="6071" customWidth="1"/>
    <col min="1510" max="1510" width="1.83203125" style="6071" customWidth="1"/>
    <col min="1511" max="1511" width="35.5" style="6071" customWidth="1"/>
    <col min="1512" max="1512" width="0" style="6071" hidden="1" customWidth="1"/>
    <col min="1513" max="1513" width="33.1640625" style="6071" customWidth="1"/>
    <col min="1514" max="1526" width="0" style="6071" hidden="1" customWidth="1"/>
    <col min="1527" max="1527" width="8.33203125" style="6071" customWidth="1"/>
    <col min="1528" max="1533" width="2.5" style="6071"/>
    <col min="1534" max="1534" width="2.5" style="6071" customWidth="1"/>
    <col min="1535" max="1535" width="40.1640625" style="6071" customWidth="1"/>
    <col min="1536" max="1536" width="35.83203125" style="6071" customWidth="1"/>
    <col min="1537" max="1538" width="8.5" style="6071" customWidth="1"/>
    <col min="1539" max="1765" width="10.33203125" style="6071" customWidth="1"/>
    <col min="1766" max="1766" width="1.83203125" style="6071" customWidth="1"/>
    <col min="1767" max="1767" width="35.5" style="6071" customWidth="1"/>
    <col min="1768" max="1768" width="0" style="6071" hidden="1" customWidth="1"/>
    <col min="1769" max="1769" width="33.1640625" style="6071" customWidth="1"/>
    <col min="1770" max="1782" width="0" style="6071" hidden="1" customWidth="1"/>
    <col min="1783" max="1783" width="8.33203125" style="6071" customWidth="1"/>
    <col min="1784" max="1789" width="2.5" style="6071"/>
    <col min="1790" max="1790" width="2.5" style="6071" customWidth="1"/>
    <col min="1791" max="1791" width="40.1640625" style="6071" customWidth="1"/>
    <col min="1792" max="1792" width="35.83203125" style="6071" customWidth="1"/>
    <col min="1793" max="1794" width="8.5" style="6071" customWidth="1"/>
    <col min="1795" max="2021" width="10.33203125" style="6071" customWidth="1"/>
    <col min="2022" max="2022" width="1.83203125" style="6071" customWidth="1"/>
    <col min="2023" max="2023" width="35.5" style="6071" customWidth="1"/>
    <col min="2024" max="2024" width="0" style="6071" hidden="1" customWidth="1"/>
    <col min="2025" max="2025" width="33.1640625" style="6071" customWidth="1"/>
    <col min="2026" max="2038" width="0" style="6071" hidden="1" customWidth="1"/>
    <col min="2039" max="2039" width="8.33203125" style="6071" customWidth="1"/>
    <col min="2040" max="2045" width="2.5" style="6071"/>
    <col min="2046" max="2046" width="2.5" style="6071" customWidth="1"/>
    <col min="2047" max="2047" width="40.1640625" style="6071" customWidth="1"/>
    <col min="2048" max="2048" width="35.83203125" style="6071" customWidth="1"/>
    <col min="2049" max="2050" width="8.5" style="6071" customWidth="1"/>
    <col min="2051" max="2277" width="10.33203125" style="6071" customWidth="1"/>
    <col min="2278" max="2278" width="1.83203125" style="6071" customWidth="1"/>
    <col min="2279" max="2279" width="35.5" style="6071" customWidth="1"/>
    <col min="2280" max="2280" width="0" style="6071" hidden="1" customWidth="1"/>
    <col min="2281" max="2281" width="33.1640625" style="6071" customWidth="1"/>
    <col min="2282" max="2294" width="0" style="6071" hidden="1" customWidth="1"/>
    <col min="2295" max="2295" width="8.33203125" style="6071" customWidth="1"/>
    <col min="2296" max="2301" width="2.5" style="6071"/>
    <col min="2302" max="2302" width="2.5" style="6071" customWidth="1"/>
    <col min="2303" max="2303" width="40.1640625" style="6071" customWidth="1"/>
    <col min="2304" max="2304" width="35.83203125" style="6071" customWidth="1"/>
    <col min="2305" max="2306" width="8.5" style="6071" customWidth="1"/>
    <col min="2307" max="2533" width="10.33203125" style="6071" customWidth="1"/>
    <col min="2534" max="2534" width="1.83203125" style="6071" customWidth="1"/>
    <col min="2535" max="2535" width="35.5" style="6071" customWidth="1"/>
    <col min="2536" max="2536" width="0" style="6071" hidden="1" customWidth="1"/>
    <col min="2537" max="2537" width="33.1640625" style="6071" customWidth="1"/>
    <col min="2538" max="2550" width="0" style="6071" hidden="1" customWidth="1"/>
    <col min="2551" max="2551" width="8.33203125" style="6071" customWidth="1"/>
    <col min="2552" max="2557" width="2.5" style="6071"/>
    <col min="2558" max="2558" width="2.5" style="6071" customWidth="1"/>
    <col min="2559" max="2559" width="40.1640625" style="6071" customWidth="1"/>
    <col min="2560" max="2560" width="35.83203125" style="6071" customWidth="1"/>
    <col min="2561" max="2562" width="8.5" style="6071" customWidth="1"/>
    <col min="2563" max="2789" width="10.33203125" style="6071" customWidth="1"/>
    <col min="2790" max="2790" width="1.83203125" style="6071" customWidth="1"/>
    <col min="2791" max="2791" width="35.5" style="6071" customWidth="1"/>
    <col min="2792" max="2792" width="0" style="6071" hidden="1" customWidth="1"/>
    <col min="2793" max="2793" width="33.1640625" style="6071" customWidth="1"/>
    <col min="2794" max="2806" width="0" style="6071" hidden="1" customWidth="1"/>
    <col min="2807" max="2807" width="8.33203125" style="6071" customWidth="1"/>
    <col min="2808" max="2813" width="2.5" style="6071"/>
    <col min="2814" max="2814" width="2.5" style="6071" customWidth="1"/>
    <col min="2815" max="2815" width="40.1640625" style="6071" customWidth="1"/>
    <col min="2816" max="2816" width="35.83203125" style="6071" customWidth="1"/>
    <col min="2817" max="2818" width="8.5" style="6071" customWidth="1"/>
    <col min="2819" max="3045" width="10.33203125" style="6071" customWidth="1"/>
    <col min="3046" max="3046" width="1.83203125" style="6071" customWidth="1"/>
    <col min="3047" max="3047" width="35.5" style="6071" customWidth="1"/>
    <col min="3048" max="3048" width="0" style="6071" hidden="1" customWidth="1"/>
    <col min="3049" max="3049" width="33.1640625" style="6071" customWidth="1"/>
    <col min="3050" max="3062" width="0" style="6071" hidden="1" customWidth="1"/>
    <col min="3063" max="3063" width="8.33203125" style="6071" customWidth="1"/>
    <col min="3064" max="3069" width="2.5" style="6071"/>
    <col min="3070" max="3070" width="2.5" style="6071" customWidth="1"/>
    <col min="3071" max="3071" width="40.1640625" style="6071" customWidth="1"/>
    <col min="3072" max="3072" width="35.83203125" style="6071" customWidth="1"/>
    <col min="3073" max="3074" width="8.5" style="6071" customWidth="1"/>
    <col min="3075" max="3301" width="10.33203125" style="6071" customWidth="1"/>
    <col min="3302" max="3302" width="1.83203125" style="6071" customWidth="1"/>
    <col min="3303" max="3303" width="35.5" style="6071" customWidth="1"/>
    <col min="3304" max="3304" width="0" style="6071" hidden="1" customWidth="1"/>
    <col min="3305" max="3305" width="33.1640625" style="6071" customWidth="1"/>
    <col min="3306" max="3318" width="0" style="6071" hidden="1" customWidth="1"/>
    <col min="3319" max="3319" width="8.33203125" style="6071" customWidth="1"/>
    <col min="3320" max="3325" width="2.5" style="6071"/>
    <col min="3326" max="3326" width="2.5" style="6071" customWidth="1"/>
    <col min="3327" max="3327" width="40.1640625" style="6071" customWidth="1"/>
    <col min="3328" max="3328" width="35.83203125" style="6071" customWidth="1"/>
    <col min="3329" max="3330" width="8.5" style="6071" customWidth="1"/>
    <col min="3331" max="3557" width="10.33203125" style="6071" customWidth="1"/>
    <col min="3558" max="3558" width="1.83203125" style="6071" customWidth="1"/>
    <col min="3559" max="3559" width="35.5" style="6071" customWidth="1"/>
    <col min="3560" max="3560" width="0" style="6071" hidden="1" customWidth="1"/>
    <col min="3561" max="3561" width="33.1640625" style="6071" customWidth="1"/>
    <col min="3562" max="3574" width="0" style="6071" hidden="1" customWidth="1"/>
    <col min="3575" max="3575" width="8.33203125" style="6071" customWidth="1"/>
    <col min="3576" max="3581" width="2.5" style="6071"/>
    <col min="3582" max="3582" width="2.5" style="6071" customWidth="1"/>
    <col min="3583" max="3583" width="40.1640625" style="6071" customWidth="1"/>
    <col min="3584" max="3584" width="35.83203125" style="6071" customWidth="1"/>
    <col min="3585" max="3586" width="8.5" style="6071" customWidth="1"/>
    <col min="3587" max="3813" width="10.33203125" style="6071" customWidth="1"/>
    <col min="3814" max="3814" width="1.83203125" style="6071" customWidth="1"/>
    <col min="3815" max="3815" width="35.5" style="6071" customWidth="1"/>
    <col min="3816" max="3816" width="0" style="6071" hidden="1" customWidth="1"/>
    <col min="3817" max="3817" width="33.1640625" style="6071" customWidth="1"/>
    <col min="3818" max="3830" width="0" style="6071" hidden="1" customWidth="1"/>
    <col min="3831" max="3831" width="8.33203125" style="6071" customWidth="1"/>
    <col min="3832" max="3837" width="2.5" style="6071"/>
    <col min="3838" max="3838" width="2.5" style="6071" customWidth="1"/>
    <col min="3839" max="3839" width="40.1640625" style="6071" customWidth="1"/>
    <col min="3840" max="3840" width="35.83203125" style="6071" customWidth="1"/>
    <col min="3841" max="3842" width="8.5" style="6071" customWidth="1"/>
    <col min="3843" max="4069" width="10.33203125" style="6071" customWidth="1"/>
    <col min="4070" max="4070" width="1.83203125" style="6071" customWidth="1"/>
    <col min="4071" max="4071" width="35.5" style="6071" customWidth="1"/>
    <col min="4072" max="4072" width="0" style="6071" hidden="1" customWidth="1"/>
    <col min="4073" max="4073" width="33.1640625" style="6071" customWidth="1"/>
    <col min="4074" max="4086" width="0" style="6071" hidden="1" customWidth="1"/>
    <col min="4087" max="4087" width="8.33203125" style="6071" customWidth="1"/>
    <col min="4088" max="4093" width="2.5" style="6071"/>
    <col min="4094" max="4094" width="2.5" style="6071" customWidth="1"/>
    <col min="4095" max="4095" width="40.1640625" style="6071" customWidth="1"/>
    <col min="4096" max="4096" width="35.83203125" style="6071" customWidth="1"/>
    <col min="4097" max="4098" width="8.5" style="6071" customWidth="1"/>
    <col min="4099" max="4325" width="10.33203125" style="6071" customWidth="1"/>
    <col min="4326" max="4326" width="1.83203125" style="6071" customWidth="1"/>
    <col min="4327" max="4327" width="35.5" style="6071" customWidth="1"/>
    <col min="4328" max="4328" width="0" style="6071" hidden="1" customWidth="1"/>
    <col min="4329" max="4329" width="33.1640625" style="6071" customWidth="1"/>
    <col min="4330" max="4342" width="0" style="6071" hidden="1" customWidth="1"/>
    <col min="4343" max="4343" width="8.33203125" style="6071" customWidth="1"/>
    <col min="4344" max="4349" width="2.5" style="6071"/>
    <col min="4350" max="4350" width="2.5" style="6071" customWidth="1"/>
    <col min="4351" max="4351" width="40.1640625" style="6071" customWidth="1"/>
    <col min="4352" max="4352" width="35.83203125" style="6071" customWidth="1"/>
    <col min="4353" max="4354" width="8.5" style="6071" customWidth="1"/>
    <col min="4355" max="4581" width="10.33203125" style="6071" customWidth="1"/>
    <col min="4582" max="4582" width="1.83203125" style="6071" customWidth="1"/>
    <col min="4583" max="4583" width="35.5" style="6071" customWidth="1"/>
    <col min="4584" max="4584" width="0" style="6071" hidden="1" customWidth="1"/>
    <col min="4585" max="4585" width="33.1640625" style="6071" customWidth="1"/>
    <col min="4586" max="4598" width="0" style="6071" hidden="1" customWidth="1"/>
    <col min="4599" max="4599" width="8.33203125" style="6071" customWidth="1"/>
    <col min="4600" max="4605" width="2.5" style="6071"/>
    <col min="4606" max="4606" width="2.5" style="6071" customWidth="1"/>
    <col min="4607" max="4607" width="40.1640625" style="6071" customWidth="1"/>
    <col min="4608" max="4608" width="35.83203125" style="6071" customWidth="1"/>
    <col min="4609" max="4610" width="8.5" style="6071" customWidth="1"/>
    <col min="4611" max="4837" width="10.33203125" style="6071" customWidth="1"/>
    <col min="4838" max="4838" width="1.83203125" style="6071" customWidth="1"/>
    <col min="4839" max="4839" width="35.5" style="6071" customWidth="1"/>
    <col min="4840" max="4840" width="0" style="6071" hidden="1" customWidth="1"/>
    <col min="4841" max="4841" width="33.1640625" style="6071" customWidth="1"/>
    <col min="4842" max="4854" width="0" style="6071" hidden="1" customWidth="1"/>
    <col min="4855" max="4855" width="8.33203125" style="6071" customWidth="1"/>
    <col min="4856" max="4861" width="2.5" style="6071"/>
    <col min="4862" max="4862" width="2.5" style="6071" customWidth="1"/>
    <col min="4863" max="4863" width="40.1640625" style="6071" customWidth="1"/>
    <col min="4864" max="4864" width="35.83203125" style="6071" customWidth="1"/>
    <col min="4865" max="4866" width="8.5" style="6071" customWidth="1"/>
    <col min="4867" max="5093" width="10.33203125" style="6071" customWidth="1"/>
    <col min="5094" max="5094" width="1.83203125" style="6071" customWidth="1"/>
    <col min="5095" max="5095" width="35.5" style="6071" customWidth="1"/>
    <col min="5096" max="5096" width="0" style="6071" hidden="1" customWidth="1"/>
    <col min="5097" max="5097" width="33.1640625" style="6071" customWidth="1"/>
    <col min="5098" max="5110" width="0" style="6071" hidden="1" customWidth="1"/>
    <col min="5111" max="5111" width="8.33203125" style="6071" customWidth="1"/>
    <col min="5112" max="5117" width="2.5" style="6071"/>
    <col min="5118" max="5118" width="2.5" style="6071" customWidth="1"/>
    <col min="5119" max="5119" width="40.1640625" style="6071" customWidth="1"/>
    <col min="5120" max="5120" width="35.83203125" style="6071" customWidth="1"/>
    <col min="5121" max="5122" width="8.5" style="6071" customWidth="1"/>
    <col min="5123" max="5349" width="10.33203125" style="6071" customWidth="1"/>
    <col min="5350" max="5350" width="1.83203125" style="6071" customWidth="1"/>
    <col min="5351" max="5351" width="35.5" style="6071" customWidth="1"/>
    <col min="5352" max="5352" width="0" style="6071" hidden="1" customWidth="1"/>
    <col min="5353" max="5353" width="33.1640625" style="6071" customWidth="1"/>
    <col min="5354" max="5366" width="0" style="6071" hidden="1" customWidth="1"/>
    <col min="5367" max="5367" width="8.33203125" style="6071" customWidth="1"/>
    <col min="5368" max="5373" width="2.5" style="6071"/>
    <col min="5374" max="5374" width="2.5" style="6071" customWidth="1"/>
    <col min="5375" max="5375" width="40.1640625" style="6071" customWidth="1"/>
    <col min="5376" max="5376" width="35.83203125" style="6071" customWidth="1"/>
    <col min="5377" max="5378" width="8.5" style="6071" customWidth="1"/>
    <col min="5379" max="5605" width="10.33203125" style="6071" customWidth="1"/>
    <col min="5606" max="5606" width="1.83203125" style="6071" customWidth="1"/>
    <col min="5607" max="5607" width="35.5" style="6071" customWidth="1"/>
    <col min="5608" max="5608" width="0" style="6071" hidden="1" customWidth="1"/>
    <col min="5609" max="5609" width="33.1640625" style="6071" customWidth="1"/>
    <col min="5610" max="5622" width="0" style="6071" hidden="1" customWidth="1"/>
    <col min="5623" max="5623" width="8.33203125" style="6071" customWidth="1"/>
    <col min="5624" max="5629" width="2.5" style="6071"/>
    <col min="5630" max="5630" width="2.5" style="6071" customWidth="1"/>
    <col min="5631" max="5631" width="40.1640625" style="6071" customWidth="1"/>
    <col min="5632" max="5632" width="35.83203125" style="6071" customWidth="1"/>
    <col min="5633" max="5634" width="8.5" style="6071" customWidth="1"/>
    <col min="5635" max="5861" width="10.33203125" style="6071" customWidth="1"/>
    <col min="5862" max="5862" width="1.83203125" style="6071" customWidth="1"/>
    <col min="5863" max="5863" width="35.5" style="6071" customWidth="1"/>
    <col min="5864" max="5864" width="0" style="6071" hidden="1" customWidth="1"/>
    <col min="5865" max="5865" width="33.1640625" style="6071" customWidth="1"/>
    <col min="5866" max="5878" width="0" style="6071" hidden="1" customWidth="1"/>
    <col min="5879" max="5879" width="8.33203125" style="6071" customWidth="1"/>
    <col min="5880" max="5885" width="2.5" style="6071"/>
    <col min="5886" max="5886" width="2.5" style="6071" customWidth="1"/>
    <col min="5887" max="5887" width="40.1640625" style="6071" customWidth="1"/>
    <col min="5888" max="5888" width="35.83203125" style="6071" customWidth="1"/>
    <col min="5889" max="5890" width="8.5" style="6071" customWidth="1"/>
    <col min="5891" max="6117" width="10.33203125" style="6071" customWidth="1"/>
    <col min="6118" max="6118" width="1.83203125" style="6071" customWidth="1"/>
    <col min="6119" max="6119" width="35.5" style="6071" customWidth="1"/>
    <col min="6120" max="6120" width="0" style="6071" hidden="1" customWidth="1"/>
    <col min="6121" max="6121" width="33.1640625" style="6071" customWidth="1"/>
    <col min="6122" max="6134" width="0" style="6071" hidden="1" customWidth="1"/>
    <col min="6135" max="6135" width="8.33203125" style="6071" customWidth="1"/>
    <col min="6136" max="6141" width="2.5" style="6071"/>
    <col min="6142" max="6142" width="2.5" style="6071" customWidth="1"/>
    <col min="6143" max="6143" width="40.1640625" style="6071" customWidth="1"/>
    <col min="6144" max="6144" width="35.83203125" style="6071" customWidth="1"/>
    <col min="6145" max="6146" width="8.5" style="6071" customWidth="1"/>
    <col min="6147" max="6373" width="10.33203125" style="6071" customWidth="1"/>
    <col min="6374" max="6374" width="1.83203125" style="6071" customWidth="1"/>
    <col min="6375" max="6375" width="35.5" style="6071" customWidth="1"/>
    <col min="6376" max="6376" width="0" style="6071" hidden="1" customWidth="1"/>
    <col min="6377" max="6377" width="33.1640625" style="6071" customWidth="1"/>
    <col min="6378" max="6390" width="0" style="6071" hidden="1" customWidth="1"/>
    <col min="6391" max="6391" width="8.33203125" style="6071" customWidth="1"/>
    <col min="6392" max="6397" width="2.5" style="6071"/>
    <col min="6398" max="6398" width="2.5" style="6071" customWidth="1"/>
    <col min="6399" max="6399" width="40.1640625" style="6071" customWidth="1"/>
    <col min="6400" max="6400" width="35.83203125" style="6071" customWidth="1"/>
    <col min="6401" max="6402" width="8.5" style="6071" customWidth="1"/>
    <col min="6403" max="6629" width="10.33203125" style="6071" customWidth="1"/>
    <col min="6630" max="6630" width="1.83203125" style="6071" customWidth="1"/>
    <col min="6631" max="6631" width="35.5" style="6071" customWidth="1"/>
    <col min="6632" max="6632" width="0" style="6071" hidden="1" customWidth="1"/>
    <col min="6633" max="6633" width="33.1640625" style="6071" customWidth="1"/>
    <col min="6634" max="6646" width="0" style="6071" hidden="1" customWidth="1"/>
    <col min="6647" max="6647" width="8.33203125" style="6071" customWidth="1"/>
    <col min="6648" max="6653" width="2.5" style="6071"/>
    <col min="6654" max="6654" width="2.5" style="6071" customWidth="1"/>
    <col min="6655" max="6655" width="40.1640625" style="6071" customWidth="1"/>
    <col min="6656" max="6656" width="35.83203125" style="6071" customWidth="1"/>
    <col min="6657" max="6658" width="8.5" style="6071" customWidth="1"/>
    <col min="6659" max="6885" width="10.33203125" style="6071" customWidth="1"/>
    <col min="6886" max="6886" width="1.83203125" style="6071" customWidth="1"/>
    <col min="6887" max="6887" width="35.5" style="6071" customWidth="1"/>
    <col min="6888" max="6888" width="0" style="6071" hidden="1" customWidth="1"/>
    <col min="6889" max="6889" width="33.1640625" style="6071" customWidth="1"/>
    <col min="6890" max="6902" width="0" style="6071" hidden="1" customWidth="1"/>
    <col min="6903" max="6903" width="8.33203125" style="6071" customWidth="1"/>
    <col min="6904" max="6909" width="2.5" style="6071"/>
    <col min="6910" max="6910" width="2.5" style="6071" customWidth="1"/>
    <col min="6911" max="6911" width="40.1640625" style="6071" customWidth="1"/>
    <col min="6912" max="6912" width="35.83203125" style="6071" customWidth="1"/>
    <col min="6913" max="6914" width="8.5" style="6071" customWidth="1"/>
    <col min="6915" max="7141" width="10.33203125" style="6071" customWidth="1"/>
    <col min="7142" max="7142" width="1.83203125" style="6071" customWidth="1"/>
    <col min="7143" max="7143" width="35.5" style="6071" customWidth="1"/>
    <col min="7144" max="7144" width="0" style="6071" hidden="1" customWidth="1"/>
    <col min="7145" max="7145" width="33.1640625" style="6071" customWidth="1"/>
    <col min="7146" max="7158" width="0" style="6071" hidden="1" customWidth="1"/>
    <col min="7159" max="7159" width="8.33203125" style="6071" customWidth="1"/>
    <col min="7160" max="7165" width="2.5" style="6071"/>
    <col min="7166" max="7166" width="2.5" style="6071" customWidth="1"/>
    <col min="7167" max="7167" width="40.1640625" style="6071" customWidth="1"/>
    <col min="7168" max="7168" width="35.83203125" style="6071" customWidth="1"/>
    <col min="7169" max="7170" width="8.5" style="6071" customWidth="1"/>
    <col min="7171" max="7397" width="10.33203125" style="6071" customWidth="1"/>
    <col min="7398" max="7398" width="1.83203125" style="6071" customWidth="1"/>
    <col min="7399" max="7399" width="35.5" style="6071" customWidth="1"/>
    <col min="7400" max="7400" width="0" style="6071" hidden="1" customWidth="1"/>
    <col min="7401" max="7401" width="33.1640625" style="6071" customWidth="1"/>
    <col min="7402" max="7414" width="0" style="6071" hidden="1" customWidth="1"/>
    <col min="7415" max="7415" width="8.33203125" style="6071" customWidth="1"/>
    <col min="7416" max="7421" width="2.5" style="6071"/>
    <col min="7422" max="7422" width="2.5" style="6071" customWidth="1"/>
    <col min="7423" max="7423" width="40.1640625" style="6071" customWidth="1"/>
    <col min="7424" max="7424" width="35.83203125" style="6071" customWidth="1"/>
    <col min="7425" max="7426" width="8.5" style="6071" customWidth="1"/>
    <col min="7427" max="7653" width="10.33203125" style="6071" customWidth="1"/>
    <col min="7654" max="7654" width="1.83203125" style="6071" customWidth="1"/>
    <col min="7655" max="7655" width="35.5" style="6071" customWidth="1"/>
    <col min="7656" max="7656" width="0" style="6071" hidden="1" customWidth="1"/>
    <col min="7657" max="7657" width="33.1640625" style="6071" customWidth="1"/>
    <col min="7658" max="7670" width="0" style="6071" hidden="1" customWidth="1"/>
    <col min="7671" max="7671" width="8.33203125" style="6071" customWidth="1"/>
    <col min="7672" max="7677" width="2.5" style="6071"/>
    <col min="7678" max="7678" width="2.5" style="6071" customWidth="1"/>
    <col min="7679" max="7679" width="40.1640625" style="6071" customWidth="1"/>
    <col min="7680" max="7680" width="35.83203125" style="6071" customWidth="1"/>
    <col min="7681" max="7682" width="8.5" style="6071" customWidth="1"/>
    <col min="7683" max="7909" width="10.33203125" style="6071" customWidth="1"/>
    <col min="7910" max="7910" width="1.83203125" style="6071" customWidth="1"/>
    <col min="7911" max="7911" width="35.5" style="6071" customWidth="1"/>
    <col min="7912" max="7912" width="0" style="6071" hidden="1" customWidth="1"/>
    <col min="7913" max="7913" width="33.1640625" style="6071" customWidth="1"/>
    <col min="7914" max="7926" width="0" style="6071" hidden="1" customWidth="1"/>
    <col min="7927" max="7927" width="8.33203125" style="6071" customWidth="1"/>
    <col min="7928" max="7933" width="2.5" style="6071"/>
    <col min="7934" max="7934" width="2.5" style="6071" customWidth="1"/>
    <col min="7935" max="7935" width="40.1640625" style="6071" customWidth="1"/>
    <col min="7936" max="7936" width="35.83203125" style="6071" customWidth="1"/>
    <col min="7937" max="7938" width="8.5" style="6071" customWidth="1"/>
    <col min="7939" max="8165" width="10.33203125" style="6071" customWidth="1"/>
    <col min="8166" max="8166" width="1.83203125" style="6071" customWidth="1"/>
    <col min="8167" max="8167" width="35.5" style="6071" customWidth="1"/>
    <col min="8168" max="8168" width="0" style="6071" hidden="1" customWidth="1"/>
    <col min="8169" max="8169" width="33.1640625" style="6071" customWidth="1"/>
    <col min="8170" max="8182" width="0" style="6071" hidden="1" customWidth="1"/>
    <col min="8183" max="8183" width="8.33203125" style="6071" customWidth="1"/>
    <col min="8184" max="8189" width="2.5" style="6071"/>
    <col min="8190" max="8190" width="2.5" style="6071" customWidth="1"/>
    <col min="8191" max="8191" width="40.1640625" style="6071" customWidth="1"/>
    <col min="8192" max="8192" width="35.83203125" style="6071" customWidth="1"/>
    <col min="8193" max="8194" width="8.5" style="6071" customWidth="1"/>
    <col min="8195" max="8421" width="10.33203125" style="6071" customWidth="1"/>
    <col min="8422" max="8422" width="1.83203125" style="6071" customWidth="1"/>
    <col min="8423" max="8423" width="35.5" style="6071" customWidth="1"/>
    <col min="8424" max="8424" width="0" style="6071" hidden="1" customWidth="1"/>
    <col min="8425" max="8425" width="33.1640625" style="6071" customWidth="1"/>
    <col min="8426" max="8438" width="0" style="6071" hidden="1" customWidth="1"/>
    <col min="8439" max="8439" width="8.33203125" style="6071" customWidth="1"/>
    <col min="8440" max="8445" width="2.5" style="6071"/>
    <col min="8446" max="8446" width="2.5" style="6071" customWidth="1"/>
    <col min="8447" max="8447" width="40.1640625" style="6071" customWidth="1"/>
    <col min="8448" max="8448" width="35.83203125" style="6071" customWidth="1"/>
    <col min="8449" max="8450" width="8.5" style="6071" customWidth="1"/>
    <col min="8451" max="8677" width="10.33203125" style="6071" customWidth="1"/>
    <col min="8678" max="8678" width="1.83203125" style="6071" customWidth="1"/>
    <col min="8679" max="8679" width="35.5" style="6071" customWidth="1"/>
    <col min="8680" max="8680" width="0" style="6071" hidden="1" customWidth="1"/>
    <col min="8681" max="8681" width="33.1640625" style="6071" customWidth="1"/>
    <col min="8682" max="8694" width="0" style="6071" hidden="1" customWidth="1"/>
    <col min="8695" max="8695" width="8.33203125" style="6071" customWidth="1"/>
    <col min="8696" max="8701" width="2.5" style="6071"/>
    <col min="8702" max="8702" width="2.5" style="6071" customWidth="1"/>
    <col min="8703" max="8703" width="40.1640625" style="6071" customWidth="1"/>
    <col min="8704" max="8704" width="35.83203125" style="6071" customWidth="1"/>
    <col min="8705" max="8706" width="8.5" style="6071" customWidth="1"/>
    <col min="8707" max="8933" width="10.33203125" style="6071" customWidth="1"/>
    <col min="8934" max="8934" width="1.83203125" style="6071" customWidth="1"/>
    <col min="8935" max="8935" width="35.5" style="6071" customWidth="1"/>
    <col min="8936" max="8936" width="0" style="6071" hidden="1" customWidth="1"/>
    <col min="8937" max="8937" width="33.1640625" style="6071" customWidth="1"/>
    <col min="8938" max="8950" width="0" style="6071" hidden="1" customWidth="1"/>
    <col min="8951" max="8951" width="8.33203125" style="6071" customWidth="1"/>
    <col min="8952" max="8957" width="2.5" style="6071"/>
    <col min="8958" max="8958" width="2.5" style="6071" customWidth="1"/>
    <col min="8959" max="8959" width="40.1640625" style="6071" customWidth="1"/>
    <col min="8960" max="8960" width="35.83203125" style="6071" customWidth="1"/>
    <col min="8961" max="8962" width="8.5" style="6071" customWidth="1"/>
    <col min="8963" max="9189" width="10.33203125" style="6071" customWidth="1"/>
    <col min="9190" max="9190" width="1.83203125" style="6071" customWidth="1"/>
    <col min="9191" max="9191" width="35.5" style="6071" customWidth="1"/>
    <col min="9192" max="9192" width="0" style="6071" hidden="1" customWidth="1"/>
    <col min="9193" max="9193" width="33.1640625" style="6071" customWidth="1"/>
    <col min="9194" max="9206" width="0" style="6071" hidden="1" customWidth="1"/>
    <col min="9207" max="9207" width="8.33203125" style="6071" customWidth="1"/>
    <col min="9208" max="9213" width="2.5" style="6071"/>
    <col min="9214" max="9214" width="2.5" style="6071" customWidth="1"/>
    <col min="9215" max="9215" width="40.1640625" style="6071" customWidth="1"/>
    <col min="9216" max="9216" width="35.83203125" style="6071" customWidth="1"/>
    <col min="9217" max="9218" width="8.5" style="6071" customWidth="1"/>
    <col min="9219" max="9445" width="10.33203125" style="6071" customWidth="1"/>
    <col min="9446" max="9446" width="1.83203125" style="6071" customWidth="1"/>
    <col min="9447" max="9447" width="35.5" style="6071" customWidth="1"/>
    <col min="9448" max="9448" width="0" style="6071" hidden="1" customWidth="1"/>
    <col min="9449" max="9449" width="33.1640625" style="6071" customWidth="1"/>
    <col min="9450" max="9462" width="0" style="6071" hidden="1" customWidth="1"/>
    <col min="9463" max="9463" width="8.33203125" style="6071" customWidth="1"/>
    <col min="9464" max="9469" width="2.5" style="6071"/>
    <col min="9470" max="9470" width="2.5" style="6071" customWidth="1"/>
    <col min="9471" max="9471" width="40.1640625" style="6071" customWidth="1"/>
    <col min="9472" max="9472" width="35.83203125" style="6071" customWidth="1"/>
    <col min="9473" max="9474" width="8.5" style="6071" customWidth="1"/>
    <col min="9475" max="9701" width="10.33203125" style="6071" customWidth="1"/>
    <col min="9702" max="9702" width="1.83203125" style="6071" customWidth="1"/>
    <col min="9703" max="9703" width="35.5" style="6071" customWidth="1"/>
    <col min="9704" max="9704" width="0" style="6071" hidden="1" customWidth="1"/>
    <col min="9705" max="9705" width="33.1640625" style="6071" customWidth="1"/>
    <col min="9706" max="9718" width="0" style="6071" hidden="1" customWidth="1"/>
    <col min="9719" max="9719" width="8.33203125" style="6071" customWidth="1"/>
    <col min="9720" max="9725" width="2.5" style="6071"/>
    <col min="9726" max="9726" width="2.5" style="6071" customWidth="1"/>
    <col min="9727" max="9727" width="40.1640625" style="6071" customWidth="1"/>
    <col min="9728" max="9728" width="35.83203125" style="6071" customWidth="1"/>
    <col min="9729" max="9730" width="8.5" style="6071" customWidth="1"/>
    <col min="9731" max="9957" width="10.33203125" style="6071" customWidth="1"/>
    <col min="9958" max="9958" width="1.83203125" style="6071" customWidth="1"/>
    <col min="9959" max="9959" width="35.5" style="6071" customWidth="1"/>
    <col min="9960" max="9960" width="0" style="6071" hidden="1" customWidth="1"/>
    <col min="9961" max="9961" width="33.1640625" style="6071" customWidth="1"/>
    <col min="9962" max="9974" width="0" style="6071" hidden="1" customWidth="1"/>
    <col min="9975" max="9975" width="8.33203125" style="6071" customWidth="1"/>
    <col min="9976" max="9981" width="2.5" style="6071"/>
    <col min="9982" max="9982" width="2.5" style="6071" customWidth="1"/>
    <col min="9983" max="9983" width="40.1640625" style="6071" customWidth="1"/>
    <col min="9984" max="9984" width="35.83203125" style="6071" customWidth="1"/>
    <col min="9985" max="9986" width="8.5" style="6071" customWidth="1"/>
    <col min="9987" max="10213" width="10.33203125" style="6071" customWidth="1"/>
    <col min="10214" max="10214" width="1.83203125" style="6071" customWidth="1"/>
    <col min="10215" max="10215" width="35.5" style="6071" customWidth="1"/>
    <col min="10216" max="10216" width="0" style="6071" hidden="1" customWidth="1"/>
    <col min="10217" max="10217" width="33.1640625" style="6071" customWidth="1"/>
    <col min="10218" max="10230" width="0" style="6071" hidden="1" customWidth="1"/>
    <col min="10231" max="10231" width="8.33203125" style="6071" customWidth="1"/>
    <col min="10232" max="10237" width="2.5" style="6071"/>
    <col min="10238" max="10238" width="2.5" style="6071" customWidth="1"/>
    <col min="10239" max="10239" width="40.1640625" style="6071" customWidth="1"/>
    <col min="10240" max="10240" width="35.83203125" style="6071" customWidth="1"/>
    <col min="10241" max="10242" width="8.5" style="6071" customWidth="1"/>
    <col min="10243" max="10469" width="10.33203125" style="6071" customWidth="1"/>
    <col min="10470" max="10470" width="1.83203125" style="6071" customWidth="1"/>
    <col min="10471" max="10471" width="35.5" style="6071" customWidth="1"/>
    <col min="10472" max="10472" width="0" style="6071" hidden="1" customWidth="1"/>
    <col min="10473" max="10473" width="33.1640625" style="6071" customWidth="1"/>
    <col min="10474" max="10486" width="0" style="6071" hidden="1" customWidth="1"/>
    <col min="10487" max="10487" width="8.33203125" style="6071" customWidth="1"/>
    <col min="10488" max="10493" width="2.5" style="6071"/>
    <col min="10494" max="10494" width="2.5" style="6071" customWidth="1"/>
    <col min="10495" max="10495" width="40.1640625" style="6071" customWidth="1"/>
    <col min="10496" max="10496" width="35.83203125" style="6071" customWidth="1"/>
    <col min="10497" max="10498" width="8.5" style="6071" customWidth="1"/>
    <col min="10499" max="10725" width="10.33203125" style="6071" customWidth="1"/>
    <col min="10726" max="10726" width="1.83203125" style="6071" customWidth="1"/>
    <col min="10727" max="10727" width="35.5" style="6071" customWidth="1"/>
    <col min="10728" max="10728" width="0" style="6071" hidden="1" customWidth="1"/>
    <col min="10729" max="10729" width="33.1640625" style="6071" customWidth="1"/>
    <col min="10730" max="10742" width="0" style="6071" hidden="1" customWidth="1"/>
    <col min="10743" max="10743" width="8.33203125" style="6071" customWidth="1"/>
    <col min="10744" max="10749" width="2.5" style="6071"/>
    <col min="10750" max="10750" width="2.5" style="6071" customWidth="1"/>
    <col min="10751" max="10751" width="40.1640625" style="6071" customWidth="1"/>
    <col min="10752" max="10752" width="35.83203125" style="6071" customWidth="1"/>
    <col min="10753" max="10754" width="8.5" style="6071" customWidth="1"/>
    <col min="10755" max="10981" width="10.33203125" style="6071" customWidth="1"/>
    <col min="10982" max="10982" width="1.83203125" style="6071" customWidth="1"/>
    <col min="10983" max="10983" width="35.5" style="6071" customWidth="1"/>
    <col min="10984" max="10984" width="0" style="6071" hidden="1" customWidth="1"/>
    <col min="10985" max="10985" width="33.1640625" style="6071" customWidth="1"/>
    <col min="10986" max="10998" width="0" style="6071" hidden="1" customWidth="1"/>
    <col min="10999" max="10999" width="8.33203125" style="6071" customWidth="1"/>
    <col min="11000" max="11005" width="2.5" style="6071"/>
    <col min="11006" max="11006" width="2.5" style="6071" customWidth="1"/>
    <col min="11007" max="11007" width="40.1640625" style="6071" customWidth="1"/>
    <col min="11008" max="11008" width="35.83203125" style="6071" customWidth="1"/>
    <col min="11009" max="11010" width="8.5" style="6071" customWidth="1"/>
    <col min="11011" max="11237" width="10.33203125" style="6071" customWidth="1"/>
    <col min="11238" max="11238" width="1.83203125" style="6071" customWidth="1"/>
    <col min="11239" max="11239" width="35.5" style="6071" customWidth="1"/>
    <col min="11240" max="11240" width="0" style="6071" hidden="1" customWidth="1"/>
    <col min="11241" max="11241" width="33.1640625" style="6071" customWidth="1"/>
    <col min="11242" max="11254" width="0" style="6071" hidden="1" customWidth="1"/>
    <col min="11255" max="11255" width="8.33203125" style="6071" customWidth="1"/>
    <col min="11256" max="11261" width="2.5" style="6071"/>
    <col min="11262" max="11262" width="2.5" style="6071" customWidth="1"/>
    <col min="11263" max="11263" width="40.1640625" style="6071" customWidth="1"/>
    <col min="11264" max="11264" width="35.83203125" style="6071" customWidth="1"/>
    <col min="11265" max="11266" width="8.5" style="6071" customWidth="1"/>
    <col min="11267" max="11493" width="10.33203125" style="6071" customWidth="1"/>
    <col min="11494" max="11494" width="1.83203125" style="6071" customWidth="1"/>
    <col min="11495" max="11495" width="35.5" style="6071" customWidth="1"/>
    <col min="11496" max="11496" width="0" style="6071" hidden="1" customWidth="1"/>
    <col min="11497" max="11497" width="33.1640625" style="6071" customWidth="1"/>
    <col min="11498" max="11510" width="0" style="6071" hidden="1" customWidth="1"/>
    <col min="11511" max="11511" width="8.33203125" style="6071" customWidth="1"/>
    <col min="11512" max="11517" width="2.5" style="6071"/>
    <col min="11518" max="11518" width="2.5" style="6071" customWidth="1"/>
    <col min="11519" max="11519" width="40.1640625" style="6071" customWidth="1"/>
    <col min="11520" max="11520" width="35.83203125" style="6071" customWidth="1"/>
    <col min="11521" max="11522" width="8.5" style="6071" customWidth="1"/>
    <col min="11523" max="11749" width="10.33203125" style="6071" customWidth="1"/>
    <col min="11750" max="11750" width="1.83203125" style="6071" customWidth="1"/>
    <col min="11751" max="11751" width="35.5" style="6071" customWidth="1"/>
    <col min="11752" max="11752" width="0" style="6071" hidden="1" customWidth="1"/>
    <col min="11753" max="11753" width="33.1640625" style="6071" customWidth="1"/>
    <col min="11754" max="11766" width="0" style="6071" hidden="1" customWidth="1"/>
    <col min="11767" max="11767" width="8.33203125" style="6071" customWidth="1"/>
    <col min="11768" max="11773" width="2.5" style="6071"/>
    <col min="11774" max="11774" width="2.5" style="6071" customWidth="1"/>
    <col min="11775" max="11775" width="40.1640625" style="6071" customWidth="1"/>
    <col min="11776" max="11776" width="35.83203125" style="6071" customWidth="1"/>
    <col min="11777" max="11778" width="8.5" style="6071" customWidth="1"/>
    <col min="11779" max="12005" width="10.33203125" style="6071" customWidth="1"/>
    <col min="12006" max="12006" width="1.83203125" style="6071" customWidth="1"/>
    <col min="12007" max="12007" width="35.5" style="6071" customWidth="1"/>
    <col min="12008" max="12008" width="0" style="6071" hidden="1" customWidth="1"/>
    <col min="12009" max="12009" width="33.1640625" style="6071" customWidth="1"/>
    <col min="12010" max="12022" width="0" style="6071" hidden="1" customWidth="1"/>
    <col min="12023" max="12023" width="8.33203125" style="6071" customWidth="1"/>
    <col min="12024" max="12029" width="2.5" style="6071"/>
    <col min="12030" max="12030" width="2.5" style="6071" customWidth="1"/>
    <col min="12031" max="12031" width="40.1640625" style="6071" customWidth="1"/>
    <col min="12032" max="12032" width="35.83203125" style="6071" customWidth="1"/>
    <col min="12033" max="12034" width="8.5" style="6071" customWidth="1"/>
    <col min="12035" max="12261" width="10.33203125" style="6071" customWidth="1"/>
    <col min="12262" max="12262" width="1.83203125" style="6071" customWidth="1"/>
    <col min="12263" max="12263" width="35.5" style="6071" customWidth="1"/>
    <col min="12264" max="12264" width="0" style="6071" hidden="1" customWidth="1"/>
    <col min="12265" max="12265" width="33.1640625" style="6071" customWidth="1"/>
    <col min="12266" max="12278" width="0" style="6071" hidden="1" customWidth="1"/>
    <col min="12279" max="12279" width="8.33203125" style="6071" customWidth="1"/>
    <col min="12280" max="12285" width="2.5" style="6071"/>
    <col min="12286" max="12286" width="2.5" style="6071" customWidth="1"/>
    <col min="12287" max="12287" width="40.1640625" style="6071" customWidth="1"/>
    <col min="12288" max="12288" width="35.83203125" style="6071" customWidth="1"/>
    <col min="12289" max="12290" width="8.5" style="6071" customWidth="1"/>
    <col min="12291" max="12517" width="10.33203125" style="6071" customWidth="1"/>
    <col min="12518" max="12518" width="1.83203125" style="6071" customWidth="1"/>
    <col min="12519" max="12519" width="35.5" style="6071" customWidth="1"/>
    <col min="12520" max="12520" width="0" style="6071" hidden="1" customWidth="1"/>
    <col min="12521" max="12521" width="33.1640625" style="6071" customWidth="1"/>
    <col min="12522" max="12534" width="0" style="6071" hidden="1" customWidth="1"/>
    <col min="12535" max="12535" width="8.33203125" style="6071" customWidth="1"/>
    <col min="12536" max="12541" width="2.5" style="6071"/>
    <col min="12542" max="12542" width="2.5" style="6071" customWidth="1"/>
    <col min="12543" max="12543" width="40.1640625" style="6071" customWidth="1"/>
    <col min="12544" max="12544" width="35.83203125" style="6071" customWidth="1"/>
    <col min="12545" max="12546" width="8.5" style="6071" customWidth="1"/>
    <col min="12547" max="12773" width="10.33203125" style="6071" customWidth="1"/>
    <col min="12774" max="12774" width="1.83203125" style="6071" customWidth="1"/>
    <col min="12775" max="12775" width="35.5" style="6071" customWidth="1"/>
    <col min="12776" max="12776" width="0" style="6071" hidden="1" customWidth="1"/>
    <col min="12777" max="12777" width="33.1640625" style="6071" customWidth="1"/>
    <col min="12778" max="12790" width="0" style="6071" hidden="1" customWidth="1"/>
    <col min="12791" max="12791" width="8.33203125" style="6071" customWidth="1"/>
    <col min="12792" max="12797" width="2.5" style="6071"/>
    <col min="12798" max="12798" width="2.5" style="6071" customWidth="1"/>
    <col min="12799" max="12799" width="40.1640625" style="6071" customWidth="1"/>
    <col min="12800" max="12800" width="35.83203125" style="6071" customWidth="1"/>
    <col min="12801" max="12802" width="8.5" style="6071" customWidth="1"/>
    <col min="12803" max="13029" width="10.33203125" style="6071" customWidth="1"/>
    <col min="13030" max="13030" width="1.83203125" style="6071" customWidth="1"/>
    <col min="13031" max="13031" width="35.5" style="6071" customWidth="1"/>
    <col min="13032" max="13032" width="0" style="6071" hidden="1" customWidth="1"/>
    <col min="13033" max="13033" width="33.1640625" style="6071" customWidth="1"/>
    <col min="13034" max="13046" width="0" style="6071" hidden="1" customWidth="1"/>
    <col min="13047" max="13047" width="8.33203125" style="6071" customWidth="1"/>
    <col min="13048" max="13053" width="2.5" style="6071"/>
    <col min="13054" max="13054" width="2.5" style="6071" customWidth="1"/>
    <col min="13055" max="13055" width="40.1640625" style="6071" customWidth="1"/>
    <col min="13056" max="13056" width="35.83203125" style="6071" customWidth="1"/>
    <col min="13057" max="13058" width="8.5" style="6071" customWidth="1"/>
    <col min="13059" max="13285" width="10.33203125" style="6071" customWidth="1"/>
    <col min="13286" max="13286" width="1.83203125" style="6071" customWidth="1"/>
    <col min="13287" max="13287" width="35.5" style="6071" customWidth="1"/>
    <col min="13288" max="13288" width="0" style="6071" hidden="1" customWidth="1"/>
    <col min="13289" max="13289" width="33.1640625" style="6071" customWidth="1"/>
    <col min="13290" max="13302" width="0" style="6071" hidden="1" customWidth="1"/>
    <col min="13303" max="13303" width="8.33203125" style="6071" customWidth="1"/>
    <col min="13304" max="13309" width="2.5" style="6071"/>
    <col min="13310" max="13310" width="2.5" style="6071" customWidth="1"/>
    <col min="13311" max="13311" width="40.1640625" style="6071" customWidth="1"/>
    <col min="13312" max="13312" width="35.83203125" style="6071" customWidth="1"/>
    <col min="13313" max="13314" width="8.5" style="6071" customWidth="1"/>
    <col min="13315" max="13541" width="10.33203125" style="6071" customWidth="1"/>
    <col min="13542" max="13542" width="1.83203125" style="6071" customWidth="1"/>
    <col min="13543" max="13543" width="35.5" style="6071" customWidth="1"/>
    <col min="13544" max="13544" width="0" style="6071" hidden="1" customWidth="1"/>
    <col min="13545" max="13545" width="33.1640625" style="6071" customWidth="1"/>
    <col min="13546" max="13558" width="0" style="6071" hidden="1" customWidth="1"/>
    <col min="13559" max="13559" width="8.33203125" style="6071" customWidth="1"/>
    <col min="13560" max="13565" width="2.5" style="6071"/>
    <col min="13566" max="13566" width="2.5" style="6071" customWidth="1"/>
    <col min="13567" max="13567" width="40.1640625" style="6071" customWidth="1"/>
    <col min="13568" max="13568" width="35.83203125" style="6071" customWidth="1"/>
    <col min="13569" max="13570" width="8.5" style="6071" customWidth="1"/>
    <col min="13571" max="13797" width="10.33203125" style="6071" customWidth="1"/>
    <col min="13798" max="13798" width="1.83203125" style="6071" customWidth="1"/>
    <col min="13799" max="13799" width="35.5" style="6071" customWidth="1"/>
    <col min="13800" max="13800" width="0" style="6071" hidden="1" customWidth="1"/>
    <col min="13801" max="13801" width="33.1640625" style="6071" customWidth="1"/>
    <col min="13802" max="13814" width="0" style="6071" hidden="1" customWidth="1"/>
    <col min="13815" max="13815" width="8.33203125" style="6071" customWidth="1"/>
    <col min="13816" max="13821" width="2.5" style="6071"/>
    <col min="13822" max="13822" width="2.5" style="6071" customWidth="1"/>
    <col min="13823" max="13823" width="40.1640625" style="6071" customWidth="1"/>
    <col min="13824" max="13824" width="35.83203125" style="6071" customWidth="1"/>
    <col min="13825" max="13826" width="8.5" style="6071" customWidth="1"/>
    <col min="13827" max="14053" width="10.33203125" style="6071" customWidth="1"/>
    <col min="14054" max="14054" width="1.83203125" style="6071" customWidth="1"/>
    <col min="14055" max="14055" width="35.5" style="6071" customWidth="1"/>
    <col min="14056" max="14056" width="0" style="6071" hidden="1" customWidth="1"/>
    <col min="14057" max="14057" width="33.1640625" style="6071" customWidth="1"/>
    <col min="14058" max="14070" width="0" style="6071" hidden="1" customWidth="1"/>
    <col min="14071" max="14071" width="8.33203125" style="6071" customWidth="1"/>
    <col min="14072" max="14077" width="2.5" style="6071"/>
    <col min="14078" max="14078" width="2.5" style="6071" customWidth="1"/>
    <col min="14079" max="14079" width="40.1640625" style="6071" customWidth="1"/>
    <col min="14080" max="14080" width="35.83203125" style="6071" customWidth="1"/>
    <col min="14081" max="14082" width="8.5" style="6071" customWidth="1"/>
    <col min="14083" max="14309" width="10.33203125" style="6071" customWidth="1"/>
    <col min="14310" max="14310" width="1.83203125" style="6071" customWidth="1"/>
    <col min="14311" max="14311" width="35.5" style="6071" customWidth="1"/>
    <col min="14312" max="14312" width="0" style="6071" hidden="1" customWidth="1"/>
    <col min="14313" max="14313" width="33.1640625" style="6071" customWidth="1"/>
    <col min="14314" max="14326" width="0" style="6071" hidden="1" customWidth="1"/>
    <col min="14327" max="14327" width="8.33203125" style="6071" customWidth="1"/>
    <col min="14328" max="14333" width="2.5" style="6071"/>
    <col min="14334" max="14334" width="2.5" style="6071" customWidth="1"/>
    <col min="14335" max="14335" width="40.1640625" style="6071" customWidth="1"/>
    <col min="14336" max="14336" width="35.83203125" style="6071" customWidth="1"/>
    <col min="14337" max="14338" width="8.5" style="6071" customWidth="1"/>
    <col min="14339" max="14565" width="10.33203125" style="6071" customWidth="1"/>
    <col min="14566" max="14566" width="1.83203125" style="6071" customWidth="1"/>
    <col min="14567" max="14567" width="35.5" style="6071" customWidth="1"/>
    <col min="14568" max="14568" width="0" style="6071" hidden="1" customWidth="1"/>
    <col min="14569" max="14569" width="33.1640625" style="6071" customWidth="1"/>
    <col min="14570" max="14582" width="0" style="6071" hidden="1" customWidth="1"/>
    <col min="14583" max="14583" width="8.33203125" style="6071" customWidth="1"/>
    <col min="14584" max="14589" width="2.5" style="6071"/>
    <col min="14590" max="14590" width="2.5" style="6071" customWidth="1"/>
    <col min="14591" max="14591" width="40.1640625" style="6071" customWidth="1"/>
    <col min="14592" max="14592" width="35.83203125" style="6071" customWidth="1"/>
    <col min="14593" max="14594" width="8.5" style="6071" customWidth="1"/>
    <col min="14595" max="14821" width="10.33203125" style="6071" customWidth="1"/>
    <col min="14822" max="14822" width="1.83203125" style="6071" customWidth="1"/>
    <col min="14823" max="14823" width="35.5" style="6071" customWidth="1"/>
    <col min="14824" max="14824" width="0" style="6071" hidden="1" customWidth="1"/>
    <col min="14825" max="14825" width="33.1640625" style="6071" customWidth="1"/>
    <col min="14826" max="14838" width="0" style="6071" hidden="1" customWidth="1"/>
    <col min="14839" max="14839" width="8.33203125" style="6071" customWidth="1"/>
    <col min="14840" max="14845" width="2.5" style="6071"/>
    <col min="14846" max="14846" width="2.5" style="6071" customWidth="1"/>
    <col min="14847" max="14847" width="40.1640625" style="6071" customWidth="1"/>
    <col min="14848" max="14848" width="35.83203125" style="6071" customWidth="1"/>
    <col min="14849" max="14850" width="8.5" style="6071" customWidth="1"/>
    <col min="14851" max="15077" width="10.33203125" style="6071" customWidth="1"/>
    <col min="15078" max="15078" width="1.83203125" style="6071" customWidth="1"/>
    <col min="15079" max="15079" width="35.5" style="6071" customWidth="1"/>
    <col min="15080" max="15080" width="0" style="6071" hidden="1" customWidth="1"/>
    <col min="15081" max="15081" width="33.1640625" style="6071" customWidth="1"/>
    <col min="15082" max="15094" width="0" style="6071" hidden="1" customWidth="1"/>
    <col min="15095" max="15095" width="8.33203125" style="6071" customWidth="1"/>
    <col min="15096" max="15101" width="2.5" style="6071"/>
    <col min="15102" max="15102" width="2.5" style="6071" customWidth="1"/>
    <col min="15103" max="15103" width="40.1640625" style="6071" customWidth="1"/>
    <col min="15104" max="15104" width="35.83203125" style="6071" customWidth="1"/>
    <col min="15105" max="15106" width="8.5" style="6071" customWidth="1"/>
    <col min="15107" max="15333" width="10.33203125" style="6071" customWidth="1"/>
    <col min="15334" max="15334" width="1.83203125" style="6071" customWidth="1"/>
    <col min="15335" max="15335" width="35.5" style="6071" customWidth="1"/>
    <col min="15336" max="15336" width="0" style="6071" hidden="1" customWidth="1"/>
    <col min="15337" max="15337" width="33.1640625" style="6071" customWidth="1"/>
    <col min="15338" max="15350" width="0" style="6071" hidden="1" customWidth="1"/>
    <col min="15351" max="15351" width="8.33203125" style="6071" customWidth="1"/>
    <col min="15352" max="15357" width="2.5" style="6071"/>
    <col min="15358" max="15358" width="2.5" style="6071" customWidth="1"/>
    <col min="15359" max="15359" width="40.1640625" style="6071" customWidth="1"/>
    <col min="15360" max="15360" width="35.83203125" style="6071" customWidth="1"/>
    <col min="15361" max="15362" width="8.5" style="6071" customWidth="1"/>
    <col min="15363" max="15589" width="10.33203125" style="6071" customWidth="1"/>
    <col min="15590" max="15590" width="1.83203125" style="6071" customWidth="1"/>
    <col min="15591" max="15591" width="35.5" style="6071" customWidth="1"/>
    <col min="15592" max="15592" width="0" style="6071" hidden="1" customWidth="1"/>
    <col min="15593" max="15593" width="33.1640625" style="6071" customWidth="1"/>
    <col min="15594" max="15606" width="0" style="6071" hidden="1" customWidth="1"/>
    <col min="15607" max="15607" width="8.33203125" style="6071" customWidth="1"/>
    <col min="15608" max="15613" width="2.5" style="6071"/>
    <col min="15614" max="15614" width="2.5" style="6071" customWidth="1"/>
    <col min="15615" max="15615" width="40.1640625" style="6071" customWidth="1"/>
    <col min="15616" max="15616" width="35.83203125" style="6071" customWidth="1"/>
    <col min="15617" max="15618" width="8.5" style="6071" customWidth="1"/>
    <col min="15619" max="15845" width="10.33203125" style="6071" customWidth="1"/>
    <col min="15846" max="15846" width="1.83203125" style="6071" customWidth="1"/>
    <col min="15847" max="15847" width="35.5" style="6071" customWidth="1"/>
    <col min="15848" max="15848" width="0" style="6071" hidden="1" customWidth="1"/>
    <col min="15849" max="15849" width="33.1640625" style="6071" customWidth="1"/>
    <col min="15850" max="15862" width="0" style="6071" hidden="1" customWidth="1"/>
    <col min="15863" max="15863" width="8.33203125" style="6071" customWidth="1"/>
    <col min="15864" max="15869" width="2.5" style="6071"/>
    <col min="15870" max="15870" width="2.5" style="6071" customWidth="1"/>
    <col min="15871" max="15871" width="40.1640625" style="6071" customWidth="1"/>
    <col min="15872" max="15872" width="35.83203125" style="6071" customWidth="1"/>
    <col min="15873" max="15874" width="8.5" style="6071" customWidth="1"/>
    <col min="15875" max="16101" width="10.33203125" style="6071" customWidth="1"/>
    <col min="16102" max="16102" width="1.83203125" style="6071" customWidth="1"/>
    <col min="16103" max="16103" width="35.5" style="6071" customWidth="1"/>
    <col min="16104" max="16104" width="0" style="6071" hidden="1" customWidth="1"/>
    <col min="16105" max="16105" width="33.1640625" style="6071" customWidth="1"/>
    <col min="16106" max="16118" width="0" style="6071" hidden="1" customWidth="1"/>
    <col min="16119" max="16119" width="8.33203125" style="6071" customWidth="1"/>
    <col min="16120" max="16125" width="2.5" style="6071"/>
    <col min="16126" max="16126" width="2.5" style="6071" customWidth="1"/>
    <col min="16127" max="16127" width="40.1640625" style="6071" customWidth="1"/>
    <col min="16128" max="16128" width="35.83203125" style="6071" customWidth="1"/>
    <col min="16129" max="16130" width="8.5" style="6071" customWidth="1"/>
    <col min="16131" max="16357" width="10.33203125" style="6071" customWidth="1"/>
    <col min="16358" max="16358" width="1.83203125" style="6071" customWidth="1"/>
    <col min="16359" max="16359" width="35.5" style="6071" customWidth="1"/>
    <col min="16360" max="16360" width="0" style="6071" hidden="1" customWidth="1"/>
    <col min="16361" max="16361" width="33.1640625" style="6071" customWidth="1"/>
    <col min="16362" max="16374" width="0" style="6071" hidden="1" customWidth="1"/>
    <col min="16375" max="16375" width="8.33203125" style="6071" customWidth="1"/>
    <col min="16376" max="16384" width="2.5" style="6071"/>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30" customHeight="1">
      <c r="A2" s="6664" t="s">
        <v>2532</v>
      </c>
      <c r="B2" s="6664"/>
      <c r="C2" s="6664"/>
      <c r="D2" s="6664"/>
      <c r="E2" s="6664"/>
    </row>
    <row r="3" spans="1:90" ht="12" customHeight="1">
      <c r="A3" s="6072"/>
      <c r="B3" s="6073"/>
      <c r="C3" s="6074"/>
      <c r="D3" s="6074"/>
      <c r="E3" s="6075" t="s">
        <v>2446</v>
      </c>
    </row>
    <row r="4" spans="1:90" ht="18.95" customHeight="1">
      <c r="A4" s="6076" t="s">
        <v>2491</v>
      </c>
      <c r="B4" s="6077"/>
      <c r="C4" s="6078" t="s">
        <v>2533</v>
      </c>
      <c r="D4" s="6078" t="s">
        <v>4247</v>
      </c>
      <c r="E4" s="6078" t="s">
        <v>4248</v>
      </c>
    </row>
    <row r="5" spans="1:90" s="6082" customFormat="1" ht="17.100000000000001" customHeight="1">
      <c r="A5" s="6079" t="s">
        <v>2534</v>
      </c>
      <c r="B5" s="6080"/>
      <c r="C5" s="6081"/>
      <c r="D5" s="1445"/>
      <c r="E5" s="1445"/>
    </row>
    <row r="6" spans="1:90" s="6082" customFormat="1" ht="15.95" customHeight="1">
      <c r="A6" s="6083"/>
      <c r="B6" s="6084" t="s">
        <v>2535</v>
      </c>
      <c r="C6" s="6085" t="s">
        <v>2536</v>
      </c>
      <c r="D6" s="1446">
        <v>31890</v>
      </c>
      <c r="E6" s="1446">
        <v>31522</v>
      </c>
      <c r="F6" s="6086"/>
    </row>
    <row r="7" spans="1:90" s="6082" customFormat="1" ht="15.95" customHeight="1">
      <c r="A7" s="6083"/>
      <c r="B7" s="6084"/>
      <c r="C7" s="6085" t="s">
        <v>2537</v>
      </c>
      <c r="D7" s="1446">
        <v>18524</v>
      </c>
      <c r="E7" s="1446">
        <v>17635</v>
      </c>
      <c r="F7" s="6086"/>
    </row>
    <row r="8" spans="1:90" s="6082" customFormat="1" ht="17.100000000000001" customHeight="1">
      <c r="A8" s="6087" t="s">
        <v>1681</v>
      </c>
      <c r="B8" s="6088"/>
      <c r="C8" s="6081"/>
      <c r="D8" s="1446"/>
      <c r="E8" s="1446"/>
      <c r="F8" s="6086"/>
    </row>
    <row r="9" spans="1:90" s="6082" customFormat="1" ht="15.95" customHeight="1">
      <c r="A9" s="6083"/>
      <c r="B9" s="1447" t="s">
        <v>2538</v>
      </c>
      <c r="C9" s="1448" t="s">
        <v>2539</v>
      </c>
      <c r="D9" s="1446">
        <v>16528</v>
      </c>
      <c r="E9" s="1446">
        <v>16959</v>
      </c>
      <c r="F9" s="6086"/>
    </row>
    <row r="10" spans="1:90" s="6082" customFormat="1" ht="28.5" customHeight="1">
      <c r="A10" s="6083"/>
      <c r="B10" s="1449" t="s">
        <v>2540</v>
      </c>
      <c r="C10" s="1448" t="s">
        <v>2539</v>
      </c>
      <c r="D10" s="1446">
        <v>12438</v>
      </c>
      <c r="E10" s="1446">
        <v>13452</v>
      </c>
      <c r="F10" s="6086"/>
    </row>
    <row r="11" spans="1:90" s="6082" customFormat="1" ht="15.95" customHeight="1">
      <c r="A11" s="6083"/>
      <c r="B11" s="1450" t="s">
        <v>2541</v>
      </c>
      <c r="C11" s="1448" t="s">
        <v>2539</v>
      </c>
      <c r="D11" s="1446">
        <v>24484</v>
      </c>
      <c r="E11" s="1446">
        <v>27555</v>
      </c>
      <c r="F11" s="6086"/>
    </row>
    <row r="12" spans="1:90" s="6082" customFormat="1" ht="29.25" customHeight="1">
      <c r="A12" s="6083"/>
      <c r="B12" s="1451" t="s">
        <v>2542</v>
      </c>
      <c r="C12" s="1452" t="s">
        <v>2543</v>
      </c>
      <c r="D12" s="1446">
        <v>19914</v>
      </c>
      <c r="E12" s="1446">
        <v>20243</v>
      </c>
      <c r="F12" s="6086"/>
    </row>
    <row r="13" spans="1:90" s="6082" customFormat="1" ht="15.95" customHeight="1">
      <c r="A13" s="6083"/>
      <c r="B13" s="1453" t="s">
        <v>2544</v>
      </c>
      <c r="C13" s="1448" t="s">
        <v>2539</v>
      </c>
      <c r="D13" s="1446">
        <v>12599</v>
      </c>
      <c r="E13" s="1446">
        <v>12783</v>
      </c>
      <c r="F13" s="6086"/>
    </row>
    <row r="14" spans="1:90" s="6082" customFormat="1" ht="15.95" customHeight="1">
      <c r="A14" s="6083"/>
      <c r="B14" s="1447" t="s">
        <v>2480</v>
      </c>
      <c r="C14" s="1448" t="s">
        <v>2539</v>
      </c>
      <c r="D14" s="1446">
        <v>10827</v>
      </c>
      <c r="E14" s="1446">
        <v>11959</v>
      </c>
      <c r="F14" s="6086"/>
    </row>
    <row r="15" spans="1:90" s="6082" customFormat="1" ht="15.95" customHeight="1">
      <c r="A15" s="6083"/>
      <c r="B15" s="1450" t="s">
        <v>2545</v>
      </c>
      <c r="C15" s="1454" t="s">
        <v>2546</v>
      </c>
      <c r="D15" s="1446">
        <v>15948</v>
      </c>
      <c r="E15" s="1446">
        <v>16290</v>
      </c>
      <c r="F15" s="6086"/>
    </row>
    <row r="16" spans="1:90" s="6082" customFormat="1" ht="15.95" customHeight="1">
      <c r="A16" s="6083"/>
      <c r="B16" s="1450" t="s">
        <v>2547</v>
      </c>
      <c r="C16" s="1448" t="s">
        <v>2548</v>
      </c>
      <c r="D16" s="1446">
        <v>13172</v>
      </c>
      <c r="E16" s="1446">
        <v>13032</v>
      </c>
      <c r="F16" s="6086"/>
    </row>
    <row r="17" spans="1:6" s="6082" customFormat="1" ht="17.100000000000001" customHeight="1">
      <c r="A17" s="6087" t="s">
        <v>1682</v>
      </c>
      <c r="B17" s="1455"/>
      <c r="C17" s="1456"/>
      <c r="D17" s="1446"/>
      <c r="E17" s="1446"/>
      <c r="F17" s="6086"/>
    </row>
    <row r="18" spans="1:6" s="6082" customFormat="1" ht="15.95" customHeight="1">
      <c r="A18" s="6087"/>
      <c r="B18" s="1455"/>
      <c r="C18" s="1456" t="s">
        <v>2549</v>
      </c>
      <c r="D18" s="1446">
        <v>17288</v>
      </c>
      <c r="E18" s="1446">
        <v>17470</v>
      </c>
      <c r="F18" s="6086"/>
    </row>
    <row r="19" spans="1:6" s="6082" customFormat="1" ht="15.95" customHeight="1">
      <c r="A19" s="6083"/>
      <c r="B19" s="1457"/>
      <c r="C19" s="1456" t="s">
        <v>2550</v>
      </c>
      <c r="D19" s="1446">
        <v>17254</v>
      </c>
      <c r="E19" s="1446">
        <v>17288</v>
      </c>
      <c r="F19" s="6086"/>
    </row>
    <row r="20" spans="1:6" s="6082" customFormat="1" ht="17.100000000000001" customHeight="1">
      <c r="A20" s="6087" t="s">
        <v>2551</v>
      </c>
      <c r="B20" s="1455"/>
      <c r="C20" s="1456"/>
      <c r="D20" s="1446"/>
      <c r="E20" s="1446"/>
      <c r="F20" s="6086"/>
    </row>
    <row r="21" spans="1:6" s="6082" customFormat="1" ht="15.95" customHeight="1">
      <c r="A21" s="6083"/>
      <c r="B21" s="1457" t="s">
        <v>2552</v>
      </c>
      <c r="C21" s="1456" t="s">
        <v>2553</v>
      </c>
      <c r="D21" s="1446">
        <v>24845</v>
      </c>
      <c r="E21" s="1446">
        <v>25726</v>
      </c>
      <c r="F21" s="6086"/>
    </row>
    <row r="22" spans="1:6" s="6082" customFormat="1" ht="15.95" customHeight="1">
      <c r="A22" s="6083"/>
      <c r="B22" s="1457"/>
      <c r="C22" s="1456" t="s">
        <v>2554</v>
      </c>
      <c r="D22" s="1446">
        <v>23333</v>
      </c>
      <c r="E22" s="1446">
        <v>23565</v>
      </c>
      <c r="F22" s="6086"/>
    </row>
    <row r="23" spans="1:6" s="6082" customFormat="1" ht="17.100000000000001" customHeight="1">
      <c r="A23" s="6087" t="s">
        <v>1693</v>
      </c>
      <c r="B23" s="1455"/>
      <c r="C23" s="1456"/>
      <c r="D23" s="1446"/>
      <c r="E23" s="6089"/>
      <c r="F23" s="6086"/>
    </row>
    <row r="24" spans="1:6" s="6082" customFormat="1" ht="15.95" customHeight="1">
      <c r="A24" s="6083"/>
      <c r="B24" s="1457" t="s">
        <v>2555</v>
      </c>
      <c r="C24" s="1456" t="s">
        <v>2556</v>
      </c>
      <c r="D24" s="1446">
        <v>15389</v>
      </c>
      <c r="E24" s="1446">
        <v>15593</v>
      </c>
      <c r="F24" s="6086"/>
    </row>
    <row r="25" spans="1:6" s="6082" customFormat="1" ht="15.95" customHeight="1">
      <c r="A25" s="6083"/>
      <c r="B25" s="1457"/>
      <c r="C25" s="1456" t="s">
        <v>2557</v>
      </c>
      <c r="D25" s="1446">
        <v>12288</v>
      </c>
      <c r="E25" s="1446">
        <v>12996</v>
      </c>
      <c r="F25" s="6086"/>
    </row>
    <row r="26" spans="1:6" s="6082" customFormat="1" ht="17.100000000000001" customHeight="1">
      <c r="A26" s="6087" t="s">
        <v>2558</v>
      </c>
      <c r="B26" s="1455"/>
      <c r="C26" s="1456"/>
      <c r="D26" s="1446"/>
      <c r="E26" s="6089"/>
      <c r="F26" s="6086"/>
    </row>
    <row r="27" spans="1:6" s="6082" customFormat="1" ht="15.95" customHeight="1">
      <c r="A27" s="6083"/>
      <c r="B27" s="1457" t="s">
        <v>2559</v>
      </c>
      <c r="C27" s="1456" t="s">
        <v>2560</v>
      </c>
      <c r="D27" s="1446">
        <v>67589</v>
      </c>
      <c r="E27" s="6089">
        <v>71175</v>
      </c>
      <c r="F27" s="6086"/>
    </row>
    <row r="28" spans="1:6" s="6082" customFormat="1" ht="15.95" customHeight="1">
      <c r="A28" s="6083"/>
      <c r="B28" s="1457"/>
      <c r="C28" s="1456" t="s">
        <v>2561</v>
      </c>
      <c r="D28" s="1446">
        <v>49305</v>
      </c>
      <c r="E28" s="6089">
        <v>52919</v>
      </c>
      <c r="F28" s="6086"/>
    </row>
    <row r="29" spans="1:6" s="6082" customFormat="1" ht="15.95" customHeight="1">
      <c r="A29" s="6083"/>
      <c r="B29" s="1457" t="s">
        <v>2562</v>
      </c>
      <c r="C29" s="1456" t="s">
        <v>2563</v>
      </c>
      <c r="D29" s="1446">
        <v>44388</v>
      </c>
      <c r="E29" s="6089">
        <v>48603</v>
      </c>
      <c r="F29" s="6086"/>
    </row>
    <row r="30" spans="1:6" s="6082" customFormat="1" ht="17.100000000000001" customHeight="1">
      <c r="A30" s="6087" t="s">
        <v>2564</v>
      </c>
      <c r="B30" s="1455"/>
      <c r="C30" s="1456"/>
      <c r="D30" s="1446"/>
      <c r="E30" s="6089"/>
      <c r="F30" s="6086"/>
    </row>
    <row r="31" spans="1:6" s="6082" customFormat="1" ht="15.95" customHeight="1">
      <c r="A31" s="6083"/>
      <c r="B31" s="1457" t="s">
        <v>2565</v>
      </c>
      <c r="C31" s="1456" t="s">
        <v>2566</v>
      </c>
      <c r="D31" s="1446">
        <v>25851</v>
      </c>
      <c r="E31" s="6089">
        <v>26204</v>
      </c>
      <c r="F31" s="6086"/>
    </row>
    <row r="32" spans="1:6" s="6082" customFormat="1" ht="15.95" customHeight="1">
      <c r="A32" s="6083"/>
      <c r="B32" s="1457" t="s">
        <v>2567</v>
      </c>
      <c r="C32" s="1456" t="s">
        <v>2568</v>
      </c>
      <c r="D32" s="1446">
        <v>25610</v>
      </c>
      <c r="E32" s="6089">
        <v>27888</v>
      </c>
      <c r="F32" s="6086"/>
    </row>
    <row r="33" spans="1:6" s="6082" customFormat="1" ht="17.100000000000001" customHeight="1">
      <c r="A33" s="6090" t="s">
        <v>2569</v>
      </c>
      <c r="B33" s="1455"/>
      <c r="C33" s="1456"/>
      <c r="D33" s="1446"/>
      <c r="E33" s="6089"/>
      <c r="F33" s="6086"/>
    </row>
    <row r="34" spans="1:6" s="6082" customFormat="1" ht="30.75" customHeight="1">
      <c r="A34" s="6083"/>
      <c r="B34" s="1451" t="s">
        <v>2570</v>
      </c>
      <c r="C34" s="1458" t="s">
        <v>2571</v>
      </c>
      <c r="D34" s="1446">
        <v>29670</v>
      </c>
      <c r="E34" s="6089">
        <v>29704</v>
      </c>
      <c r="F34" s="6086"/>
    </row>
    <row r="35" spans="1:6" s="6082" customFormat="1" ht="17.100000000000001" customHeight="1">
      <c r="A35" s="1459" t="s">
        <v>2572</v>
      </c>
      <c r="B35" s="6091"/>
      <c r="C35" s="1456"/>
      <c r="D35" s="1446"/>
      <c r="E35" s="6089"/>
      <c r="F35" s="6086"/>
    </row>
    <row r="36" spans="1:6" s="6082" customFormat="1" ht="15.95" customHeight="1">
      <c r="A36" s="6083"/>
      <c r="B36" s="1450" t="s">
        <v>2573</v>
      </c>
      <c r="C36" s="1460" t="s">
        <v>2574</v>
      </c>
      <c r="D36" s="1446">
        <v>16100</v>
      </c>
      <c r="E36" s="6089">
        <v>17240</v>
      </c>
      <c r="F36" s="6086"/>
    </row>
    <row r="37" spans="1:6" s="6082" customFormat="1" ht="15.95" customHeight="1">
      <c r="A37" s="6083"/>
      <c r="B37" s="1450" t="s">
        <v>2575</v>
      </c>
      <c r="C37" s="1461" t="s">
        <v>2576</v>
      </c>
      <c r="D37" s="1446">
        <v>15385</v>
      </c>
      <c r="E37" s="6089">
        <v>18422</v>
      </c>
      <c r="F37" s="6086"/>
    </row>
    <row r="38" spans="1:6" s="6082" customFormat="1" ht="17.100000000000001" customHeight="1">
      <c r="A38" s="6087" t="s">
        <v>1664</v>
      </c>
      <c r="B38" s="1455"/>
      <c r="C38" s="1456"/>
      <c r="D38" s="1446"/>
      <c r="E38" s="6089"/>
      <c r="F38" s="6086"/>
    </row>
    <row r="39" spans="1:6" s="6082" customFormat="1" ht="15.95" customHeight="1">
      <c r="A39" s="6083"/>
      <c r="B39" s="6092" t="s">
        <v>2577</v>
      </c>
      <c r="C39" s="1448" t="s">
        <v>2578</v>
      </c>
      <c r="D39" s="1446">
        <v>24783</v>
      </c>
      <c r="E39" s="6089">
        <v>25925</v>
      </c>
      <c r="F39" s="6086"/>
    </row>
    <row r="40" spans="1:6" s="6082" customFormat="1" ht="15.95" customHeight="1">
      <c r="A40" s="6083"/>
      <c r="B40" s="1457"/>
      <c r="C40" s="1456" t="s">
        <v>2579</v>
      </c>
      <c r="D40" s="1446">
        <v>46378</v>
      </c>
      <c r="E40" s="6089">
        <v>48316</v>
      </c>
      <c r="F40" s="6086"/>
    </row>
    <row r="41" spans="1:6" s="6082" customFormat="1" ht="17.100000000000001" customHeight="1">
      <c r="A41" s="6087" t="s">
        <v>2580</v>
      </c>
      <c r="B41" s="1455"/>
      <c r="C41" s="1456"/>
      <c r="D41" s="1446"/>
      <c r="E41" s="6089"/>
      <c r="F41" s="6086"/>
    </row>
    <row r="42" spans="1:6" s="6082" customFormat="1" ht="15.95" customHeight="1">
      <c r="A42" s="6093"/>
      <c r="B42" s="6094" t="s">
        <v>2581</v>
      </c>
      <c r="C42" s="6095" t="s">
        <v>2582</v>
      </c>
      <c r="D42" s="6096">
        <v>16407</v>
      </c>
      <c r="E42" s="6096">
        <v>17640</v>
      </c>
      <c r="F42" s="6086"/>
    </row>
    <row r="43" spans="1:6" s="6082" customFormat="1" ht="2.25" customHeight="1">
      <c r="A43" s="6097"/>
      <c r="B43" s="6098"/>
      <c r="C43" s="6099"/>
      <c r="D43" s="6100"/>
      <c r="E43" s="6100"/>
      <c r="F43" s="6099"/>
    </row>
    <row r="44" spans="1:6" s="6102" customFormat="1" ht="28.5" customHeight="1">
      <c r="A44" s="6101"/>
      <c r="B44" s="6665" t="s">
        <v>4249</v>
      </c>
      <c r="C44" s="6666"/>
      <c r="D44" s="6666"/>
      <c r="E44" s="6666"/>
    </row>
    <row r="45" spans="1:6" s="6102" customFormat="1" ht="15" customHeight="1">
      <c r="A45" s="6103"/>
      <c r="B45" s="6667" t="s">
        <v>4250</v>
      </c>
      <c r="C45" s="6668"/>
      <c r="D45" s="6668"/>
      <c r="E45" s="6668"/>
    </row>
    <row r="46" spans="1:6" s="6102" customFormat="1" ht="15" customHeight="1">
      <c r="A46" s="6101"/>
      <c r="B46" s="6668" t="s">
        <v>2583</v>
      </c>
      <c r="C46" s="6668"/>
      <c r="D46" s="6668"/>
      <c r="E46" s="6668"/>
    </row>
    <row r="47" spans="1:6" ht="14.25" customHeight="1"/>
    <row r="48" spans="1:6" ht="15" customHeight="1">
      <c r="B48" s="6107"/>
      <c r="C48" s="6107"/>
      <c r="D48" s="6107"/>
    </row>
    <row r="49" spans="1:247" s="6106" customFormat="1" ht="15.75" customHeight="1">
      <c r="A49" s="6104"/>
      <c r="B49" s="6108"/>
      <c r="C49" s="6105"/>
      <c r="D49" s="6105"/>
      <c r="F49" s="6071"/>
      <c r="G49" s="6071"/>
      <c r="H49" s="6071"/>
      <c r="I49" s="6071"/>
      <c r="J49" s="6071"/>
      <c r="K49" s="6071"/>
      <c r="L49" s="6071"/>
      <c r="M49" s="6071"/>
      <c r="N49" s="6071"/>
      <c r="O49" s="6071"/>
      <c r="P49" s="6071"/>
      <c r="Q49" s="6071"/>
      <c r="R49" s="6071"/>
      <c r="S49" s="6071"/>
      <c r="T49" s="6071"/>
      <c r="U49" s="6071"/>
      <c r="V49" s="6071"/>
      <c r="W49" s="6071"/>
      <c r="X49" s="6071"/>
      <c r="Y49" s="6071"/>
      <c r="Z49" s="6071"/>
      <c r="AA49" s="6071"/>
      <c r="AB49" s="6071"/>
      <c r="AC49" s="6071"/>
      <c r="AD49" s="6071"/>
      <c r="AE49" s="6071"/>
      <c r="AF49" s="6071"/>
      <c r="AG49" s="6071"/>
      <c r="AH49" s="6071"/>
      <c r="AI49" s="6071"/>
      <c r="AJ49" s="6071"/>
      <c r="AK49" s="6071"/>
      <c r="AL49" s="6071"/>
      <c r="AM49" s="6071"/>
      <c r="AN49" s="6071"/>
      <c r="AO49" s="6071"/>
      <c r="AP49" s="6071"/>
      <c r="AQ49" s="6071"/>
      <c r="AR49" s="6071"/>
      <c r="AS49" s="6071"/>
      <c r="AT49" s="6071"/>
      <c r="AU49" s="6071"/>
      <c r="AV49" s="6071"/>
      <c r="AW49" s="6071"/>
      <c r="AX49" s="6071"/>
      <c r="AY49" s="6071"/>
      <c r="AZ49" s="6071"/>
      <c r="BA49" s="6071"/>
      <c r="BB49" s="6071"/>
      <c r="BC49" s="6071"/>
      <c r="BD49" s="6071"/>
      <c r="BE49" s="6071"/>
      <c r="BF49" s="6071"/>
      <c r="BG49" s="6071"/>
      <c r="BH49" s="6071"/>
      <c r="BI49" s="6071"/>
      <c r="BJ49" s="6071"/>
      <c r="BK49" s="6071"/>
      <c r="BL49" s="6071"/>
      <c r="BM49" s="6071"/>
      <c r="BN49" s="6071"/>
      <c r="BO49" s="6071"/>
      <c r="BP49" s="6071"/>
      <c r="BQ49" s="6071"/>
      <c r="BR49" s="6071"/>
      <c r="BS49" s="6071"/>
      <c r="BT49" s="6071"/>
      <c r="BU49" s="6071"/>
      <c r="BV49" s="6071"/>
      <c r="BW49" s="6071"/>
      <c r="BX49" s="6071"/>
      <c r="BY49" s="6071"/>
      <c r="BZ49" s="6071"/>
      <c r="CA49" s="6071"/>
      <c r="CB49" s="6071"/>
      <c r="CC49" s="6071"/>
      <c r="CD49" s="6071"/>
      <c r="CE49" s="6071"/>
      <c r="CF49" s="6071"/>
      <c r="CG49" s="6071"/>
      <c r="CH49" s="6071"/>
      <c r="CI49" s="6071"/>
      <c r="CJ49" s="6071"/>
      <c r="CK49" s="6071"/>
      <c r="CL49" s="6071"/>
      <c r="CM49" s="6071"/>
      <c r="CN49" s="6071"/>
      <c r="CO49" s="6071"/>
      <c r="CP49" s="6071"/>
      <c r="CQ49" s="6071"/>
      <c r="CR49" s="6071"/>
      <c r="CS49" s="6071"/>
      <c r="CT49" s="6071"/>
      <c r="CU49" s="6071"/>
      <c r="CV49" s="6071"/>
      <c r="CW49" s="6071"/>
      <c r="CX49" s="6071"/>
      <c r="CY49" s="6071"/>
      <c r="CZ49" s="6071"/>
      <c r="DA49" s="6071"/>
      <c r="DB49" s="6071"/>
      <c r="DC49" s="6071"/>
      <c r="DD49" s="6071"/>
      <c r="DE49" s="6071"/>
      <c r="DF49" s="6071"/>
      <c r="DG49" s="6071"/>
      <c r="DH49" s="6071"/>
      <c r="DI49" s="6071"/>
      <c r="DJ49" s="6071"/>
      <c r="DK49" s="6071"/>
      <c r="DL49" s="6071"/>
      <c r="DM49" s="6071"/>
      <c r="DN49" s="6071"/>
      <c r="DO49" s="6071"/>
      <c r="DP49" s="6071"/>
      <c r="DQ49" s="6071"/>
      <c r="DR49" s="6071"/>
      <c r="DS49" s="6071"/>
      <c r="DT49" s="6071"/>
      <c r="DU49" s="6071"/>
      <c r="DV49" s="6071"/>
      <c r="DW49" s="6071"/>
      <c r="DX49" s="6071"/>
      <c r="DY49" s="6071"/>
      <c r="DZ49" s="6071"/>
      <c r="EA49" s="6071"/>
      <c r="EB49" s="6071"/>
      <c r="EC49" s="6071"/>
      <c r="ED49" s="6071"/>
      <c r="EE49" s="6071"/>
      <c r="EF49" s="6071"/>
      <c r="EG49" s="6071"/>
      <c r="EH49" s="6071"/>
      <c r="EI49" s="6071"/>
      <c r="EJ49" s="6071"/>
      <c r="EK49" s="6071"/>
      <c r="EL49" s="6071"/>
      <c r="EM49" s="6071"/>
      <c r="EN49" s="6071"/>
      <c r="EO49" s="6071"/>
      <c r="EP49" s="6071"/>
      <c r="EQ49" s="6071"/>
      <c r="ER49" s="6071"/>
      <c r="ES49" s="6071"/>
      <c r="ET49" s="6071"/>
      <c r="EU49" s="6071"/>
      <c r="EV49" s="6071"/>
      <c r="EW49" s="6071"/>
      <c r="EX49" s="6071"/>
      <c r="EY49" s="6071"/>
      <c r="EZ49" s="6071"/>
      <c r="FA49" s="6071"/>
      <c r="FB49" s="6071"/>
      <c r="FC49" s="6071"/>
      <c r="FD49" s="6071"/>
      <c r="FE49" s="6071"/>
      <c r="FF49" s="6071"/>
      <c r="FG49" s="6071"/>
      <c r="FH49" s="6071"/>
      <c r="FI49" s="6071"/>
      <c r="FJ49" s="6071"/>
      <c r="FK49" s="6071"/>
      <c r="FL49" s="6071"/>
      <c r="FM49" s="6071"/>
      <c r="FN49" s="6071"/>
      <c r="FO49" s="6071"/>
      <c r="FP49" s="6071"/>
      <c r="FQ49" s="6071"/>
      <c r="FR49" s="6071"/>
      <c r="FS49" s="6071"/>
      <c r="FT49" s="6071"/>
      <c r="FU49" s="6071"/>
      <c r="FV49" s="6071"/>
      <c r="FW49" s="6071"/>
      <c r="FX49" s="6071"/>
      <c r="FY49" s="6071"/>
      <c r="FZ49" s="6071"/>
      <c r="GA49" s="6071"/>
      <c r="GB49" s="6071"/>
      <c r="GC49" s="6071"/>
      <c r="GD49" s="6071"/>
      <c r="GE49" s="6071"/>
      <c r="GF49" s="6071"/>
      <c r="GG49" s="6071"/>
      <c r="GH49" s="6071"/>
      <c r="GI49" s="6071"/>
      <c r="GJ49" s="6071"/>
      <c r="GK49" s="6071"/>
      <c r="GL49" s="6071"/>
      <c r="GM49" s="6071"/>
      <c r="GN49" s="6071"/>
      <c r="GO49" s="6071"/>
      <c r="GP49" s="6071"/>
      <c r="GQ49" s="6071"/>
      <c r="GR49" s="6071"/>
      <c r="GS49" s="6071"/>
      <c r="GT49" s="6071"/>
      <c r="GU49" s="6071"/>
      <c r="GV49" s="6071"/>
      <c r="GW49" s="6071"/>
      <c r="GX49" s="6071"/>
      <c r="GY49" s="6071"/>
      <c r="GZ49" s="6071"/>
      <c r="HA49" s="6071"/>
      <c r="HB49" s="6071"/>
      <c r="HC49" s="6071"/>
      <c r="HD49" s="6071"/>
      <c r="HE49" s="6071"/>
      <c r="HF49" s="6071"/>
      <c r="HG49" s="6071"/>
      <c r="HH49" s="6071"/>
      <c r="HI49" s="6071"/>
      <c r="HJ49" s="6071"/>
      <c r="HK49" s="6071"/>
      <c r="HL49" s="6071"/>
      <c r="HM49" s="6071"/>
      <c r="HN49" s="6071"/>
      <c r="HO49" s="6071"/>
      <c r="HP49" s="6071"/>
      <c r="HQ49" s="6071"/>
      <c r="HR49" s="6071"/>
      <c r="HS49" s="6071"/>
      <c r="HT49" s="6071"/>
      <c r="HU49" s="6071"/>
      <c r="HV49" s="6071"/>
      <c r="HW49" s="6071"/>
      <c r="HX49" s="6071"/>
      <c r="HY49" s="6071"/>
      <c r="HZ49" s="6071"/>
      <c r="IA49" s="6071"/>
      <c r="IB49" s="6071"/>
      <c r="IC49" s="6071"/>
      <c r="ID49" s="6071"/>
      <c r="IE49" s="6071"/>
      <c r="IF49" s="6071"/>
      <c r="IG49" s="6071"/>
      <c r="IH49" s="6071"/>
      <c r="II49" s="6071"/>
      <c r="IJ49" s="6071"/>
      <c r="IK49" s="6071"/>
      <c r="IL49" s="6071"/>
      <c r="IM49" s="6071"/>
    </row>
    <row r="50" spans="1:247" s="6106" customFormat="1">
      <c r="A50" s="6104"/>
      <c r="B50" s="6109"/>
      <c r="C50" s="6105"/>
      <c r="D50" s="6105"/>
      <c r="F50" s="6071"/>
      <c r="G50" s="6071"/>
      <c r="H50" s="6071"/>
      <c r="I50" s="6071"/>
      <c r="J50" s="6071"/>
      <c r="K50" s="6071"/>
      <c r="L50" s="6071"/>
      <c r="M50" s="6071"/>
      <c r="N50" s="6071"/>
      <c r="O50" s="6071"/>
      <c r="P50" s="6071"/>
      <c r="Q50" s="6071"/>
      <c r="R50" s="6071"/>
      <c r="S50" s="6071"/>
      <c r="T50" s="6071"/>
      <c r="U50" s="6071"/>
      <c r="V50" s="6071"/>
      <c r="W50" s="6071"/>
      <c r="X50" s="6071"/>
      <c r="Y50" s="6071"/>
      <c r="Z50" s="6071"/>
      <c r="AA50" s="6071"/>
      <c r="AB50" s="6071"/>
      <c r="AC50" s="6071"/>
      <c r="AD50" s="6071"/>
      <c r="AE50" s="6071"/>
      <c r="AF50" s="6071"/>
      <c r="AG50" s="6071"/>
      <c r="AH50" s="6071"/>
      <c r="AI50" s="6071"/>
      <c r="AJ50" s="6071"/>
      <c r="AK50" s="6071"/>
      <c r="AL50" s="6071"/>
      <c r="AM50" s="6071"/>
      <c r="AN50" s="6071"/>
      <c r="AO50" s="6071"/>
      <c r="AP50" s="6071"/>
      <c r="AQ50" s="6071"/>
      <c r="AR50" s="6071"/>
      <c r="AS50" s="6071"/>
      <c r="AT50" s="6071"/>
      <c r="AU50" s="6071"/>
      <c r="AV50" s="6071"/>
      <c r="AW50" s="6071"/>
      <c r="AX50" s="6071"/>
      <c r="AY50" s="6071"/>
      <c r="AZ50" s="6071"/>
      <c r="BA50" s="6071"/>
      <c r="BB50" s="6071"/>
      <c r="BC50" s="6071"/>
      <c r="BD50" s="6071"/>
      <c r="BE50" s="6071"/>
      <c r="BF50" s="6071"/>
      <c r="BG50" s="6071"/>
      <c r="BH50" s="6071"/>
      <c r="BI50" s="6071"/>
      <c r="BJ50" s="6071"/>
      <c r="BK50" s="6071"/>
      <c r="BL50" s="6071"/>
      <c r="BM50" s="6071"/>
      <c r="BN50" s="6071"/>
      <c r="BO50" s="6071"/>
      <c r="BP50" s="6071"/>
      <c r="BQ50" s="6071"/>
      <c r="BR50" s="6071"/>
      <c r="BS50" s="6071"/>
      <c r="BT50" s="6071"/>
      <c r="BU50" s="6071"/>
      <c r="BV50" s="6071"/>
      <c r="BW50" s="6071"/>
      <c r="BX50" s="6071"/>
      <c r="BY50" s="6071"/>
      <c r="BZ50" s="6071"/>
      <c r="CA50" s="6071"/>
      <c r="CB50" s="6071"/>
      <c r="CC50" s="6071"/>
      <c r="CD50" s="6071"/>
      <c r="CE50" s="6071"/>
      <c r="CF50" s="6071"/>
      <c r="CG50" s="6071"/>
      <c r="CH50" s="6071"/>
      <c r="CI50" s="6071"/>
      <c r="CJ50" s="6071"/>
      <c r="CK50" s="6071"/>
      <c r="CL50" s="6071"/>
      <c r="CM50" s="6071"/>
      <c r="CN50" s="6071"/>
      <c r="CO50" s="6071"/>
      <c r="CP50" s="6071"/>
      <c r="CQ50" s="6071"/>
      <c r="CR50" s="6071"/>
      <c r="CS50" s="6071"/>
      <c r="CT50" s="6071"/>
      <c r="CU50" s="6071"/>
      <c r="CV50" s="6071"/>
      <c r="CW50" s="6071"/>
      <c r="CX50" s="6071"/>
      <c r="CY50" s="6071"/>
      <c r="CZ50" s="6071"/>
      <c r="DA50" s="6071"/>
      <c r="DB50" s="6071"/>
      <c r="DC50" s="6071"/>
      <c r="DD50" s="6071"/>
      <c r="DE50" s="6071"/>
      <c r="DF50" s="6071"/>
      <c r="DG50" s="6071"/>
      <c r="DH50" s="6071"/>
      <c r="DI50" s="6071"/>
      <c r="DJ50" s="6071"/>
      <c r="DK50" s="6071"/>
      <c r="DL50" s="6071"/>
      <c r="DM50" s="6071"/>
      <c r="DN50" s="6071"/>
      <c r="DO50" s="6071"/>
      <c r="DP50" s="6071"/>
      <c r="DQ50" s="6071"/>
      <c r="DR50" s="6071"/>
      <c r="DS50" s="6071"/>
      <c r="DT50" s="6071"/>
      <c r="DU50" s="6071"/>
      <c r="DV50" s="6071"/>
      <c r="DW50" s="6071"/>
      <c r="DX50" s="6071"/>
      <c r="DY50" s="6071"/>
      <c r="DZ50" s="6071"/>
      <c r="EA50" s="6071"/>
      <c r="EB50" s="6071"/>
      <c r="EC50" s="6071"/>
      <c r="ED50" s="6071"/>
      <c r="EE50" s="6071"/>
      <c r="EF50" s="6071"/>
      <c r="EG50" s="6071"/>
      <c r="EH50" s="6071"/>
      <c r="EI50" s="6071"/>
      <c r="EJ50" s="6071"/>
      <c r="EK50" s="6071"/>
      <c r="EL50" s="6071"/>
      <c r="EM50" s="6071"/>
      <c r="EN50" s="6071"/>
      <c r="EO50" s="6071"/>
      <c r="EP50" s="6071"/>
      <c r="EQ50" s="6071"/>
      <c r="ER50" s="6071"/>
      <c r="ES50" s="6071"/>
      <c r="ET50" s="6071"/>
      <c r="EU50" s="6071"/>
      <c r="EV50" s="6071"/>
      <c r="EW50" s="6071"/>
      <c r="EX50" s="6071"/>
      <c r="EY50" s="6071"/>
      <c r="EZ50" s="6071"/>
      <c r="FA50" s="6071"/>
      <c r="FB50" s="6071"/>
      <c r="FC50" s="6071"/>
      <c r="FD50" s="6071"/>
      <c r="FE50" s="6071"/>
      <c r="FF50" s="6071"/>
      <c r="FG50" s="6071"/>
      <c r="FH50" s="6071"/>
      <c r="FI50" s="6071"/>
      <c r="FJ50" s="6071"/>
      <c r="FK50" s="6071"/>
      <c r="FL50" s="6071"/>
      <c r="FM50" s="6071"/>
      <c r="FN50" s="6071"/>
      <c r="FO50" s="6071"/>
      <c r="FP50" s="6071"/>
      <c r="FQ50" s="6071"/>
      <c r="FR50" s="6071"/>
      <c r="FS50" s="6071"/>
      <c r="FT50" s="6071"/>
      <c r="FU50" s="6071"/>
      <c r="FV50" s="6071"/>
      <c r="FW50" s="6071"/>
      <c r="FX50" s="6071"/>
      <c r="FY50" s="6071"/>
      <c r="FZ50" s="6071"/>
      <c r="GA50" s="6071"/>
      <c r="GB50" s="6071"/>
      <c r="GC50" s="6071"/>
      <c r="GD50" s="6071"/>
      <c r="GE50" s="6071"/>
      <c r="GF50" s="6071"/>
      <c r="GG50" s="6071"/>
      <c r="GH50" s="6071"/>
      <c r="GI50" s="6071"/>
      <c r="GJ50" s="6071"/>
      <c r="GK50" s="6071"/>
      <c r="GL50" s="6071"/>
      <c r="GM50" s="6071"/>
      <c r="GN50" s="6071"/>
      <c r="GO50" s="6071"/>
      <c r="GP50" s="6071"/>
      <c r="GQ50" s="6071"/>
      <c r="GR50" s="6071"/>
      <c r="GS50" s="6071"/>
      <c r="GT50" s="6071"/>
      <c r="GU50" s="6071"/>
      <c r="GV50" s="6071"/>
      <c r="GW50" s="6071"/>
      <c r="GX50" s="6071"/>
      <c r="GY50" s="6071"/>
      <c r="GZ50" s="6071"/>
      <c r="HA50" s="6071"/>
      <c r="HB50" s="6071"/>
      <c r="HC50" s="6071"/>
      <c r="HD50" s="6071"/>
      <c r="HE50" s="6071"/>
      <c r="HF50" s="6071"/>
      <c r="HG50" s="6071"/>
      <c r="HH50" s="6071"/>
      <c r="HI50" s="6071"/>
      <c r="HJ50" s="6071"/>
      <c r="HK50" s="6071"/>
      <c r="HL50" s="6071"/>
      <c r="HM50" s="6071"/>
      <c r="HN50" s="6071"/>
      <c r="HO50" s="6071"/>
      <c r="HP50" s="6071"/>
      <c r="HQ50" s="6071"/>
      <c r="HR50" s="6071"/>
      <c r="HS50" s="6071"/>
      <c r="HT50" s="6071"/>
      <c r="HU50" s="6071"/>
      <c r="HV50" s="6071"/>
      <c r="HW50" s="6071"/>
      <c r="HX50" s="6071"/>
      <c r="HY50" s="6071"/>
      <c r="HZ50" s="6071"/>
      <c r="IA50" s="6071"/>
      <c r="IB50" s="6071"/>
      <c r="IC50" s="6071"/>
      <c r="ID50" s="6071"/>
      <c r="IE50" s="6071"/>
      <c r="IF50" s="6071"/>
      <c r="IG50" s="6071"/>
      <c r="IH50" s="6071"/>
      <c r="II50" s="6071"/>
      <c r="IJ50" s="6071"/>
      <c r="IK50" s="6071"/>
      <c r="IL50" s="6071"/>
      <c r="IM50" s="6071"/>
    </row>
  </sheetData>
  <mergeCells count="5">
    <mergeCell ref="A1:C1"/>
    <mergeCell ref="A2:E2"/>
    <mergeCell ref="B44:E44"/>
    <mergeCell ref="B45:E45"/>
    <mergeCell ref="B46:E46"/>
  </mergeCells>
  <hyperlinks>
    <hyperlink ref="A1" location="CONTENT!A1" display="Back to table of contents"/>
  </hyperlinks>
  <printOptions horizontalCentered="1"/>
  <pageMargins left="0.45866141700000002" right="0.393700787" top="0.761811024" bottom="0.25" header="0.511811023622047" footer="0.35433070866141703"/>
  <pageSetup paperSize="9" orientation="portrait" horizontalDpi="4294967292"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5"/>
  <sheetViews>
    <sheetView zoomScaleNormal="100" workbookViewId="0">
      <selection sqref="A1:XFD1"/>
    </sheetView>
  </sheetViews>
  <sheetFormatPr defaultColWidth="9.1640625" defaultRowHeight="15"/>
  <cols>
    <col min="1" max="1" width="87.1640625" style="6112" customWidth="1"/>
    <col min="2" max="3" width="23.6640625" style="6112" customWidth="1"/>
    <col min="4" max="256" width="9.1640625" style="6112"/>
    <col min="257" max="257" width="87.1640625" style="6112" customWidth="1"/>
    <col min="258" max="259" width="23.6640625" style="6112" customWidth="1"/>
    <col min="260" max="512" width="9.1640625" style="6112"/>
    <col min="513" max="513" width="87.1640625" style="6112" customWidth="1"/>
    <col min="514" max="515" width="23.6640625" style="6112" customWidth="1"/>
    <col min="516" max="768" width="9.1640625" style="6112"/>
    <col min="769" max="769" width="87.1640625" style="6112" customWidth="1"/>
    <col min="770" max="771" width="23.6640625" style="6112" customWidth="1"/>
    <col min="772" max="1024" width="9.1640625" style="6112"/>
    <col min="1025" max="1025" width="87.1640625" style="6112" customWidth="1"/>
    <col min="1026" max="1027" width="23.6640625" style="6112" customWidth="1"/>
    <col min="1028" max="1280" width="9.1640625" style="6112"/>
    <col min="1281" max="1281" width="87.1640625" style="6112" customWidth="1"/>
    <col min="1282" max="1283" width="23.6640625" style="6112" customWidth="1"/>
    <col min="1284" max="1536" width="9.1640625" style="6112"/>
    <col min="1537" max="1537" width="87.1640625" style="6112" customWidth="1"/>
    <col min="1538" max="1539" width="23.6640625" style="6112" customWidth="1"/>
    <col min="1540" max="1792" width="9.1640625" style="6112"/>
    <col min="1793" max="1793" width="87.1640625" style="6112" customWidth="1"/>
    <col min="1794" max="1795" width="23.6640625" style="6112" customWidth="1"/>
    <col min="1796" max="2048" width="9.1640625" style="6112"/>
    <col min="2049" max="2049" width="87.1640625" style="6112" customWidth="1"/>
    <col min="2050" max="2051" width="23.6640625" style="6112" customWidth="1"/>
    <col min="2052" max="2304" width="9.1640625" style="6112"/>
    <col min="2305" max="2305" width="87.1640625" style="6112" customWidth="1"/>
    <col min="2306" max="2307" width="23.6640625" style="6112" customWidth="1"/>
    <col min="2308" max="2560" width="9.1640625" style="6112"/>
    <col min="2561" max="2561" width="87.1640625" style="6112" customWidth="1"/>
    <col min="2562" max="2563" width="23.6640625" style="6112" customWidth="1"/>
    <col min="2564" max="2816" width="9.1640625" style="6112"/>
    <col min="2817" max="2817" width="87.1640625" style="6112" customWidth="1"/>
    <col min="2818" max="2819" width="23.6640625" style="6112" customWidth="1"/>
    <col min="2820" max="3072" width="9.1640625" style="6112"/>
    <col min="3073" max="3073" width="87.1640625" style="6112" customWidth="1"/>
    <col min="3074" max="3075" width="23.6640625" style="6112" customWidth="1"/>
    <col min="3076" max="3328" width="9.1640625" style="6112"/>
    <col min="3329" max="3329" width="87.1640625" style="6112" customWidth="1"/>
    <col min="3330" max="3331" width="23.6640625" style="6112" customWidth="1"/>
    <col min="3332" max="3584" width="9.1640625" style="6112"/>
    <col min="3585" max="3585" width="87.1640625" style="6112" customWidth="1"/>
    <col min="3586" max="3587" width="23.6640625" style="6112" customWidth="1"/>
    <col min="3588" max="3840" width="9.1640625" style="6112"/>
    <col min="3841" max="3841" width="87.1640625" style="6112" customWidth="1"/>
    <col min="3842" max="3843" width="23.6640625" style="6112" customWidth="1"/>
    <col min="3844" max="4096" width="9.1640625" style="6112"/>
    <col min="4097" max="4097" width="87.1640625" style="6112" customWidth="1"/>
    <col min="4098" max="4099" width="23.6640625" style="6112" customWidth="1"/>
    <col min="4100" max="4352" width="9.1640625" style="6112"/>
    <col min="4353" max="4353" width="87.1640625" style="6112" customWidth="1"/>
    <col min="4354" max="4355" width="23.6640625" style="6112" customWidth="1"/>
    <col min="4356" max="4608" width="9.1640625" style="6112"/>
    <col min="4609" max="4609" width="87.1640625" style="6112" customWidth="1"/>
    <col min="4610" max="4611" width="23.6640625" style="6112" customWidth="1"/>
    <col min="4612" max="4864" width="9.1640625" style="6112"/>
    <col min="4865" max="4865" width="87.1640625" style="6112" customWidth="1"/>
    <col min="4866" max="4867" width="23.6640625" style="6112" customWidth="1"/>
    <col min="4868" max="5120" width="9.1640625" style="6112"/>
    <col min="5121" max="5121" width="87.1640625" style="6112" customWidth="1"/>
    <col min="5122" max="5123" width="23.6640625" style="6112" customWidth="1"/>
    <col min="5124" max="5376" width="9.1640625" style="6112"/>
    <col min="5377" max="5377" width="87.1640625" style="6112" customWidth="1"/>
    <col min="5378" max="5379" width="23.6640625" style="6112" customWidth="1"/>
    <col min="5380" max="5632" width="9.1640625" style="6112"/>
    <col min="5633" max="5633" width="87.1640625" style="6112" customWidth="1"/>
    <col min="5634" max="5635" width="23.6640625" style="6112" customWidth="1"/>
    <col min="5636" max="5888" width="9.1640625" style="6112"/>
    <col min="5889" max="5889" width="87.1640625" style="6112" customWidth="1"/>
    <col min="5890" max="5891" width="23.6640625" style="6112" customWidth="1"/>
    <col min="5892" max="6144" width="9.1640625" style="6112"/>
    <col min="6145" max="6145" width="87.1640625" style="6112" customWidth="1"/>
    <col min="6146" max="6147" width="23.6640625" style="6112" customWidth="1"/>
    <col min="6148" max="6400" width="9.1640625" style="6112"/>
    <col min="6401" max="6401" width="87.1640625" style="6112" customWidth="1"/>
    <col min="6402" max="6403" width="23.6640625" style="6112" customWidth="1"/>
    <col min="6404" max="6656" width="9.1640625" style="6112"/>
    <col min="6657" max="6657" width="87.1640625" style="6112" customWidth="1"/>
    <col min="6658" max="6659" width="23.6640625" style="6112" customWidth="1"/>
    <col min="6660" max="6912" width="9.1640625" style="6112"/>
    <col min="6913" max="6913" width="87.1640625" style="6112" customWidth="1"/>
    <col min="6914" max="6915" width="23.6640625" style="6112" customWidth="1"/>
    <col min="6916" max="7168" width="9.1640625" style="6112"/>
    <col min="7169" max="7169" width="87.1640625" style="6112" customWidth="1"/>
    <col min="7170" max="7171" width="23.6640625" style="6112" customWidth="1"/>
    <col min="7172" max="7424" width="9.1640625" style="6112"/>
    <col min="7425" max="7425" width="87.1640625" style="6112" customWidth="1"/>
    <col min="7426" max="7427" width="23.6640625" style="6112" customWidth="1"/>
    <col min="7428" max="7680" width="9.1640625" style="6112"/>
    <col min="7681" max="7681" width="87.1640625" style="6112" customWidth="1"/>
    <col min="7682" max="7683" width="23.6640625" style="6112" customWidth="1"/>
    <col min="7684" max="7936" width="9.1640625" style="6112"/>
    <col min="7937" max="7937" width="87.1640625" style="6112" customWidth="1"/>
    <col min="7938" max="7939" width="23.6640625" style="6112" customWidth="1"/>
    <col min="7940" max="8192" width="9.1640625" style="6112"/>
    <col min="8193" max="8193" width="87.1640625" style="6112" customWidth="1"/>
    <col min="8194" max="8195" width="23.6640625" style="6112" customWidth="1"/>
    <col min="8196" max="8448" width="9.1640625" style="6112"/>
    <col min="8449" max="8449" width="87.1640625" style="6112" customWidth="1"/>
    <col min="8450" max="8451" width="23.6640625" style="6112" customWidth="1"/>
    <col min="8452" max="8704" width="9.1640625" style="6112"/>
    <col min="8705" max="8705" width="87.1640625" style="6112" customWidth="1"/>
    <col min="8706" max="8707" width="23.6640625" style="6112" customWidth="1"/>
    <col min="8708" max="8960" width="9.1640625" style="6112"/>
    <col min="8961" max="8961" width="87.1640625" style="6112" customWidth="1"/>
    <col min="8962" max="8963" width="23.6640625" style="6112" customWidth="1"/>
    <col min="8964" max="9216" width="9.1640625" style="6112"/>
    <col min="9217" max="9217" width="87.1640625" style="6112" customWidth="1"/>
    <col min="9218" max="9219" width="23.6640625" style="6112" customWidth="1"/>
    <col min="9220" max="9472" width="9.1640625" style="6112"/>
    <col min="9473" max="9473" width="87.1640625" style="6112" customWidth="1"/>
    <col min="9474" max="9475" width="23.6640625" style="6112" customWidth="1"/>
    <col min="9476" max="9728" width="9.1640625" style="6112"/>
    <col min="9729" max="9729" width="87.1640625" style="6112" customWidth="1"/>
    <col min="9730" max="9731" width="23.6640625" style="6112" customWidth="1"/>
    <col min="9732" max="9984" width="9.1640625" style="6112"/>
    <col min="9985" max="9985" width="87.1640625" style="6112" customWidth="1"/>
    <col min="9986" max="9987" width="23.6640625" style="6112" customWidth="1"/>
    <col min="9988" max="10240" width="9.1640625" style="6112"/>
    <col min="10241" max="10241" width="87.1640625" style="6112" customWidth="1"/>
    <col min="10242" max="10243" width="23.6640625" style="6112" customWidth="1"/>
    <col min="10244" max="10496" width="9.1640625" style="6112"/>
    <col min="10497" max="10497" width="87.1640625" style="6112" customWidth="1"/>
    <col min="10498" max="10499" width="23.6640625" style="6112" customWidth="1"/>
    <col min="10500" max="10752" width="9.1640625" style="6112"/>
    <col min="10753" max="10753" width="87.1640625" style="6112" customWidth="1"/>
    <col min="10754" max="10755" width="23.6640625" style="6112" customWidth="1"/>
    <col min="10756" max="11008" width="9.1640625" style="6112"/>
    <col min="11009" max="11009" width="87.1640625" style="6112" customWidth="1"/>
    <col min="11010" max="11011" width="23.6640625" style="6112" customWidth="1"/>
    <col min="11012" max="11264" width="9.1640625" style="6112"/>
    <col min="11265" max="11265" width="87.1640625" style="6112" customWidth="1"/>
    <col min="11266" max="11267" width="23.6640625" style="6112" customWidth="1"/>
    <col min="11268" max="11520" width="9.1640625" style="6112"/>
    <col min="11521" max="11521" width="87.1640625" style="6112" customWidth="1"/>
    <col min="11522" max="11523" width="23.6640625" style="6112" customWidth="1"/>
    <col min="11524" max="11776" width="9.1640625" style="6112"/>
    <col min="11777" max="11777" width="87.1640625" style="6112" customWidth="1"/>
    <col min="11778" max="11779" width="23.6640625" style="6112" customWidth="1"/>
    <col min="11780" max="12032" width="9.1640625" style="6112"/>
    <col min="12033" max="12033" width="87.1640625" style="6112" customWidth="1"/>
    <col min="12034" max="12035" width="23.6640625" style="6112" customWidth="1"/>
    <col min="12036" max="12288" width="9.1640625" style="6112"/>
    <col min="12289" max="12289" width="87.1640625" style="6112" customWidth="1"/>
    <col min="12290" max="12291" width="23.6640625" style="6112" customWidth="1"/>
    <col min="12292" max="12544" width="9.1640625" style="6112"/>
    <col min="12545" max="12545" width="87.1640625" style="6112" customWidth="1"/>
    <col min="12546" max="12547" width="23.6640625" style="6112" customWidth="1"/>
    <col min="12548" max="12800" width="9.1640625" style="6112"/>
    <col min="12801" max="12801" width="87.1640625" style="6112" customWidth="1"/>
    <col min="12802" max="12803" width="23.6640625" style="6112" customWidth="1"/>
    <col min="12804" max="13056" width="9.1640625" style="6112"/>
    <col min="13057" max="13057" width="87.1640625" style="6112" customWidth="1"/>
    <col min="13058" max="13059" width="23.6640625" style="6112" customWidth="1"/>
    <col min="13060" max="13312" width="9.1640625" style="6112"/>
    <col min="13313" max="13313" width="87.1640625" style="6112" customWidth="1"/>
    <col min="13314" max="13315" width="23.6640625" style="6112" customWidth="1"/>
    <col min="13316" max="13568" width="9.1640625" style="6112"/>
    <col min="13569" max="13569" width="87.1640625" style="6112" customWidth="1"/>
    <col min="13570" max="13571" width="23.6640625" style="6112" customWidth="1"/>
    <col min="13572" max="13824" width="9.1640625" style="6112"/>
    <col min="13825" max="13825" width="87.1640625" style="6112" customWidth="1"/>
    <col min="13826" max="13827" width="23.6640625" style="6112" customWidth="1"/>
    <col min="13828" max="14080" width="9.1640625" style="6112"/>
    <col min="14081" max="14081" width="87.1640625" style="6112" customWidth="1"/>
    <col min="14082" max="14083" width="23.6640625" style="6112" customWidth="1"/>
    <col min="14084" max="14336" width="9.1640625" style="6112"/>
    <col min="14337" max="14337" width="87.1640625" style="6112" customWidth="1"/>
    <col min="14338" max="14339" width="23.6640625" style="6112" customWidth="1"/>
    <col min="14340" max="14592" width="9.1640625" style="6112"/>
    <col min="14593" max="14593" width="87.1640625" style="6112" customWidth="1"/>
    <col min="14594" max="14595" width="23.6640625" style="6112" customWidth="1"/>
    <col min="14596" max="14848" width="9.1640625" style="6112"/>
    <col min="14849" max="14849" width="87.1640625" style="6112" customWidth="1"/>
    <col min="14850" max="14851" width="23.6640625" style="6112" customWidth="1"/>
    <col min="14852" max="15104" width="9.1640625" style="6112"/>
    <col min="15105" max="15105" width="87.1640625" style="6112" customWidth="1"/>
    <col min="15106" max="15107" width="23.6640625" style="6112" customWidth="1"/>
    <col min="15108" max="15360" width="9.1640625" style="6112"/>
    <col min="15361" max="15361" width="87.1640625" style="6112" customWidth="1"/>
    <col min="15362" max="15363" width="23.6640625" style="6112" customWidth="1"/>
    <col min="15364" max="15616" width="9.1640625" style="6112"/>
    <col min="15617" max="15617" width="87.1640625" style="6112" customWidth="1"/>
    <col min="15618" max="15619" width="23.6640625" style="6112" customWidth="1"/>
    <col min="15620" max="15872" width="9.1640625" style="6112"/>
    <col min="15873" max="15873" width="87.1640625" style="6112" customWidth="1"/>
    <col min="15874" max="15875" width="23.6640625" style="6112" customWidth="1"/>
    <col min="15876" max="16128" width="9.1640625" style="6112"/>
    <col min="16129" max="16129" width="87.1640625" style="6112" customWidth="1"/>
    <col min="16130" max="16131" width="23.6640625" style="6112" customWidth="1"/>
    <col min="16132" max="16384" width="9.1640625" style="6112"/>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5.5" customHeight="1">
      <c r="A2" s="6669" t="s">
        <v>2584</v>
      </c>
      <c r="B2" s="6669"/>
      <c r="C2" s="6669"/>
      <c r="D2" s="6110"/>
      <c r="E2" s="6111"/>
      <c r="F2" s="6111"/>
      <c r="G2" s="6111"/>
    </row>
    <row r="3" spans="1:90" ht="16.5" customHeight="1">
      <c r="A3" s="6113"/>
      <c r="B3" s="6113"/>
      <c r="C3" s="6114" t="s">
        <v>2446</v>
      </c>
      <c r="D3" s="6111"/>
      <c r="E3" s="6111"/>
      <c r="F3" s="6111"/>
      <c r="G3" s="6111"/>
    </row>
    <row r="4" spans="1:90" ht="30.75" customHeight="1">
      <c r="A4" s="6115" t="s">
        <v>2533</v>
      </c>
      <c r="B4" s="6115" t="s">
        <v>2585</v>
      </c>
      <c r="C4" s="6115" t="s">
        <v>2586</v>
      </c>
    </row>
    <row r="5" spans="1:90" ht="25.9" customHeight="1">
      <c r="A5" s="6116" t="s">
        <v>2493</v>
      </c>
      <c r="B5" s="6117"/>
      <c r="C5" s="6117"/>
    </row>
    <row r="6" spans="1:90" ht="25.9" customHeight="1">
      <c r="A6" s="6118" t="s">
        <v>2587</v>
      </c>
      <c r="B6" s="6119">
        <v>19575</v>
      </c>
      <c r="C6" s="6119">
        <v>42325</v>
      </c>
    </row>
    <row r="7" spans="1:90" ht="25.9" customHeight="1">
      <c r="A7" s="6120" t="s">
        <v>1820</v>
      </c>
      <c r="B7" s="6121"/>
      <c r="C7" s="6121"/>
    </row>
    <row r="8" spans="1:90" ht="25.9" customHeight="1">
      <c r="A8" s="6118" t="s">
        <v>2550</v>
      </c>
      <c r="B8" s="6119">
        <v>13010</v>
      </c>
      <c r="C8" s="6119">
        <v>23975</v>
      </c>
    </row>
    <row r="9" spans="1:90" ht="25.9" customHeight="1">
      <c r="A9" s="6118" t="s">
        <v>2588</v>
      </c>
      <c r="B9" s="6119">
        <v>13010</v>
      </c>
      <c r="C9" s="6119">
        <v>23975</v>
      </c>
    </row>
    <row r="10" spans="1:90" ht="25.9" customHeight="1">
      <c r="A10" s="6118" t="s">
        <v>2589</v>
      </c>
      <c r="B10" s="6119">
        <v>10950</v>
      </c>
      <c r="C10" s="6119">
        <v>18075</v>
      </c>
    </row>
    <row r="11" spans="1:90" ht="25.9" customHeight="1">
      <c r="A11" s="6118" t="s">
        <v>2590</v>
      </c>
      <c r="B11" s="6119">
        <v>13010</v>
      </c>
      <c r="C11" s="6119">
        <v>23975</v>
      </c>
    </row>
    <row r="12" spans="1:90" ht="25.9" customHeight="1">
      <c r="A12" s="6118" t="s">
        <v>2591</v>
      </c>
      <c r="B12" s="6119">
        <v>13010</v>
      </c>
      <c r="C12" s="6119">
        <v>23975</v>
      </c>
    </row>
    <row r="13" spans="1:90" ht="25.9" customHeight="1">
      <c r="A13" s="6118" t="s">
        <v>2592</v>
      </c>
      <c r="B13" s="6119">
        <v>46900</v>
      </c>
      <c r="C13" s="6119">
        <v>70450</v>
      </c>
    </row>
    <row r="14" spans="1:90" ht="25.9" customHeight="1">
      <c r="A14" s="6120" t="s">
        <v>2593</v>
      </c>
      <c r="B14" s="6121"/>
      <c r="C14" s="6121"/>
    </row>
    <row r="15" spans="1:90" ht="25.9" customHeight="1">
      <c r="A15" s="6118" t="s">
        <v>2594</v>
      </c>
      <c r="B15" s="6119">
        <v>21000</v>
      </c>
      <c r="C15" s="6119">
        <v>51575</v>
      </c>
    </row>
    <row r="16" spans="1:90" ht="25.9" customHeight="1">
      <c r="A16" s="6118" t="s">
        <v>2595</v>
      </c>
      <c r="B16" s="6119">
        <v>12490</v>
      </c>
      <c r="C16" s="6119">
        <v>25525</v>
      </c>
    </row>
    <row r="17" spans="1:3" ht="25.9" customHeight="1">
      <c r="A17" s="6120" t="s">
        <v>2596</v>
      </c>
      <c r="B17" s="6121"/>
      <c r="C17" s="6121"/>
    </row>
    <row r="18" spans="1:3" ht="25.9" customHeight="1">
      <c r="A18" s="6118" t="s">
        <v>2597</v>
      </c>
      <c r="B18" s="6119">
        <v>16400</v>
      </c>
      <c r="C18" s="6119">
        <v>31725</v>
      </c>
    </row>
    <row r="19" spans="1:3" ht="25.9" customHeight="1">
      <c r="A19" s="6118" t="s">
        <v>2598</v>
      </c>
      <c r="B19" s="6119">
        <v>12750</v>
      </c>
      <c r="C19" s="6119">
        <v>23200</v>
      </c>
    </row>
    <row r="20" spans="1:3" ht="25.9" customHeight="1">
      <c r="A20" s="6118" t="s">
        <v>2599</v>
      </c>
      <c r="B20" s="6119">
        <v>22575</v>
      </c>
      <c r="C20" s="6119">
        <v>40800</v>
      </c>
    </row>
    <row r="21" spans="1:3" ht="25.9" customHeight="1">
      <c r="A21" s="6118" t="s">
        <v>2600</v>
      </c>
      <c r="B21" s="6119">
        <v>7800</v>
      </c>
      <c r="C21" s="6119">
        <v>17375</v>
      </c>
    </row>
    <row r="22" spans="1:3" ht="25.9" customHeight="1">
      <c r="A22" s="6118" t="s">
        <v>2601</v>
      </c>
      <c r="B22" s="6119">
        <v>16075</v>
      </c>
      <c r="C22" s="6119">
        <v>33425</v>
      </c>
    </row>
    <row r="23" spans="1:3" ht="25.9" customHeight="1">
      <c r="A23" s="6118" t="s">
        <v>2602</v>
      </c>
      <c r="B23" s="6119">
        <v>13530</v>
      </c>
      <c r="C23" s="6119">
        <v>31725</v>
      </c>
    </row>
    <row r="24" spans="1:3" ht="25.9" customHeight="1">
      <c r="A24" s="6118" t="s">
        <v>2603</v>
      </c>
      <c r="B24" s="6119">
        <v>16075</v>
      </c>
      <c r="C24" s="6119">
        <v>33425</v>
      </c>
    </row>
    <row r="25" spans="1:3" ht="25.9" customHeight="1">
      <c r="A25" s="6118" t="s">
        <v>2604</v>
      </c>
      <c r="B25" s="6119">
        <v>13790</v>
      </c>
      <c r="C25" s="6119">
        <v>29400</v>
      </c>
    </row>
    <row r="26" spans="1:3" ht="25.9" customHeight="1">
      <c r="A26" s="6118" t="s">
        <v>2605</v>
      </c>
      <c r="B26" s="6119">
        <v>25525</v>
      </c>
      <c r="C26" s="6119">
        <v>62950</v>
      </c>
    </row>
    <row r="27" spans="1:3" ht="25.9" customHeight="1">
      <c r="A27" s="6120" t="s">
        <v>1830</v>
      </c>
      <c r="B27" s="6121"/>
      <c r="C27" s="6121"/>
    </row>
    <row r="28" spans="1:3" ht="25.9" customHeight="1">
      <c r="A28" s="6118" t="s">
        <v>2606</v>
      </c>
      <c r="B28" s="6119">
        <v>19575</v>
      </c>
      <c r="C28" s="6119">
        <v>39575</v>
      </c>
    </row>
    <row r="29" spans="1:3" ht="25.9" customHeight="1">
      <c r="A29" s="6118" t="s">
        <v>2607</v>
      </c>
      <c r="B29" s="6119">
        <v>19575</v>
      </c>
      <c r="C29" s="6119">
        <v>56450</v>
      </c>
    </row>
    <row r="30" spans="1:3" ht="25.9" customHeight="1">
      <c r="A30" s="6120" t="s">
        <v>1831</v>
      </c>
      <c r="B30" s="6121"/>
      <c r="C30" s="6121"/>
    </row>
    <row r="31" spans="1:3" ht="25.9" customHeight="1">
      <c r="A31" s="6118" t="s">
        <v>2608</v>
      </c>
      <c r="B31" s="6119">
        <v>40800</v>
      </c>
      <c r="C31" s="6119">
        <v>70450</v>
      </c>
    </row>
    <row r="32" spans="1:3" ht="25.9" customHeight="1">
      <c r="A32" s="6118" t="s">
        <v>2609</v>
      </c>
      <c r="B32" s="6119">
        <v>19575</v>
      </c>
      <c r="C32" s="6119">
        <v>48425</v>
      </c>
    </row>
    <row r="33" spans="1:251" ht="25.9" customHeight="1">
      <c r="A33" s="6122" t="s">
        <v>2610</v>
      </c>
      <c r="B33" s="6123">
        <v>17050</v>
      </c>
      <c r="C33" s="6123">
        <v>38350</v>
      </c>
    </row>
    <row r="34" spans="1:251" ht="20.25" customHeight="1">
      <c r="A34" s="6124" t="s">
        <v>2611</v>
      </c>
      <c r="B34" s="6125"/>
      <c r="C34" s="6125"/>
    </row>
    <row r="35" spans="1:251" ht="18" customHeight="1">
      <c r="A35" s="6126" t="s">
        <v>4251</v>
      </c>
      <c r="B35" s="6124"/>
      <c r="C35" s="6124"/>
      <c r="D35" s="6127"/>
      <c r="E35" s="6127"/>
      <c r="F35" s="6127"/>
      <c r="G35" s="6127"/>
      <c r="H35" s="6127"/>
      <c r="I35" s="6127"/>
      <c r="J35" s="6127"/>
      <c r="K35" s="6127"/>
      <c r="L35" s="6127"/>
      <c r="M35" s="6127"/>
      <c r="N35" s="6127"/>
      <c r="O35" s="6127"/>
      <c r="P35" s="6127"/>
      <c r="Q35" s="6127"/>
      <c r="R35" s="6127"/>
      <c r="S35" s="6127"/>
      <c r="T35" s="6127"/>
      <c r="U35" s="6127"/>
      <c r="V35" s="6127"/>
      <c r="W35" s="6127"/>
      <c r="X35" s="6127"/>
      <c r="Y35" s="6127"/>
      <c r="Z35" s="6127"/>
      <c r="AA35" s="6127"/>
      <c r="AB35" s="6127"/>
      <c r="AC35" s="6127"/>
      <c r="AD35" s="6127"/>
      <c r="AE35" s="6127"/>
      <c r="AF35" s="6127"/>
      <c r="AG35" s="6127"/>
      <c r="AH35" s="6127"/>
      <c r="AI35" s="6127"/>
      <c r="AJ35" s="6127"/>
      <c r="AK35" s="6127"/>
      <c r="AL35" s="6127"/>
      <c r="AM35" s="6127"/>
      <c r="AN35" s="6127"/>
      <c r="AO35" s="6127"/>
      <c r="AP35" s="6127"/>
      <c r="AQ35" s="6127"/>
      <c r="AR35" s="6127"/>
      <c r="AS35" s="6127"/>
      <c r="AT35" s="6127"/>
      <c r="AU35" s="6127"/>
      <c r="AV35" s="6127"/>
      <c r="AW35" s="6127"/>
      <c r="AX35" s="6127"/>
      <c r="AY35" s="6127"/>
      <c r="AZ35" s="6127"/>
      <c r="BA35" s="6127"/>
      <c r="BB35" s="6127"/>
      <c r="BC35" s="6127"/>
      <c r="BD35" s="6127"/>
      <c r="BE35" s="6127"/>
      <c r="BF35" s="6127"/>
      <c r="BG35" s="6127"/>
      <c r="BH35" s="6127"/>
      <c r="BI35" s="6127"/>
      <c r="BJ35" s="6127"/>
      <c r="BK35" s="6127"/>
      <c r="BL35" s="6127"/>
      <c r="BM35" s="6127"/>
      <c r="BN35" s="6127"/>
      <c r="BO35" s="6127"/>
      <c r="BP35" s="6127"/>
      <c r="BQ35" s="6127"/>
      <c r="BR35" s="6127"/>
      <c r="BS35" s="6127"/>
      <c r="BT35" s="6127"/>
      <c r="BU35" s="6127"/>
      <c r="BV35" s="6127"/>
      <c r="BW35" s="6127"/>
      <c r="BX35" s="6127"/>
      <c r="BY35" s="6127"/>
      <c r="BZ35" s="6127"/>
      <c r="CA35" s="6127"/>
      <c r="CB35" s="6127"/>
      <c r="CC35" s="6127"/>
      <c r="CD35" s="6127"/>
      <c r="CE35" s="6127"/>
      <c r="CF35" s="6127"/>
      <c r="CG35" s="6127"/>
      <c r="CH35" s="6127"/>
      <c r="CI35" s="6127"/>
      <c r="CJ35" s="6127"/>
      <c r="CK35" s="6127"/>
      <c r="CL35" s="6127"/>
      <c r="CM35" s="6127"/>
      <c r="CN35" s="6127"/>
      <c r="CO35" s="6127"/>
      <c r="CP35" s="6127"/>
      <c r="CQ35" s="6127"/>
      <c r="CR35" s="6127"/>
      <c r="CS35" s="6127"/>
      <c r="CT35" s="6127"/>
      <c r="CU35" s="6127"/>
      <c r="CV35" s="6127"/>
      <c r="CW35" s="6127"/>
      <c r="CX35" s="6127"/>
      <c r="CY35" s="6127"/>
      <c r="CZ35" s="6127"/>
      <c r="DA35" s="6127"/>
      <c r="DB35" s="6127"/>
      <c r="DC35" s="6127"/>
      <c r="DD35" s="6127"/>
      <c r="DE35" s="6127"/>
      <c r="DF35" s="6127"/>
      <c r="DG35" s="6127"/>
      <c r="DH35" s="6127"/>
      <c r="DI35" s="6127"/>
      <c r="DJ35" s="6127"/>
      <c r="DK35" s="6127"/>
      <c r="DL35" s="6127"/>
      <c r="DM35" s="6127"/>
      <c r="DN35" s="6127"/>
      <c r="DO35" s="6127"/>
      <c r="DP35" s="6127"/>
      <c r="DQ35" s="6127"/>
      <c r="DR35" s="6127"/>
      <c r="DS35" s="6127"/>
      <c r="DT35" s="6127"/>
      <c r="DU35" s="6127"/>
      <c r="DV35" s="6127"/>
      <c r="DW35" s="6127"/>
      <c r="DX35" s="6127"/>
      <c r="DY35" s="6127"/>
      <c r="DZ35" s="6127"/>
      <c r="EA35" s="6127"/>
      <c r="EB35" s="6127"/>
      <c r="EC35" s="6127"/>
      <c r="ED35" s="6127"/>
      <c r="EE35" s="6127"/>
      <c r="EF35" s="6127"/>
      <c r="EG35" s="6127"/>
      <c r="EH35" s="6127"/>
      <c r="EI35" s="6127"/>
      <c r="EJ35" s="6127"/>
      <c r="EK35" s="6127"/>
      <c r="EL35" s="6127"/>
      <c r="EM35" s="6127"/>
      <c r="EN35" s="6127"/>
      <c r="EO35" s="6127"/>
      <c r="EP35" s="6127"/>
      <c r="EQ35" s="6127"/>
      <c r="ER35" s="6127"/>
      <c r="ES35" s="6127"/>
      <c r="ET35" s="6127"/>
      <c r="EU35" s="6127"/>
      <c r="EV35" s="6127"/>
      <c r="EW35" s="6127"/>
      <c r="EX35" s="6127"/>
      <c r="EY35" s="6127"/>
      <c r="EZ35" s="6127"/>
      <c r="FA35" s="6127"/>
      <c r="FB35" s="6127"/>
      <c r="FC35" s="6127"/>
      <c r="FD35" s="6127"/>
      <c r="FE35" s="6127"/>
      <c r="FF35" s="6127"/>
      <c r="FG35" s="6127"/>
      <c r="FH35" s="6127"/>
      <c r="FI35" s="6127"/>
      <c r="FJ35" s="6127"/>
      <c r="FK35" s="6127"/>
      <c r="FL35" s="6127"/>
      <c r="FM35" s="6127"/>
      <c r="FN35" s="6127"/>
      <c r="FO35" s="6127"/>
      <c r="FP35" s="6127"/>
      <c r="FQ35" s="6127"/>
      <c r="FR35" s="6127"/>
      <c r="FS35" s="6127"/>
      <c r="FT35" s="6127"/>
      <c r="FU35" s="6127"/>
      <c r="FV35" s="6127"/>
      <c r="FW35" s="6127"/>
      <c r="FX35" s="6127"/>
      <c r="FY35" s="6127"/>
      <c r="FZ35" s="6127"/>
      <c r="GA35" s="6127"/>
      <c r="GB35" s="6127"/>
      <c r="GC35" s="6127"/>
      <c r="GD35" s="6127"/>
      <c r="GE35" s="6127"/>
      <c r="GF35" s="6127"/>
      <c r="GG35" s="6127"/>
      <c r="GH35" s="6127"/>
      <c r="GI35" s="6127"/>
      <c r="GJ35" s="6127"/>
      <c r="GK35" s="6127"/>
      <c r="GL35" s="6127"/>
      <c r="GM35" s="6127"/>
      <c r="GN35" s="6127"/>
      <c r="GO35" s="6127"/>
      <c r="GP35" s="6127"/>
      <c r="GQ35" s="6127"/>
      <c r="GR35" s="6127"/>
      <c r="GS35" s="6127"/>
      <c r="GT35" s="6127"/>
      <c r="GU35" s="6127"/>
      <c r="GV35" s="6127"/>
      <c r="GW35" s="6127"/>
      <c r="GX35" s="6127"/>
      <c r="GY35" s="6127"/>
      <c r="GZ35" s="6127"/>
      <c r="HA35" s="6127"/>
      <c r="HB35" s="6127"/>
      <c r="HC35" s="6127"/>
      <c r="HD35" s="6127"/>
      <c r="HE35" s="6127"/>
      <c r="HF35" s="6127"/>
      <c r="HG35" s="6127"/>
      <c r="HH35" s="6127"/>
      <c r="HI35" s="6127"/>
      <c r="HJ35" s="6127"/>
      <c r="HK35" s="6127"/>
      <c r="HL35" s="6127"/>
      <c r="HM35" s="6127"/>
      <c r="HN35" s="6127"/>
      <c r="HO35" s="6127"/>
      <c r="HP35" s="6127"/>
      <c r="HQ35" s="6127"/>
      <c r="HR35" s="6127"/>
      <c r="HS35" s="6127"/>
      <c r="HT35" s="6127"/>
      <c r="HU35" s="6127"/>
      <c r="HV35" s="6127"/>
      <c r="HW35" s="6127"/>
      <c r="HX35" s="6127"/>
      <c r="HY35" s="6127"/>
      <c r="HZ35" s="6127"/>
      <c r="IA35" s="6127"/>
      <c r="IB35" s="6127"/>
      <c r="IC35" s="6127"/>
      <c r="ID35" s="6127"/>
      <c r="IE35" s="6127"/>
      <c r="IF35" s="6127"/>
      <c r="IG35" s="6127"/>
      <c r="IH35" s="6127"/>
      <c r="II35" s="6127"/>
      <c r="IJ35" s="6127"/>
      <c r="IK35" s="6127"/>
      <c r="IL35" s="6127"/>
      <c r="IM35" s="6127"/>
      <c r="IN35" s="6127"/>
      <c r="IO35" s="6127"/>
      <c r="IP35" s="6127"/>
      <c r="IQ35" s="6127"/>
    </row>
  </sheetData>
  <mergeCells count="2">
    <mergeCell ref="A1:C1"/>
    <mergeCell ref="A2:C2"/>
  </mergeCells>
  <hyperlinks>
    <hyperlink ref="A1" location="CONTENT!A1" display="Back to table of contents"/>
  </hyperlinks>
  <printOptions horizontalCentered="1"/>
  <pageMargins left="0.45866141700000002" right="0.393700787" top="0.761811024" bottom="0.25" header="0.511811023622047" footer="0.35433070866141703"/>
  <pageSetup paperSize="9" scale="78" orientation="portrait" horizontalDpi="4294967295" verticalDpi="4294967295"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K26"/>
  <sheetViews>
    <sheetView workbookViewId="0">
      <selection sqref="A1:C1"/>
    </sheetView>
  </sheetViews>
  <sheetFormatPr defaultColWidth="9.33203125" defaultRowHeight="15.75"/>
  <cols>
    <col min="1" max="1" width="5.33203125" style="10" customWidth="1"/>
    <col min="2" max="2" width="31.33203125" style="10" customWidth="1"/>
    <col min="3" max="8" width="16.83203125" style="10" customWidth="1"/>
    <col min="9"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75">
      <c r="A2" s="6" t="s">
        <v>149</v>
      </c>
    </row>
    <row r="3" spans="1:89" ht="19.5" customHeight="1" thickBot="1">
      <c r="A3" s="82" t="s">
        <v>150</v>
      </c>
      <c r="B3" s="83"/>
    </row>
    <row r="4" spans="1:89" ht="29.25" customHeight="1" thickBot="1">
      <c r="A4" s="6225" t="s">
        <v>151</v>
      </c>
      <c r="B4" s="6226"/>
      <c r="C4" s="84" t="s">
        <v>116</v>
      </c>
      <c r="D4" s="84"/>
      <c r="E4" s="85"/>
      <c r="F4" s="84" t="s">
        <v>117</v>
      </c>
      <c r="G4" s="84"/>
      <c r="H4" s="85"/>
    </row>
    <row r="5" spans="1:89" ht="22.5" customHeight="1" thickBot="1">
      <c r="A5" s="6227"/>
      <c r="B5" s="6228"/>
      <c r="C5" s="86" t="s">
        <v>5</v>
      </c>
      <c r="D5" s="87" t="s">
        <v>6</v>
      </c>
      <c r="E5" s="88" t="s">
        <v>7</v>
      </c>
      <c r="F5" s="86" t="s">
        <v>5</v>
      </c>
      <c r="G5" s="87" t="s">
        <v>6</v>
      </c>
      <c r="H5" s="88" t="s">
        <v>7</v>
      </c>
    </row>
    <row r="6" spans="1:89" s="43" customFormat="1" ht="24.75" customHeight="1">
      <c r="A6" s="89" t="s">
        <v>109</v>
      </c>
      <c r="B6" s="90"/>
      <c r="C6" s="91">
        <v>1222268</v>
      </c>
      <c r="D6" s="92">
        <v>604915</v>
      </c>
      <c r="E6" s="93">
        <v>617353</v>
      </c>
      <c r="F6" s="91">
        <v>1222340</v>
      </c>
      <c r="G6" s="92">
        <v>604896</v>
      </c>
      <c r="H6" s="93">
        <v>617444</v>
      </c>
    </row>
    <row r="7" spans="1:89" ht="23.1" customHeight="1">
      <c r="A7" s="94"/>
      <c r="B7" s="95" t="s">
        <v>134</v>
      </c>
      <c r="C7" s="96">
        <v>513556</v>
      </c>
      <c r="D7" s="97">
        <v>251972</v>
      </c>
      <c r="E7" s="98">
        <v>261584</v>
      </c>
      <c r="F7" s="96">
        <v>512128</v>
      </c>
      <c r="G7" s="97">
        <v>251243</v>
      </c>
      <c r="H7" s="98">
        <v>260885</v>
      </c>
    </row>
    <row r="8" spans="1:89" s="104" customFormat="1" ht="20.25" customHeight="1">
      <c r="A8" s="99"/>
      <c r="B8" s="100" t="s">
        <v>152</v>
      </c>
      <c r="C8" s="101">
        <v>147448</v>
      </c>
      <c r="D8" s="102">
        <v>73689</v>
      </c>
      <c r="E8" s="103">
        <v>73759</v>
      </c>
      <c r="F8" s="101">
        <v>146737</v>
      </c>
      <c r="G8" s="102">
        <v>73332</v>
      </c>
      <c r="H8" s="103">
        <v>73405</v>
      </c>
    </row>
    <row r="9" spans="1:89" s="104" customFormat="1" ht="20.25" customHeight="1">
      <c r="A9" s="99"/>
      <c r="B9" s="100" t="s">
        <v>153</v>
      </c>
      <c r="C9" s="101">
        <v>104086</v>
      </c>
      <c r="D9" s="102">
        <v>51625</v>
      </c>
      <c r="E9" s="103">
        <v>52461</v>
      </c>
      <c r="F9" s="101">
        <v>103740</v>
      </c>
      <c r="G9" s="102">
        <v>51448</v>
      </c>
      <c r="H9" s="103">
        <v>52292</v>
      </c>
    </row>
    <row r="10" spans="1:89" s="104" customFormat="1" ht="20.25" customHeight="1">
      <c r="A10" s="99"/>
      <c r="B10" s="100" t="s">
        <v>154</v>
      </c>
      <c r="C10" s="101">
        <v>77308</v>
      </c>
      <c r="D10" s="102">
        <v>37758</v>
      </c>
      <c r="E10" s="103">
        <v>39550</v>
      </c>
      <c r="F10" s="101">
        <v>77205</v>
      </c>
      <c r="G10" s="102">
        <v>37738</v>
      </c>
      <c r="H10" s="103">
        <v>39467</v>
      </c>
    </row>
    <row r="11" spans="1:89" s="104" customFormat="1" ht="20.25" customHeight="1">
      <c r="A11" s="99"/>
      <c r="B11" s="100" t="s">
        <v>155</v>
      </c>
      <c r="C11" s="101">
        <v>106022</v>
      </c>
      <c r="D11" s="102">
        <v>51201</v>
      </c>
      <c r="E11" s="103">
        <v>54821</v>
      </c>
      <c r="F11" s="101">
        <v>105933</v>
      </c>
      <c r="G11" s="102">
        <v>51163</v>
      </c>
      <c r="H11" s="103">
        <v>54770</v>
      </c>
    </row>
    <row r="12" spans="1:89" s="104" customFormat="1" ht="20.25" customHeight="1">
      <c r="A12" s="99"/>
      <c r="B12" s="100" t="s">
        <v>156</v>
      </c>
      <c r="C12" s="101">
        <v>78692</v>
      </c>
      <c r="D12" s="102">
        <v>37699</v>
      </c>
      <c r="E12" s="103">
        <v>40993</v>
      </c>
      <c r="F12" s="101">
        <v>78513</v>
      </c>
      <c r="G12" s="102">
        <v>37562</v>
      </c>
      <c r="H12" s="103">
        <v>40951</v>
      </c>
    </row>
    <row r="13" spans="1:89" s="104" customFormat="1" ht="20.25" customHeight="1" thickBot="1">
      <c r="A13" s="105"/>
      <c r="B13" s="106" t="s">
        <v>157</v>
      </c>
      <c r="C13" s="107">
        <v>708712</v>
      </c>
      <c r="D13" s="108">
        <v>352943</v>
      </c>
      <c r="E13" s="109">
        <v>355769</v>
      </c>
      <c r="F13" s="107">
        <v>710212</v>
      </c>
      <c r="G13" s="108">
        <v>353653</v>
      </c>
      <c r="H13" s="109">
        <v>356559</v>
      </c>
    </row>
    <row r="14" spans="1:89" s="43" customFormat="1" ht="26.25" customHeight="1">
      <c r="A14" s="89" t="s">
        <v>158</v>
      </c>
      <c r="B14" s="110"/>
      <c r="C14" s="96">
        <v>43035</v>
      </c>
      <c r="D14" s="97">
        <v>21115</v>
      </c>
      <c r="E14" s="98">
        <v>21920</v>
      </c>
      <c r="F14" s="96">
        <v>43371</v>
      </c>
      <c r="G14" s="97">
        <v>21271</v>
      </c>
      <c r="H14" s="98">
        <v>22100</v>
      </c>
    </row>
    <row r="15" spans="1:89" ht="23.1" customHeight="1">
      <c r="A15" s="94"/>
      <c r="B15" s="95" t="s">
        <v>134</v>
      </c>
      <c r="C15" s="111" t="s">
        <v>159</v>
      </c>
      <c r="D15" s="112" t="s">
        <v>159</v>
      </c>
      <c r="E15" s="113" t="s">
        <v>159</v>
      </c>
      <c r="F15" s="111" t="s">
        <v>159</v>
      </c>
      <c r="G15" s="112" t="s">
        <v>159</v>
      </c>
      <c r="H15" s="113" t="s">
        <v>159</v>
      </c>
    </row>
    <row r="16" spans="1:89" ht="23.1" customHeight="1">
      <c r="A16" s="114"/>
      <c r="B16" s="115" t="s">
        <v>140</v>
      </c>
      <c r="C16" s="116">
        <v>43035</v>
      </c>
      <c r="D16" s="117">
        <v>21115</v>
      </c>
      <c r="E16" s="118">
        <v>21920</v>
      </c>
      <c r="F16" s="116">
        <v>43371</v>
      </c>
      <c r="G16" s="117">
        <v>21271</v>
      </c>
      <c r="H16" s="118">
        <v>22100</v>
      </c>
    </row>
    <row r="17" spans="1:8" ht="23.1" customHeight="1">
      <c r="A17" s="89" t="s">
        <v>15</v>
      </c>
      <c r="B17" s="110"/>
      <c r="C17" s="96">
        <v>1265303</v>
      </c>
      <c r="D17" s="97">
        <v>626030</v>
      </c>
      <c r="E17" s="98">
        <v>639273</v>
      </c>
      <c r="F17" s="96">
        <v>1265711</v>
      </c>
      <c r="G17" s="97">
        <v>626167</v>
      </c>
      <c r="H17" s="98">
        <v>639544</v>
      </c>
    </row>
    <row r="18" spans="1:8" ht="23.1" customHeight="1">
      <c r="A18" s="94"/>
      <c r="B18" s="95" t="s">
        <v>160</v>
      </c>
      <c r="C18" s="96">
        <v>513556</v>
      </c>
      <c r="D18" s="119">
        <v>251972</v>
      </c>
      <c r="E18" s="120">
        <v>261584</v>
      </c>
      <c r="F18" s="96">
        <v>512128</v>
      </c>
      <c r="G18" s="119">
        <v>251243</v>
      </c>
      <c r="H18" s="120">
        <v>260885</v>
      </c>
    </row>
    <row r="19" spans="1:8" ht="23.1" customHeight="1">
      <c r="A19" s="94"/>
      <c r="B19" s="95" t="s">
        <v>157</v>
      </c>
      <c r="C19" s="96">
        <v>751747</v>
      </c>
      <c r="D19" s="119">
        <v>374058</v>
      </c>
      <c r="E19" s="120">
        <v>377689</v>
      </c>
      <c r="F19" s="96">
        <v>753583</v>
      </c>
      <c r="G19" s="119">
        <v>374924</v>
      </c>
      <c r="H19" s="120">
        <v>378659</v>
      </c>
    </row>
    <row r="20" spans="1:8" ht="15" customHeight="1" thickBot="1">
      <c r="A20" s="121"/>
      <c r="B20" s="122" t="s">
        <v>161</v>
      </c>
      <c r="C20" s="123">
        <v>40.6</v>
      </c>
      <c r="D20" s="122"/>
      <c r="E20" s="124"/>
      <c r="F20" s="125">
        <v>40.5</v>
      </c>
      <c r="G20" s="125"/>
      <c r="H20" s="124"/>
    </row>
    <row r="21" spans="1:8" ht="19.5" customHeight="1">
      <c r="A21" s="126" t="s">
        <v>162</v>
      </c>
      <c r="B21" s="73"/>
    </row>
    <row r="22" spans="1:8" ht="12" customHeight="1">
      <c r="A22" s="126" t="s">
        <v>163</v>
      </c>
      <c r="B22" s="73"/>
    </row>
    <row r="23" spans="1:8" ht="17.25" customHeight="1">
      <c r="A23" s="5654" t="s">
        <v>164</v>
      </c>
      <c r="B23" s="5650"/>
      <c r="C23" s="5651"/>
      <c r="D23" s="5652"/>
      <c r="E23" s="5653"/>
    </row>
    <row r="24" spans="1:8" ht="15" customHeight="1">
      <c r="A24" s="73"/>
      <c r="B24" s="5654" t="s">
        <v>165</v>
      </c>
      <c r="C24" s="5650"/>
      <c r="D24" s="5651"/>
      <c r="E24" s="5652"/>
      <c r="F24" s="5653"/>
    </row>
    <row r="25" spans="1:8" ht="15" customHeight="1">
      <c r="A25" s="127" t="s">
        <v>166</v>
      </c>
      <c r="B25" s="73"/>
    </row>
    <row r="26" spans="1:8" ht="16.5">
      <c r="A26" s="81" t="s">
        <v>167</v>
      </c>
      <c r="B26" s="5650"/>
    </row>
  </sheetData>
  <mergeCells count="2">
    <mergeCell ref="A4:B5"/>
    <mergeCell ref="A1:C1"/>
  </mergeCells>
  <hyperlinks>
    <hyperlink ref="A1" location="CONTENT!A1" display="Back to table of contents"/>
  </hyperlinks>
  <pageMargins left="0.9055118110236221" right="0.23622047244094491" top="0.74803149606299213" bottom="0.43307086614173229" header="0.51181102362204722" footer="0.43307086614173229"/>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38"/>
  <sheetViews>
    <sheetView workbookViewId="0">
      <selection sqref="A1:XFD1"/>
    </sheetView>
  </sheetViews>
  <sheetFormatPr defaultColWidth="9.1640625" defaultRowHeight="15.75"/>
  <cols>
    <col min="1" max="1" width="65.5" style="6142" customWidth="1"/>
    <col min="2" max="2" width="10.33203125" style="6146" customWidth="1"/>
    <col min="3" max="3" width="10.33203125" style="6128" customWidth="1"/>
    <col min="4" max="4" width="9.1640625" style="6128"/>
    <col min="5" max="242" width="9.1640625" style="6129"/>
    <col min="243" max="243" width="13" style="6129" customWidth="1"/>
    <col min="244" max="244" width="55.83203125" style="6129" customWidth="1"/>
    <col min="245" max="245" width="11" style="6129" customWidth="1"/>
    <col min="246" max="256" width="9.1640625" style="6129"/>
    <col min="257" max="257" width="65.5" style="6129" customWidth="1"/>
    <col min="258" max="259" width="10.33203125" style="6129" customWidth="1"/>
    <col min="260" max="498" width="9.1640625" style="6129"/>
    <col min="499" max="499" width="13" style="6129" customWidth="1"/>
    <col min="500" max="500" width="55.83203125" style="6129" customWidth="1"/>
    <col min="501" max="501" width="11" style="6129" customWidth="1"/>
    <col min="502" max="512" width="9.1640625" style="6129"/>
    <col min="513" max="513" width="65.5" style="6129" customWidth="1"/>
    <col min="514" max="515" width="10.33203125" style="6129" customWidth="1"/>
    <col min="516" max="754" width="9.1640625" style="6129"/>
    <col min="755" max="755" width="13" style="6129" customWidth="1"/>
    <col min="756" max="756" width="55.83203125" style="6129" customWidth="1"/>
    <col min="757" max="757" width="11" style="6129" customWidth="1"/>
    <col min="758" max="768" width="9.1640625" style="6129"/>
    <col min="769" max="769" width="65.5" style="6129" customWidth="1"/>
    <col min="770" max="771" width="10.33203125" style="6129" customWidth="1"/>
    <col min="772" max="1010" width="9.1640625" style="6129"/>
    <col min="1011" max="1011" width="13" style="6129" customWidth="1"/>
    <col min="1012" max="1012" width="55.83203125" style="6129" customWidth="1"/>
    <col min="1013" max="1013" width="11" style="6129" customWidth="1"/>
    <col min="1014" max="1024" width="9.1640625" style="6129"/>
    <col min="1025" max="1025" width="65.5" style="6129" customWidth="1"/>
    <col min="1026" max="1027" width="10.33203125" style="6129" customWidth="1"/>
    <col min="1028" max="1266" width="9.1640625" style="6129"/>
    <col min="1267" max="1267" width="13" style="6129" customWidth="1"/>
    <col min="1268" max="1268" width="55.83203125" style="6129" customWidth="1"/>
    <col min="1269" max="1269" width="11" style="6129" customWidth="1"/>
    <col min="1270" max="1280" width="9.1640625" style="6129"/>
    <col min="1281" max="1281" width="65.5" style="6129" customWidth="1"/>
    <col min="1282" max="1283" width="10.33203125" style="6129" customWidth="1"/>
    <col min="1284" max="1522" width="9.1640625" style="6129"/>
    <col min="1523" max="1523" width="13" style="6129" customWidth="1"/>
    <col min="1524" max="1524" width="55.83203125" style="6129" customWidth="1"/>
    <col min="1525" max="1525" width="11" style="6129" customWidth="1"/>
    <col min="1526" max="1536" width="9.1640625" style="6129"/>
    <col min="1537" max="1537" width="65.5" style="6129" customWidth="1"/>
    <col min="1538" max="1539" width="10.33203125" style="6129" customWidth="1"/>
    <col min="1540" max="1778" width="9.1640625" style="6129"/>
    <col min="1779" max="1779" width="13" style="6129" customWidth="1"/>
    <col min="1780" max="1780" width="55.83203125" style="6129" customWidth="1"/>
    <col min="1781" max="1781" width="11" style="6129" customWidth="1"/>
    <col min="1782" max="1792" width="9.1640625" style="6129"/>
    <col min="1793" max="1793" width="65.5" style="6129" customWidth="1"/>
    <col min="1794" max="1795" width="10.33203125" style="6129" customWidth="1"/>
    <col min="1796" max="2034" width="9.1640625" style="6129"/>
    <col min="2035" max="2035" width="13" style="6129" customWidth="1"/>
    <col min="2036" max="2036" width="55.83203125" style="6129" customWidth="1"/>
    <col min="2037" max="2037" width="11" style="6129" customWidth="1"/>
    <col min="2038" max="2048" width="9.1640625" style="6129"/>
    <col min="2049" max="2049" width="65.5" style="6129" customWidth="1"/>
    <col min="2050" max="2051" width="10.33203125" style="6129" customWidth="1"/>
    <col min="2052" max="2290" width="9.1640625" style="6129"/>
    <col min="2291" max="2291" width="13" style="6129" customWidth="1"/>
    <col min="2292" max="2292" width="55.83203125" style="6129" customWidth="1"/>
    <col min="2293" max="2293" width="11" style="6129" customWidth="1"/>
    <col min="2294" max="2304" width="9.1640625" style="6129"/>
    <col min="2305" max="2305" width="65.5" style="6129" customWidth="1"/>
    <col min="2306" max="2307" width="10.33203125" style="6129" customWidth="1"/>
    <col min="2308" max="2546" width="9.1640625" style="6129"/>
    <col min="2547" max="2547" width="13" style="6129" customWidth="1"/>
    <col min="2548" max="2548" width="55.83203125" style="6129" customWidth="1"/>
    <col min="2549" max="2549" width="11" style="6129" customWidth="1"/>
    <col min="2550" max="2560" width="9.1640625" style="6129"/>
    <col min="2561" max="2561" width="65.5" style="6129" customWidth="1"/>
    <col min="2562" max="2563" width="10.33203125" style="6129" customWidth="1"/>
    <col min="2564" max="2802" width="9.1640625" style="6129"/>
    <col min="2803" max="2803" width="13" style="6129" customWidth="1"/>
    <col min="2804" max="2804" width="55.83203125" style="6129" customWidth="1"/>
    <col min="2805" max="2805" width="11" style="6129" customWidth="1"/>
    <col min="2806" max="2816" width="9.1640625" style="6129"/>
    <col min="2817" max="2817" width="65.5" style="6129" customWidth="1"/>
    <col min="2818" max="2819" width="10.33203125" style="6129" customWidth="1"/>
    <col min="2820" max="3058" width="9.1640625" style="6129"/>
    <col min="3059" max="3059" width="13" style="6129" customWidth="1"/>
    <col min="3060" max="3060" width="55.83203125" style="6129" customWidth="1"/>
    <col min="3061" max="3061" width="11" style="6129" customWidth="1"/>
    <col min="3062" max="3072" width="9.1640625" style="6129"/>
    <col min="3073" max="3073" width="65.5" style="6129" customWidth="1"/>
    <col min="3074" max="3075" width="10.33203125" style="6129" customWidth="1"/>
    <col min="3076" max="3314" width="9.1640625" style="6129"/>
    <col min="3315" max="3315" width="13" style="6129" customWidth="1"/>
    <col min="3316" max="3316" width="55.83203125" style="6129" customWidth="1"/>
    <col min="3317" max="3317" width="11" style="6129" customWidth="1"/>
    <col min="3318" max="3328" width="9.1640625" style="6129"/>
    <col min="3329" max="3329" width="65.5" style="6129" customWidth="1"/>
    <col min="3330" max="3331" width="10.33203125" style="6129" customWidth="1"/>
    <col min="3332" max="3570" width="9.1640625" style="6129"/>
    <col min="3571" max="3571" width="13" style="6129" customWidth="1"/>
    <col min="3572" max="3572" width="55.83203125" style="6129" customWidth="1"/>
    <col min="3573" max="3573" width="11" style="6129" customWidth="1"/>
    <col min="3574" max="3584" width="9.1640625" style="6129"/>
    <col min="3585" max="3585" width="65.5" style="6129" customWidth="1"/>
    <col min="3586" max="3587" width="10.33203125" style="6129" customWidth="1"/>
    <col min="3588" max="3826" width="9.1640625" style="6129"/>
    <col min="3827" max="3827" width="13" style="6129" customWidth="1"/>
    <col min="3828" max="3828" width="55.83203125" style="6129" customWidth="1"/>
    <col min="3829" max="3829" width="11" style="6129" customWidth="1"/>
    <col min="3830" max="3840" width="9.1640625" style="6129"/>
    <col min="3841" max="3841" width="65.5" style="6129" customWidth="1"/>
    <col min="3842" max="3843" width="10.33203125" style="6129" customWidth="1"/>
    <col min="3844" max="4082" width="9.1640625" style="6129"/>
    <col min="4083" max="4083" width="13" style="6129" customWidth="1"/>
    <col min="4084" max="4084" width="55.83203125" style="6129" customWidth="1"/>
    <col min="4085" max="4085" width="11" style="6129" customWidth="1"/>
    <col min="4086" max="4096" width="9.1640625" style="6129"/>
    <col min="4097" max="4097" width="65.5" style="6129" customWidth="1"/>
    <col min="4098" max="4099" width="10.33203125" style="6129" customWidth="1"/>
    <col min="4100" max="4338" width="9.1640625" style="6129"/>
    <col min="4339" max="4339" width="13" style="6129" customWidth="1"/>
    <col min="4340" max="4340" width="55.83203125" style="6129" customWidth="1"/>
    <col min="4341" max="4341" width="11" style="6129" customWidth="1"/>
    <col min="4342" max="4352" width="9.1640625" style="6129"/>
    <col min="4353" max="4353" width="65.5" style="6129" customWidth="1"/>
    <col min="4354" max="4355" width="10.33203125" style="6129" customWidth="1"/>
    <col min="4356" max="4594" width="9.1640625" style="6129"/>
    <col min="4595" max="4595" width="13" style="6129" customWidth="1"/>
    <col min="4596" max="4596" width="55.83203125" style="6129" customWidth="1"/>
    <col min="4597" max="4597" width="11" style="6129" customWidth="1"/>
    <col min="4598" max="4608" width="9.1640625" style="6129"/>
    <col min="4609" max="4609" width="65.5" style="6129" customWidth="1"/>
    <col min="4610" max="4611" width="10.33203125" style="6129" customWidth="1"/>
    <col min="4612" max="4850" width="9.1640625" style="6129"/>
    <col min="4851" max="4851" width="13" style="6129" customWidth="1"/>
    <col min="4852" max="4852" width="55.83203125" style="6129" customWidth="1"/>
    <col min="4853" max="4853" width="11" style="6129" customWidth="1"/>
    <col min="4854" max="4864" width="9.1640625" style="6129"/>
    <col min="4865" max="4865" width="65.5" style="6129" customWidth="1"/>
    <col min="4866" max="4867" width="10.33203125" style="6129" customWidth="1"/>
    <col min="4868" max="5106" width="9.1640625" style="6129"/>
    <col min="5107" max="5107" width="13" style="6129" customWidth="1"/>
    <col min="5108" max="5108" width="55.83203125" style="6129" customWidth="1"/>
    <col min="5109" max="5109" width="11" style="6129" customWidth="1"/>
    <col min="5110" max="5120" width="9.1640625" style="6129"/>
    <col min="5121" max="5121" width="65.5" style="6129" customWidth="1"/>
    <col min="5122" max="5123" width="10.33203125" style="6129" customWidth="1"/>
    <col min="5124" max="5362" width="9.1640625" style="6129"/>
    <col min="5363" max="5363" width="13" style="6129" customWidth="1"/>
    <col min="5364" max="5364" width="55.83203125" style="6129" customWidth="1"/>
    <col min="5365" max="5365" width="11" style="6129" customWidth="1"/>
    <col min="5366" max="5376" width="9.1640625" style="6129"/>
    <col min="5377" max="5377" width="65.5" style="6129" customWidth="1"/>
    <col min="5378" max="5379" width="10.33203125" style="6129" customWidth="1"/>
    <col min="5380" max="5618" width="9.1640625" style="6129"/>
    <col min="5619" max="5619" width="13" style="6129" customWidth="1"/>
    <col min="5620" max="5620" width="55.83203125" style="6129" customWidth="1"/>
    <col min="5621" max="5621" width="11" style="6129" customWidth="1"/>
    <col min="5622" max="5632" width="9.1640625" style="6129"/>
    <col min="5633" max="5633" width="65.5" style="6129" customWidth="1"/>
    <col min="5634" max="5635" width="10.33203125" style="6129" customWidth="1"/>
    <col min="5636" max="5874" width="9.1640625" style="6129"/>
    <col min="5875" max="5875" width="13" style="6129" customWidth="1"/>
    <col min="5876" max="5876" width="55.83203125" style="6129" customWidth="1"/>
    <col min="5877" max="5877" width="11" style="6129" customWidth="1"/>
    <col min="5878" max="5888" width="9.1640625" style="6129"/>
    <col min="5889" max="5889" width="65.5" style="6129" customWidth="1"/>
    <col min="5890" max="5891" width="10.33203125" style="6129" customWidth="1"/>
    <col min="5892" max="6130" width="9.1640625" style="6129"/>
    <col min="6131" max="6131" width="13" style="6129" customWidth="1"/>
    <col min="6132" max="6132" width="55.83203125" style="6129" customWidth="1"/>
    <col min="6133" max="6133" width="11" style="6129" customWidth="1"/>
    <col min="6134" max="6144" width="9.1640625" style="6129"/>
    <col min="6145" max="6145" width="65.5" style="6129" customWidth="1"/>
    <col min="6146" max="6147" width="10.33203125" style="6129" customWidth="1"/>
    <col min="6148" max="6386" width="9.1640625" style="6129"/>
    <col min="6387" max="6387" width="13" style="6129" customWidth="1"/>
    <col min="6388" max="6388" width="55.83203125" style="6129" customWidth="1"/>
    <col min="6389" max="6389" width="11" style="6129" customWidth="1"/>
    <col min="6390" max="6400" width="9.1640625" style="6129"/>
    <col min="6401" max="6401" width="65.5" style="6129" customWidth="1"/>
    <col min="6402" max="6403" width="10.33203125" style="6129" customWidth="1"/>
    <col min="6404" max="6642" width="9.1640625" style="6129"/>
    <col min="6643" max="6643" width="13" style="6129" customWidth="1"/>
    <col min="6644" max="6644" width="55.83203125" style="6129" customWidth="1"/>
    <col min="6645" max="6645" width="11" style="6129" customWidth="1"/>
    <col min="6646" max="6656" width="9.1640625" style="6129"/>
    <col min="6657" max="6657" width="65.5" style="6129" customWidth="1"/>
    <col min="6658" max="6659" width="10.33203125" style="6129" customWidth="1"/>
    <col min="6660" max="6898" width="9.1640625" style="6129"/>
    <col min="6899" max="6899" width="13" style="6129" customWidth="1"/>
    <col min="6900" max="6900" width="55.83203125" style="6129" customWidth="1"/>
    <col min="6901" max="6901" width="11" style="6129" customWidth="1"/>
    <col min="6902" max="6912" width="9.1640625" style="6129"/>
    <col min="6913" max="6913" width="65.5" style="6129" customWidth="1"/>
    <col min="6914" max="6915" width="10.33203125" style="6129" customWidth="1"/>
    <col min="6916" max="7154" width="9.1640625" style="6129"/>
    <col min="7155" max="7155" width="13" style="6129" customWidth="1"/>
    <col min="7156" max="7156" width="55.83203125" style="6129" customWidth="1"/>
    <col min="7157" max="7157" width="11" style="6129" customWidth="1"/>
    <col min="7158" max="7168" width="9.1640625" style="6129"/>
    <col min="7169" max="7169" width="65.5" style="6129" customWidth="1"/>
    <col min="7170" max="7171" width="10.33203125" style="6129" customWidth="1"/>
    <col min="7172" max="7410" width="9.1640625" style="6129"/>
    <col min="7411" max="7411" width="13" style="6129" customWidth="1"/>
    <col min="7412" max="7412" width="55.83203125" style="6129" customWidth="1"/>
    <col min="7413" max="7413" width="11" style="6129" customWidth="1"/>
    <col min="7414" max="7424" width="9.1640625" style="6129"/>
    <col min="7425" max="7425" width="65.5" style="6129" customWidth="1"/>
    <col min="7426" max="7427" width="10.33203125" style="6129" customWidth="1"/>
    <col min="7428" max="7666" width="9.1640625" style="6129"/>
    <col min="7667" max="7667" width="13" style="6129" customWidth="1"/>
    <col min="7668" max="7668" width="55.83203125" style="6129" customWidth="1"/>
    <col min="7669" max="7669" width="11" style="6129" customWidth="1"/>
    <col min="7670" max="7680" width="9.1640625" style="6129"/>
    <col min="7681" max="7681" width="65.5" style="6129" customWidth="1"/>
    <col min="7682" max="7683" width="10.33203125" style="6129" customWidth="1"/>
    <col min="7684" max="7922" width="9.1640625" style="6129"/>
    <col min="7923" max="7923" width="13" style="6129" customWidth="1"/>
    <col min="7924" max="7924" width="55.83203125" style="6129" customWidth="1"/>
    <col min="7925" max="7925" width="11" style="6129" customWidth="1"/>
    <col min="7926" max="7936" width="9.1640625" style="6129"/>
    <col min="7937" max="7937" width="65.5" style="6129" customWidth="1"/>
    <col min="7938" max="7939" width="10.33203125" style="6129" customWidth="1"/>
    <col min="7940" max="8178" width="9.1640625" style="6129"/>
    <col min="8179" max="8179" width="13" style="6129" customWidth="1"/>
    <col min="8180" max="8180" width="55.83203125" style="6129" customWidth="1"/>
    <col min="8181" max="8181" width="11" style="6129" customWidth="1"/>
    <col min="8182" max="8192" width="9.1640625" style="6129"/>
    <col min="8193" max="8193" width="65.5" style="6129" customWidth="1"/>
    <col min="8194" max="8195" width="10.33203125" style="6129" customWidth="1"/>
    <col min="8196" max="8434" width="9.1640625" style="6129"/>
    <col min="8435" max="8435" width="13" style="6129" customWidth="1"/>
    <col min="8436" max="8436" width="55.83203125" style="6129" customWidth="1"/>
    <col min="8437" max="8437" width="11" style="6129" customWidth="1"/>
    <col min="8438" max="8448" width="9.1640625" style="6129"/>
    <col min="8449" max="8449" width="65.5" style="6129" customWidth="1"/>
    <col min="8450" max="8451" width="10.33203125" style="6129" customWidth="1"/>
    <col min="8452" max="8690" width="9.1640625" style="6129"/>
    <col min="8691" max="8691" width="13" style="6129" customWidth="1"/>
    <col min="8692" max="8692" width="55.83203125" style="6129" customWidth="1"/>
    <col min="8693" max="8693" width="11" style="6129" customWidth="1"/>
    <col min="8694" max="8704" width="9.1640625" style="6129"/>
    <col min="8705" max="8705" width="65.5" style="6129" customWidth="1"/>
    <col min="8706" max="8707" width="10.33203125" style="6129" customWidth="1"/>
    <col min="8708" max="8946" width="9.1640625" style="6129"/>
    <col min="8947" max="8947" width="13" style="6129" customWidth="1"/>
    <col min="8948" max="8948" width="55.83203125" style="6129" customWidth="1"/>
    <col min="8949" max="8949" width="11" style="6129" customWidth="1"/>
    <col min="8950" max="8960" width="9.1640625" style="6129"/>
    <col min="8961" max="8961" width="65.5" style="6129" customWidth="1"/>
    <col min="8962" max="8963" width="10.33203125" style="6129" customWidth="1"/>
    <col min="8964" max="9202" width="9.1640625" style="6129"/>
    <col min="9203" max="9203" width="13" style="6129" customWidth="1"/>
    <col min="9204" max="9204" width="55.83203125" style="6129" customWidth="1"/>
    <col min="9205" max="9205" width="11" style="6129" customWidth="1"/>
    <col min="9206" max="9216" width="9.1640625" style="6129"/>
    <col min="9217" max="9217" width="65.5" style="6129" customWidth="1"/>
    <col min="9218" max="9219" width="10.33203125" style="6129" customWidth="1"/>
    <col min="9220" max="9458" width="9.1640625" style="6129"/>
    <col min="9459" max="9459" width="13" style="6129" customWidth="1"/>
    <col min="9460" max="9460" width="55.83203125" style="6129" customWidth="1"/>
    <col min="9461" max="9461" width="11" style="6129" customWidth="1"/>
    <col min="9462" max="9472" width="9.1640625" style="6129"/>
    <col min="9473" max="9473" width="65.5" style="6129" customWidth="1"/>
    <col min="9474" max="9475" width="10.33203125" style="6129" customWidth="1"/>
    <col min="9476" max="9714" width="9.1640625" style="6129"/>
    <col min="9715" max="9715" width="13" style="6129" customWidth="1"/>
    <col min="9716" max="9716" width="55.83203125" style="6129" customWidth="1"/>
    <col min="9717" max="9717" width="11" style="6129" customWidth="1"/>
    <col min="9718" max="9728" width="9.1640625" style="6129"/>
    <col min="9729" max="9729" width="65.5" style="6129" customWidth="1"/>
    <col min="9730" max="9731" width="10.33203125" style="6129" customWidth="1"/>
    <col min="9732" max="9970" width="9.1640625" style="6129"/>
    <col min="9971" max="9971" width="13" style="6129" customWidth="1"/>
    <col min="9972" max="9972" width="55.83203125" style="6129" customWidth="1"/>
    <col min="9973" max="9973" width="11" style="6129" customWidth="1"/>
    <col min="9974" max="9984" width="9.1640625" style="6129"/>
    <col min="9985" max="9985" width="65.5" style="6129" customWidth="1"/>
    <col min="9986" max="9987" width="10.33203125" style="6129" customWidth="1"/>
    <col min="9988" max="10226" width="9.1640625" style="6129"/>
    <col min="10227" max="10227" width="13" style="6129" customWidth="1"/>
    <col min="10228" max="10228" width="55.83203125" style="6129" customWidth="1"/>
    <col min="10229" max="10229" width="11" style="6129" customWidth="1"/>
    <col min="10230" max="10240" width="9.1640625" style="6129"/>
    <col min="10241" max="10241" width="65.5" style="6129" customWidth="1"/>
    <col min="10242" max="10243" width="10.33203125" style="6129" customWidth="1"/>
    <col min="10244" max="10482" width="9.1640625" style="6129"/>
    <col min="10483" max="10483" width="13" style="6129" customWidth="1"/>
    <col min="10484" max="10484" width="55.83203125" style="6129" customWidth="1"/>
    <col min="10485" max="10485" width="11" style="6129" customWidth="1"/>
    <col min="10486" max="10496" width="9.1640625" style="6129"/>
    <col min="10497" max="10497" width="65.5" style="6129" customWidth="1"/>
    <col min="10498" max="10499" width="10.33203125" style="6129" customWidth="1"/>
    <col min="10500" max="10738" width="9.1640625" style="6129"/>
    <col min="10739" max="10739" width="13" style="6129" customWidth="1"/>
    <col min="10740" max="10740" width="55.83203125" style="6129" customWidth="1"/>
    <col min="10741" max="10741" width="11" style="6129" customWidth="1"/>
    <col min="10742" max="10752" width="9.1640625" style="6129"/>
    <col min="10753" max="10753" width="65.5" style="6129" customWidth="1"/>
    <col min="10754" max="10755" width="10.33203125" style="6129" customWidth="1"/>
    <col min="10756" max="10994" width="9.1640625" style="6129"/>
    <col min="10995" max="10995" width="13" style="6129" customWidth="1"/>
    <col min="10996" max="10996" width="55.83203125" style="6129" customWidth="1"/>
    <col min="10997" max="10997" width="11" style="6129" customWidth="1"/>
    <col min="10998" max="11008" width="9.1640625" style="6129"/>
    <col min="11009" max="11009" width="65.5" style="6129" customWidth="1"/>
    <col min="11010" max="11011" width="10.33203125" style="6129" customWidth="1"/>
    <col min="11012" max="11250" width="9.1640625" style="6129"/>
    <col min="11251" max="11251" width="13" style="6129" customWidth="1"/>
    <col min="11252" max="11252" width="55.83203125" style="6129" customWidth="1"/>
    <col min="11253" max="11253" width="11" style="6129" customWidth="1"/>
    <col min="11254" max="11264" width="9.1640625" style="6129"/>
    <col min="11265" max="11265" width="65.5" style="6129" customWidth="1"/>
    <col min="11266" max="11267" width="10.33203125" style="6129" customWidth="1"/>
    <col min="11268" max="11506" width="9.1640625" style="6129"/>
    <col min="11507" max="11507" width="13" style="6129" customWidth="1"/>
    <col min="11508" max="11508" width="55.83203125" style="6129" customWidth="1"/>
    <col min="11509" max="11509" width="11" style="6129" customWidth="1"/>
    <col min="11510" max="11520" width="9.1640625" style="6129"/>
    <col min="11521" max="11521" width="65.5" style="6129" customWidth="1"/>
    <col min="11522" max="11523" width="10.33203125" style="6129" customWidth="1"/>
    <col min="11524" max="11762" width="9.1640625" style="6129"/>
    <col min="11763" max="11763" width="13" style="6129" customWidth="1"/>
    <col min="11764" max="11764" width="55.83203125" style="6129" customWidth="1"/>
    <col min="11765" max="11765" width="11" style="6129" customWidth="1"/>
    <col min="11766" max="11776" width="9.1640625" style="6129"/>
    <col min="11777" max="11777" width="65.5" style="6129" customWidth="1"/>
    <col min="11778" max="11779" width="10.33203125" style="6129" customWidth="1"/>
    <col min="11780" max="12018" width="9.1640625" style="6129"/>
    <col min="12019" max="12019" width="13" style="6129" customWidth="1"/>
    <col min="12020" max="12020" width="55.83203125" style="6129" customWidth="1"/>
    <col min="12021" max="12021" width="11" style="6129" customWidth="1"/>
    <col min="12022" max="12032" width="9.1640625" style="6129"/>
    <col min="12033" max="12033" width="65.5" style="6129" customWidth="1"/>
    <col min="12034" max="12035" width="10.33203125" style="6129" customWidth="1"/>
    <col min="12036" max="12274" width="9.1640625" style="6129"/>
    <col min="12275" max="12275" width="13" style="6129" customWidth="1"/>
    <col min="12276" max="12276" width="55.83203125" style="6129" customWidth="1"/>
    <col min="12277" max="12277" width="11" style="6129" customWidth="1"/>
    <col min="12278" max="12288" width="9.1640625" style="6129"/>
    <col min="12289" max="12289" width="65.5" style="6129" customWidth="1"/>
    <col min="12290" max="12291" width="10.33203125" style="6129" customWidth="1"/>
    <col min="12292" max="12530" width="9.1640625" style="6129"/>
    <col min="12531" max="12531" width="13" style="6129" customWidth="1"/>
    <col min="12532" max="12532" width="55.83203125" style="6129" customWidth="1"/>
    <col min="12533" max="12533" width="11" style="6129" customWidth="1"/>
    <col min="12534" max="12544" width="9.1640625" style="6129"/>
    <col min="12545" max="12545" width="65.5" style="6129" customWidth="1"/>
    <col min="12546" max="12547" width="10.33203125" style="6129" customWidth="1"/>
    <col min="12548" max="12786" width="9.1640625" style="6129"/>
    <col min="12787" max="12787" width="13" style="6129" customWidth="1"/>
    <col min="12788" max="12788" width="55.83203125" style="6129" customWidth="1"/>
    <col min="12789" max="12789" width="11" style="6129" customWidth="1"/>
    <col min="12790" max="12800" width="9.1640625" style="6129"/>
    <col min="12801" max="12801" width="65.5" style="6129" customWidth="1"/>
    <col min="12802" max="12803" width="10.33203125" style="6129" customWidth="1"/>
    <col min="12804" max="13042" width="9.1640625" style="6129"/>
    <col min="13043" max="13043" width="13" style="6129" customWidth="1"/>
    <col min="13044" max="13044" width="55.83203125" style="6129" customWidth="1"/>
    <col min="13045" max="13045" width="11" style="6129" customWidth="1"/>
    <col min="13046" max="13056" width="9.1640625" style="6129"/>
    <col min="13057" max="13057" width="65.5" style="6129" customWidth="1"/>
    <col min="13058" max="13059" width="10.33203125" style="6129" customWidth="1"/>
    <col min="13060" max="13298" width="9.1640625" style="6129"/>
    <col min="13299" max="13299" width="13" style="6129" customWidth="1"/>
    <col min="13300" max="13300" width="55.83203125" style="6129" customWidth="1"/>
    <col min="13301" max="13301" width="11" style="6129" customWidth="1"/>
    <col min="13302" max="13312" width="9.1640625" style="6129"/>
    <col min="13313" max="13313" width="65.5" style="6129" customWidth="1"/>
    <col min="13314" max="13315" width="10.33203125" style="6129" customWidth="1"/>
    <col min="13316" max="13554" width="9.1640625" style="6129"/>
    <col min="13555" max="13555" width="13" style="6129" customWidth="1"/>
    <col min="13556" max="13556" width="55.83203125" style="6129" customWidth="1"/>
    <col min="13557" max="13557" width="11" style="6129" customWidth="1"/>
    <col min="13558" max="13568" width="9.1640625" style="6129"/>
    <col min="13569" max="13569" width="65.5" style="6129" customWidth="1"/>
    <col min="13570" max="13571" width="10.33203125" style="6129" customWidth="1"/>
    <col min="13572" max="13810" width="9.1640625" style="6129"/>
    <col min="13811" max="13811" width="13" style="6129" customWidth="1"/>
    <col min="13812" max="13812" width="55.83203125" style="6129" customWidth="1"/>
    <col min="13813" max="13813" width="11" style="6129" customWidth="1"/>
    <col min="13814" max="13824" width="9.1640625" style="6129"/>
    <col min="13825" max="13825" width="65.5" style="6129" customWidth="1"/>
    <col min="13826" max="13827" width="10.33203125" style="6129" customWidth="1"/>
    <col min="13828" max="14066" width="9.1640625" style="6129"/>
    <col min="14067" max="14067" width="13" style="6129" customWidth="1"/>
    <col min="14068" max="14068" width="55.83203125" style="6129" customWidth="1"/>
    <col min="14069" max="14069" width="11" style="6129" customWidth="1"/>
    <col min="14070" max="14080" width="9.1640625" style="6129"/>
    <col min="14081" max="14081" width="65.5" style="6129" customWidth="1"/>
    <col min="14082" max="14083" width="10.33203125" style="6129" customWidth="1"/>
    <col min="14084" max="14322" width="9.1640625" style="6129"/>
    <col min="14323" max="14323" width="13" style="6129" customWidth="1"/>
    <col min="14324" max="14324" width="55.83203125" style="6129" customWidth="1"/>
    <col min="14325" max="14325" width="11" style="6129" customWidth="1"/>
    <col min="14326" max="14336" width="9.1640625" style="6129"/>
    <col min="14337" max="14337" width="65.5" style="6129" customWidth="1"/>
    <col min="14338" max="14339" width="10.33203125" style="6129" customWidth="1"/>
    <col min="14340" max="14578" width="9.1640625" style="6129"/>
    <col min="14579" max="14579" width="13" style="6129" customWidth="1"/>
    <col min="14580" max="14580" width="55.83203125" style="6129" customWidth="1"/>
    <col min="14581" max="14581" width="11" style="6129" customWidth="1"/>
    <col min="14582" max="14592" width="9.1640625" style="6129"/>
    <col min="14593" max="14593" width="65.5" style="6129" customWidth="1"/>
    <col min="14594" max="14595" width="10.33203125" style="6129" customWidth="1"/>
    <col min="14596" max="14834" width="9.1640625" style="6129"/>
    <col min="14835" max="14835" width="13" style="6129" customWidth="1"/>
    <col min="14836" max="14836" width="55.83203125" style="6129" customWidth="1"/>
    <col min="14837" max="14837" width="11" style="6129" customWidth="1"/>
    <col min="14838" max="14848" width="9.1640625" style="6129"/>
    <col min="14849" max="14849" width="65.5" style="6129" customWidth="1"/>
    <col min="14850" max="14851" width="10.33203125" style="6129" customWidth="1"/>
    <col min="14852" max="15090" width="9.1640625" style="6129"/>
    <col min="15091" max="15091" width="13" style="6129" customWidth="1"/>
    <col min="15092" max="15092" width="55.83203125" style="6129" customWidth="1"/>
    <col min="15093" max="15093" width="11" style="6129" customWidth="1"/>
    <col min="15094" max="15104" width="9.1640625" style="6129"/>
    <col min="15105" max="15105" width="65.5" style="6129" customWidth="1"/>
    <col min="15106" max="15107" width="10.33203125" style="6129" customWidth="1"/>
    <col min="15108" max="15346" width="9.1640625" style="6129"/>
    <col min="15347" max="15347" width="13" style="6129" customWidth="1"/>
    <col min="15348" max="15348" width="55.83203125" style="6129" customWidth="1"/>
    <col min="15349" max="15349" width="11" style="6129" customWidth="1"/>
    <col min="15350" max="15360" width="9.1640625" style="6129"/>
    <col min="15361" max="15361" width="65.5" style="6129" customWidth="1"/>
    <col min="15362" max="15363" width="10.33203125" style="6129" customWidth="1"/>
    <col min="15364" max="15602" width="9.1640625" style="6129"/>
    <col min="15603" max="15603" width="13" style="6129" customWidth="1"/>
    <col min="15604" max="15604" width="55.83203125" style="6129" customWidth="1"/>
    <col min="15605" max="15605" width="11" style="6129" customWidth="1"/>
    <col min="15606" max="15616" width="9.1640625" style="6129"/>
    <col min="15617" max="15617" width="65.5" style="6129" customWidth="1"/>
    <col min="15618" max="15619" width="10.33203125" style="6129" customWidth="1"/>
    <col min="15620" max="15858" width="9.1640625" style="6129"/>
    <col min="15859" max="15859" width="13" style="6129" customWidth="1"/>
    <col min="15860" max="15860" width="55.83203125" style="6129" customWidth="1"/>
    <col min="15861" max="15861" width="11" style="6129" customWidth="1"/>
    <col min="15862" max="15872" width="9.1640625" style="6129"/>
    <col min="15873" max="15873" width="65.5" style="6129" customWidth="1"/>
    <col min="15874" max="15875" width="10.33203125" style="6129" customWidth="1"/>
    <col min="15876" max="16114" width="9.1640625" style="6129"/>
    <col min="16115" max="16115" width="13" style="6129" customWidth="1"/>
    <col min="16116" max="16116" width="55.83203125" style="6129" customWidth="1"/>
    <col min="16117" max="16117" width="11" style="6129" customWidth="1"/>
    <col min="16118" max="16128" width="9.1640625" style="6129"/>
    <col min="16129" max="16129" width="65.5" style="6129" customWidth="1"/>
    <col min="16130" max="16131" width="10.33203125" style="6129" customWidth="1"/>
    <col min="16132" max="16370" width="9.1640625" style="6129"/>
    <col min="16371" max="16371" width="13" style="6129" customWidth="1"/>
    <col min="16372" max="16372" width="55.83203125" style="6129" customWidth="1"/>
    <col min="16373" max="16373" width="11" style="6129" customWidth="1"/>
    <col min="16374" max="16384" width="9.1640625" style="6129"/>
  </cols>
  <sheetData>
    <row r="1" spans="1:90"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39.75" customHeight="1">
      <c r="A2" s="6670" t="s">
        <v>2612</v>
      </c>
      <c r="B2" s="6670"/>
      <c r="C2" s="6670"/>
    </row>
    <row r="3" spans="1:90" ht="15" customHeight="1">
      <c r="A3" s="6073"/>
      <c r="B3" s="6130"/>
      <c r="C3" s="6131" t="s">
        <v>2446</v>
      </c>
    </row>
    <row r="4" spans="1:90" ht="27" customHeight="1">
      <c r="A4" s="6132" t="s">
        <v>2533</v>
      </c>
      <c r="B4" s="6133" t="s">
        <v>4247</v>
      </c>
      <c r="C4" s="6133" t="s">
        <v>4248</v>
      </c>
    </row>
    <row r="5" spans="1:90" ht="19.5" customHeight="1">
      <c r="A5" s="6134" t="s">
        <v>2613</v>
      </c>
      <c r="B5" s="6135"/>
      <c r="C5" s="6135"/>
    </row>
    <row r="6" spans="1:90" ht="19.5" customHeight="1">
      <c r="A6" s="1462" t="s">
        <v>2599</v>
      </c>
      <c r="B6" s="6135">
        <v>38274</v>
      </c>
      <c r="C6" s="6135">
        <v>38842</v>
      </c>
      <c r="D6" s="6136"/>
    </row>
    <row r="7" spans="1:90" ht="19.5" customHeight="1">
      <c r="A7" s="1462" t="s">
        <v>2614</v>
      </c>
      <c r="B7" s="6135">
        <v>30831</v>
      </c>
      <c r="C7" s="6135">
        <v>30732</v>
      </c>
      <c r="D7" s="6136"/>
    </row>
    <row r="8" spans="1:90" ht="19.5" customHeight="1">
      <c r="A8" s="6137" t="s">
        <v>2615</v>
      </c>
      <c r="B8" s="6135">
        <v>26843</v>
      </c>
      <c r="C8" s="6135">
        <v>26452</v>
      </c>
      <c r="D8" s="6136"/>
    </row>
    <row r="9" spans="1:90" ht="19.5" customHeight="1">
      <c r="A9" s="6137" t="s">
        <v>2616</v>
      </c>
      <c r="B9" s="6135">
        <v>27162</v>
      </c>
      <c r="C9" s="6135">
        <v>27301</v>
      </c>
      <c r="D9" s="6136"/>
    </row>
    <row r="10" spans="1:90" ht="19.5" customHeight="1">
      <c r="A10" s="1462" t="s">
        <v>2603</v>
      </c>
      <c r="B10" s="6135">
        <v>25950</v>
      </c>
      <c r="C10" s="6135">
        <v>26836</v>
      </c>
      <c r="D10" s="6136"/>
    </row>
    <row r="11" spans="1:90" ht="19.5" customHeight="1">
      <c r="A11" s="6137" t="s">
        <v>2617</v>
      </c>
      <c r="B11" s="6135">
        <v>24101</v>
      </c>
      <c r="C11" s="6135">
        <v>23216</v>
      </c>
      <c r="D11" s="6136"/>
    </row>
    <row r="12" spans="1:90" ht="19.5" customHeight="1">
      <c r="A12" s="6137" t="s">
        <v>2618</v>
      </c>
      <c r="B12" s="6135">
        <v>24005</v>
      </c>
      <c r="C12" s="6135">
        <v>24181</v>
      </c>
      <c r="D12" s="6136"/>
    </row>
    <row r="13" spans="1:90" ht="19.5" customHeight="1">
      <c r="A13" s="6137" t="s">
        <v>2604</v>
      </c>
      <c r="B13" s="6135">
        <v>21959</v>
      </c>
      <c r="C13" s="6135">
        <v>20824</v>
      </c>
      <c r="D13" s="6136"/>
    </row>
    <row r="14" spans="1:90" ht="19.5" customHeight="1">
      <c r="A14" s="6137" t="s">
        <v>2598</v>
      </c>
      <c r="B14" s="6135">
        <v>21594</v>
      </c>
      <c r="C14" s="6135">
        <v>21557</v>
      </c>
      <c r="D14" s="6136"/>
    </row>
    <row r="15" spans="1:90" ht="19.5" customHeight="1">
      <c r="A15" s="6138" t="s">
        <v>2619</v>
      </c>
      <c r="B15" s="6135">
        <v>18202</v>
      </c>
      <c r="C15" s="6135">
        <v>18271</v>
      </c>
      <c r="D15" s="6136"/>
    </row>
    <row r="16" spans="1:90" ht="19.5" customHeight="1">
      <c r="A16" s="6139" t="s">
        <v>1664</v>
      </c>
      <c r="B16" s="6135"/>
      <c r="C16" s="6135"/>
      <c r="D16" s="6136"/>
    </row>
    <row r="17" spans="1:4" ht="19.5" customHeight="1">
      <c r="A17" s="1462" t="s">
        <v>2620</v>
      </c>
      <c r="B17" s="6135">
        <v>49131</v>
      </c>
      <c r="C17" s="6135">
        <v>50489</v>
      </c>
      <c r="D17" s="6136"/>
    </row>
    <row r="18" spans="1:4" ht="19.5" customHeight="1">
      <c r="A18" s="1462" t="s">
        <v>2621</v>
      </c>
      <c r="B18" s="6135">
        <v>34623</v>
      </c>
      <c r="C18" s="6135">
        <v>34961</v>
      </c>
      <c r="D18" s="6136"/>
    </row>
    <row r="19" spans="1:4" ht="19.5" customHeight="1">
      <c r="A19" s="6139" t="s">
        <v>1665</v>
      </c>
      <c r="B19" s="6135"/>
      <c r="C19" s="6135"/>
      <c r="D19" s="6136"/>
    </row>
    <row r="20" spans="1:4" ht="19.5" customHeight="1">
      <c r="A20" s="6137" t="s">
        <v>2622</v>
      </c>
      <c r="B20" s="6135">
        <v>64636</v>
      </c>
      <c r="C20" s="6135">
        <v>67546</v>
      </c>
      <c r="D20" s="6136"/>
    </row>
    <row r="21" spans="1:4" ht="19.5" customHeight="1">
      <c r="A21" s="6137" t="s">
        <v>2623</v>
      </c>
      <c r="B21" s="6135">
        <v>26195</v>
      </c>
      <c r="C21" s="6135">
        <v>25815</v>
      </c>
      <c r="D21" s="6136"/>
    </row>
    <row r="22" spans="1:4" ht="19.5" customHeight="1">
      <c r="A22" s="1462" t="s">
        <v>2582</v>
      </c>
      <c r="B22" s="6135">
        <v>22188</v>
      </c>
      <c r="C22" s="6135">
        <v>23084</v>
      </c>
      <c r="D22" s="6136"/>
    </row>
    <row r="23" spans="1:4" ht="19.5" customHeight="1">
      <c r="A23" s="6137" t="s">
        <v>2624</v>
      </c>
      <c r="B23" s="6135">
        <v>18004</v>
      </c>
      <c r="C23" s="6135">
        <v>18030</v>
      </c>
      <c r="D23" s="6136"/>
    </row>
    <row r="24" spans="1:4" s="6142" customFormat="1" ht="19.5" customHeight="1">
      <c r="A24" s="6140" t="s">
        <v>2625</v>
      </c>
      <c r="B24" s="6141"/>
      <c r="C24" s="6141"/>
      <c r="D24" s="6136"/>
    </row>
    <row r="25" spans="1:4" ht="19.5" customHeight="1">
      <c r="A25" s="1462" t="s">
        <v>2626</v>
      </c>
      <c r="B25" s="6143">
        <v>31464</v>
      </c>
      <c r="C25" s="6143">
        <v>31206</v>
      </c>
      <c r="D25" s="6136"/>
    </row>
    <row r="26" spans="1:4" ht="19.5" customHeight="1">
      <c r="A26" s="1462" t="s">
        <v>2627</v>
      </c>
      <c r="B26" s="6143">
        <v>22599</v>
      </c>
      <c r="C26" s="6143">
        <v>23190</v>
      </c>
      <c r="D26" s="6136"/>
    </row>
    <row r="27" spans="1:4" ht="19.5" customHeight="1">
      <c r="A27" s="1462" t="s">
        <v>2590</v>
      </c>
      <c r="B27" s="6143">
        <v>22481</v>
      </c>
      <c r="C27" s="6143">
        <v>23029</v>
      </c>
      <c r="D27" s="6136"/>
    </row>
    <row r="28" spans="1:4" ht="19.5" customHeight="1">
      <c r="A28" s="6137" t="s">
        <v>2617</v>
      </c>
      <c r="B28" s="6143">
        <v>21932</v>
      </c>
      <c r="C28" s="6143">
        <v>23172</v>
      </c>
      <c r="D28" s="6136"/>
    </row>
    <row r="29" spans="1:4" ht="19.5" customHeight="1">
      <c r="A29" s="1462" t="s">
        <v>2598</v>
      </c>
      <c r="B29" s="6143">
        <v>21461</v>
      </c>
      <c r="C29" s="6143">
        <v>21507</v>
      </c>
      <c r="D29" s="6136"/>
    </row>
    <row r="30" spans="1:4" ht="19.5" customHeight="1">
      <c r="A30" s="1462" t="s">
        <v>2628</v>
      </c>
      <c r="B30" s="6143">
        <v>20921</v>
      </c>
      <c r="C30" s="6143">
        <v>21165</v>
      </c>
      <c r="D30" s="6136"/>
    </row>
    <row r="31" spans="1:4" ht="19.5" customHeight="1">
      <c r="A31" s="6138" t="s">
        <v>2619</v>
      </c>
      <c r="B31" s="6143">
        <v>19437</v>
      </c>
      <c r="C31" s="6143">
        <v>19168</v>
      </c>
      <c r="D31" s="6136"/>
    </row>
    <row r="32" spans="1:4" ht="19.5" customHeight="1">
      <c r="A32" s="1462" t="s">
        <v>2629</v>
      </c>
      <c r="B32" s="6143">
        <v>17612</v>
      </c>
      <c r="C32" s="6143">
        <v>18315</v>
      </c>
      <c r="D32" s="6136"/>
    </row>
    <row r="33" spans="1:4" ht="19.5" customHeight="1">
      <c r="A33" s="1462" t="s">
        <v>2630</v>
      </c>
      <c r="B33" s="6143">
        <v>17198</v>
      </c>
      <c r="C33" s="6143">
        <v>17714</v>
      </c>
      <c r="D33" s="6136"/>
    </row>
    <row r="34" spans="1:4" ht="19.5" customHeight="1">
      <c r="A34" s="1462" t="s">
        <v>2631</v>
      </c>
      <c r="B34" s="6143">
        <v>15251</v>
      </c>
      <c r="C34" s="6143">
        <v>15826</v>
      </c>
      <c r="D34" s="6136"/>
    </row>
    <row r="35" spans="1:4" ht="29.25" customHeight="1">
      <c r="A35" s="6671" t="s">
        <v>2632</v>
      </c>
      <c r="B35" s="6671"/>
      <c r="C35" s="6671"/>
    </row>
    <row r="36" spans="1:4" ht="18" customHeight="1">
      <c r="A36" s="6672" t="s">
        <v>2633</v>
      </c>
      <c r="B36" s="6672"/>
      <c r="C36" s="6672"/>
    </row>
    <row r="37" spans="1:4" ht="18" customHeight="1">
      <c r="A37" s="6672" t="s">
        <v>2399</v>
      </c>
      <c r="B37" s="6672"/>
      <c r="C37" s="6672"/>
    </row>
    <row r="38" spans="1:4" ht="17.100000000000001" customHeight="1">
      <c r="A38" s="6144" t="s">
        <v>2634</v>
      </c>
      <c r="B38" s="6145"/>
    </row>
  </sheetData>
  <mergeCells count="5">
    <mergeCell ref="A1:C1"/>
    <mergeCell ref="A2:C2"/>
    <mergeCell ref="A35:C35"/>
    <mergeCell ref="A36:C36"/>
    <mergeCell ref="A37:C37"/>
  </mergeCells>
  <hyperlinks>
    <hyperlink ref="A1" location="CONTENT!A1" display="Back to table of contents"/>
  </hyperlinks>
  <printOptions horizontalCentered="1"/>
  <pageMargins left="0.45866141700000002" right="0.393700787" top="0.761811024" bottom="0.25" header="0.511811023622047" footer="0.35433070866141703"/>
  <pageSetup paperSize="9"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CL60"/>
  <sheetViews>
    <sheetView topLeftCell="A3" zoomScaleNormal="100" workbookViewId="0">
      <selection activeCell="H36" sqref="H36"/>
    </sheetView>
  </sheetViews>
  <sheetFormatPr defaultColWidth="9.1640625" defaultRowHeight="15"/>
  <cols>
    <col min="1" max="1" width="4" style="3857" customWidth="1"/>
    <col min="2" max="2" width="2.1640625" style="1477" customWidth="1"/>
    <col min="3" max="3" width="36.6640625" style="1477" customWidth="1"/>
    <col min="4" max="7" width="12" style="3814" customWidth="1"/>
    <col min="8" max="8" width="10.5" style="1477" bestFit="1" customWidth="1"/>
    <col min="9" max="9" width="9.1640625" style="2559"/>
    <col min="10" max="256" width="9.1640625" style="1477"/>
    <col min="257" max="257" width="4" style="1477" customWidth="1"/>
    <col min="258" max="258" width="2.1640625" style="1477" customWidth="1"/>
    <col min="259" max="259" width="36.6640625" style="1477" customWidth="1"/>
    <col min="260" max="263" width="12" style="1477" customWidth="1"/>
    <col min="264" max="264" width="10.5" style="1477" bestFit="1" customWidth="1"/>
    <col min="265" max="512" width="9.1640625" style="1477"/>
    <col min="513" max="513" width="4" style="1477" customWidth="1"/>
    <col min="514" max="514" width="2.1640625" style="1477" customWidth="1"/>
    <col min="515" max="515" width="36.6640625" style="1477" customWidth="1"/>
    <col min="516" max="519" width="12" style="1477" customWidth="1"/>
    <col min="520" max="520" width="10.5" style="1477" bestFit="1" customWidth="1"/>
    <col min="521" max="768" width="9.1640625" style="1477"/>
    <col min="769" max="769" width="4" style="1477" customWidth="1"/>
    <col min="770" max="770" width="2.1640625" style="1477" customWidth="1"/>
    <col min="771" max="771" width="36.6640625" style="1477" customWidth="1"/>
    <col min="772" max="775" width="12" style="1477" customWidth="1"/>
    <col min="776" max="776" width="10.5" style="1477" bestFit="1" customWidth="1"/>
    <col min="777" max="1024" width="9.1640625" style="1477"/>
    <col min="1025" max="1025" width="4" style="1477" customWidth="1"/>
    <col min="1026" max="1026" width="2.1640625" style="1477" customWidth="1"/>
    <col min="1027" max="1027" width="36.6640625" style="1477" customWidth="1"/>
    <col min="1028" max="1031" width="12" style="1477" customWidth="1"/>
    <col min="1032" max="1032" width="10.5" style="1477" bestFit="1" customWidth="1"/>
    <col min="1033" max="1280" width="9.1640625" style="1477"/>
    <col min="1281" max="1281" width="4" style="1477" customWidth="1"/>
    <col min="1282" max="1282" width="2.1640625" style="1477" customWidth="1"/>
    <col min="1283" max="1283" width="36.6640625" style="1477" customWidth="1"/>
    <col min="1284" max="1287" width="12" style="1477" customWidth="1"/>
    <col min="1288" max="1288" width="10.5" style="1477" bestFit="1" customWidth="1"/>
    <col min="1289" max="1536" width="9.1640625" style="1477"/>
    <col min="1537" max="1537" width="4" style="1477" customWidth="1"/>
    <col min="1538" max="1538" width="2.1640625" style="1477" customWidth="1"/>
    <col min="1539" max="1539" width="36.6640625" style="1477" customWidth="1"/>
    <col min="1540" max="1543" width="12" style="1477" customWidth="1"/>
    <col min="1544" max="1544" width="10.5" style="1477" bestFit="1" customWidth="1"/>
    <col min="1545" max="1792" width="9.1640625" style="1477"/>
    <col min="1793" max="1793" width="4" style="1477" customWidth="1"/>
    <col min="1794" max="1794" width="2.1640625" style="1477" customWidth="1"/>
    <col min="1795" max="1795" width="36.6640625" style="1477" customWidth="1"/>
    <col min="1796" max="1799" width="12" style="1477" customWidth="1"/>
    <col min="1800" max="1800" width="10.5" style="1477" bestFit="1" customWidth="1"/>
    <col min="1801" max="2048" width="9.1640625" style="1477"/>
    <col min="2049" max="2049" width="4" style="1477" customWidth="1"/>
    <col min="2050" max="2050" width="2.1640625" style="1477" customWidth="1"/>
    <col min="2051" max="2051" width="36.6640625" style="1477" customWidth="1"/>
    <col min="2052" max="2055" width="12" style="1477" customWidth="1"/>
    <col min="2056" max="2056" width="10.5" style="1477" bestFit="1" customWidth="1"/>
    <col min="2057" max="2304" width="9.1640625" style="1477"/>
    <col min="2305" max="2305" width="4" style="1477" customWidth="1"/>
    <col min="2306" max="2306" width="2.1640625" style="1477" customWidth="1"/>
    <col min="2307" max="2307" width="36.6640625" style="1477" customWidth="1"/>
    <col min="2308" max="2311" width="12" style="1477" customWidth="1"/>
    <col min="2312" max="2312" width="10.5" style="1477" bestFit="1" customWidth="1"/>
    <col min="2313" max="2560" width="9.1640625" style="1477"/>
    <col min="2561" max="2561" width="4" style="1477" customWidth="1"/>
    <col min="2562" max="2562" width="2.1640625" style="1477" customWidth="1"/>
    <col min="2563" max="2563" width="36.6640625" style="1477" customWidth="1"/>
    <col min="2564" max="2567" width="12" style="1477" customWidth="1"/>
    <col min="2568" max="2568" width="10.5" style="1477" bestFit="1" customWidth="1"/>
    <col min="2569" max="2816" width="9.1640625" style="1477"/>
    <col min="2817" max="2817" width="4" style="1477" customWidth="1"/>
    <col min="2818" max="2818" width="2.1640625" style="1477" customWidth="1"/>
    <col min="2819" max="2819" width="36.6640625" style="1477" customWidth="1"/>
    <col min="2820" max="2823" width="12" style="1477" customWidth="1"/>
    <col min="2824" max="2824" width="10.5" style="1477" bestFit="1" customWidth="1"/>
    <col min="2825" max="3072" width="9.1640625" style="1477"/>
    <col min="3073" max="3073" width="4" style="1477" customWidth="1"/>
    <col min="3074" max="3074" width="2.1640625" style="1477" customWidth="1"/>
    <col min="3075" max="3075" width="36.6640625" style="1477" customWidth="1"/>
    <col min="3076" max="3079" width="12" style="1477" customWidth="1"/>
    <col min="3080" max="3080" width="10.5" style="1477" bestFit="1" customWidth="1"/>
    <col min="3081" max="3328" width="9.1640625" style="1477"/>
    <col min="3329" max="3329" width="4" style="1477" customWidth="1"/>
    <col min="3330" max="3330" width="2.1640625" style="1477" customWidth="1"/>
    <col min="3331" max="3331" width="36.6640625" style="1477" customWidth="1"/>
    <col min="3332" max="3335" width="12" style="1477" customWidth="1"/>
    <col min="3336" max="3336" width="10.5" style="1477" bestFit="1" customWidth="1"/>
    <col min="3337" max="3584" width="9.1640625" style="1477"/>
    <col min="3585" max="3585" width="4" style="1477" customWidth="1"/>
    <col min="3586" max="3586" width="2.1640625" style="1477" customWidth="1"/>
    <col min="3587" max="3587" width="36.6640625" style="1477" customWidth="1"/>
    <col min="3588" max="3591" width="12" style="1477" customWidth="1"/>
    <col min="3592" max="3592" width="10.5" style="1477" bestFit="1" customWidth="1"/>
    <col min="3593" max="3840" width="9.1640625" style="1477"/>
    <col min="3841" max="3841" width="4" style="1477" customWidth="1"/>
    <col min="3842" max="3842" width="2.1640625" style="1477" customWidth="1"/>
    <col min="3843" max="3843" width="36.6640625" style="1477" customWidth="1"/>
    <col min="3844" max="3847" width="12" style="1477" customWidth="1"/>
    <col min="3848" max="3848" width="10.5" style="1477" bestFit="1" customWidth="1"/>
    <col min="3849" max="4096" width="9.1640625" style="1477"/>
    <col min="4097" max="4097" width="4" style="1477" customWidth="1"/>
    <col min="4098" max="4098" width="2.1640625" style="1477" customWidth="1"/>
    <col min="4099" max="4099" width="36.6640625" style="1477" customWidth="1"/>
    <col min="4100" max="4103" width="12" style="1477" customWidth="1"/>
    <col min="4104" max="4104" width="10.5" style="1477" bestFit="1" customWidth="1"/>
    <col min="4105" max="4352" width="9.1640625" style="1477"/>
    <col min="4353" max="4353" width="4" style="1477" customWidth="1"/>
    <col min="4354" max="4354" width="2.1640625" style="1477" customWidth="1"/>
    <col min="4355" max="4355" width="36.6640625" style="1477" customWidth="1"/>
    <col min="4356" max="4359" width="12" style="1477" customWidth="1"/>
    <col min="4360" max="4360" width="10.5" style="1477" bestFit="1" customWidth="1"/>
    <col min="4361" max="4608" width="9.1640625" style="1477"/>
    <col min="4609" max="4609" width="4" style="1477" customWidth="1"/>
    <col min="4610" max="4610" width="2.1640625" style="1477" customWidth="1"/>
    <col min="4611" max="4611" width="36.6640625" style="1477" customWidth="1"/>
    <col min="4612" max="4615" width="12" style="1477" customWidth="1"/>
    <col min="4616" max="4616" width="10.5" style="1477" bestFit="1" customWidth="1"/>
    <col min="4617" max="4864" width="9.1640625" style="1477"/>
    <col min="4865" max="4865" width="4" style="1477" customWidth="1"/>
    <col min="4866" max="4866" width="2.1640625" style="1477" customWidth="1"/>
    <col min="4867" max="4867" width="36.6640625" style="1477" customWidth="1"/>
    <col min="4868" max="4871" width="12" style="1477" customWidth="1"/>
    <col min="4872" max="4872" width="10.5" style="1477" bestFit="1" customWidth="1"/>
    <col min="4873" max="5120" width="9.1640625" style="1477"/>
    <col min="5121" max="5121" width="4" style="1477" customWidth="1"/>
    <col min="5122" max="5122" width="2.1640625" style="1477" customWidth="1"/>
    <col min="5123" max="5123" width="36.6640625" style="1477" customWidth="1"/>
    <col min="5124" max="5127" width="12" style="1477" customWidth="1"/>
    <col min="5128" max="5128" width="10.5" style="1477" bestFit="1" customWidth="1"/>
    <col min="5129" max="5376" width="9.1640625" style="1477"/>
    <col min="5377" max="5377" width="4" style="1477" customWidth="1"/>
    <col min="5378" max="5378" width="2.1640625" style="1477" customWidth="1"/>
    <col min="5379" max="5379" width="36.6640625" style="1477" customWidth="1"/>
    <col min="5380" max="5383" width="12" style="1477" customWidth="1"/>
    <col min="5384" max="5384" width="10.5" style="1477" bestFit="1" customWidth="1"/>
    <col min="5385" max="5632" width="9.1640625" style="1477"/>
    <col min="5633" max="5633" width="4" style="1477" customWidth="1"/>
    <col min="5634" max="5634" width="2.1640625" style="1477" customWidth="1"/>
    <col min="5635" max="5635" width="36.6640625" style="1477" customWidth="1"/>
    <col min="5636" max="5639" width="12" style="1477" customWidth="1"/>
    <col min="5640" max="5640" width="10.5" style="1477" bestFit="1" customWidth="1"/>
    <col min="5641" max="5888" width="9.1640625" style="1477"/>
    <col min="5889" max="5889" width="4" style="1477" customWidth="1"/>
    <col min="5890" max="5890" width="2.1640625" style="1477" customWidth="1"/>
    <col min="5891" max="5891" width="36.6640625" style="1477" customWidth="1"/>
    <col min="5892" max="5895" width="12" style="1477" customWidth="1"/>
    <col min="5896" max="5896" width="10.5" style="1477" bestFit="1" customWidth="1"/>
    <col min="5897" max="6144" width="9.1640625" style="1477"/>
    <col min="6145" max="6145" width="4" style="1477" customWidth="1"/>
    <col min="6146" max="6146" width="2.1640625" style="1477" customWidth="1"/>
    <col min="6147" max="6147" width="36.6640625" style="1477" customWidth="1"/>
    <col min="6148" max="6151" width="12" style="1477" customWidth="1"/>
    <col min="6152" max="6152" width="10.5" style="1477" bestFit="1" customWidth="1"/>
    <col min="6153" max="6400" width="9.1640625" style="1477"/>
    <col min="6401" max="6401" width="4" style="1477" customWidth="1"/>
    <col min="6402" max="6402" width="2.1640625" style="1477" customWidth="1"/>
    <col min="6403" max="6403" width="36.6640625" style="1477" customWidth="1"/>
    <col min="6404" max="6407" width="12" style="1477" customWidth="1"/>
    <col min="6408" max="6408" width="10.5" style="1477" bestFit="1" customWidth="1"/>
    <col min="6409" max="6656" width="9.1640625" style="1477"/>
    <col min="6657" max="6657" width="4" style="1477" customWidth="1"/>
    <col min="6658" max="6658" width="2.1640625" style="1477" customWidth="1"/>
    <col min="6659" max="6659" width="36.6640625" style="1477" customWidth="1"/>
    <col min="6660" max="6663" width="12" style="1477" customWidth="1"/>
    <col min="6664" max="6664" width="10.5" style="1477" bestFit="1" customWidth="1"/>
    <col min="6665" max="6912" width="9.1640625" style="1477"/>
    <col min="6913" max="6913" width="4" style="1477" customWidth="1"/>
    <col min="6914" max="6914" width="2.1640625" style="1477" customWidth="1"/>
    <col min="6915" max="6915" width="36.6640625" style="1477" customWidth="1"/>
    <col min="6916" max="6919" width="12" style="1477" customWidth="1"/>
    <col min="6920" max="6920" width="10.5" style="1477" bestFit="1" customWidth="1"/>
    <col min="6921" max="7168" width="9.1640625" style="1477"/>
    <col min="7169" max="7169" width="4" style="1477" customWidth="1"/>
    <col min="7170" max="7170" width="2.1640625" style="1477" customWidth="1"/>
    <col min="7171" max="7171" width="36.6640625" style="1477" customWidth="1"/>
    <col min="7172" max="7175" width="12" style="1477" customWidth="1"/>
    <col min="7176" max="7176" width="10.5" style="1477" bestFit="1" customWidth="1"/>
    <col min="7177" max="7424" width="9.1640625" style="1477"/>
    <col min="7425" max="7425" width="4" style="1477" customWidth="1"/>
    <col min="7426" max="7426" width="2.1640625" style="1477" customWidth="1"/>
    <col min="7427" max="7427" width="36.6640625" style="1477" customWidth="1"/>
    <col min="7428" max="7431" width="12" style="1477" customWidth="1"/>
    <col min="7432" max="7432" width="10.5" style="1477" bestFit="1" customWidth="1"/>
    <col min="7433" max="7680" width="9.1640625" style="1477"/>
    <col min="7681" max="7681" width="4" style="1477" customWidth="1"/>
    <col min="7682" max="7682" width="2.1640625" style="1477" customWidth="1"/>
    <col min="7683" max="7683" width="36.6640625" style="1477" customWidth="1"/>
    <col min="7684" max="7687" width="12" style="1477" customWidth="1"/>
    <col min="7688" max="7688" width="10.5" style="1477" bestFit="1" customWidth="1"/>
    <col min="7689" max="7936" width="9.1640625" style="1477"/>
    <col min="7937" max="7937" width="4" style="1477" customWidth="1"/>
    <col min="7938" max="7938" width="2.1640625" style="1477" customWidth="1"/>
    <col min="7939" max="7939" width="36.6640625" style="1477" customWidth="1"/>
    <col min="7940" max="7943" width="12" style="1477" customWidth="1"/>
    <col min="7944" max="7944" width="10.5" style="1477" bestFit="1" customWidth="1"/>
    <col min="7945" max="8192" width="9.1640625" style="1477"/>
    <col min="8193" max="8193" width="4" style="1477" customWidth="1"/>
    <col min="8194" max="8194" width="2.1640625" style="1477" customWidth="1"/>
    <col min="8195" max="8195" width="36.6640625" style="1477" customWidth="1"/>
    <col min="8196" max="8199" width="12" style="1477" customWidth="1"/>
    <col min="8200" max="8200" width="10.5" style="1477" bestFit="1" customWidth="1"/>
    <col min="8201" max="8448" width="9.1640625" style="1477"/>
    <col min="8449" max="8449" width="4" style="1477" customWidth="1"/>
    <col min="8450" max="8450" width="2.1640625" style="1477" customWidth="1"/>
    <col min="8451" max="8451" width="36.6640625" style="1477" customWidth="1"/>
    <col min="8452" max="8455" width="12" style="1477" customWidth="1"/>
    <col min="8456" max="8456" width="10.5" style="1477" bestFit="1" customWidth="1"/>
    <col min="8457" max="8704" width="9.1640625" style="1477"/>
    <col min="8705" max="8705" width="4" style="1477" customWidth="1"/>
    <col min="8706" max="8706" width="2.1640625" style="1477" customWidth="1"/>
    <col min="8707" max="8707" width="36.6640625" style="1477" customWidth="1"/>
    <col min="8708" max="8711" width="12" style="1477" customWidth="1"/>
    <col min="8712" max="8712" width="10.5" style="1477" bestFit="1" customWidth="1"/>
    <col min="8713" max="8960" width="9.1640625" style="1477"/>
    <col min="8961" max="8961" width="4" style="1477" customWidth="1"/>
    <col min="8962" max="8962" width="2.1640625" style="1477" customWidth="1"/>
    <col min="8963" max="8963" width="36.6640625" style="1477" customWidth="1"/>
    <col min="8964" max="8967" width="12" style="1477" customWidth="1"/>
    <col min="8968" max="8968" width="10.5" style="1477" bestFit="1" customWidth="1"/>
    <col min="8969" max="9216" width="9.1640625" style="1477"/>
    <col min="9217" max="9217" width="4" style="1477" customWidth="1"/>
    <col min="9218" max="9218" width="2.1640625" style="1477" customWidth="1"/>
    <col min="9219" max="9219" width="36.6640625" style="1477" customWidth="1"/>
    <col min="9220" max="9223" width="12" style="1477" customWidth="1"/>
    <col min="9224" max="9224" width="10.5" style="1477" bestFit="1" customWidth="1"/>
    <col min="9225" max="9472" width="9.1640625" style="1477"/>
    <col min="9473" max="9473" width="4" style="1477" customWidth="1"/>
    <col min="9474" max="9474" width="2.1640625" style="1477" customWidth="1"/>
    <col min="9475" max="9475" width="36.6640625" style="1477" customWidth="1"/>
    <col min="9476" max="9479" width="12" style="1477" customWidth="1"/>
    <col min="9480" max="9480" width="10.5" style="1477" bestFit="1" customWidth="1"/>
    <col min="9481" max="9728" width="9.1640625" style="1477"/>
    <col min="9729" max="9729" width="4" style="1477" customWidth="1"/>
    <col min="9730" max="9730" width="2.1640625" style="1477" customWidth="1"/>
    <col min="9731" max="9731" width="36.6640625" style="1477" customWidth="1"/>
    <col min="9732" max="9735" width="12" style="1477" customWidth="1"/>
    <col min="9736" max="9736" width="10.5" style="1477" bestFit="1" customWidth="1"/>
    <col min="9737" max="9984" width="9.1640625" style="1477"/>
    <col min="9985" max="9985" width="4" style="1477" customWidth="1"/>
    <col min="9986" max="9986" width="2.1640625" style="1477" customWidth="1"/>
    <col min="9987" max="9987" width="36.6640625" style="1477" customWidth="1"/>
    <col min="9988" max="9991" width="12" style="1477" customWidth="1"/>
    <col min="9992" max="9992" width="10.5" style="1477" bestFit="1" customWidth="1"/>
    <col min="9993" max="10240" width="9.1640625" style="1477"/>
    <col min="10241" max="10241" width="4" style="1477" customWidth="1"/>
    <col min="10242" max="10242" width="2.1640625" style="1477" customWidth="1"/>
    <col min="10243" max="10243" width="36.6640625" style="1477" customWidth="1"/>
    <col min="10244" max="10247" width="12" style="1477" customWidth="1"/>
    <col min="10248" max="10248" width="10.5" style="1477" bestFit="1" customWidth="1"/>
    <col min="10249" max="10496" width="9.1640625" style="1477"/>
    <col min="10497" max="10497" width="4" style="1477" customWidth="1"/>
    <col min="10498" max="10498" width="2.1640625" style="1477" customWidth="1"/>
    <col min="10499" max="10499" width="36.6640625" style="1477" customWidth="1"/>
    <col min="10500" max="10503" width="12" style="1477" customWidth="1"/>
    <col min="10504" max="10504" width="10.5" style="1477" bestFit="1" customWidth="1"/>
    <col min="10505" max="10752" width="9.1640625" style="1477"/>
    <col min="10753" max="10753" width="4" style="1477" customWidth="1"/>
    <col min="10754" max="10754" width="2.1640625" style="1477" customWidth="1"/>
    <col min="10755" max="10755" width="36.6640625" style="1477" customWidth="1"/>
    <col min="10756" max="10759" width="12" style="1477" customWidth="1"/>
    <col min="10760" max="10760" width="10.5" style="1477" bestFit="1" customWidth="1"/>
    <col min="10761" max="11008" width="9.1640625" style="1477"/>
    <col min="11009" max="11009" width="4" style="1477" customWidth="1"/>
    <col min="11010" max="11010" width="2.1640625" style="1477" customWidth="1"/>
    <col min="11011" max="11011" width="36.6640625" style="1477" customWidth="1"/>
    <col min="11012" max="11015" width="12" style="1477" customWidth="1"/>
    <col min="11016" max="11016" width="10.5" style="1477" bestFit="1" customWidth="1"/>
    <col min="11017" max="11264" width="9.1640625" style="1477"/>
    <col min="11265" max="11265" width="4" style="1477" customWidth="1"/>
    <col min="11266" max="11266" width="2.1640625" style="1477" customWidth="1"/>
    <col min="11267" max="11267" width="36.6640625" style="1477" customWidth="1"/>
    <col min="11268" max="11271" width="12" style="1477" customWidth="1"/>
    <col min="11272" max="11272" width="10.5" style="1477" bestFit="1" customWidth="1"/>
    <col min="11273" max="11520" width="9.1640625" style="1477"/>
    <col min="11521" max="11521" width="4" style="1477" customWidth="1"/>
    <col min="11522" max="11522" width="2.1640625" style="1477" customWidth="1"/>
    <col min="11523" max="11523" width="36.6640625" style="1477" customWidth="1"/>
    <col min="11524" max="11527" width="12" style="1477" customWidth="1"/>
    <col min="11528" max="11528" width="10.5" style="1477" bestFit="1" customWidth="1"/>
    <col min="11529" max="11776" width="9.1640625" style="1477"/>
    <col min="11777" max="11777" width="4" style="1477" customWidth="1"/>
    <col min="11778" max="11778" width="2.1640625" style="1477" customWidth="1"/>
    <col min="11779" max="11779" width="36.6640625" style="1477" customWidth="1"/>
    <col min="11780" max="11783" width="12" style="1477" customWidth="1"/>
    <col min="11784" max="11784" width="10.5" style="1477" bestFit="1" customWidth="1"/>
    <col min="11785" max="12032" width="9.1640625" style="1477"/>
    <col min="12033" max="12033" width="4" style="1477" customWidth="1"/>
    <col min="12034" max="12034" width="2.1640625" style="1477" customWidth="1"/>
    <col min="12035" max="12035" width="36.6640625" style="1477" customWidth="1"/>
    <col min="12036" max="12039" width="12" style="1477" customWidth="1"/>
    <col min="12040" max="12040" width="10.5" style="1477" bestFit="1" customWidth="1"/>
    <col min="12041" max="12288" width="9.1640625" style="1477"/>
    <col min="12289" max="12289" width="4" style="1477" customWidth="1"/>
    <col min="12290" max="12290" width="2.1640625" style="1477" customWidth="1"/>
    <col min="12291" max="12291" width="36.6640625" style="1477" customWidth="1"/>
    <col min="12292" max="12295" width="12" style="1477" customWidth="1"/>
    <col min="12296" max="12296" width="10.5" style="1477" bestFit="1" customWidth="1"/>
    <col min="12297" max="12544" width="9.1640625" style="1477"/>
    <col min="12545" max="12545" width="4" style="1477" customWidth="1"/>
    <col min="12546" max="12546" width="2.1640625" style="1477" customWidth="1"/>
    <col min="12547" max="12547" width="36.6640625" style="1477" customWidth="1"/>
    <col min="12548" max="12551" width="12" style="1477" customWidth="1"/>
    <col min="12552" max="12552" width="10.5" style="1477" bestFit="1" customWidth="1"/>
    <col min="12553" max="12800" width="9.1640625" style="1477"/>
    <col min="12801" max="12801" width="4" style="1477" customWidth="1"/>
    <col min="12802" max="12802" width="2.1640625" style="1477" customWidth="1"/>
    <col min="12803" max="12803" width="36.6640625" style="1477" customWidth="1"/>
    <col min="12804" max="12807" width="12" style="1477" customWidth="1"/>
    <col min="12808" max="12808" width="10.5" style="1477" bestFit="1" customWidth="1"/>
    <col min="12809" max="13056" width="9.1640625" style="1477"/>
    <col min="13057" max="13057" width="4" style="1477" customWidth="1"/>
    <col min="13058" max="13058" width="2.1640625" style="1477" customWidth="1"/>
    <col min="13059" max="13059" width="36.6640625" style="1477" customWidth="1"/>
    <col min="13060" max="13063" width="12" style="1477" customWidth="1"/>
    <col min="13064" max="13064" width="10.5" style="1477" bestFit="1" customWidth="1"/>
    <col min="13065" max="13312" width="9.1640625" style="1477"/>
    <col min="13313" max="13313" width="4" style="1477" customWidth="1"/>
    <col min="13314" max="13314" width="2.1640625" style="1477" customWidth="1"/>
    <col min="13315" max="13315" width="36.6640625" style="1477" customWidth="1"/>
    <col min="13316" max="13319" width="12" style="1477" customWidth="1"/>
    <col min="13320" max="13320" width="10.5" style="1477" bestFit="1" customWidth="1"/>
    <col min="13321" max="13568" width="9.1640625" style="1477"/>
    <col min="13569" max="13569" width="4" style="1477" customWidth="1"/>
    <col min="13570" max="13570" width="2.1640625" style="1477" customWidth="1"/>
    <col min="13571" max="13571" width="36.6640625" style="1477" customWidth="1"/>
    <col min="13572" max="13575" width="12" style="1477" customWidth="1"/>
    <col min="13576" max="13576" width="10.5" style="1477" bestFit="1" customWidth="1"/>
    <col min="13577" max="13824" width="9.1640625" style="1477"/>
    <col min="13825" max="13825" width="4" style="1477" customWidth="1"/>
    <col min="13826" max="13826" width="2.1640625" style="1477" customWidth="1"/>
    <col min="13827" max="13827" width="36.6640625" style="1477" customWidth="1"/>
    <col min="13828" max="13831" width="12" style="1477" customWidth="1"/>
    <col min="13832" max="13832" width="10.5" style="1477" bestFit="1" customWidth="1"/>
    <col min="13833" max="14080" width="9.1640625" style="1477"/>
    <col min="14081" max="14081" width="4" style="1477" customWidth="1"/>
    <col min="14082" max="14082" width="2.1640625" style="1477" customWidth="1"/>
    <col min="14083" max="14083" width="36.6640625" style="1477" customWidth="1"/>
    <col min="14084" max="14087" width="12" style="1477" customWidth="1"/>
    <col min="14088" max="14088" width="10.5" style="1477" bestFit="1" customWidth="1"/>
    <col min="14089" max="14336" width="9.1640625" style="1477"/>
    <col min="14337" max="14337" width="4" style="1477" customWidth="1"/>
    <col min="14338" max="14338" width="2.1640625" style="1477" customWidth="1"/>
    <col min="14339" max="14339" width="36.6640625" style="1477" customWidth="1"/>
    <col min="14340" max="14343" width="12" style="1477" customWidth="1"/>
    <col min="14344" max="14344" width="10.5" style="1477" bestFit="1" customWidth="1"/>
    <col min="14345" max="14592" width="9.1640625" style="1477"/>
    <col min="14593" max="14593" width="4" style="1477" customWidth="1"/>
    <col min="14594" max="14594" width="2.1640625" style="1477" customWidth="1"/>
    <col min="14595" max="14595" width="36.6640625" style="1477" customWidth="1"/>
    <col min="14596" max="14599" width="12" style="1477" customWidth="1"/>
    <col min="14600" max="14600" width="10.5" style="1477" bestFit="1" customWidth="1"/>
    <col min="14601" max="14848" width="9.1640625" style="1477"/>
    <col min="14849" max="14849" width="4" style="1477" customWidth="1"/>
    <col min="14850" max="14850" width="2.1640625" style="1477" customWidth="1"/>
    <col min="14851" max="14851" width="36.6640625" style="1477" customWidth="1"/>
    <col min="14852" max="14855" width="12" style="1477" customWidth="1"/>
    <col min="14856" max="14856" width="10.5" style="1477" bestFit="1" customWidth="1"/>
    <col min="14857" max="15104" width="9.1640625" style="1477"/>
    <col min="15105" max="15105" width="4" style="1477" customWidth="1"/>
    <col min="15106" max="15106" width="2.1640625" style="1477" customWidth="1"/>
    <col min="15107" max="15107" width="36.6640625" style="1477" customWidth="1"/>
    <col min="15108" max="15111" width="12" style="1477" customWidth="1"/>
    <col min="15112" max="15112" width="10.5" style="1477" bestFit="1" customWidth="1"/>
    <col min="15113" max="15360" width="9.1640625" style="1477"/>
    <col min="15361" max="15361" width="4" style="1477" customWidth="1"/>
    <col min="15362" max="15362" width="2.1640625" style="1477" customWidth="1"/>
    <col min="15363" max="15363" width="36.6640625" style="1477" customWidth="1"/>
    <col min="15364" max="15367" width="12" style="1477" customWidth="1"/>
    <col min="15368" max="15368" width="10.5" style="1477" bestFit="1" customWidth="1"/>
    <col min="15369" max="15616" width="9.1640625" style="1477"/>
    <col min="15617" max="15617" width="4" style="1477" customWidth="1"/>
    <col min="15618" max="15618" width="2.1640625" style="1477" customWidth="1"/>
    <col min="15619" max="15619" width="36.6640625" style="1477" customWidth="1"/>
    <col min="15620" max="15623" width="12" style="1477" customWidth="1"/>
    <col min="15624" max="15624" width="10.5" style="1477" bestFit="1" customWidth="1"/>
    <col min="15625" max="15872" width="9.1640625" style="1477"/>
    <col min="15873" max="15873" width="4" style="1477" customWidth="1"/>
    <col min="15874" max="15874" width="2.1640625" style="1477" customWidth="1"/>
    <col min="15875" max="15875" width="36.6640625" style="1477" customWidth="1"/>
    <col min="15876" max="15879" width="12" style="1477" customWidth="1"/>
    <col min="15880" max="15880" width="10.5" style="1477" bestFit="1" customWidth="1"/>
    <col min="15881" max="16128" width="9.1640625" style="1477"/>
    <col min="16129" max="16129" width="4" style="1477" customWidth="1"/>
    <col min="16130" max="16130" width="2.1640625" style="1477" customWidth="1"/>
    <col min="16131" max="16131" width="36.6640625" style="1477" customWidth="1"/>
    <col min="16132" max="16135" width="12" style="1477" customWidth="1"/>
    <col min="16136" max="16136" width="10.5" style="1477" bestFit="1" customWidth="1"/>
    <col min="16137" max="16384" width="9.1640625" style="1477"/>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9.75" customHeight="1"/>
    <row r="3" spans="1:90" ht="20.25" customHeight="1">
      <c r="A3" s="6673" t="s">
        <v>2635</v>
      </c>
      <c r="B3" s="6673"/>
      <c r="C3" s="6673"/>
      <c r="D3" s="6673"/>
      <c r="E3" s="6673"/>
      <c r="F3" s="1477"/>
      <c r="G3" s="1477"/>
    </row>
    <row r="4" spans="1:90" s="3862" customFormat="1" ht="15" customHeight="1">
      <c r="A4" s="3861" t="s">
        <v>2636</v>
      </c>
      <c r="D4" s="3863"/>
      <c r="E4" s="3863"/>
      <c r="F4" s="3863"/>
      <c r="G4" s="3863"/>
      <c r="I4" s="2559"/>
    </row>
    <row r="5" spans="1:90" s="3862" customFormat="1" ht="5.25" customHeight="1" thickBot="1">
      <c r="A5" s="3864"/>
      <c r="D5" s="3863"/>
      <c r="E5" s="3863"/>
      <c r="F5" s="3863"/>
      <c r="G5" s="3863"/>
      <c r="I5" s="2559"/>
    </row>
    <row r="6" spans="1:90" s="3814" customFormat="1" ht="18.75" customHeight="1" thickBot="1">
      <c r="A6" s="3825"/>
      <c r="B6" s="1482"/>
      <c r="C6" s="3865"/>
      <c r="D6" s="3848" t="s">
        <v>2637</v>
      </c>
      <c r="E6" s="3848" t="s">
        <v>2638</v>
      </c>
      <c r="F6" s="3848" t="s">
        <v>2639</v>
      </c>
      <c r="G6" s="3848" t="s">
        <v>2640</v>
      </c>
      <c r="I6" s="2559"/>
    </row>
    <row r="7" spans="1:90" ht="14.1" customHeight="1">
      <c r="A7" s="3829">
        <v>1</v>
      </c>
      <c r="B7" s="3830" t="s">
        <v>2641</v>
      </c>
      <c r="C7" s="3834"/>
      <c r="D7" s="3866"/>
      <c r="E7" s="3866"/>
      <c r="F7" s="3866"/>
      <c r="G7" s="3866"/>
    </row>
    <row r="8" spans="1:90" ht="14.1" customHeight="1">
      <c r="A8" s="3867"/>
      <c r="B8" s="3868"/>
      <c r="C8" s="3834" t="s">
        <v>2642</v>
      </c>
      <c r="D8" s="1463">
        <v>20319</v>
      </c>
      <c r="E8" s="1463">
        <v>18493</v>
      </c>
      <c r="F8" s="1463">
        <v>16975</v>
      </c>
      <c r="G8" s="1463">
        <v>15851</v>
      </c>
      <c r="H8" s="3869"/>
    </row>
    <row r="9" spans="1:90" ht="14.25" customHeight="1">
      <c r="A9" s="3867"/>
      <c r="B9" s="3868"/>
      <c r="C9" s="3834" t="s">
        <v>2643</v>
      </c>
      <c r="D9" s="1464">
        <v>733.1744369999999</v>
      </c>
      <c r="E9" s="1464">
        <v>638.46</v>
      </c>
      <c r="F9" s="1464">
        <v>562.49</v>
      </c>
      <c r="G9" s="1464">
        <v>495.81</v>
      </c>
      <c r="H9" s="2559"/>
      <c r="J9" s="2559"/>
      <c r="K9" s="2559"/>
      <c r="L9" s="2559"/>
      <c r="M9" s="2559"/>
      <c r="N9" s="2559"/>
      <c r="O9" s="2559"/>
      <c r="P9" s="2559"/>
      <c r="Q9" s="2559"/>
    </row>
    <row r="10" spans="1:90" ht="12" customHeight="1">
      <c r="A10" s="3870">
        <v>2</v>
      </c>
      <c r="B10" s="3830" t="s">
        <v>2644</v>
      </c>
      <c r="C10" s="3834"/>
      <c r="D10" s="1465"/>
      <c r="E10" s="1465"/>
      <c r="F10" s="1465"/>
      <c r="G10" s="1465"/>
      <c r="H10" s="2559"/>
      <c r="J10" s="2559"/>
      <c r="K10" s="2559"/>
      <c r="L10" s="2559"/>
      <c r="M10" s="2559"/>
      <c r="N10" s="2559"/>
      <c r="O10" s="2559"/>
      <c r="P10" s="2559"/>
      <c r="Q10" s="2559"/>
    </row>
    <row r="11" spans="1:90" ht="14.1" customHeight="1">
      <c r="A11" s="3867"/>
      <c r="B11" s="3868"/>
      <c r="C11" s="3834" t="s">
        <v>2645</v>
      </c>
      <c r="D11" s="1466">
        <v>607</v>
      </c>
      <c r="E11" s="1466">
        <v>638</v>
      </c>
      <c r="F11" s="1466">
        <v>642</v>
      </c>
      <c r="G11" s="1466">
        <v>645</v>
      </c>
      <c r="H11" s="2559"/>
      <c r="J11" s="2559"/>
      <c r="K11" s="2559"/>
      <c r="L11" s="2559"/>
      <c r="M11" s="2559"/>
      <c r="N11" s="2559"/>
      <c r="O11" s="2559"/>
      <c r="P11" s="2559"/>
      <c r="Q11" s="2559"/>
    </row>
    <row r="12" spans="1:90" ht="14.1" customHeight="1">
      <c r="A12" s="3867"/>
      <c r="B12" s="3868"/>
      <c r="C12" s="3834" t="s">
        <v>2646</v>
      </c>
      <c r="D12" s="1466">
        <v>37</v>
      </c>
      <c r="E12" s="1466">
        <v>36</v>
      </c>
      <c r="F12" s="1466">
        <v>2</v>
      </c>
      <c r="G12" s="1466">
        <v>1</v>
      </c>
      <c r="H12" s="2559"/>
      <c r="J12" s="2559"/>
      <c r="K12" s="2559"/>
      <c r="L12" s="2559"/>
      <c r="M12" s="2559"/>
      <c r="N12" s="2559"/>
      <c r="O12" s="2559"/>
      <c r="P12" s="2559"/>
      <c r="Q12" s="2559"/>
    </row>
    <row r="13" spans="1:90" ht="14.1" customHeight="1">
      <c r="A13" s="3867"/>
      <c r="B13" s="3868"/>
      <c r="C13" s="3834" t="s">
        <v>2647</v>
      </c>
      <c r="D13" s="1467">
        <v>60.027038999999995</v>
      </c>
      <c r="E13" s="1467">
        <v>58.57</v>
      </c>
      <c r="F13" s="1467">
        <v>60.47</v>
      </c>
      <c r="G13" s="1467">
        <v>62.8</v>
      </c>
      <c r="H13" s="2559"/>
      <c r="J13" s="2559"/>
      <c r="K13" s="2559"/>
      <c r="L13" s="2559"/>
      <c r="M13" s="2559"/>
      <c r="N13" s="2559"/>
      <c r="O13" s="2559"/>
      <c r="P13" s="2559"/>
      <c r="Q13" s="2559"/>
    </row>
    <row r="14" spans="1:90" ht="12.75" customHeight="1">
      <c r="A14" s="3829">
        <v>3</v>
      </c>
      <c r="B14" s="3830" t="s">
        <v>2648</v>
      </c>
      <c r="C14" s="3834"/>
      <c r="D14" s="1465"/>
      <c r="E14" s="1465"/>
      <c r="F14" s="1465"/>
      <c r="G14" s="1465"/>
      <c r="H14" s="2559"/>
      <c r="J14" s="2559"/>
      <c r="K14" s="2559"/>
      <c r="L14" s="2559"/>
      <c r="M14" s="2559"/>
      <c r="N14" s="2559"/>
      <c r="O14" s="2559"/>
      <c r="P14" s="2559"/>
      <c r="Q14" s="2559"/>
    </row>
    <row r="15" spans="1:90" ht="10.5" customHeight="1">
      <c r="A15" s="3867"/>
      <c r="B15" s="1485" t="s">
        <v>2649</v>
      </c>
      <c r="C15" s="3834"/>
      <c r="D15" s="1465"/>
      <c r="E15" s="1465"/>
      <c r="F15" s="1465"/>
      <c r="G15" s="1465"/>
      <c r="H15" s="2559"/>
      <c r="J15" s="2559"/>
      <c r="K15" s="2559"/>
      <c r="L15" s="2559"/>
      <c r="M15" s="2559"/>
      <c r="N15" s="2559"/>
      <c r="O15" s="2559"/>
      <c r="P15" s="2559"/>
      <c r="Q15" s="2559"/>
    </row>
    <row r="16" spans="1:90" ht="14.1" customHeight="1">
      <c r="A16" s="3867"/>
      <c r="B16" s="3868"/>
      <c r="C16" s="3834" t="s">
        <v>2650</v>
      </c>
      <c r="D16" s="1466">
        <v>197037</v>
      </c>
      <c r="E16" s="1466">
        <v>206799</v>
      </c>
      <c r="F16" s="1466">
        <v>215334</v>
      </c>
      <c r="G16" s="1466">
        <v>224277</v>
      </c>
      <c r="H16" s="2559"/>
      <c r="J16" s="2559"/>
      <c r="K16" s="2559"/>
      <c r="L16" s="2559"/>
      <c r="M16" s="2559"/>
      <c r="N16" s="2559"/>
      <c r="O16" s="2559"/>
      <c r="P16" s="2559"/>
      <c r="Q16" s="2559"/>
    </row>
    <row r="17" spans="1:17" ht="14.1" customHeight="1">
      <c r="A17" s="3867"/>
      <c r="B17" s="3868"/>
      <c r="C17" s="3871" t="s">
        <v>2651</v>
      </c>
      <c r="D17" s="1468">
        <v>16010</v>
      </c>
      <c r="E17" s="1468">
        <v>16160</v>
      </c>
      <c r="F17" s="1468">
        <v>16147</v>
      </c>
      <c r="G17" s="1468">
        <v>17083</v>
      </c>
      <c r="H17" s="2559"/>
      <c r="J17" s="2559"/>
      <c r="K17" s="2559"/>
      <c r="L17" s="2559"/>
      <c r="M17" s="2559"/>
      <c r="N17" s="2559"/>
      <c r="O17" s="2559"/>
      <c r="P17" s="2559"/>
      <c r="Q17" s="2559"/>
    </row>
    <row r="18" spans="1:17" ht="14.1" customHeight="1">
      <c r="A18" s="3867"/>
      <c r="B18" s="3868"/>
      <c r="C18" s="3834" t="s">
        <v>2652</v>
      </c>
      <c r="D18" s="1466">
        <v>87721</v>
      </c>
      <c r="E18" s="1466">
        <v>95598</v>
      </c>
      <c r="F18" s="1466">
        <v>103287</v>
      </c>
      <c r="G18" s="1466">
        <v>111971</v>
      </c>
      <c r="H18" s="2559"/>
      <c r="J18" s="2559"/>
      <c r="K18" s="2559"/>
      <c r="L18" s="2559"/>
      <c r="M18" s="2559"/>
      <c r="N18" s="2559"/>
      <c r="O18" s="2559"/>
      <c r="P18" s="2559"/>
      <c r="Q18" s="2559"/>
    </row>
    <row r="19" spans="1:17" ht="14.1" customHeight="1">
      <c r="A19" s="3867"/>
      <c r="B19" s="1485" t="s">
        <v>2653</v>
      </c>
      <c r="C19" s="3834"/>
      <c r="D19" s="1465"/>
      <c r="E19" s="1465"/>
      <c r="F19" s="1465"/>
      <c r="G19" s="1465"/>
      <c r="H19" s="2559"/>
      <c r="J19" s="2559"/>
      <c r="K19" s="2559"/>
      <c r="L19" s="2559"/>
      <c r="M19" s="2559"/>
      <c r="N19" s="2559"/>
      <c r="O19" s="2559"/>
      <c r="P19" s="2559"/>
      <c r="Q19" s="2559"/>
    </row>
    <row r="20" spans="1:17" ht="16.5" customHeight="1">
      <c r="A20" s="3867"/>
      <c r="B20" s="3868"/>
      <c r="C20" s="3834" t="s">
        <v>2654</v>
      </c>
      <c r="D20" s="1467">
        <v>14096.082</v>
      </c>
      <c r="E20" s="1467">
        <v>15359.56</v>
      </c>
      <c r="F20" s="1467">
        <v>16809.62</v>
      </c>
      <c r="G20" s="1467">
        <v>18555.8</v>
      </c>
      <c r="H20" s="2559"/>
      <c r="J20" s="2559"/>
      <c r="K20" s="2559"/>
      <c r="L20" s="2559"/>
      <c r="M20" s="2559"/>
      <c r="N20" s="2559"/>
      <c r="O20" s="2559"/>
      <c r="P20" s="2559"/>
      <c r="Q20" s="2559"/>
    </row>
    <row r="21" spans="1:17" ht="14.1" customHeight="1">
      <c r="A21" s="3867"/>
      <c r="B21" s="3868"/>
      <c r="C21" s="3834" t="s">
        <v>2652</v>
      </c>
      <c r="D21" s="1467">
        <v>1575.1089999999999</v>
      </c>
      <c r="E21" s="1467">
        <v>1792.67</v>
      </c>
      <c r="F21" s="1467">
        <v>1978.87</v>
      </c>
      <c r="G21" s="1467">
        <v>2223.89</v>
      </c>
      <c r="H21" s="2559"/>
      <c r="J21" s="2559"/>
      <c r="K21" s="2559"/>
      <c r="L21" s="2559"/>
      <c r="M21" s="2559"/>
      <c r="N21" s="2559"/>
      <c r="O21" s="2559"/>
      <c r="P21" s="2559"/>
      <c r="Q21" s="2559"/>
    </row>
    <row r="22" spans="1:17" ht="12.75" customHeight="1">
      <c r="A22" s="3829">
        <v>4</v>
      </c>
      <c r="B22" s="3830" t="s">
        <v>2655</v>
      </c>
      <c r="C22" s="3834"/>
      <c r="D22" s="1465"/>
      <c r="E22" s="1465"/>
      <c r="F22" s="1465"/>
      <c r="G22" s="1465"/>
      <c r="H22" s="2559"/>
      <c r="J22" s="2559"/>
      <c r="K22" s="2559"/>
      <c r="L22" s="2559"/>
      <c r="M22" s="2559"/>
      <c r="N22" s="2559"/>
      <c r="O22" s="2559"/>
      <c r="P22" s="2559"/>
      <c r="Q22" s="2559"/>
    </row>
    <row r="23" spans="1:17" ht="11.25" customHeight="1">
      <c r="A23" s="3867"/>
      <c r="B23" s="1485" t="s">
        <v>2649</v>
      </c>
      <c r="C23" s="3834"/>
      <c r="D23" s="1465"/>
      <c r="E23" s="1465"/>
      <c r="F23" s="1465"/>
      <c r="G23" s="1465"/>
      <c r="H23" s="2559"/>
      <c r="J23" s="2559"/>
      <c r="K23" s="2559"/>
      <c r="L23" s="2559"/>
      <c r="M23" s="2559"/>
      <c r="N23" s="2559"/>
      <c r="O23" s="2559"/>
      <c r="P23" s="2559"/>
      <c r="Q23" s="2559"/>
    </row>
    <row r="24" spans="1:17" ht="14.1" customHeight="1">
      <c r="A24" s="3867"/>
      <c r="B24" s="3868"/>
      <c r="C24" s="3834" t="s">
        <v>2656</v>
      </c>
      <c r="D24" s="1466">
        <v>19890</v>
      </c>
      <c r="E24" s="1466">
        <v>19540</v>
      </c>
      <c r="F24" s="1466">
        <v>19282</v>
      </c>
      <c r="G24" s="1466">
        <v>18830</v>
      </c>
      <c r="H24" s="2559"/>
      <c r="J24" s="2559"/>
      <c r="K24" s="2559"/>
      <c r="L24" s="2559"/>
      <c r="M24" s="2559"/>
      <c r="N24" s="2559"/>
      <c r="O24" s="2559"/>
      <c r="P24" s="2559"/>
      <c r="Q24" s="2559"/>
    </row>
    <row r="25" spans="1:17" ht="11.25" customHeight="1">
      <c r="A25" s="3867"/>
      <c r="B25" s="3868"/>
      <c r="C25" s="3834" t="s">
        <v>2657</v>
      </c>
      <c r="D25" s="1466">
        <v>26348</v>
      </c>
      <c r="E25" s="1466">
        <v>27622</v>
      </c>
      <c r="F25" s="1466">
        <v>28826</v>
      </c>
      <c r="G25" s="1466">
        <v>30147</v>
      </c>
      <c r="H25" s="2559"/>
      <c r="J25" s="2559"/>
      <c r="K25" s="2559"/>
      <c r="L25" s="2559"/>
      <c r="M25" s="2559"/>
      <c r="N25" s="2559"/>
      <c r="O25" s="2559"/>
      <c r="P25" s="2559"/>
      <c r="Q25" s="2559"/>
    </row>
    <row r="26" spans="1:17" ht="9.75" customHeight="1">
      <c r="A26" s="3867"/>
      <c r="B26" s="1485" t="s">
        <v>2653</v>
      </c>
      <c r="C26" s="3834"/>
      <c r="D26" s="1465"/>
      <c r="E26" s="1465"/>
      <c r="F26" s="1465"/>
      <c r="G26" s="1465"/>
      <c r="H26" s="2559"/>
      <c r="J26" s="2559"/>
      <c r="K26" s="2559"/>
      <c r="L26" s="2559"/>
      <c r="M26" s="2559"/>
      <c r="N26" s="2559"/>
      <c r="O26" s="2559"/>
      <c r="P26" s="2559"/>
      <c r="Q26" s="2559"/>
    </row>
    <row r="27" spans="1:17" ht="15" customHeight="1">
      <c r="A27" s="3867"/>
      <c r="B27" s="3868"/>
      <c r="C27" s="3834" t="s">
        <v>2658</v>
      </c>
      <c r="D27" s="1467">
        <v>1454.1490000000001</v>
      </c>
      <c r="E27" s="1467">
        <v>1482.03</v>
      </c>
      <c r="F27" s="1467">
        <v>1525.78</v>
      </c>
      <c r="G27" s="1467">
        <v>1588.69</v>
      </c>
      <c r="H27" s="2559"/>
      <c r="J27" s="2559"/>
      <c r="K27" s="2559"/>
      <c r="L27" s="2559"/>
      <c r="M27" s="2559"/>
      <c r="N27" s="2559"/>
      <c r="O27" s="2559"/>
      <c r="P27" s="2559"/>
      <c r="Q27" s="2559"/>
    </row>
    <row r="28" spans="1:17" ht="11.25" customHeight="1">
      <c r="A28" s="3867"/>
      <c r="B28" s="3868"/>
      <c r="C28" s="3834" t="s">
        <v>2652</v>
      </c>
      <c r="D28" s="1467">
        <v>417.41900000000004</v>
      </c>
      <c r="E28" s="1467">
        <v>461.26</v>
      </c>
      <c r="F28" s="1467">
        <v>498</v>
      </c>
      <c r="G28" s="1467">
        <v>555.42999999999995</v>
      </c>
      <c r="H28" s="2559"/>
      <c r="J28" s="2559"/>
      <c r="K28" s="2559"/>
      <c r="L28" s="2559"/>
      <c r="M28" s="2559"/>
      <c r="N28" s="2559"/>
      <c r="O28" s="2559"/>
      <c r="P28" s="2559"/>
      <c r="Q28" s="2559"/>
    </row>
    <row r="29" spans="1:17" ht="12" customHeight="1">
      <c r="A29" s="3829">
        <v>5</v>
      </c>
      <c r="B29" s="3830" t="s">
        <v>2659</v>
      </c>
      <c r="C29" s="3834"/>
      <c r="D29" s="1465"/>
      <c r="E29" s="1465"/>
      <c r="F29" s="1465"/>
      <c r="G29" s="1465"/>
      <c r="H29" s="2559"/>
      <c r="J29" s="2559"/>
      <c r="K29" s="2559"/>
      <c r="L29" s="2559"/>
      <c r="M29" s="2559"/>
      <c r="N29" s="2559"/>
      <c r="O29" s="2559"/>
      <c r="P29" s="2559"/>
      <c r="Q29" s="2559"/>
    </row>
    <row r="30" spans="1:17" ht="11.25" customHeight="1">
      <c r="A30" s="3867"/>
      <c r="B30" s="1485" t="s">
        <v>2649</v>
      </c>
      <c r="C30" s="3834"/>
      <c r="D30" s="1469"/>
      <c r="E30" s="1469"/>
      <c r="F30" s="1469"/>
      <c r="G30" s="1469"/>
      <c r="H30" s="2559"/>
      <c r="J30" s="2559"/>
      <c r="K30" s="2559"/>
      <c r="L30" s="2559"/>
      <c r="M30" s="2559"/>
      <c r="N30" s="2559"/>
      <c r="O30" s="2559"/>
      <c r="P30" s="2559"/>
      <c r="Q30" s="2559"/>
    </row>
    <row r="31" spans="1:17" ht="14.1" customHeight="1">
      <c r="A31" s="3867"/>
      <c r="B31" s="3868"/>
      <c r="C31" s="3834" t="s">
        <v>2656</v>
      </c>
      <c r="D31" s="1466">
        <v>370</v>
      </c>
      <c r="E31" s="1466">
        <v>365</v>
      </c>
      <c r="F31" s="1466">
        <v>349</v>
      </c>
      <c r="G31" s="1466">
        <v>308</v>
      </c>
      <c r="H31" s="2559"/>
      <c r="J31" s="2559"/>
      <c r="K31" s="2559"/>
      <c r="L31" s="2559"/>
      <c r="M31" s="2559"/>
      <c r="N31" s="2559"/>
      <c r="O31" s="2559"/>
      <c r="P31" s="2559"/>
      <c r="Q31" s="2559"/>
    </row>
    <row r="32" spans="1:17" ht="14.1" customHeight="1">
      <c r="A32" s="3867"/>
      <c r="B32" s="3868"/>
      <c r="C32" s="3834" t="s">
        <v>2652</v>
      </c>
      <c r="D32" s="1466">
        <v>188</v>
      </c>
      <c r="E32" s="1466">
        <v>197</v>
      </c>
      <c r="F32" s="1466">
        <v>207</v>
      </c>
      <c r="G32" s="1466">
        <v>202</v>
      </c>
      <c r="H32" s="2559"/>
      <c r="J32" s="2559"/>
      <c r="K32" s="2559"/>
      <c r="L32" s="2559"/>
      <c r="M32" s="2559"/>
      <c r="N32" s="2559"/>
      <c r="O32" s="2559"/>
      <c r="P32" s="2559"/>
      <c r="Q32" s="2559"/>
    </row>
    <row r="33" spans="1:17" ht="12" customHeight="1">
      <c r="A33" s="3867"/>
      <c r="B33" s="1485" t="s">
        <v>2660</v>
      </c>
      <c r="C33" s="3834"/>
      <c r="D33" s="1466">
        <v>322</v>
      </c>
      <c r="E33" s="1466">
        <v>314</v>
      </c>
      <c r="F33" s="1466">
        <v>290</v>
      </c>
      <c r="G33" s="1466">
        <v>263</v>
      </c>
      <c r="H33" s="2559"/>
      <c r="J33" s="2559"/>
      <c r="K33" s="2559"/>
      <c r="L33" s="2559"/>
      <c r="M33" s="2559"/>
      <c r="N33" s="2559"/>
      <c r="O33" s="2559"/>
      <c r="P33" s="2559"/>
      <c r="Q33" s="2559"/>
    </row>
    <row r="34" spans="1:17" ht="14.1" customHeight="1">
      <c r="A34" s="3867"/>
      <c r="B34" s="1485" t="s">
        <v>2653</v>
      </c>
      <c r="C34" s="3834"/>
      <c r="D34" s="1465"/>
      <c r="E34" s="1465"/>
      <c r="F34" s="1465"/>
      <c r="G34" s="1465"/>
      <c r="H34" s="2559"/>
      <c r="J34" s="2559"/>
      <c r="K34" s="2559"/>
      <c r="L34" s="2559"/>
      <c r="M34" s="2559"/>
      <c r="N34" s="2559"/>
      <c r="O34" s="2559"/>
      <c r="P34" s="2559"/>
      <c r="Q34" s="2559"/>
    </row>
    <row r="35" spans="1:17" ht="14.25" customHeight="1">
      <c r="A35" s="3867"/>
      <c r="B35" s="3868"/>
      <c r="C35" s="3834" t="s">
        <v>2661</v>
      </c>
      <c r="D35" s="1467">
        <v>35.523999999999994</v>
      </c>
      <c r="E35" s="1467">
        <v>35.29</v>
      </c>
      <c r="F35" s="1467">
        <v>34.799999999999997</v>
      </c>
      <c r="G35" s="1467">
        <v>36.76</v>
      </c>
      <c r="H35" s="2559"/>
      <c r="J35" s="2559"/>
      <c r="K35" s="2559"/>
      <c r="L35" s="2559"/>
      <c r="M35" s="2559"/>
      <c r="N35" s="2559"/>
      <c r="O35" s="2559"/>
      <c r="P35" s="2559"/>
      <c r="Q35" s="2559"/>
    </row>
    <row r="36" spans="1:17" ht="14.25" customHeight="1">
      <c r="A36" s="3867"/>
      <c r="B36" s="3868"/>
      <c r="C36" s="3834" t="s">
        <v>2652</v>
      </c>
      <c r="D36" s="1467">
        <v>0.40200000000000002</v>
      </c>
      <c r="E36" s="1467">
        <v>0.39</v>
      </c>
      <c r="F36" s="1467">
        <v>0.39</v>
      </c>
      <c r="G36" s="1467">
        <v>0.45</v>
      </c>
      <c r="H36" s="2559"/>
      <c r="J36" s="2559"/>
      <c r="K36" s="2559"/>
      <c r="L36" s="2559"/>
      <c r="M36" s="2559"/>
      <c r="N36" s="2559"/>
      <c r="O36" s="2559"/>
      <c r="P36" s="2559"/>
      <c r="Q36" s="2559"/>
    </row>
    <row r="37" spans="1:17" ht="12" customHeight="1">
      <c r="A37" s="3829">
        <v>6</v>
      </c>
      <c r="B37" s="3830" t="s">
        <v>2662</v>
      </c>
      <c r="C37" s="3834"/>
      <c r="D37" s="1465"/>
      <c r="E37" s="1465"/>
      <c r="F37" s="1465"/>
      <c r="G37" s="1465"/>
      <c r="H37" s="2559"/>
      <c r="J37" s="2559"/>
      <c r="K37" s="2559"/>
      <c r="L37" s="2559"/>
      <c r="M37" s="2559"/>
      <c r="N37" s="2559"/>
      <c r="O37" s="2559"/>
      <c r="P37" s="2559"/>
      <c r="Q37" s="2559"/>
    </row>
    <row r="38" spans="1:17" ht="11.45" customHeight="1">
      <c r="A38" s="3867"/>
      <c r="B38" s="1485" t="s">
        <v>2649</v>
      </c>
      <c r="C38" s="3834"/>
      <c r="D38" s="1465"/>
      <c r="E38" s="1465"/>
      <c r="F38" s="1465"/>
      <c r="G38" s="1465"/>
      <c r="H38" s="2559"/>
      <c r="J38" s="2559"/>
      <c r="K38" s="2559"/>
      <c r="L38" s="2559"/>
      <c r="M38" s="2559"/>
      <c r="N38" s="2559"/>
      <c r="O38" s="2559"/>
      <c r="P38" s="2559"/>
      <c r="Q38" s="2559"/>
    </row>
    <row r="39" spans="1:17" ht="17.25" customHeight="1">
      <c r="A39" s="3867"/>
      <c r="B39" s="3868"/>
      <c r="C39" s="3834" t="s">
        <v>2656</v>
      </c>
      <c r="D39" s="1466">
        <v>29287</v>
      </c>
      <c r="E39" s="1466" t="s">
        <v>2663</v>
      </c>
      <c r="F39" s="1466">
        <v>32075</v>
      </c>
      <c r="G39" s="1466">
        <v>31935</v>
      </c>
      <c r="H39" s="2559"/>
      <c r="J39" s="2559"/>
      <c r="K39" s="2559"/>
      <c r="L39" s="2559"/>
      <c r="M39" s="2559"/>
      <c r="N39" s="2559"/>
      <c r="O39" s="2559"/>
      <c r="P39" s="2559"/>
      <c r="Q39" s="2559"/>
    </row>
    <row r="40" spans="1:17" ht="14.1" customHeight="1">
      <c r="A40" s="3867"/>
      <c r="B40" s="3868"/>
      <c r="C40" s="3871" t="s">
        <v>2664</v>
      </c>
      <c r="D40" s="1468">
        <v>6244</v>
      </c>
      <c r="E40" s="1468">
        <v>6775</v>
      </c>
      <c r="F40" s="1468">
        <v>7231</v>
      </c>
      <c r="G40" s="1468">
        <v>7568</v>
      </c>
      <c r="H40" s="2559"/>
      <c r="J40" s="2559"/>
      <c r="K40" s="2559"/>
      <c r="L40" s="2559"/>
      <c r="M40" s="2559"/>
      <c r="N40" s="2559"/>
      <c r="O40" s="2559"/>
      <c r="P40" s="2559"/>
      <c r="Q40" s="2559"/>
    </row>
    <row r="41" spans="1:17" ht="14.1" customHeight="1">
      <c r="A41" s="3867"/>
      <c r="B41" s="3868"/>
      <c r="C41" s="3834" t="s">
        <v>2652</v>
      </c>
      <c r="D41" s="1466">
        <v>9634</v>
      </c>
      <c r="E41" s="1466">
        <v>9846</v>
      </c>
      <c r="F41" s="1466">
        <v>10076</v>
      </c>
      <c r="G41" s="1466">
        <v>10563</v>
      </c>
      <c r="H41" s="2559"/>
      <c r="J41" s="2559"/>
      <c r="K41" s="2559"/>
      <c r="L41" s="2559"/>
      <c r="M41" s="2559"/>
      <c r="N41" s="2559"/>
      <c r="O41" s="2559"/>
      <c r="P41" s="2559"/>
      <c r="Q41" s="2559"/>
    </row>
    <row r="42" spans="1:17" ht="14.1" customHeight="1">
      <c r="A42" s="3867"/>
      <c r="B42" s="1485" t="s">
        <v>2653</v>
      </c>
      <c r="C42" s="3834"/>
      <c r="D42" s="1465"/>
      <c r="E42" s="1465"/>
      <c r="F42" s="1465"/>
      <c r="G42" s="1465"/>
      <c r="H42" s="2559"/>
      <c r="J42" s="2559"/>
      <c r="K42" s="2559"/>
      <c r="L42" s="2559"/>
      <c r="M42" s="2559"/>
      <c r="N42" s="2559"/>
      <c r="O42" s="2559"/>
      <c r="P42" s="2559"/>
      <c r="Q42" s="2559"/>
    </row>
    <row r="43" spans="1:17" ht="16.5" customHeight="1">
      <c r="A43" s="3867"/>
      <c r="B43" s="3868"/>
      <c r="C43" s="3834" t="s">
        <v>2665</v>
      </c>
      <c r="D43" s="1467">
        <v>2321.9949999999999</v>
      </c>
      <c r="E43" s="1467">
        <v>2558.61</v>
      </c>
      <c r="F43" s="1467">
        <v>2706.17</v>
      </c>
      <c r="G43" s="1467">
        <v>2926.55</v>
      </c>
      <c r="H43" s="2559"/>
      <c r="J43" s="2559"/>
      <c r="K43" s="2559"/>
      <c r="L43" s="2559"/>
      <c r="M43" s="2559"/>
      <c r="N43" s="2559"/>
      <c r="O43" s="2559"/>
      <c r="P43" s="2559"/>
      <c r="Q43" s="2559"/>
    </row>
    <row r="44" spans="1:17" ht="14.1" customHeight="1">
      <c r="A44" s="3867"/>
      <c r="B44" s="3868"/>
      <c r="C44" s="3834" t="s">
        <v>2652</v>
      </c>
      <c r="D44" s="1467">
        <v>63.293000000000006</v>
      </c>
      <c r="E44" s="1467">
        <v>67.7</v>
      </c>
      <c r="F44" s="1467">
        <v>69.959999999999994</v>
      </c>
      <c r="G44" s="1467">
        <v>77.38</v>
      </c>
      <c r="H44" s="2559"/>
      <c r="J44" s="2559"/>
      <c r="K44" s="2559"/>
      <c r="L44" s="2559"/>
      <c r="M44" s="2559"/>
      <c r="N44" s="2559"/>
      <c r="O44" s="2559"/>
      <c r="P44" s="2559"/>
      <c r="Q44" s="2559"/>
    </row>
    <row r="45" spans="1:17" ht="15.75" customHeight="1">
      <c r="A45" s="3829">
        <v>7</v>
      </c>
      <c r="B45" s="3872" t="s">
        <v>2666</v>
      </c>
      <c r="C45" s="3834"/>
      <c r="D45" s="1465"/>
      <c r="E45" s="1465"/>
      <c r="F45" s="1465"/>
      <c r="G45" s="1465"/>
      <c r="H45" s="2559"/>
      <c r="J45" s="2559"/>
      <c r="K45" s="2559"/>
      <c r="L45" s="2559"/>
      <c r="M45" s="2559"/>
      <c r="N45" s="2559"/>
      <c r="O45" s="2559"/>
      <c r="P45" s="2559"/>
      <c r="Q45" s="2559"/>
    </row>
    <row r="46" spans="1:17" ht="10.5" customHeight="1">
      <c r="A46" s="3870"/>
      <c r="B46" s="3868"/>
      <c r="C46" s="3834" t="s">
        <v>2667</v>
      </c>
      <c r="D46" s="1465"/>
      <c r="E46" s="1465"/>
      <c r="F46" s="1465"/>
      <c r="G46" s="1465"/>
      <c r="H46" s="2559"/>
      <c r="J46" s="2559"/>
      <c r="K46" s="2559"/>
      <c r="L46" s="2559"/>
      <c r="M46" s="2559"/>
      <c r="N46" s="2559"/>
      <c r="O46" s="2559"/>
      <c r="P46" s="2559"/>
      <c r="Q46" s="2559"/>
    </row>
    <row r="47" spans="1:17" ht="14.1" customHeight="1">
      <c r="A47" s="3870"/>
      <c r="B47" s="3868"/>
      <c r="C47" s="3834" t="s">
        <v>2668</v>
      </c>
      <c r="D47" s="1466">
        <v>548</v>
      </c>
      <c r="E47" s="1466">
        <v>548</v>
      </c>
      <c r="F47" s="1466">
        <v>540</v>
      </c>
      <c r="G47" s="1466">
        <v>553</v>
      </c>
      <c r="H47" s="2559"/>
      <c r="J47" s="2559"/>
      <c r="K47" s="2559"/>
      <c r="L47" s="2559"/>
      <c r="M47" s="2559"/>
      <c r="N47" s="2559"/>
      <c r="O47" s="2559"/>
      <c r="P47" s="2559"/>
      <c r="Q47" s="2559"/>
    </row>
    <row r="48" spans="1:17" ht="16.5" customHeight="1">
      <c r="A48" s="3870"/>
      <c r="B48" s="3868"/>
      <c r="C48" s="3873" t="s">
        <v>2669</v>
      </c>
      <c r="D48" s="1470">
        <v>186</v>
      </c>
      <c r="E48" s="1470">
        <v>174</v>
      </c>
      <c r="F48" s="1470">
        <v>169</v>
      </c>
      <c r="G48" s="1470">
        <v>234</v>
      </c>
      <c r="H48" s="2559"/>
      <c r="J48" s="2559"/>
      <c r="K48" s="2559"/>
      <c r="L48" s="2559"/>
      <c r="M48" s="2559"/>
      <c r="N48" s="2559"/>
      <c r="O48" s="2559"/>
      <c r="P48" s="2559"/>
      <c r="Q48" s="2559"/>
    </row>
    <row r="49" spans="1:17" ht="14.1" customHeight="1">
      <c r="A49" s="3870"/>
      <c r="B49" s="3868"/>
      <c r="C49" s="3834" t="s">
        <v>2670</v>
      </c>
      <c r="D49" s="1471">
        <v>9.93</v>
      </c>
      <c r="E49" s="1471">
        <v>10.31</v>
      </c>
      <c r="F49" s="1471">
        <v>9.74</v>
      </c>
      <c r="G49" s="1471">
        <v>12.07</v>
      </c>
      <c r="H49" s="2559"/>
      <c r="J49" s="2559"/>
      <c r="K49" s="2559"/>
      <c r="L49" s="2559"/>
      <c r="M49" s="2559"/>
      <c r="N49" s="2559"/>
      <c r="O49" s="2559"/>
      <c r="P49" s="2559"/>
      <c r="Q49" s="2559"/>
    </row>
    <row r="50" spans="1:17" ht="14.1" customHeight="1">
      <c r="A50" s="3829">
        <v>8</v>
      </c>
      <c r="B50" s="3835" t="s">
        <v>2671</v>
      </c>
      <c r="C50" s="3834"/>
      <c r="D50" s="1465"/>
      <c r="E50" s="1465"/>
      <c r="F50" s="1465"/>
      <c r="G50" s="1465"/>
      <c r="H50" s="2559"/>
      <c r="J50" s="2559"/>
      <c r="K50" s="2559"/>
      <c r="L50" s="2559"/>
      <c r="M50" s="2559"/>
      <c r="N50" s="2559"/>
      <c r="O50" s="2559"/>
      <c r="P50" s="2559"/>
      <c r="Q50" s="2559"/>
    </row>
    <row r="51" spans="1:17" ht="14.1" customHeight="1">
      <c r="A51" s="3874"/>
      <c r="B51" s="3868"/>
      <c r="C51" s="3834" t="s">
        <v>2670</v>
      </c>
      <c r="D51" s="1467">
        <v>30.938465000000001</v>
      </c>
      <c r="E51" s="1467">
        <v>28.05</v>
      </c>
      <c r="F51" s="1467">
        <v>27.1</v>
      </c>
      <c r="G51" s="1467">
        <v>39.25</v>
      </c>
      <c r="H51" s="2559"/>
      <c r="J51" s="2559"/>
      <c r="K51" s="2559"/>
      <c r="L51" s="2559"/>
      <c r="M51" s="2559"/>
      <c r="N51" s="2559"/>
      <c r="O51" s="2559"/>
      <c r="P51" s="2559"/>
      <c r="Q51" s="2559"/>
    </row>
    <row r="52" spans="1:17" ht="14.1" hidden="1" customHeight="1">
      <c r="A52" s="3829">
        <v>9</v>
      </c>
      <c r="B52" s="3830" t="s">
        <v>2672</v>
      </c>
      <c r="C52" s="3834"/>
      <c r="D52" s="1465"/>
      <c r="E52" s="1465"/>
      <c r="F52" s="1465"/>
      <c r="G52" s="1465"/>
      <c r="H52" s="2559"/>
      <c r="J52" s="2559"/>
      <c r="K52" s="2559"/>
      <c r="L52" s="2559"/>
      <c r="M52" s="2559"/>
      <c r="N52" s="2559"/>
      <c r="O52" s="2559"/>
      <c r="P52" s="2559"/>
      <c r="Q52" s="2559"/>
    </row>
    <row r="53" spans="1:17" ht="14.1" hidden="1" customHeight="1">
      <c r="A53" s="3870"/>
      <c r="B53" s="3868"/>
      <c r="C53" s="3834" t="s">
        <v>2670</v>
      </c>
      <c r="D53" s="1467"/>
      <c r="E53" s="1467"/>
      <c r="F53" s="1467"/>
      <c r="G53" s="1467"/>
      <c r="H53" s="2559"/>
      <c r="J53" s="2559"/>
      <c r="K53" s="2559"/>
      <c r="L53" s="2559"/>
      <c r="M53" s="2559"/>
      <c r="N53" s="2559"/>
      <c r="O53" s="2559"/>
      <c r="P53" s="2559"/>
      <c r="Q53" s="2559"/>
    </row>
    <row r="54" spans="1:17" ht="16.5" customHeight="1">
      <c r="A54" s="3829">
        <v>9</v>
      </c>
      <c r="B54" s="3830" t="s">
        <v>2673</v>
      </c>
      <c r="C54" s="3834"/>
      <c r="D54" s="1465"/>
      <c r="E54" s="1465"/>
      <c r="F54" s="1465"/>
      <c r="G54" s="1465"/>
      <c r="H54" s="2559"/>
      <c r="J54" s="2559"/>
      <c r="K54" s="2559"/>
      <c r="L54" s="2559"/>
      <c r="M54" s="2559"/>
      <c r="N54" s="2559"/>
      <c r="O54" s="2559"/>
      <c r="P54" s="2559"/>
      <c r="Q54" s="2559"/>
    </row>
    <row r="55" spans="1:17" ht="12" customHeight="1">
      <c r="A55" s="3867"/>
      <c r="B55" s="3868"/>
      <c r="C55" s="3834" t="s">
        <v>2649</v>
      </c>
      <c r="D55" s="1466">
        <v>902</v>
      </c>
      <c r="E55" s="1466">
        <v>909</v>
      </c>
      <c r="F55" s="1466">
        <v>708</v>
      </c>
      <c r="G55" s="1466">
        <v>570</v>
      </c>
      <c r="H55" s="2559"/>
      <c r="J55" s="2559"/>
      <c r="K55" s="2559"/>
      <c r="L55" s="2559"/>
      <c r="M55" s="2559"/>
      <c r="N55" s="2559"/>
      <c r="O55" s="2559"/>
      <c r="P55" s="2559"/>
      <c r="Q55" s="2559"/>
    </row>
    <row r="56" spans="1:17" ht="18" customHeight="1" thickBot="1">
      <c r="A56" s="3851"/>
      <c r="B56" s="3852"/>
      <c r="C56" s="3853" t="s">
        <v>2674</v>
      </c>
      <c r="D56" s="1472">
        <v>20.507039000000002</v>
      </c>
      <c r="E56" s="1472">
        <v>20.3</v>
      </c>
      <c r="F56" s="1472">
        <v>15.71</v>
      </c>
      <c r="G56" s="1472">
        <v>13.2</v>
      </c>
      <c r="H56" s="2559"/>
      <c r="J56" s="2559"/>
      <c r="K56" s="2559"/>
      <c r="L56" s="2559"/>
      <c r="M56" s="2559"/>
      <c r="N56" s="2559"/>
      <c r="O56" s="2559"/>
      <c r="P56" s="2559"/>
      <c r="Q56" s="2559"/>
    </row>
    <row r="57" spans="1:17" ht="22.5" customHeight="1">
      <c r="A57" s="3854" t="s">
        <v>2675</v>
      </c>
    </row>
    <row r="58" spans="1:17" ht="28.5" customHeight="1">
      <c r="A58" s="3856"/>
      <c r="B58" s="3856"/>
      <c r="C58" s="3856"/>
      <c r="D58" s="3856"/>
      <c r="E58" s="3856"/>
      <c r="F58" s="3856"/>
      <c r="G58" s="3856"/>
      <c r="H58" s="3875"/>
      <c r="J58" s="3875"/>
      <c r="K58" s="3875"/>
      <c r="L58" s="3875"/>
    </row>
    <row r="59" spans="1:17" ht="10.5" customHeight="1">
      <c r="A59" s="3876"/>
      <c r="B59" s="3877"/>
      <c r="C59" s="3877"/>
    </row>
    <row r="60" spans="1:17" ht="12.75" customHeight="1">
      <c r="B60" s="3877"/>
      <c r="C60" s="3877"/>
    </row>
  </sheetData>
  <mergeCells count="2">
    <mergeCell ref="A1:C1"/>
    <mergeCell ref="A3:E3"/>
  </mergeCells>
  <hyperlinks>
    <hyperlink ref="A1" location="CONTENT!A1" display="Back to table of contents"/>
  </hyperlinks>
  <printOptions horizontalCentered="1"/>
  <pageMargins left="0.45866141700000002" right="0.393700787" top="0.761811024" bottom="0.25" header="0.511811023622047" footer="0.35433070866141703"/>
  <pageSetup paperSize="9" orientation="portrait" horizontalDpi="4294967294" verticalDpi="4294967294"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CL59"/>
  <sheetViews>
    <sheetView zoomScaleNormal="100" workbookViewId="0">
      <selection sqref="A1:XFD1"/>
    </sheetView>
  </sheetViews>
  <sheetFormatPr defaultColWidth="9.1640625" defaultRowHeight="15.75" customHeight="1"/>
  <cols>
    <col min="1" max="1" width="4" style="3857" customWidth="1"/>
    <col min="2" max="2" width="2.1640625" style="1477" customWidth="1"/>
    <col min="3" max="3" width="36.6640625" style="1477" customWidth="1"/>
    <col min="4" max="7" width="12" style="1477" customWidth="1"/>
    <col min="8" max="8" width="11" style="1477" bestFit="1" customWidth="1"/>
    <col min="9" max="256" width="9.1640625" style="1477"/>
    <col min="257" max="257" width="4" style="1477" customWidth="1"/>
    <col min="258" max="258" width="2.1640625" style="1477" customWidth="1"/>
    <col min="259" max="259" width="36.6640625" style="1477" customWidth="1"/>
    <col min="260" max="263" width="12" style="1477" customWidth="1"/>
    <col min="264" max="264" width="11" style="1477" bestFit="1" customWidth="1"/>
    <col min="265" max="512" width="9.1640625" style="1477"/>
    <col min="513" max="513" width="4" style="1477" customWidth="1"/>
    <col min="514" max="514" width="2.1640625" style="1477" customWidth="1"/>
    <col min="515" max="515" width="36.6640625" style="1477" customWidth="1"/>
    <col min="516" max="519" width="12" style="1477" customWidth="1"/>
    <col min="520" max="520" width="11" style="1477" bestFit="1" customWidth="1"/>
    <col min="521" max="768" width="9.1640625" style="1477"/>
    <col min="769" max="769" width="4" style="1477" customWidth="1"/>
    <col min="770" max="770" width="2.1640625" style="1477" customWidth="1"/>
    <col min="771" max="771" width="36.6640625" style="1477" customWidth="1"/>
    <col min="772" max="775" width="12" style="1477" customWidth="1"/>
    <col min="776" max="776" width="11" style="1477" bestFit="1" customWidth="1"/>
    <col min="777" max="1024" width="9.1640625" style="1477"/>
    <col min="1025" max="1025" width="4" style="1477" customWidth="1"/>
    <col min="1026" max="1026" width="2.1640625" style="1477" customWidth="1"/>
    <col min="1027" max="1027" width="36.6640625" style="1477" customWidth="1"/>
    <col min="1028" max="1031" width="12" style="1477" customWidth="1"/>
    <col min="1032" max="1032" width="11" style="1477" bestFit="1" customWidth="1"/>
    <col min="1033" max="1280" width="9.1640625" style="1477"/>
    <col min="1281" max="1281" width="4" style="1477" customWidth="1"/>
    <col min="1282" max="1282" width="2.1640625" style="1477" customWidth="1"/>
    <col min="1283" max="1283" width="36.6640625" style="1477" customWidth="1"/>
    <col min="1284" max="1287" width="12" style="1477" customWidth="1"/>
    <col min="1288" max="1288" width="11" style="1477" bestFit="1" customWidth="1"/>
    <col min="1289" max="1536" width="9.1640625" style="1477"/>
    <col min="1537" max="1537" width="4" style="1477" customWidth="1"/>
    <col min="1538" max="1538" width="2.1640625" style="1477" customWidth="1"/>
    <col min="1539" max="1539" width="36.6640625" style="1477" customWidth="1"/>
    <col min="1540" max="1543" width="12" style="1477" customWidth="1"/>
    <col min="1544" max="1544" width="11" style="1477" bestFit="1" customWidth="1"/>
    <col min="1545" max="1792" width="9.1640625" style="1477"/>
    <col min="1793" max="1793" width="4" style="1477" customWidth="1"/>
    <col min="1794" max="1794" width="2.1640625" style="1477" customWidth="1"/>
    <col min="1795" max="1795" width="36.6640625" style="1477" customWidth="1"/>
    <col min="1796" max="1799" width="12" style="1477" customWidth="1"/>
    <col min="1800" max="1800" width="11" style="1477" bestFit="1" customWidth="1"/>
    <col min="1801" max="2048" width="9.1640625" style="1477"/>
    <col min="2049" max="2049" width="4" style="1477" customWidth="1"/>
    <col min="2050" max="2050" width="2.1640625" style="1477" customWidth="1"/>
    <col min="2051" max="2051" width="36.6640625" style="1477" customWidth="1"/>
    <col min="2052" max="2055" width="12" style="1477" customWidth="1"/>
    <col min="2056" max="2056" width="11" style="1477" bestFit="1" customWidth="1"/>
    <col min="2057" max="2304" width="9.1640625" style="1477"/>
    <col min="2305" max="2305" width="4" style="1477" customWidth="1"/>
    <col min="2306" max="2306" width="2.1640625" style="1477" customWidth="1"/>
    <col min="2307" max="2307" width="36.6640625" style="1477" customWidth="1"/>
    <col min="2308" max="2311" width="12" style="1477" customWidth="1"/>
    <col min="2312" max="2312" width="11" style="1477" bestFit="1" customWidth="1"/>
    <col min="2313" max="2560" width="9.1640625" style="1477"/>
    <col min="2561" max="2561" width="4" style="1477" customWidth="1"/>
    <col min="2562" max="2562" width="2.1640625" style="1477" customWidth="1"/>
    <col min="2563" max="2563" width="36.6640625" style="1477" customWidth="1"/>
    <col min="2564" max="2567" width="12" style="1477" customWidth="1"/>
    <col min="2568" max="2568" width="11" style="1477" bestFit="1" customWidth="1"/>
    <col min="2569" max="2816" width="9.1640625" style="1477"/>
    <col min="2817" max="2817" width="4" style="1477" customWidth="1"/>
    <col min="2818" max="2818" width="2.1640625" style="1477" customWidth="1"/>
    <col min="2819" max="2819" width="36.6640625" style="1477" customWidth="1"/>
    <col min="2820" max="2823" width="12" style="1477" customWidth="1"/>
    <col min="2824" max="2824" width="11" style="1477" bestFit="1" customWidth="1"/>
    <col min="2825" max="3072" width="9.1640625" style="1477"/>
    <col min="3073" max="3073" width="4" style="1477" customWidth="1"/>
    <col min="3074" max="3074" width="2.1640625" style="1477" customWidth="1"/>
    <col min="3075" max="3075" width="36.6640625" style="1477" customWidth="1"/>
    <col min="3076" max="3079" width="12" style="1477" customWidth="1"/>
    <col min="3080" max="3080" width="11" style="1477" bestFit="1" customWidth="1"/>
    <col min="3081" max="3328" width="9.1640625" style="1477"/>
    <col min="3329" max="3329" width="4" style="1477" customWidth="1"/>
    <col min="3330" max="3330" width="2.1640625" style="1477" customWidth="1"/>
    <col min="3331" max="3331" width="36.6640625" style="1477" customWidth="1"/>
    <col min="3332" max="3335" width="12" style="1477" customWidth="1"/>
    <col min="3336" max="3336" width="11" style="1477" bestFit="1" customWidth="1"/>
    <col min="3337" max="3584" width="9.1640625" style="1477"/>
    <col min="3585" max="3585" width="4" style="1477" customWidth="1"/>
    <col min="3586" max="3586" width="2.1640625" style="1477" customWidth="1"/>
    <col min="3587" max="3587" width="36.6640625" style="1477" customWidth="1"/>
    <col min="3588" max="3591" width="12" style="1477" customWidth="1"/>
    <col min="3592" max="3592" width="11" style="1477" bestFit="1" customWidth="1"/>
    <col min="3593" max="3840" width="9.1640625" style="1477"/>
    <col min="3841" max="3841" width="4" style="1477" customWidth="1"/>
    <col min="3842" max="3842" width="2.1640625" style="1477" customWidth="1"/>
    <col min="3843" max="3843" width="36.6640625" style="1477" customWidth="1"/>
    <col min="3844" max="3847" width="12" style="1477" customWidth="1"/>
    <col min="3848" max="3848" width="11" style="1477" bestFit="1" customWidth="1"/>
    <col min="3849" max="4096" width="9.1640625" style="1477"/>
    <col min="4097" max="4097" width="4" style="1477" customWidth="1"/>
    <col min="4098" max="4098" width="2.1640625" style="1477" customWidth="1"/>
    <col min="4099" max="4099" width="36.6640625" style="1477" customWidth="1"/>
    <col min="4100" max="4103" width="12" style="1477" customWidth="1"/>
    <col min="4104" max="4104" width="11" style="1477" bestFit="1" customWidth="1"/>
    <col min="4105" max="4352" width="9.1640625" style="1477"/>
    <col min="4353" max="4353" width="4" style="1477" customWidth="1"/>
    <col min="4354" max="4354" width="2.1640625" style="1477" customWidth="1"/>
    <col min="4355" max="4355" width="36.6640625" style="1477" customWidth="1"/>
    <col min="4356" max="4359" width="12" style="1477" customWidth="1"/>
    <col min="4360" max="4360" width="11" style="1477" bestFit="1" customWidth="1"/>
    <col min="4361" max="4608" width="9.1640625" style="1477"/>
    <col min="4609" max="4609" width="4" style="1477" customWidth="1"/>
    <col min="4610" max="4610" width="2.1640625" style="1477" customWidth="1"/>
    <col min="4611" max="4611" width="36.6640625" style="1477" customWidth="1"/>
    <col min="4612" max="4615" width="12" style="1477" customWidth="1"/>
    <col min="4616" max="4616" width="11" style="1477" bestFit="1" customWidth="1"/>
    <col min="4617" max="4864" width="9.1640625" style="1477"/>
    <col min="4865" max="4865" width="4" style="1477" customWidth="1"/>
    <col min="4866" max="4866" width="2.1640625" style="1477" customWidth="1"/>
    <col min="4867" max="4867" width="36.6640625" style="1477" customWidth="1"/>
    <col min="4868" max="4871" width="12" style="1477" customWidth="1"/>
    <col min="4872" max="4872" width="11" style="1477" bestFit="1" customWidth="1"/>
    <col min="4873" max="5120" width="9.1640625" style="1477"/>
    <col min="5121" max="5121" width="4" style="1477" customWidth="1"/>
    <col min="5122" max="5122" width="2.1640625" style="1477" customWidth="1"/>
    <col min="5123" max="5123" width="36.6640625" style="1477" customWidth="1"/>
    <col min="5124" max="5127" width="12" style="1477" customWidth="1"/>
    <col min="5128" max="5128" width="11" style="1477" bestFit="1" customWidth="1"/>
    <col min="5129" max="5376" width="9.1640625" style="1477"/>
    <col min="5377" max="5377" width="4" style="1477" customWidth="1"/>
    <col min="5378" max="5378" width="2.1640625" style="1477" customWidth="1"/>
    <col min="5379" max="5379" width="36.6640625" style="1477" customWidth="1"/>
    <col min="5380" max="5383" width="12" style="1477" customWidth="1"/>
    <col min="5384" max="5384" width="11" style="1477" bestFit="1" customWidth="1"/>
    <col min="5385" max="5632" width="9.1640625" style="1477"/>
    <col min="5633" max="5633" width="4" style="1477" customWidth="1"/>
    <col min="5634" max="5634" width="2.1640625" style="1477" customWidth="1"/>
    <col min="5635" max="5635" width="36.6640625" style="1477" customWidth="1"/>
    <col min="5636" max="5639" width="12" style="1477" customWidth="1"/>
    <col min="5640" max="5640" width="11" style="1477" bestFit="1" customWidth="1"/>
    <col min="5641" max="5888" width="9.1640625" style="1477"/>
    <col min="5889" max="5889" width="4" style="1477" customWidth="1"/>
    <col min="5890" max="5890" width="2.1640625" style="1477" customWidth="1"/>
    <col min="5891" max="5891" width="36.6640625" style="1477" customWidth="1"/>
    <col min="5892" max="5895" width="12" style="1477" customWidth="1"/>
    <col min="5896" max="5896" width="11" style="1477" bestFit="1" customWidth="1"/>
    <col min="5897" max="6144" width="9.1640625" style="1477"/>
    <col min="6145" max="6145" width="4" style="1477" customWidth="1"/>
    <col min="6146" max="6146" width="2.1640625" style="1477" customWidth="1"/>
    <col min="6147" max="6147" width="36.6640625" style="1477" customWidth="1"/>
    <col min="6148" max="6151" width="12" style="1477" customWidth="1"/>
    <col min="6152" max="6152" width="11" style="1477" bestFit="1" customWidth="1"/>
    <col min="6153" max="6400" width="9.1640625" style="1477"/>
    <col min="6401" max="6401" width="4" style="1477" customWidth="1"/>
    <col min="6402" max="6402" width="2.1640625" style="1477" customWidth="1"/>
    <col min="6403" max="6403" width="36.6640625" style="1477" customWidth="1"/>
    <col min="6404" max="6407" width="12" style="1477" customWidth="1"/>
    <col min="6408" max="6408" width="11" style="1477" bestFit="1" customWidth="1"/>
    <col min="6409" max="6656" width="9.1640625" style="1477"/>
    <col min="6657" max="6657" width="4" style="1477" customWidth="1"/>
    <col min="6658" max="6658" width="2.1640625" style="1477" customWidth="1"/>
    <col min="6659" max="6659" width="36.6640625" style="1477" customWidth="1"/>
    <col min="6660" max="6663" width="12" style="1477" customWidth="1"/>
    <col min="6664" max="6664" width="11" style="1477" bestFit="1" customWidth="1"/>
    <col min="6665" max="6912" width="9.1640625" style="1477"/>
    <col min="6913" max="6913" width="4" style="1477" customWidth="1"/>
    <col min="6914" max="6914" width="2.1640625" style="1477" customWidth="1"/>
    <col min="6915" max="6915" width="36.6640625" style="1477" customWidth="1"/>
    <col min="6916" max="6919" width="12" style="1477" customWidth="1"/>
    <col min="6920" max="6920" width="11" style="1477" bestFit="1" customWidth="1"/>
    <col min="6921" max="7168" width="9.1640625" style="1477"/>
    <col min="7169" max="7169" width="4" style="1477" customWidth="1"/>
    <col min="7170" max="7170" width="2.1640625" style="1477" customWidth="1"/>
    <col min="7171" max="7171" width="36.6640625" style="1477" customWidth="1"/>
    <col min="7172" max="7175" width="12" style="1477" customWidth="1"/>
    <col min="7176" max="7176" width="11" style="1477" bestFit="1" customWidth="1"/>
    <col min="7177" max="7424" width="9.1640625" style="1477"/>
    <col min="7425" max="7425" width="4" style="1477" customWidth="1"/>
    <col min="7426" max="7426" width="2.1640625" style="1477" customWidth="1"/>
    <col min="7427" max="7427" width="36.6640625" style="1477" customWidth="1"/>
    <col min="7428" max="7431" width="12" style="1477" customWidth="1"/>
    <col min="7432" max="7432" width="11" style="1477" bestFit="1" customWidth="1"/>
    <col min="7433" max="7680" width="9.1640625" style="1477"/>
    <col min="7681" max="7681" width="4" style="1477" customWidth="1"/>
    <col min="7682" max="7682" width="2.1640625" style="1477" customWidth="1"/>
    <col min="7683" max="7683" width="36.6640625" style="1477" customWidth="1"/>
    <col min="7684" max="7687" width="12" style="1477" customWidth="1"/>
    <col min="7688" max="7688" width="11" style="1477" bestFit="1" customWidth="1"/>
    <col min="7689" max="7936" width="9.1640625" style="1477"/>
    <col min="7937" max="7937" width="4" style="1477" customWidth="1"/>
    <col min="7938" max="7938" width="2.1640625" style="1477" customWidth="1"/>
    <col min="7939" max="7939" width="36.6640625" style="1477" customWidth="1"/>
    <col min="7940" max="7943" width="12" style="1477" customWidth="1"/>
    <col min="7944" max="7944" width="11" style="1477" bestFit="1" customWidth="1"/>
    <col min="7945" max="8192" width="9.1640625" style="1477"/>
    <col min="8193" max="8193" width="4" style="1477" customWidth="1"/>
    <col min="8194" max="8194" width="2.1640625" style="1477" customWidth="1"/>
    <col min="8195" max="8195" width="36.6640625" style="1477" customWidth="1"/>
    <col min="8196" max="8199" width="12" style="1477" customWidth="1"/>
    <col min="8200" max="8200" width="11" style="1477" bestFit="1" customWidth="1"/>
    <col min="8201" max="8448" width="9.1640625" style="1477"/>
    <col min="8449" max="8449" width="4" style="1477" customWidth="1"/>
    <col min="8450" max="8450" width="2.1640625" style="1477" customWidth="1"/>
    <col min="8451" max="8451" width="36.6640625" style="1477" customWidth="1"/>
    <col min="8452" max="8455" width="12" style="1477" customWidth="1"/>
    <col min="8456" max="8456" width="11" style="1477" bestFit="1" customWidth="1"/>
    <col min="8457" max="8704" width="9.1640625" style="1477"/>
    <col min="8705" max="8705" width="4" style="1477" customWidth="1"/>
    <col min="8706" max="8706" width="2.1640625" style="1477" customWidth="1"/>
    <col min="8707" max="8707" width="36.6640625" style="1477" customWidth="1"/>
    <col min="8708" max="8711" width="12" style="1477" customWidth="1"/>
    <col min="8712" max="8712" width="11" style="1477" bestFit="1" customWidth="1"/>
    <col min="8713" max="8960" width="9.1640625" style="1477"/>
    <col min="8961" max="8961" width="4" style="1477" customWidth="1"/>
    <col min="8962" max="8962" width="2.1640625" style="1477" customWidth="1"/>
    <col min="8963" max="8963" width="36.6640625" style="1477" customWidth="1"/>
    <col min="8964" max="8967" width="12" style="1477" customWidth="1"/>
    <col min="8968" max="8968" width="11" style="1477" bestFit="1" customWidth="1"/>
    <col min="8969" max="9216" width="9.1640625" style="1477"/>
    <col min="9217" max="9217" width="4" style="1477" customWidth="1"/>
    <col min="9218" max="9218" width="2.1640625" style="1477" customWidth="1"/>
    <col min="9219" max="9219" width="36.6640625" style="1477" customWidth="1"/>
    <col min="9220" max="9223" width="12" style="1477" customWidth="1"/>
    <col min="9224" max="9224" width="11" style="1477" bestFit="1" customWidth="1"/>
    <col min="9225" max="9472" width="9.1640625" style="1477"/>
    <col min="9473" max="9473" width="4" style="1477" customWidth="1"/>
    <col min="9474" max="9474" width="2.1640625" style="1477" customWidth="1"/>
    <col min="9475" max="9475" width="36.6640625" style="1477" customWidth="1"/>
    <col min="9476" max="9479" width="12" style="1477" customWidth="1"/>
    <col min="9480" max="9480" width="11" style="1477" bestFit="1" customWidth="1"/>
    <col min="9481" max="9728" width="9.1640625" style="1477"/>
    <col min="9729" max="9729" width="4" style="1477" customWidth="1"/>
    <col min="9730" max="9730" width="2.1640625" style="1477" customWidth="1"/>
    <col min="9731" max="9731" width="36.6640625" style="1477" customWidth="1"/>
    <col min="9732" max="9735" width="12" style="1477" customWidth="1"/>
    <col min="9736" max="9736" width="11" style="1477" bestFit="1" customWidth="1"/>
    <col min="9737" max="9984" width="9.1640625" style="1477"/>
    <col min="9985" max="9985" width="4" style="1477" customWidth="1"/>
    <col min="9986" max="9986" width="2.1640625" style="1477" customWidth="1"/>
    <col min="9987" max="9987" width="36.6640625" style="1477" customWidth="1"/>
    <col min="9988" max="9991" width="12" style="1477" customWidth="1"/>
    <col min="9992" max="9992" width="11" style="1477" bestFit="1" customWidth="1"/>
    <col min="9993" max="10240" width="9.1640625" style="1477"/>
    <col min="10241" max="10241" width="4" style="1477" customWidth="1"/>
    <col min="10242" max="10242" width="2.1640625" style="1477" customWidth="1"/>
    <col min="10243" max="10243" width="36.6640625" style="1477" customWidth="1"/>
    <col min="10244" max="10247" width="12" style="1477" customWidth="1"/>
    <col min="10248" max="10248" width="11" style="1477" bestFit="1" customWidth="1"/>
    <col min="10249" max="10496" width="9.1640625" style="1477"/>
    <col min="10497" max="10497" width="4" style="1477" customWidth="1"/>
    <col min="10498" max="10498" width="2.1640625" style="1477" customWidth="1"/>
    <col min="10499" max="10499" width="36.6640625" style="1477" customWidth="1"/>
    <col min="10500" max="10503" width="12" style="1477" customWidth="1"/>
    <col min="10504" max="10504" width="11" style="1477" bestFit="1" customWidth="1"/>
    <col min="10505" max="10752" width="9.1640625" style="1477"/>
    <col min="10753" max="10753" width="4" style="1477" customWidth="1"/>
    <col min="10754" max="10754" width="2.1640625" style="1477" customWidth="1"/>
    <col min="10755" max="10755" width="36.6640625" style="1477" customWidth="1"/>
    <col min="10756" max="10759" width="12" style="1477" customWidth="1"/>
    <col min="10760" max="10760" width="11" style="1477" bestFit="1" customWidth="1"/>
    <col min="10761" max="11008" width="9.1640625" style="1477"/>
    <col min="11009" max="11009" width="4" style="1477" customWidth="1"/>
    <col min="11010" max="11010" width="2.1640625" style="1477" customWidth="1"/>
    <col min="11011" max="11011" width="36.6640625" style="1477" customWidth="1"/>
    <col min="11012" max="11015" width="12" style="1477" customWidth="1"/>
    <col min="11016" max="11016" width="11" style="1477" bestFit="1" customWidth="1"/>
    <col min="11017" max="11264" width="9.1640625" style="1477"/>
    <col min="11265" max="11265" width="4" style="1477" customWidth="1"/>
    <col min="11266" max="11266" width="2.1640625" style="1477" customWidth="1"/>
    <col min="11267" max="11267" width="36.6640625" style="1477" customWidth="1"/>
    <col min="11268" max="11271" width="12" style="1477" customWidth="1"/>
    <col min="11272" max="11272" width="11" style="1477" bestFit="1" customWidth="1"/>
    <col min="11273" max="11520" width="9.1640625" style="1477"/>
    <col min="11521" max="11521" width="4" style="1477" customWidth="1"/>
    <col min="11522" max="11522" width="2.1640625" style="1477" customWidth="1"/>
    <col min="11523" max="11523" width="36.6640625" style="1477" customWidth="1"/>
    <col min="11524" max="11527" width="12" style="1477" customWidth="1"/>
    <col min="11528" max="11528" width="11" style="1477" bestFit="1" customWidth="1"/>
    <col min="11529" max="11776" width="9.1640625" style="1477"/>
    <col min="11777" max="11777" width="4" style="1477" customWidth="1"/>
    <col min="11778" max="11778" width="2.1640625" style="1477" customWidth="1"/>
    <col min="11779" max="11779" width="36.6640625" style="1477" customWidth="1"/>
    <col min="11780" max="11783" width="12" style="1477" customWidth="1"/>
    <col min="11784" max="11784" width="11" style="1477" bestFit="1" customWidth="1"/>
    <col min="11785" max="12032" width="9.1640625" style="1477"/>
    <col min="12033" max="12033" width="4" style="1477" customWidth="1"/>
    <col min="12034" max="12034" width="2.1640625" style="1477" customWidth="1"/>
    <col min="12035" max="12035" width="36.6640625" style="1477" customWidth="1"/>
    <col min="12036" max="12039" width="12" style="1477" customWidth="1"/>
    <col min="12040" max="12040" width="11" style="1477" bestFit="1" customWidth="1"/>
    <col min="12041" max="12288" width="9.1640625" style="1477"/>
    <col min="12289" max="12289" width="4" style="1477" customWidth="1"/>
    <col min="12290" max="12290" width="2.1640625" style="1477" customWidth="1"/>
    <col min="12291" max="12291" width="36.6640625" style="1477" customWidth="1"/>
    <col min="12292" max="12295" width="12" style="1477" customWidth="1"/>
    <col min="12296" max="12296" width="11" style="1477" bestFit="1" customWidth="1"/>
    <col min="12297" max="12544" width="9.1640625" style="1477"/>
    <col min="12545" max="12545" width="4" style="1477" customWidth="1"/>
    <col min="12546" max="12546" width="2.1640625" style="1477" customWidth="1"/>
    <col min="12547" max="12547" width="36.6640625" style="1477" customWidth="1"/>
    <col min="12548" max="12551" width="12" style="1477" customWidth="1"/>
    <col min="12552" max="12552" width="11" style="1477" bestFit="1" customWidth="1"/>
    <col min="12553" max="12800" width="9.1640625" style="1477"/>
    <col min="12801" max="12801" width="4" style="1477" customWidth="1"/>
    <col min="12802" max="12802" width="2.1640625" style="1477" customWidth="1"/>
    <col min="12803" max="12803" width="36.6640625" style="1477" customWidth="1"/>
    <col min="12804" max="12807" width="12" style="1477" customWidth="1"/>
    <col min="12808" max="12808" width="11" style="1477" bestFit="1" customWidth="1"/>
    <col min="12809" max="13056" width="9.1640625" style="1477"/>
    <col min="13057" max="13057" width="4" style="1477" customWidth="1"/>
    <col min="13058" max="13058" width="2.1640625" style="1477" customWidth="1"/>
    <col min="13059" max="13059" width="36.6640625" style="1477" customWidth="1"/>
    <col min="13060" max="13063" width="12" style="1477" customWidth="1"/>
    <col min="13064" max="13064" width="11" style="1477" bestFit="1" customWidth="1"/>
    <col min="13065" max="13312" width="9.1640625" style="1477"/>
    <col min="13313" max="13313" width="4" style="1477" customWidth="1"/>
    <col min="13314" max="13314" width="2.1640625" style="1477" customWidth="1"/>
    <col min="13315" max="13315" width="36.6640625" style="1477" customWidth="1"/>
    <col min="13316" max="13319" width="12" style="1477" customWidth="1"/>
    <col min="13320" max="13320" width="11" style="1477" bestFit="1" customWidth="1"/>
    <col min="13321" max="13568" width="9.1640625" style="1477"/>
    <col min="13569" max="13569" width="4" style="1477" customWidth="1"/>
    <col min="13570" max="13570" width="2.1640625" style="1477" customWidth="1"/>
    <col min="13571" max="13571" width="36.6640625" style="1477" customWidth="1"/>
    <col min="13572" max="13575" width="12" style="1477" customWidth="1"/>
    <col min="13576" max="13576" width="11" style="1477" bestFit="1" customWidth="1"/>
    <col min="13577" max="13824" width="9.1640625" style="1477"/>
    <col min="13825" max="13825" width="4" style="1477" customWidth="1"/>
    <col min="13826" max="13826" width="2.1640625" style="1477" customWidth="1"/>
    <col min="13827" max="13827" width="36.6640625" style="1477" customWidth="1"/>
    <col min="13828" max="13831" width="12" style="1477" customWidth="1"/>
    <col min="13832" max="13832" width="11" style="1477" bestFit="1" customWidth="1"/>
    <col min="13833" max="14080" width="9.1640625" style="1477"/>
    <col min="14081" max="14081" width="4" style="1477" customWidth="1"/>
    <col min="14082" max="14082" width="2.1640625" style="1477" customWidth="1"/>
    <col min="14083" max="14083" width="36.6640625" style="1477" customWidth="1"/>
    <col min="14084" max="14087" width="12" style="1477" customWidth="1"/>
    <col min="14088" max="14088" width="11" style="1477" bestFit="1" customWidth="1"/>
    <col min="14089" max="14336" width="9.1640625" style="1477"/>
    <col min="14337" max="14337" width="4" style="1477" customWidth="1"/>
    <col min="14338" max="14338" width="2.1640625" style="1477" customWidth="1"/>
    <col min="14339" max="14339" width="36.6640625" style="1477" customWidth="1"/>
    <col min="14340" max="14343" width="12" style="1477" customWidth="1"/>
    <col min="14344" max="14344" width="11" style="1477" bestFit="1" customWidth="1"/>
    <col min="14345" max="14592" width="9.1640625" style="1477"/>
    <col min="14593" max="14593" width="4" style="1477" customWidth="1"/>
    <col min="14594" max="14594" width="2.1640625" style="1477" customWidth="1"/>
    <col min="14595" max="14595" width="36.6640625" style="1477" customWidth="1"/>
    <col min="14596" max="14599" width="12" style="1477" customWidth="1"/>
    <col min="14600" max="14600" width="11" style="1477" bestFit="1" customWidth="1"/>
    <col min="14601" max="14848" width="9.1640625" style="1477"/>
    <col min="14849" max="14849" width="4" style="1477" customWidth="1"/>
    <col min="14850" max="14850" width="2.1640625" style="1477" customWidth="1"/>
    <col min="14851" max="14851" width="36.6640625" style="1477" customWidth="1"/>
    <col min="14852" max="14855" width="12" style="1477" customWidth="1"/>
    <col min="14856" max="14856" width="11" style="1477" bestFit="1" customWidth="1"/>
    <col min="14857" max="15104" width="9.1640625" style="1477"/>
    <col min="15105" max="15105" width="4" style="1477" customWidth="1"/>
    <col min="15106" max="15106" width="2.1640625" style="1477" customWidth="1"/>
    <col min="15107" max="15107" width="36.6640625" style="1477" customWidth="1"/>
    <col min="15108" max="15111" width="12" style="1477" customWidth="1"/>
    <col min="15112" max="15112" width="11" style="1477" bestFit="1" customWidth="1"/>
    <col min="15113" max="15360" width="9.1640625" style="1477"/>
    <col min="15361" max="15361" width="4" style="1477" customWidth="1"/>
    <col min="15362" max="15362" width="2.1640625" style="1477" customWidth="1"/>
    <col min="15363" max="15363" width="36.6640625" style="1477" customWidth="1"/>
    <col min="15364" max="15367" width="12" style="1477" customWidth="1"/>
    <col min="15368" max="15368" width="11" style="1477" bestFit="1" customWidth="1"/>
    <col min="15369" max="15616" width="9.1640625" style="1477"/>
    <col min="15617" max="15617" width="4" style="1477" customWidth="1"/>
    <col min="15618" max="15618" width="2.1640625" style="1477" customWidth="1"/>
    <col min="15619" max="15619" width="36.6640625" style="1477" customWidth="1"/>
    <col min="15620" max="15623" width="12" style="1477" customWidth="1"/>
    <col min="15624" max="15624" width="11" style="1477" bestFit="1" customWidth="1"/>
    <col min="15625" max="15872" width="9.1640625" style="1477"/>
    <col min="15873" max="15873" width="4" style="1477" customWidth="1"/>
    <col min="15874" max="15874" width="2.1640625" style="1477" customWidth="1"/>
    <col min="15875" max="15875" width="36.6640625" style="1477" customWidth="1"/>
    <col min="15876" max="15879" width="12" style="1477" customWidth="1"/>
    <col min="15880" max="15880" width="11" style="1477" bestFit="1" customWidth="1"/>
    <col min="15881" max="16128" width="9.1640625" style="1477"/>
    <col min="16129" max="16129" width="4" style="1477" customWidth="1"/>
    <col min="16130" max="16130" width="2.1640625" style="1477" customWidth="1"/>
    <col min="16131" max="16131" width="36.6640625" style="1477" customWidth="1"/>
    <col min="16132" max="16135" width="12" style="1477" customWidth="1"/>
    <col min="16136" max="16136" width="11" style="1477" bestFit="1" customWidth="1"/>
    <col min="16137" max="16384" width="9.1640625" style="1477"/>
  </cols>
  <sheetData>
    <row r="1" spans="1:90"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3845" customFormat="1" ht="15.75" customHeight="1" thickBot="1">
      <c r="A2" s="1479" t="s">
        <v>2676</v>
      </c>
    </row>
    <row r="3" spans="1:90" ht="14.25" customHeight="1" thickBot="1">
      <c r="A3" s="3846"/>
      <c r="B3" s="3847"/>
      <c r="C3" s="3847"/>
      <c r="D3" s="3848" t="s">
        <v>2637</v>
      </c>
      <c r="E3" s="3848" t="s">
        <v>2638</v>
      </c>
      <c r="F3" s="3848" t="s">
        <v>2639</v>
      </c>
      <c r="G3" s="3848" t="s">
        <v>2640</v>
      </c>
    </row>
    <row r="4" spans="1:90" ht="15" customHeight="1">
      <c r="A4" s="3829">
        <v>1</v>
      </c>
      <c r="B4" s="3830" t="s">
        <v>2641</v>
      </c>
      <c r="C4" s="1485"/>
      <c r="D4" s="3831"/>
      <c r="E4" s="3831"/>
      <c r="F4" s="3831"/>
      <c r="G4" s="3831"/>
    </row>
    <row r="5" spans="1:90" ht="15" customHeight="1">
      <c r="A5" s="3832"/>
      <c r="B5" s="1485"/>
      <c r="C5" s="1485" t="s">
        <v>2642</v>
      </c>
      <c r="D5" s="1466">
        <v>17620</v>
      </c>
      <c r="E5" s="1466">
        <v>15367</v>
      </c>
      <c r="F5" s="1466">
        <v>14306</v>
      </c>
      <c r="G5" s="1466">
        <v>13141</v>
      </c>
    </row>
    <row r="6" spans="1:90" ht="15" customHeight="1">
      <c r="A6" s="3832"/>
      <c r="B6" s="1485"/>
      <c r="C6" s="3834" t="s">
        <v>2643</v>
      </c>
      <c r="D6" s="1473">
        <v>607.62443699999994</v>
      </c>
      <c r="E6" s="1473">
        <v>520.82000000000005</v>
      </c>
      <c r="F6" s="1473">
        <v>448.83</v>
      </c>
      <c r="G6" s="1473">
        <v>379.67</v>
      </c>
    </row>
    <row r="7" spans="1:90" ht="15" customHeight="1">
      <c r="A7" s="3829">
        <v>2</v>
      </c>
      <c r="B7" s="3830" t="s">
        <v>2677</v>
      </c>
      <c r="C7" s="1485"/>
      <c r="D7" s="1474"/>
      <c r="E7" s="1474"/>
      <c r="F7" s="1474"/>
      <c r="G7" s="1474"/>
    </row>
    <row r="8" spans="1:90" ht="15" customHeight="1">
      <c r="A8" s="3832"/>
      <c r="B8" s="1485"/>
      <c r="C8" s="1485" t="s">
        <v>2645</v>
      </c>
      <c r="D8" s="1470">
        <v>607</v>
      </c>
      <c r="E8" s="1470">
        <v>638</v>
      </c>
      <c r="F8" s="1470">
        <v>642</v>
      </c>
      <c r="G8" s="1470">
        <v>645</v>
      </c>
    </row>
    <row r="9" spans="1:90" ht="15" customHeight="1">
      <c r="A9" s="3832"/>
      <c r="B9" s="1485"/>
      <c r="C9" s="1485" t="s">
        <v>2646</v>
      </c>
      <c r="D9" s="1470">
        <v>37</v>
      </c>
      <c r="E9" s="1470">
        <v>36</v>
      </c>
      <c r="F9" s="1470">
        <v>2</v>
      </c>
      <c r="G9" s="1470">
        <v>1</v>
      </c>
    </row>
    <row r="10" spans="1:90" ht="15" customHeight="1">
      <c r="A10" s="3832"/>
      <c r="B10" s="1485"/>
      <c r="C10" s="1485" t="s">
        <v>2678</v>
      </c>
      <c r="D10" s="1471">
        <v>60.027038999999995</v>
      </c>
      <c r="E10" s="1471">
        <v>58.57</v>
      </c>
      <c r="F10" s="1471">
        <v>60.47</v>
      </c>
      <c r="G10" s="1471">
        <v>62.8</v>
      </c>
    </row>
    <row r="11" spans="1:90" ht="15" customHeight="1">
      <c r="A11" s="3829">
        <v>3</v>
      </c>
      <c r="B11" s="3830" t="s">
        <v>2648</v>
      </c>
      <c r="C11" s="1485"/>
      <c r="D11" s="1475"/>
      <c r="E11" s="1475"/>
      <c r="F11" s="1475"/>
      <c r="G11" s="1475"/>
    </row>
    <row r="12" spans="1:90" ht="12" customHeight="1">
      <c r="A12" s="3832"/>
      <c r="B12" s="1485" t="s">
        <v>2649</v>
      </c>
      <c r="C12" s="1485"/>
      <c r="D12" s="1475"/>
      <c r="E12" s="1475"/>
      <c r="F12" s="1475"/>
      <c r="G12" s="1475"/>
    </row>
    <row r="13" spans="1:90" ht="15" customHeight="1">
      <c r="A13" s="3832"/>
      <c r="B13" s="1485"/>
      <c r="C13" s="1485" t="s">
        <v>2650</v>
      </c>
      <c r="D13" s="1470">
        <v>192442</v>
      </c>
      <c r="E13" s="1470">
        <v>201991</v>
      </c>
      <c r="F13" s="1470">
        <v>210303</v>
      </c>
      <c r="G13" s="1470">
        <v>219053</v>
      </c>
    </row>
    <row r="14" spans="1:90" ht="15" customHeight="1">
      <c r="A14" s="3832"/>
      <c r="B14" s="1485"/>
      <c r="C14" s="3833" t="s">
        <v>2651</v>
      </c>
      <c r="D14" s="1476">
        <v>15200</v>
      </c>
      <c r="E14" s="1476">
        <v>15273</v>
      </c>
      <c r="F14" s="1476">
        <v>15167</v>
      </c>
      <c r="G14" s="1476">
        <v>15956</v>
      </c>
    </row>
    <row r="15" spans="1:90" ht="15" customHeight="1">
      <c r="A15" s="3832"/>
      <c r="B15" s="1485"/>
      <c r="C15" s="1485" t="s">
        <v>2652</v>
      </c>
      <c r="D15" s="1470">
        <v>87329</v>
      </c>
      <c r="E15" s="1470">
        <v>95159</v>
      </c>
      <c r="F15" s="1470">
        <v>102763</v>
      </c>
      <c r="G15" s="1470">
        <v>111355</v>
      </c>
    </row>
    <row r="16" spans="1:90" ht="15" customHeight="1">
      <c r="A16" s="3832"/>
      <c r="B16" s="1485" t="s">
        <v>2653</v>
      </c>
      <c r="C16" s="1485"/>
      <c r="D16" s="1475"/>
      <c r="E16" s="1475"/>
      <c r="F16" s="1475"/>
      <c r="G16" s="1475"/>
    </row>
    <row r="17" spans="1:7" ht="15" customHeight="1">
      <c r="A17" s="3832"/>
      <c r="B17" s="1485"/>
      <c r="C17" s="1485" t="s">
        <v>2654</v>
      </c>
      <c r="D17" s="1471">
        <v>13745.563</v>
      </c>
      <c r="E17" s="1471">
        <v>14975.69</v>
      </c>
      <c r="F17" s="1471">
        <v>16386.580000000002</v>
      </c>
      <c r="G17" s="1471">
        <v>18086.66</v>
      </c>
    </row>
    <row r="18" spans="1:7" ht="15" customHeight="1">
      <c r="A18" s="3832"/>
      <c r="B18" s="1485"/>
      <c r="C18" s="1485" t="s">
        <v>2652</v>
      </c>
      <c r="D18" s="1471">
        <v>1570.8589999999999</v>
      </c>
      <c r="E18" s="1471">
        <v>1787.49</v>
      </c>
      <c r="F18" s="1471">
        <v>1972.72</v>
      </c>
      <c r="G18" s="1471">
        <v>2216.69</v>
      </c>
    </row>
    <row r="19" spans="1:7" ht="15" customHeight="1">
      <c r="A19" s="3829">
        <v>4</v>
      </c>
      <c r="B19" s="3830" t="s">
        <v>2655</v>
      </c>
      <c r="C19" s="1485"/>
      <c r="D19" s="1475"/>
      <c r="E19" s="1475"/>
      <c r="F19" s="1475"/>
      <c r="G19" s="1475"/>
    </row>
    <row r="20" spans="1:7" ht="12" customHeight="1">
      <c r="A20" s="3832"/>
      <c r="B20" s="1485" t="s">
        <v>2649</v>
      </c>
      <c r="C20" s="1485"/>
      <c r="D20" s="1475"/>
      <c r="E20" s="1475"/>
      <c r="F20" s="1475"/>
      <c r="G20" s="1475"/>
    </row>
    <row r="21" spans="1:7" ht="15" customHeight="1">
      <c r="A21" s="3832"/>
      <c r="B21" s="1485"/>
      <c r="C21" s="1485" t="s">
        <v>2656</v>
      </c>
      <c r="D21" s="1470">
        <v>19466</v>
      </c>
      <c r="E21" s="1470">
        <v>19126</v>
      </c>
      <c r="F21" s="1470">
        <v>18869</v>
      </c>
      <c r="G21" s="1470">
        <v>18426</v>
      </c>
    </row>
    <row r="22" spans="1:7" ht="15" customHeight="1">
      <c r="A22" s="3832"/>
      <c r="B22" s="1485"/>
      <c r="C22" s="3834" t="s">
        <v>2657</v>
      </c>
      <c r="D22" s="1470">
        <v>26251</v>
      </c>
      <c r="E22" s="1470">
        <v>27531</v>
      </c>
      <c r="F22" s="1470">
        <v>28728</v>
      </c>
      <c r="G22" s="1470">
        <v>30053</v>
      </c>
    </row>
    <row r="23" spans="1:7" ht="15" customHeight="1">
      <c r="A23" s="3832"/>
      <c r="B23" s="1485" t="s">
        <v>2653</v>
      </c>
      <c r="C23" s="1485"/>
      <c r="D23" s="1475"/>
      <c r="E23" s="1475"/>
      <c r="F23" s="1475"/>
      <c r="G23" s="1475"/>
    </row>
    <row r="24" spans="1:7" ht="15" customHeight="1">
      <c r="A24" s="3832"/>
      <c r="B24" s="1485"/>
      <c r="C24" s="1485" t="s">
        <v>2658</v>
      </c>
      <c r="D24" s="1471">
        <v>1422.0440000000001</v>
      </c>
      <c r="E24" s="1471">
        <v>1449.62</v>
      </c>
      <c r="F24" s="1471">
        <v>1491.73</v>
      </c>
      <c r="G24" s="1471">
        <v>1553.78</v>
      </c>
    </row>
    <row r="25" spans="1:7" ht="15" customHeight="1">
      <c r="A25" s="3832"/>
      <c r="B25" s="1485"/>
      <c r="C25" s="1485" t="s">
        <v>2652</v>
      </c>
      <c r="D25" s="1471">
        <v>416.61900000000003</v>
      </c>
      <c r="E25" s="1471">
        <v>460.46</v>
      </c>
      <c r="F25" s="1471">
        <v>497.01</v>
      </c>
      <c r="G25" s="1471">
        <v>554.36</v>
      </c>
    </row>
    <row r="26" spans="1:7" ht="15" customHeight="1">
      <c r="A26" s="3829">
        <v>5</v>
      </c>
      <c r="B26" s="3830" t="s">
        <v>2659</v>
      </c>
      <c r="C26" s="1485"/>
      <c r="D26" s="1475"/>
      <c r="E26" s="1475"/>
      <c r="F26" s="1475"/>
      <c r="G26" s="1475"/>
    </row>
    <row r="27" spans="1:7" ht="12.75" customHeight="1">
      <c r="A27" s="3832"/>
      <c r="B27" s="1485" t="s">
        <v>2649</v>
      </c>
      <c r="C27" s="1485"/>
      <c r="D27" s="1475"/>
      <c r="E27" s="1475"/>
      <c r="F27" s="1475"/>
      <c r="G27" s="1475"/>
    </row>
    <row r="28" spans="1:7" ht="15" customHeight="1">
      <c r="A28" s="3832"/>
      <c r="B28" s="1485"/>
      <c r="C28" s="1485" t="s">
        <v>2656</v>
      </c>
      <c r="D28" s="1470">
        <v>332</v>
      </c>
      <c r="E28" s="1470">
        <v>331</v>
      </c>
      <c r="F28" s="1470">
        <v>314</v>
      </c>
      <c r="G28" s="1470">
        <v>279</v>
      </c>
    </row>
    <row r="29" spans="1:7" ht="15" customHeight="1">
      <c r="A29" s="3832"/>
      <c r="B29" s="1485"/>
      <c r="C29" s="1485" t="s">
        <v>2652</v>
      </c>
      <c r="D29" s="1470">
        <v>186</v>
      </c>
      <c r="E29" s="1470">
        <v>195</v>
      </c>
      <c r="F29" s="1470">
        <v>202</v>
      </c>
      <c r="G29" s="1470">
        <v>198</v>
      </c>
    </row>
    <row r="30" spans="1:7" ht="15" customHeight="1">
      <c r="A30" s="3832"/>
      <c r="B30" s="1485" t="s">
        <v>2660</v>
      </c>
      <c r="C30" s="1485"/>
      <c r="D30" s="1470">
        <v>286</v>
      </c>
      <c r="E30" s="1470">
        <v>281</v>
      </c>
      <c r="F30" s="1470">
        <v>259</v>
      </c>
      <c r="G30" s="1470">
        <v>239</v>
      </c>
    </row>
    <row r="31" spans="1:7" ht="15" customHeight="1">
      <c r="A31" s="3832"/>
      <c r="B31" s="1485" t="s">
        <v>2653</v>
      </c>
      <c r="C31" s="1485"/>
      <c r="D31" s="1475"/>
      <c r="E31" s="1475"/>
      <c r="F31" s="1475"/>
      <c r="G31" s="1475"/>
    </row>
    <row r="32" spans="1:7" ht="15" customHeight="1">
      <c r="A32" s="3832"/>
      <c r="B32" s="1485"/>
      <c r="C32" s="1485" t="s">
        <v>2661</v>
      </c>
      <c r="D32" s="1471">
        <v>32.485999999999997</v>
      </c>
      <c r="E32" s="1471">
        <v>32.5</v>
      </c>
      <c r="F32" s="1471">
        <v>31.84</v>
      </c>
      <c r="G32" s="1471">
        <v>34.06</v>
      </c>
    </row>
    <row r="33" spans="1:7" ht="15" customHeight="1">
      <c r="A33" s="3832"/>
      <c r="B33" s="1485"/>
      <c r="C33" s="1485" t="s">
        <v>2652</v>
      </c>
      <c r="D33" s="1471">
        <v>0.40200000000000002</v>
      </c>
      <c r="E33" s="1471">
        <v>0.39</v>
      </c>
      <c r="F33" s="1471">
        <v>0.38</v>
      </c>
      <c r="G33" s="1471">
        <v>0.44</v>
      </c>
    </row>
    <row r="34" spans="1:7" ht="15" customHeight="1">
      <c r="A34" s="3829">
        <v>6</v>
      </c>
      <c r="B34" s="3830" t="s">
        <v>2662</v>
      </c>
      <c r="C34" s="1485"/>
      <c r="D34" s="1475"/>
      <c r="E34" s="1475"/>
      <c r="F34" s="1475"/>
      <c r="G34" s="1475"/>
    </row>
    <row r="35" spans="1:7" ht="12.75" customHeight="1">
      <c r="A35" s="3832"/>
      <c r="B35" s="1485" t="s">
        <v>2649</v>
      </c>
      <c r="C35" s="1485"/>
      <c r="D35" s="1475"/>
      <c r="E35" s="1475"/>
      <c r="F35" s="1475"/>
      <c r="G35" s="1475"/>
    </row>
    <row r="36" spans="1:7" ht="15" customHeight="1">
      <c r="A36" s="3832"/>
      <c r="B36" s="1485"/>
      <c r="C36" s="1485" t="s">
        <v>2656</v>
      </c>
      <c r="D36" s="1470">
        <v>28457</v>
      </c>
      <c r="E36" s="1466" t="s">
        <v>2679</v>
      </c>
      <c r="F36" s="1466">
        <v>31055</v>
      </c>
      <c r="G36" s="1466">
        <v>30865</v>
      </c>
    </row>
    <row r="37" spans="1:7" ht="15" customHeight="1">
      <c r="A37" s="3832"/>
      <c r="B37" s="1485"/>
      <c r="C37" s="3833" t="s">
        <v>2664</v>
      </c>
      <c r="D37" s="1476">
        <v>5855</v>
      </c>
      <c r="E37" s="1476">
        <v>6327</v>
      </c>
      <c r="F37" s="1476">
        <v>6750</v>
      </c>
      <c r="G37" s="1476">
        <v>6998</v>
      </c>
    </row>
    <row r="38" spans="1:7" ht="15" customHeight="1">
      <c r="A38" s="3832"/>
      <c r="B38" s="1485"/>
      <c r="C38" s="1485" t="s">
        <v>2652</v>
      </c>
      <c r="D38" s="1470">
        <v>9587</v>
      </c>
      <c r="E38" s="1470">
        <v>9791</v>
      </c>
      <c r="F38" s="1470">
        <v>10020</v>
      </c>
      <c r="G38" s="1470">
        <v>10506</v>
      </c>
    </row>
    <row r="39" spans="1:7" ht="15" customHeight="1">
      <c r="A39" s="3832"/>
      <c r="B39" s="1485" t="s">
        <v>2653</v>
      </c>
      <c r="C39" s="1485"/>
      <c r="D39" s="1475"/>
      <c r="E39" s="1475"/>
      <c r="F39" s="1475"/>
      <c r="G39" s="1475"/>
    </row>
    <row r="40" spans="1:7" ht="15" customHeight="1">
      <c r="A40" s="3832"/>
      <c r="B40" s="1485"/>
      <c r="C40" s="1485" t="s">
        <v>2665</v>
      </c>
      <c r="D40" s="1471">
        <v>2246.7570000000001</v>
      </c>
      <c r="E40" s="1471">
        <v>2466.34</v>
      </c>
      <c r="F40" s="1471">
        <v>2608.39</v>
      </c>
      <c r="G40" s="1471">
        <v>2812.98</v>
      </c>
    </row>
    <row r="41" spans="1:7" ht="15" customHeight="1">
      <c r="A41" s="3832"/>
      <c r="B41" s="1485"/>
      <c r="C41" s="1485" t="s">
        <v>2652</v>
      </c>
      <c r="D41" s="1471">
        <v>63.093000000000004</v>
      </c>
      <c r="E41" s="1471">
        <v>67.38</v>
      </c>
      <c r="F41" s="1471">
        <v>69.56</v>
      </c>
      <c r="G41" s="1471">
        <v>76.98</v>
      </c>
    </row>
    <row r="42" spans="1:7" ht="15" customHeight="1">
      <c r="A42" s="3829">
        <v>7</v>
      </c>
      <c r="B42" s="3849" t="s">
        <v>2680</v>
      </c>
      <c r="C42" s="1485"/>
      <c r="D42" s="1475"/>
      <c r="E42" s="1475"/>
      <c r="F42" s="1475"/>
      <c r="G42" s="1475"/>
    </row>
    <row r="43" spans="1:7" ht="12" customHeight="1">
      <c r="A43" s="3829"/>
      <c r="B43" s="1485"/>
      <c r="C43" s="1485" t="s">
        <v>2667</v>
      </c>
      <c r="D43" s="1475"/>
      <c r="E43" s="1475"/>
      <c r="F43" s="1475"/>
      <c r="G43" s="1475"/>
    </row>
    <row r="44" spans="1:7" ht="15" customHeight="1">
      <c r="A44" s="3829"/>
      <c r="B44" s="1485"/>
      <c r="C44" s="1485" t="s">
        <v>2668</v>
      </c>
      <c r="D44" s="1470">
        <v>548</v>
      </c>
      <c r="E44" s="1470">
        <v>548</v>
      </c>
      <c r="F44" s="1470">
        <v>540</v>
      </c>
      <c r="G44" s="1470">
        <v>553</v>
      </c>
    </row>
    <row r="45" spans="1:7" ht="15" customHeight="1">
      <c r="A45" s="3829"/>
      <c r="B45" s="1485"/>
      <c r="C45" s="3850" t="s">
        <v>2669</v>
      </c>
      <c r="D45" s="1470">
        <v>186</v>
      </c>
      <c r="E45" s="1470">
        <v>174</v>
      </c>
      <c r="F45" s="1470">
        <v>169</v>
      </c>
      <c r="G45" s="1470">
        <v>234</v>
      </c>
    </row>
    <row r="46" spans="1:7" ht="15" customHeight="1">
      <c r="A46" s="3829"/>
      <c r="B46" s="1485"/>
      <c r="C46" s="1485" t="s">
        <v>2670</v>
      </c>
      <c r="D46" s="1471">
        <v>9.93</v>
      </c>
      <c r="E46" s="1471">
        <v>10.31</v>
      </c>
      <c r="F46" s="1471">
        <v>9.74</v>
      </c>
      <c r="G46" s="1471">
        <v>12.07</v>
      </c>
    </row>
    <row r="47" spans="1:7" ht="15" customHeight="1">
      <c r="A47" s="3829">
        <v>8</v>
      </c>
      <c r="B47" s="3835" t="s">
        <v>2671</v>
      </c>
      <c r="C47" s="1485"/>
      <c r="D47" s="1475"/>
      <c r="E47" s="1475"/>
      <c r="F47" s="1475"/>
      <c r="G47" s="1475"/>
    </row>
    <row r="48" spans="1:7" ht="15" customHeight="1">
      <c r="A48" s="3836"/>
      <c r="B48" s="1485"/>
      <c r="C48" s="1485" t="s">
        <v>2670</v>
      </c>
      <c r="D48" s="1471">
        <v>30.768464999999999</v>
      </c>
      <c r="E48" s="1471">
        <v>27.95</v>
      </c>
      <c r="F48" s="1471">
        <v>26.97</v>
      </c>
      <c r="G48" s="1471">
        <v>39.14</v>
      </c>
    </row>
    <row r="49" spans="1:7" ht="15" customHeight="1">
      <c r="A49" s="3829">
        <v>9</v>
      </c>
      <c r="B49" s="3830" t="s">
        <v>2673</v>
      </c>
      <c r="C49" s="1485"/>
      <c r="D49" s="1475"/>
      <c r="E49" s="1475"/>
      <c r="F49" s="1475"/>
      <c r="G49" s="1475"/>
    </row>
    <row r="50" spans="1:7" ht="11.25" customHeight="1">
      <c r="A50" s="3832"/>
      <c r="B50" s="1485"/>
      <c r="C50" s="1485" t="s">
        <v>2649</v>
      </c>
      <c r="D50" s="1470">
        <v>33</v>
      </c>
      <c r="E50" s="1470">
        <v>57</v>
      </c>
      <c r="F50" s="1470">
        <v>26</v>
      </c>
      <c r="G50" s="1470">
        <v>15</v>
      </c>
    </row>
    <row r="51" spans="1:7" ht="17.25" customHeight="1" thickBot="1">
      <c r="A51" s="3851"/>
      <c r="B51" s="3852"/>
      <c r="C51" s="3853" t="s">
        <v>2674</v>
      </c>
      <c r="D51" s="1478">
        <v>0.31703899999999996</v>
      </c>
      <c r="E51" s="1478">
        <v>0.72</v>
      </c>
      <c r="F51" s="1478">
        <v>0.02</v>
      </c>
      <c r="G51" s="1478">
        <v>0.02</v>
      </c>
    </row>
    <row r="52" spans="1:7" ht="15.75" customHeight="1">
      <c r="A52" s="3854" t="s">
        <v>2675</v>
      </c>
      <c r="D52" s="3855"/>
      <c r="E52" s="3855"/>
      <c r="F52" s="3855"/>
      <c r="G52" s="3855"/>
    </row>
    <row r="53" spans="1:7" s="3814" customFormat="1" ht="9.75" customHeight="1">
      <c r="A53" s="3856"/>
      <c r="B53" s="3856"/>
      <c r="C53" s="3856"/>
    </row>
    <row r="54" spans="1:7" ht="15.75" customHeight="1">
      <c r="D54" s="3855"/>
      <c r="E54" s="3855"/>
      <c r="F54" s="3855"/>
      <c r="G54" s="3855"/>
    </row>
    <row r="55" spans="1:7" ht="15.75" customHeight="1">
      <c r="B55" s="3858"/>
      <c r="D55" s="3855"/>
      <c r="E55" s="3855"/>
      <c r="F55" s="3855"/>
      <c r="G55" s="3855"/>
    </row>
    <row r="56" spans="1:7" ht="15.75" customHeight="1">
      <c r="D56" s="3859"/>
      <c r="E56" s="3859"/>
      <c r="F56" s="3859"/>
      <c r="G56" s="3859"/>
    </row>
    <row r="57" spans="1:7" ht="15.75" customHeight="1">
      <c r="D57" s="3859"/>
      <c r="E57" s="3859"/>
      <c r="F57" s="3859"/>
      <c r="G57" s="3859"/>
    </row>
    <row r="58" spans="1:7" ht="15.75" customHeight="1">
      <c r="D58" s="3859"/>
      <c r="E58" s="3859"/>
      <c r="F58" s="3859"/>
      <c r="G58" s="3859"/>
    </row>
    <row r="59" spans="1:7" ht="15.75" customHeight="1">
      <c r="B59" s="3860"/>
    </row>
  </sheetData>
  <mergeCells count="1">
    <mergeCell ref="A1:C1"/>
  </mergeCells>
  <hyperlinks>
    <hyperlink ref="A1" location="CONTENT!A1" display="Back to table of contents"/>
  </hyperlinks>
  <printOptions horizontalCentered="1"/>
  <pageMargins left="0.45866141700000002" right="0.393700787" top="0.761811024" bottom="0.25" header="0.511811023622047" footer="0.35433070866141703"/>
  <pageSetup paperSize="9"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CL53"/>
  <sheetViews>
    <sheetView zoomScaleNormal="100" workbookViewId="0">
      <selection sqref="A1:XFD1"/>
    </sheetView>
  </sheetViews>
  <sheetFormatPr defaultColWidth="9.1640625" defaultRowHeight="12.75"/>
  <cols>
    <col min="1" max="1" width="4" style="3815" customWidth="1"/>
    <col min="2" max="2" width="2.1640625" style="3814" customWidth="1"/>
    <col min="3" max="3" width="36.6640625" style="3814" customWidth="1"/>
    <col min="4" max="7" width="12" style="3814" customWidth="1"/>
    <col min="8" max="256" width="9.1640625" style="3814"/>
    <col min="257" max="257" width="4" style="3814" customWidth="1"/>
    <col min="258" max="258" width="2.1640625" style="3814" customWidth="1"/>
    <col min="259" max="259" width="36.6640625" style="3814" customWidth="1"/>
    <col min="260" max="263" width="12" style="3814" customWidth="1"/>
    <col min="264" max="512" width="9.1640625" style="3814"/>
    <col min="513" max="513" width="4" style="3814" customWidth="1"/>
    <col min="514" max="514" width="2.1640625" style="3814" customWidth="1"/>
    <col min="515" max="515" width="36.6640625" style="3814" customWidth="1"/>
    <col min="516" max="519" width="12" style="3814" customWidth="1"/>
    <col min="520" max="768" width="9.1640625" style="3814"/>
    <col min="769" max="769" width="4" style="3814" customWidth="1"/>
    <col min="770" max="770" width="2.1640625" style="3814" customWidth="1"/>
    <col min="771" max="771" width="36.6640625" style="3814" customWidth="1"/>
    <col min="772" max="775" width="12" style="3814" customWidth="1"/>
    <col min="776" max="1024" width="9.1640625" style="3814"/>
    <col min="1025" max="1025" width="4" style="3814" customWidth="1"/>
    <col min="1026" max="1026" width="2.1640625" style="3814" customWidth="1"/>
    <col min="1027" max="1027" width="36.6640625" style="3814" customWidth="1"/>
    <col min="1028" max="1031" width="12" style="3814" customWidth="1"/>
    <col min="1032" max="1280" width="9.1640625" style="3814"/>
    <col min="1281" max="1281" width="4" style="3814" customWidth="1"/>
    <col min="1282" max="1282" width="2.1640625" style="3814" customWidth="1"/>
    <col min="1283" max="1283" width="36.6640625" style="3814" customWidth="1"/>
    <col min="1284" max="1287" width="12" style="3814" customWidth="1"/>
    <col min="1288" max="1536" width="9.1640625" style="3814"/>
    <col min="1537" max="1537" width="4" style="3814" customWidth="1"/>
    <col min="1538" max="1538" width="2.1640625" style="3814" customWidth="1"/>
    <col min="1539" max="1539" width="36.6640625" style="3814" customWidth="1"/>
    <col min="1540" max="1543" width="12" style="3814" customWidth="1"/>
    <col min="1544" max="1792" width="9.1640625" style="3814"/>
    <col min="1793" max="1793" width="4" style="3814" customWidth="1"/>
    <col min="1794" max="1794" width="2.1640625" style="3814" customWidth="1"/>
    <col min="1795" max="1795" width="36.6640625" style="3814" customWidth="1"/>
    <col min="1796" max="1799" width="12" style="3814" customWidth="1"/>
    <col min="1800" max="2048" width="9.1640625" style="3814"/>
    <col min="2049" max="2049" width="4" style="3814" customWidth="1"/>
    <col min="2050" max="2050" width="2.1640625" style="3814" customWidth="1"/>
    <col min="2051" max="2051" width="36.6640625" style="3814" customWidth="1"/>
    <col min="2052" max="2055" width="12" style="3814" customWidth="1"/>
    <col min="2056" max="2304" width="9.1640625" style="3814"/>
    <col min="2305" max="2305" width="4" style="3814" customWidth="1"/>
    <col min="2306" max="2306" width="2.1640625" style="3814" customWidth="1"/>
    <col min="2307" max="2307" width="36.6640625" style="3814" customWidth="1"/>
    <col min="2308" max="2311" width="12" style="3814" customWidth="1"/>
    <col min="2312" max="2560" width="9.1640625" style="3814"/>
    <col min="2561" max="2561" width="4" style="3814" customWidth="1"/>
    <col min="2562" max="2562" width="2.1640625" style="3814" customWidth="1"/>
    <col min="2563" max="2563" width="36.6640625" style="3814" customWidth="1"/>
    <col min="2564" max="2567" width="12" style="3814" customWidth="1"/>
    <col min="2568" max="2816" width="9.1640625" style="3814"/>
    <col min="2817" max="2817" width="4" style="3814" customWidth="1"/>
    <col min="2818" max="2818" width="2.1640625" style="3814" customWidth="1"/>
    <col min="2819" max="2819" width="36.6640625" style="3814" customWidth="1"/>
    <col min="2820" max="2823" width="12" style="3814" customWidth="1"/>
    <col min="2824" max="3072" width="9.1640625" style="3814"/>
    <col min="3073" max="3073" width="4" style="3814" customWidth="1"/>
    <col min="3074" max="3074" width="2.1640625" style="3814" customWidth="1"/>
    <col min="3075" max="3075" width="36.6640625" style="3814" customWidth="1"/>
    <col min="3076" max="3079" width="12" style="3814" customWidth="1"/>
    <col min="3080" max="3328" width="9.1640625" style="3814"/>
    <col min="3329" max="3329" width="4" style="3814" customWidth="1"/>
    <col min="3330" max="3330" width="2.1640625" style="3814" customWidth="1"/>
    <col min="3331" max="3331" width="36.6640625" style="3814" customWidth="1"/>
    <col min="3332" max="3335" width="12" style="3814" customWidth="1"/>
    <col min="3336" max="3584" width="9.1640625" style="3814"/>
    <col min="3585" max="3585" width="4" style="3814" customWidth="1"/>
    <col min="3586" max="3586" width="2.1640625" style="3814" customWidth="1"/>
    <col min="3587" max="3587" width="36.6640625" style="3814" customWidth="1"/>
    <col min="3588" max="3591" width="12" style="3814" customWidth="1"/>
    <col min="3592" max="3840" width="9.1640625" style="3814"/>
    <col min="3841" max="3841" width="4" style="3814" customWidth="1"/>
    <col min="3842" max="3842" width="2.1640625" style="3814" customWidth="1"/>
    <col min="3843" max="3843" width="36.6640625" style="3814" customWidth="1"/>
    <col min="3844" max="3847" width="12" style="3814" customWidth="1"/>
    <col min="3848" max="4096" width="9.1640625" style="3814"/>
    <col min="4097" max="4097" width="4" style="3814" customWidth="1"/>
    <col min="4098" max="4098" width="2.1640625" style="3814" customWidth="1"/>
    <col min="4099" max="4099" width="36.6640625" style="3814" customWidth="1"/>
    <col min="4100" max="4103" width="12" style="3814" customWidth="1"/>
    <col min="4104" max="4352" width="9.1640625" style="3814"/>
    <col min="4353" max="4353" width="4" style="3814" customWidth="1"/>
    <col min="4354" max="4354" width="2.1640625" style="3814" customWidth="1"/>
    <col min="4355" max="4355" width="36.6640625" style="3814" customWidth="1"/>
    <col min="4356" max="4359" width="12" style="3814" customWidth="1"/>
    <col min="4360" max="4608" width="9.1640625" style="3814"/>
    <col min="4609" max="4609" width="4" style="3814" customWidth="1"/>
    <col min="4610" max="4610" width="2.1640625" style="3814" customWidth="1"/>
    <col min="4611" max="4611" width="36.6640625" style="3814" customWidth="1"/>
    <col min="4612" max="4615" width="12" style="3814" customWidth="1"/>
    <col min="4616" max="4864" width="9.1640625" style="3814"/>
    <col min="4865" max="4865" width="4" style="3814" customWidth="1"/>
    <col min="4866" max="4866" width="2.1640625" style="3814" customWidth="1"/>
    <col min="4867" max="4867" width="36.6640625" style="3814" customWidth="1"/>
    <col min="4868" max="4871" width="12" style="3814" customWidth="1"/>
    <col min="4872" max="5120" width="9.1640625" style="3814"/>
    <col min="5121" max="5121" width="4" style="3814" customWidth="1"/>
    <col min="5122" max="5122" width="2.1640625" style="3814" customWidth="1"/>
    <col min="5123" max="5123" width="36.6640625" style="3814" customWidth="1"/>
    <col min="5124" max="5127" width="12" style="3814" customWidth="1"/>
    <col min="5128" max="5376" width="9.1640625" style="3814"/>
    <col min="5377" max="5377" width="4" style="3814" customWidth="1"/>
    <col min="5378" max="5378" width="2.1640625" style="3814" customWidth="1"/>
    <col min="5379" max="5379" width="36.6640625" style="3814" customWidth="1"/>
    <col min="5380" max="5383" width="12" style="3814" customWidth="1"/>
    <col min="5384" max="5632" width="9.1640625" style="3814"/>
    <col min="5633" max="5633" width="4" style="3814" customWidth="1"/>
    <col min="5634" max="5634" width="2.1640625" style="3814" customWidth="1"/>
    <col min="5635" max="5635" width="36.6640625" style="3814" customWidth="1"/>
    <col min="5636" max="5639" width="12" style="3814" customWidth="1"/>
    <col min="5640" max="5888" width="9.1640625" style="3814"/>
    <col min="5889" max="5889" width="4" style="3814" customWidth="1"/>
    <col min="5890" max="5890" width="2.1640625" style="3814" customWidth="1"/>
    <col min="5891" max="5891" width="36.6640625" style="3814" customWidth="1"/>
    <col min="5892" max="5895" width="12" style="3814" customWidth="1"/>
    <col min="5896" max="6144" width="9.1640625" style="3814"/>
    <col min="6145" max="6145" width="4" style="3814" customWidth="1"/>
    <col min="6146" max="6146" width="2.1640625" style="3814" customWidth="1"/>
    <col min="6147" max="6147" width="36.6640625" style="3814" customWidth="1"/>
    <col min="6148" max="6151" width="12" style="3814" customWidth="1"/>
    <col min="6152" max="6400" width="9.1640625" style="3814"/>
    <col min="6401" max="6401" width="4" style="3814" customWidth="1"/>
    <col min="6402" max="6402" width="2.1640625" style="3814" customWidth="1"/>
    <col min="6403" max="6403" width="36.6640625" style="3814" customWidth="1"/>
    <col min="6404" max="6407" width="12" style="3814" customWidth="1"/>
    <col min="6408" max="6656" width="9.1640625" style="3814"/>
    <col min="6657" max="6657" width="4" style="3814" customWidth="1"/>
    <col min="6658" max="6658" width="2.1640625" style="3814" customWidth="1"/>
    <col min="6659" max="6659" width="36.6640625" style="3814" customWidth="1"/>
    <col min="6660" max="6663" width="12" style="3814" customWidth="1"/>
    <col min="6664" max="6912" width="9.1640625" style="3814"/>
    <col min="6913" max="6913" width="4" style="3814" customWidth="1"/>
    <col min="6914" max="6914" width="2.1640625" style="3814" customWidth="1"/>
    <col min="6915" max="6915" width="36.6640625" style="3814" customWidth="1"/>
    <col min="6916" max="6919" width="12" style="3814" customWidth="1"/>
    <col min="6920" max="7168" width="9.1640625" style="3814"/>
    <col min="7169" max="7169" width="4" style="3814" customWidth="1"/>
    <col min="7170" max="7170" width="2.1640625" style="3814" customWidth="1"/>
    <col min="7171" max="7171" width="36.6640625" style="3814" customWidth="1"/>
    <col min="7172" max="7175" width="12" style="3814" customWidth="1"/>
    <col min="7176" max="7424" width="9.1640625" style="3814"/>
    <col min="7425" max="7425" width="4" style="3814" customWidth="1"/>
    <col min="7426" max="7426" width="2.1640625" style="3814" customWidth="1"/>
    <col min="7427" max="7427" width="36.6640625" style="3814" customWidth="1"/>
    <col min="7428" max="7431" width="12" style="3814" customWidth="1"/>
    <col min="7432" max="7680" width="9.1640625" style="3814"/>
    <col min="7681" max="7681" width="4" style="3814" customWidth="1"/>
    <col min="7682" max="7682" width="2.1640625" style="3814" customWidth="1"/>
    <col min="7683" max="7683" width="36.6640625" style="3814" customWidth="1"/>
    <col min="7684" max="7687" width="12" style="3814" customWidth="1"/>
    <col min="7688" max="7936" width="9.1640625" style="3814"/>
    <col min="7937" max="7937" width="4" style="3814" customWidth="1"/>
    <col min="7938" max="7938" width="2.1640625" style="3814" customWidth="1"/>
    <col min="7939" max="7939" width="36.6640625" style="3814" customWidth="1"/>
    <col min="7940" max="7943" width="12" style="3814" customWidth="1"/>
    <col min="7944" max="8192" width="9.1640625" style="3814"/>
    <col min="8193" max="8193" width="4" style="3814" customWidth="1"/>
    <col min="8194" max="8194" width="2.1640625" style="3814" customWidth="1"/>
    <col min="8195" max="8195" width="36.6640625" style="3814" customWidth="1"/>
    <col min="8196" max="8199" width="12" style="3814" customWidth="1"/>
    <col min="8200" max="8448" width="9.1640625" style="3814"/>
    <col min="8449" max="8449" width="4" style="3814" customWidth="1"/>
    <col min="8450" max="8450" width="2.1640625" style="3814" customWidth="1"/>
    <col min="8451" max="8451" width="36.6640625" style="3814" customWidth="1"/>
    <col min="8452" max="8455" width="12" style="3814" customWidth="1"/>
    <col min="8456" max="8704" width="9.1640625" style="3814"/>
    <col min="8705" max="8705" width="4" style="3814" customWidth="1"/>
    <col min="8706" max="8706" width="2.1640625" style="3814" customWidth="1"/>
    <col min="8707" max="8707" width="36.6640625" style="3814" customWidth="1"/>
    <col min="8708" max="8711" width="12" style="3814" customWidth="1"/>
    <col min="8712" max="8960" width="9.1640625" style="3814"/>
    <col min="8961" max="8961" width="4" style="3814" customWidth="1"/>
    <col min="8962" max="8962" width="2.1640625" style="3814" customWidth="1"/>
    <col min="8963" max="8963" width="36.6640625" style="3814" customWidth="1"/>
    <col min="8964" max="8967" width="12" style="3814" customWidth="1"/>
    <col min="8968" max="9216" width="9.1640625" style="3814"/>
    <col min="9217" max="9217" width="4" style="3814" customWidth="1"/>
    <col min="9218" max="9218" width="2.1640625" style="3814" customWidth="1"/>
    <col min="9219" max="9219" width="36.6640625" style="3814" customWidth="1"/>
    <col min="9220" max="9223" width="12" style="3814" customWidth="1"/>
    <col min="9224" max="9472" width="9.1640625" style="3814"/>
    <col min="9473" max="9473" width="4" style="3814" customWidth="1"/>
    <col min="9474" max="9474" width="2.1640625" style="3814" customWidth="1"/>
    <col min="9475" max="9475" width="36.6640625" style="3814" customWidth="1"/>
    <col min="9476" max="9479" width="12" style="3814" customWidth="1"/>
    <col min="9480" max="9728" width="9.1640625" style="3814"/>
    <col min="9729" max="9729" width="4" style="3814" customWidth="1"/>
    <col min="9730" max="9730" width="2.1640625" style="3814" customWidth="1"/>
    <col min="9731" max="9731" width="36.6640625" style="3814" customWidth="1"/>
    <col min="9732" max="9735" width="12" style="3814" customWidth="1"/>
    <col min="9736" max="9984" width="9.1640625" style="3814"/>
    <col min="9985" max="9985" width="4" style="3814" customWidth="1"/>
    <col min="9986" max="9986" width="2.1640625" style="3814" customWidth="1"/>
    <col min="9987" max="9987" width="36.6640625" style="3814" customWidth="1"/>
    <col min="9988" max="9991" width="12" style="3814" customWidth="1"/>
    <col min="9992" max="10240" width="9.1640625" style="3814"/>
    <col min="10241" max="10241" width="4" style="3814" customWidth="1"/>
    <col min="10242" max="10242" width="2.1640625" style="3814" customWidth="1"/>
    <col min="10243" max="10243" width="36.6640625" style="3814" customWidth="1"/>
    <col min="10244" max="10247" width="12" style="3814" customWidth="1"/>
    <col min="10248" max="10496" width="9.1640625" style="3814"/>
    <col min="10497" max="10497" width="4" style="3814" customWidth="1"/>
    <col min="10498" max="10498" width="2.1640625" style="3814" customWidth="1"/>
    <col min="10499" max="10499" width="36.6640625" style="3814" customWidth="1"/>
    <col min="10500" max="10503" width="12" style="3814" customWidth="1"/>
    <col min="10504" max="10752" width="9.1640625" style="3814"/>
    <col min="10753" max="10753" width="4" style="3814" customWidth="1"/>
    <col min="10754" max="10754" width="2.1640625" style="3814" customWidth="1"/>
    <col min="10755" max="10755" width="36.6640625" style="3814" customWidth="1"/>
    <col min="10756" max="10759" width="12" style="3814" customWidth="1"/>
    <col min="10760" max="11008" width="9.1640625" style="3814"/>
    <col min="11009" max="11009" width="4" style="3814" customWidth="1"/>
    <col min="11010" max="11010" width="2.1640625" style="3814" customWidth="1"/>
    <col min="11011" max="11011" width="36.6640625" style="3814" customWidth="1"/>
    <col min="11012" max="11015" width="12" style="3814" customWidth="1"/>
    <col min="11016" max="11264" width="9.1640625" style="3814"/>
    <col min="11265" max="11265" width="4" style="3814" customWidth="1"/>
    <col min="11266" max="11266" width="2.1640625" style="3814" customWidth="1"/>
    <col min="11267" max="11267" width="36.6640625" style="3814" customWidth="1"/>
    <col min="11268" max="11271" width="12" style="3814" customWidth="1"/>
    <col min="11272" max="11520" width="9.1640625" style="3814"/>
    <col min="11521" max="11521" width="4" style="3814" customWidth="1"/>
    <col min="11522" max="11522" width="2.1640625" style="3814" customWidth="1"/>
    <col min="11523" max="11523" width="36.6640625" style="3814" customWidth="1"/>
    <col min="11524" max="11527" width="12" style="3814" customWidth="1"/>
    <col min="11528" max="11776" width="9.1640625" style="3814"/>
    <col min="11777" max="11777" width="4" style="3814" customWidth="1"/>
    <col min="11778" max="11778" width="2.1640625" style="3814" customWidth="1"/>
    <col min="11779" max="11779" width="36.6640625" style="3814" customWidth="1"/>
    <col min="11780" max="11783" width="12" style="3814" customWidth="1"/>
    <col min="11784" max="12032" width="9.1640625" style="3814"/>
    <col min="12033" max="12033" width="4" style="3814" customWidth="1"/>
    <col min="12034" max="12034" width="2.1640625" style="3814" customWidth="1"/>
    <col min="12035" max="12035" width="36.6640625" style="3814" customWidth="1"/>
    <col min="12036" max="12039" width="12" style="3814" customWidth="1"/>
    <col min="12040" max="12288" width="9.1640625" style="3814"/>
    <col min="12289" max="12289" width="4" style="3814" customWidth="1"/>
    <col min="12290" max="12290" width="2.1640625" style="3814" customWidth="1"/>
    <col min="12291" max="12291" width="36.6640625" style="3814" customWidth="1"/>
    <col min="12292" max="12295" width="12" style="3814" customWidth="1"/>
    <col min="12296" max="12544" width="9.1640625" style="3814"/>
    <col min="12545" max="12545" width="4" style="3814" customWidth="1"/>
    <col min="12546" max="12546" width="2.1640625" style="3814" customWidth="1"/>
    <col min="12547" max="12547" width="36.6640625" style="3814" customWidth="1"/>
    <col min="12548" max="12551" width="12" style="3814" customWidth="1"/>
    <col min="12552" max="12800" width="9.1640625" style="3814"/>
    <col min="12801" max="12801" width="4" style="3814" customWidth="1"/>
    <col min="12802" max="12802" width="2.1640625" style="3814" customWidth="1"/>
    <col min="12803" max="12803" width="36.6640625" style="3814" customWidth="1"/>
    <col min="12804" max="12807" width="12" style="3814" customWidth="1"/>
    <col min="12808" max="13056" width="9.1640625" style="3814"/>
    <col min="13057" max="13057" width="4" style="3814" customWidth="1"/>
    <col min="13058" max="13058" width="2.1640625" style="3814" customWidth="1"/>
    <col min="13059" max="13059" width="36.6640625" style="3814" customWidth="1"/>
    <col min="13060" max="13063" width="12" style="3814" customWidth="1"/>
    <col min="13064" max="13312" width="9.1640625" style="3814"/>
    <col min="13313" max="13313" width="4" style="3814" customWidth="1"/>
    <col min="13314" max="13314" width="2.1640625" style="3814" customWidth="1"/>
    <col min="13315" max="13315" width="36.6640625" style="3814" customWidth="1"/>
    <col min="13316" max="13319" width="12" style="3814" customWidth="1"/>
    <col min="13320" max="13568" width="9.1640625" style="3814"/>
    <col min="13569" max="13569" width="4" style="3814" customWidth="1"/>
    <col min="13570" max="13570" width="2.1640625" style="3814" customWidth="1"/>
    <col min="13571" max="13571" width="36.6640625" style="3814" customWidth="1"/>
    <col min="13572" max="13575" width="12" style="3814" customWidth="1"/>
    <col min="13576" max="13824" width="9.1640625" style="3814"/>
    <col min="13825" max="13825" width="4" style="3814" customWidth="1"/>
    <col min="13826" max="13826" width="2.1640625" style="3814" customWidth="1"/>
    <col min="13827" max="13827" width="36.6640625" style="3814" customWidth="1"/>
    <col min="13828" max="13831" width="12" style="3814" customWidth="1"/>
    <col min="13832" max="14080" width="9.1640625" style="3814"/>
    <col min="14081" max="14081" width="4" style="3814" customWidth="1"/>
    <col min="14082" max="14082" width="2.1640625" style="3814" customWidth="1"/>
    <col min="14083" max="14083" width="36.6640625" style="3814" customWidth="1"/>
    <col min="14084" max="14087" width="12" style="3814" customWidth="1"/>
    <col min="14088" max="14336" width="9.1640625" style="3814"/>
    <col min="14337" max="14337" width="4" style="3814" customWidth="1"/>
    <col min="14338" max="14338" width="2.1640625" style="3814" customWidth="1"/>
    <col min="14339" max="14339" width="36.6640625" style="3814" customWidth="1"/>
    <col min="14340" max="14343" width="12" style="3814" customWidth="1"/>
    <col min="14344" max="14592" width="9.1640625" style="3814"/>
    <col min="14593" max="14593" width="4" style="3814" customWidth="1"/>
    <col min="14594" max="14594" width="2.1640625" style="3814" customWidth="1"/>
    <col min="14595" max="14595" width="36.6640625" style="3814" customWidth="1"/>
    <col min="14596" max="14599" width="12" style="3814" customWidth="1"/>
    <col min="14600" max="14848" width="9.1640625" style="3814"/>
    <col min="14849" max="14849" width="4" style="3814" customWidth="1"/>
    <col min="14850" max="14850" width="2.1640625" style="3814" customWidth="1"/>
    <col min="14851" max="14851" width="36.6640625" style="3814" customWidth="1"/>
    <col min="14852" max="14855" width="12" style="3814" customWidth="1"/>
    <col min="14856" max="15104" width="9.1640625" style="3814"/>
    <col min="15105" max="15105" width="4" style="3814" customWidth="1"/>
    <col min="15106" max="15106" width="2.1640625" style="3814" customWidth="1"/>
    <col min="15107" max="15107" width="36.6640625" style="3814" customWidth="1"/>
    <col min="15108" max="15111" width="12" style="3814" customWidth="1"/>
    <col min="15112" max="15360" width="9.1640625" style="3814"/>
    <col min="15361" max="15361" width="4" style="3814" customWidth="1"/>
    <col min="15362" max="15362" width="2.1640625" style="3814" customWidth="1"/>
    <col min="15363" max="15363" width="36.6640625" style="3814" customWidth="1"/>
    <col min="15364" max="15367" width="12" style="3814" customWidth="1"/>
    <col min="15368" max="15616" width="9.1640625" style="3814"/>
    <col min="15617" max="15617" width="4" style="3814" customWidth="1"/>
    <col min="15618" max="15618" width="2.1640625" style="3814" customWidth="1"/>
    <col min="15619" max="15619" width="36.6640625" style="3814" customWidth="1"/>
    <col min="15620" max="15623" width="12" style="3814" customWidth="1"/>
    <col min="15624" max="15872" width="9.1640625" style="3814"/>
    <col min="15873" max="15873" width="4" style="3814" customWidth="1"/>
    <col min="15874" max="15874" width="2.1640625" style="3814" customWidth="1"/>
    <col min="15875" max="15875" width="36.6640625" style="3814" customWidth="1"/>
    <col min="15876" max="15879" width="12" style="3814" customWidth="1"/>
    <col min="15880" max="16128" width="9.1640625" style="3814"/>
    <col min="16129" max="16129" width="4" style="3814" customWidth="1"/>
    <col min="16130" max="16130" width="2.1640625" style="3814" customWidth="1"/>
    <col min="16131" max="16131" width="36.6640625" style="3814" customWidth="1"/>
    <col min="16132" max="16135" width="12" style="3814" customWidth="1"/>
    <col min="16136" max="16384" width="9.1640625" style="3814"/>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3" spans="1:90" s="1480" customFormat="1" ht="26.45" customHeight="1" thickBot="1">
      <c r="A3" s="1479" t="s">
        <v>2681</v>
      </c>
    </row>
    <row r="4" spans="1:90" ht="15" customHeight="1" thickBot="1">
      <c r="A4" s="1481"/>
      <c r="B4" s="1482"/>
      <c r="C4" s="1482"/>
      <c r="D4" s="3817" t="s">
        <v>2637</v>
      </c>
      <c r="E4" s="3817" t="s">
        <v>2638</v>
      </c>
      <c r="F4" s="3817" t="s">
        <v>2639</v>
      </c>
      <c r="G4" s="3817" t="s">
        <v>2640</v>
      </c>
    </row>
    <row r="5" spans="1:90" ht="14.25" customHeight="1">
      <c r="A5" s="3829">
        <v>1</v>
      </c>
      <c r="B5" s="3830" t="s">
        <v>2641</v>
      </c>
      <c r="C5" s="1485"/>
      <c r="D5" s="3831"/>
      <c r="E5" s="3831"/>
      <c r="F5" s="3831"/>
      <c r="G5" s="3831"/>
    </row>
    <row r="6" spans="1:90" ht="15" customHeight="1">
      <c r="A6" s="3832"/>
      <c r="B6" s="1485"/>
      <c r="C6" s="1485" t="s">
        <v>2642</v>
      </c>
      <c r="D6" s="1483">
        <v>2699</v>
      </c>
      <c r="E6" s="1484">
        <v>3126</v>
      </c>
      <c r="F6" s="1484">
        <v>2669</v>
      </c>
      <c r="G6" s="1484">
        <v>2710</v>
      </c>
    </row>
    <row r="7" spans="1:90" ht="15" customHeight="1">
      <c r="A7" s="3832"/>
      <c r="B7" s="1485"/>
      <c r="C7" s="1485" t="s">
        <v>2682</v>
      </c>
      <c r="D7" s="1467">
        <v>125.55</v>
      </c>
      <c r="E7" s="1467">
        <v>117.64</v>
      </c>
      <c r="F7" s="1467">
        <v>113.66</v>
      </c>
      <c r="G7" s="1467">
        <v>116.14</v>
      </c>
    </row>
    <row r="8" spans="1:90" ht="15" customHeight="1">
      <c r="A8" s="3829">
        <v>2</v>
      </c>
      <c r="B8" s="3830" t="s">
        <v>2648</v>
      </c>
      <c r="C8" s="1485"/>
      <c r="D8" s="1486"/>
      <c r="E8" s="1486"/>
      <c r="F8" s="1486"/>
      <c r="G8" s="1486"/>
    </row>
    <row r="9" spans="1:90" ht="14.25" customHeight="1">
      <c r="A9" s="3832"/>
      <c r="B9" s="1485" t="s">
        <v>2649</v>
      </c>
      <c r="C9" s="1485"/>
      <c r="D9" s="1486"/>
      <c r="E9" s="1486"/>
      <c r="F9" s="1486"/>
      <c r="G9" s="1486"/>
    </row>
    <row r="10" spans="1:90" ht="15" customHeight="1">
      <c r="A10" s="3832"/>
      <c r="B10" s="1485"/>
      <c r="C10" s="1485" t="s">
        <v>2650</v>
      </c>
      <c r="D10" s="1466">
        <v>4595</v>
      </c>
      <c r="E10" s="1466">
        <v>4808</v>
      </c>
      <c r="F10" s="1466">
        <v>5031</v>
      </c>
      <c r="G10" s="1466">
        <v>5224</v>
      </c>
    </row>
    <row r="11" spans="1:90" ht="15" customHeight="1">
      <c r="A11" s="3832"/>
      <c r="B11" s="1485"/>
      <c r="C11" s="3833" t="s">
        <v>2651</v>
      </c>
      <c r="D11" s="1487">
        <v>810</v>
      </c>
      <c r="E11" s="1487">
        <v>887</v>
      </c>
      <c r="F11" s="1487">
        <v>980</v>
      </c>
      <c r="G11" s="1487">
        <v>1127</v>
      </c>
    </row>
    <row r="12" spans="1:90" ht="15" customHeight="1">
      <c r="A12" s="3832"/>
      <c r="B12" s="1485"/>
      <c r="C12" s="1485" t="s">
        <v>2652</v>
      </c>
      <c r="D12" s="1466">
        <v>392</v>
      </c>
      <c r="E12" s="1466">
        <v>439</v>
      </c>
      <c r="F12" s="1466">
        <v>524</v>
      </c>
      <c r="G12" s="1466">
        <v>616</v>
      </c>
    </row>
    <row r="13" spans="1:90" ht="15" customHeight="1">
      <c r="A13" s="3832"/>
      <c r="B13" s="1485" t="s">
        <v>2653</v>
      </c>
      <c r="C13" s="1485"/>
      <c r="D13" s="1486"/>
      <c r="E13" s="1486"/>
      <c r="F13" s="1486"/>
      <c r="G13" s="1486"/>
    </row>
    <row r="14" spans="1:90" ht="15" customHeight="1">
      <c r="A14" s="3832"/>
      <c r="B14" s="1485"/>
      <c r="C14" s="1485" t="s">
        <v>2654</v>
      </c>
      <c r="D14" s="1467">
        <v>350.51900000000001</v>
      </c>
      <c r="E14" s="1467">
        <v>383.87</v>
      </c>
      <c r="F14" s="1467">
        <v>423.04</v>
      </c>
      <c r="G14" s="1467">
        <v>469.13</v>
      </c>
    </row>
    <row r="15" spans="1:90" ht="14.25" customHeight="1">
      <c r="A15" s="3832"/>
      <c r="B15" s="1485"/>
      <c r="C15" s="1485" t="s">
        <v>2652</v>
      </c>
      <c r="D15" s="1467">
        <v>4.25</v>
      </c>
      <c r="E15" s="1467">
        <v>5.18</v>
      </c>
      <c r="F15" s="1467">
        <v>6.15</v>
      </c>
      <c r="G15" s="1467">
        <v>7.2</v>
      </c>
    </row>
    <row r="16" spans="1:90" ht="15" customHeight="1">
      <c r="A16" s="3829">
        <v>3</v>
      </c>
      <c r="B16" s="3830" t="s">
        <v>2655</v>
      </c>
      <c r="C16" s="1485"/>
      <c r="D16" s="1488"/>
      <c r="E16" s="1488"/>
      <c r="F16" s="1488"/>
      <c r="G16" s="1488"/>
    </row>
    <row r="17" spans="1:7" ht="11.25" customHeight="1">
      <c r="A17" s="3832"/>
      <c r="B17" s="1485" t="s">
        <v>2649</v>
      </c>
      <c r="C17" s="1485"/>
      <c r="D17" s="1486"/>
      <c r="E17" s="1486"/>
      <c r="F17" s="1486"/>
      <c r="G17" s="1486"/>
    </row>
    <row r="18" spans="1:7" ht="14.25" customHeight="1">
      <c r="A18" s="3832"/>
      <c r="B18" s="1485"/>
      <c r="C18" s="1485" t="s">
        <v>2656</v>
      </c>
      <c r="D18" s="1466">
        <v>424</v>
      </c>
      <c r="E18" s="1466">
        <v>414</v>
      </c>
      <c r="F18" s="1466">
        <v>413</v>
      </c>
      <c r="G18" s="1466">
        <v>404</v>
      </c>
    </row>
    <row r="19" spans="1:7" ht="15" customHeight="1">
      <c r="A19" s="3832"/>
      <c r="B19" s="1485"/>
      <c r="C19" s="3834" t="s">
        <v>2657</v>
      </c>
      <c r="D19" s="1466">
        <v>97</v>
      </c>
      <c r="E19" s="1466">
        <v>91</v>
      </c>
      <c r="F19" s="1466">
        <v>98</v>
      </c>
      <c r="G19" s="1466">
        <v>94</v>
      </c>
    </row>
    <row r="20" spans="1:7" ht="11.25" customHeight="1">
      <c r="A20" s="3832"/>
      <c r="B20" s="1485" t="s">
        <v>2653</v>
      </c>
      <c r="C20" s="1485"/>
      <c r="D20" s="1486"/>
      <c r="E20" s="1486"/>
      <c r="F20" s="1486"/>
      <c r="G20" s="1486"/>
    </row>
    <row r="21" spans="1:7" ht="15" customHeight="1">
      <c r="A21" s="3832"/>
      <c r="B21" s="1485"/>
      <c r="C21" s="1485" t="s">
        <v>2658</v>
      </c>
      <c r="D21" s="1467">
        <v>32.104999999999997</v>
      </c>
      <c r="E21" s="1467">
        <v>32.409999999999997</v>
      </c>
      <c r="F21" s="1467">
        <v>34.049999999999997</v>
      </c>
      <c r="G21" s="1467">
        <v>34.909999999999997</v>
      </c>
    </row>
    <row r="22" spans="1:7" ht="15" customHeight="1">
      <c r="A22" s="3832"/>
      <c r="B22" s="1485"/>
      <c r="C22" s="1485" t="s">
        <v>2652</v>
      </c>
      <c r="D22" s="1467">
        <v>0.8</v>
      </c>
      <c r="E22" s="1467">
        <v>0.8</v>
      </c>
      <c r="F22" s="1467">
        <v>0.99</v>
      </c>
      <c r="G22" s="1467">
        <v>1.07</v>
      </c>
    </row>
    <row r="23" spans="1:7" ht="13.5" customHeight="1">
      <c r="A23" s="3829">
        <v>4</v>
      </c>
      <c r="B23" s="3830" t="s">
        <v>2659</v>
      </c>
      <c r="C23" s="1485"/>
      <c r="D23" s="1486"/>
      <c r="E23" s="1486"/>
      <c r="F23" s="1486"/>
      <c r="G23" s="1486"/>
    </row>
    <row r="24" spans="1:7" ht="15" customHeight="1">
      <c r="A24" s="3832"/>
      <c r="B24" s="1485" t="s">
        <v>2649</v>
      </c>
      <c r="C24" s="1485"/>
      <c r="D24" s="1486"/>
      <c r="E24" s="1486"/>
      <c r="F24" s="1486"/>
      <c r="G24" s="1486"/>
    </row>
    <row r="25" spans="1:7" ht="14.25" customHeight="1">
      <c r="A25" s="3832"/>
      <c r="B25" s="1485"/>
      <c r="C25" s="1485" t="s">
        <v>2656</v>
      </c>
      <c r="D25" s="1466">
        <v>38</v>
      </c>
      <c r="E25" s="1466">
        <v>34</v>
      </c>
      <c r="F25" s="1466">
        <v>35</v>
      </c>
      <c r="G25" s="1466">
        <v>29</v>
      </c>
    </row>
    <row r="26" spans="1:7" ht="15" customHeight="1">
      <c r="A26" s="3832"/>
      <c r="B26" s="1485"/>
      <c r="C26" s="1485" t="s">
        <v>2652</v>
      </c>
      <c r="D26" s="1466">
        <v>2</v>
      </c>
      <c r="E26" s="1466">
        <v>2</v>
      </c>
      <c r="F26" s="1466">
        <v>5</v>
      </c>
      <c r="G26" s="1466">
        <v>4</v>
      </c>
    </row>
    <row r="27" spans="1:7" ht="15" customHeight="1">
      <c r="A27" s="3832"/>
      <c r="B27" s="1485" t="s">
        <v>2660</v>
      </c>
      <c r="C27" s="1485"/>
      <c r="D27" s="1466">
        <v>36</v>
      </c>
      <c r="E27" s="1466">
        <v>33</v>
      </c>
      <c r="F27" s="1466">
        <v>31</v>
      </c>
      <c r="G27" s="1466">
        <v>24</v>
      </c>
    </row>
    <row r="28" spans="1:7" ht="9.75" customHeight="1">
      <c r="A28" s="3832"/>
      <c r="B28" s="1485" t="s">
        <v>2653</v>
      </c>
      <c r="C28" s="1485"/>
      <c r="D28" s="1486"/>
      <c r="E28" s="1486"/>
      <c r="F28" s="1486"/>
      <c r="G28" s="1486"/>
    </row>
    <row r="29" spans="1:7" ht="15" customHeight="1">
      <c r="A29" s="3832"/>
      <c r="B29" s="1485"/>
      <c r="C29" s="1485" t="s">
        <v>2661</v>
      </c>
      <c r="D29" s="1467">
        <v>3.0379999999999998</v>
      </c>
      <c r="E29" s="1467">
        <v>2.79</v>
      </c>
      <c r="F29" s="1467">
        <v>2.97</v>
      </c>
      <c r="G29" s="1467">
        <v>2.7</v>
      </c>
    </row>
    <row r="30" spans="1:7" ht="12" customHeight="1">
      <c r="A30" s="3832"/>
      <c r="B30" s="1485"/>
      <c r="C30" s="1485" t="s">
        <v>2652</v>
      </c>
      <c r="D30" s="1467">
        <v>0</v>
      </c>
      <c r="E30" s="1467">
        <v>0</v>
      </c>
      <c r="F30" s="1467">
        <v>0</v>
      </c>
      <c r="G30" s="1467">
        <v>0.01</v>
      </c>
    </row>
    <row r="31" spans="1:7" ht="13.5" customHeight="1">
      <c r="A31" s="3829">
        <v>5</v>
      </c>
      <c r="B31" s="3830" t="s">
        <v>2662</v>
      </c>
      <c r="C31" s="1485"/>
      <c r="D31" s="1486"/>
      <c r="E31" s="1486"/>
      <c r="F31" s="1486"/>
      <c r="G31" s="1486"/>
    </row>
    <row r="32" spans="1:7" ht="12.75" customHeight="1">
      <c r="A32" s="3832"/>
      <c r="B32" s="1485" t="s">
        <v>2649</v>
      </c>
      <c r="C32" s="1485"/>
      <c r="D32" s="1486"/>
      <c r="E32" s="1486"/>
      <c r="F32" s="1486"/>
      <c r="G32" s="1486"/>
    </row>
    <row r="33" spans="1:7" ht="15" customHeight="1">
      <c r="A33" s="3832"/>
      <c r="B33" s="1485"/>
      <c r="C33" s="1485" t="s">
        <v>2656</v>
      </c>
      <c r="D33" s="1466">
        <v>830</v>
      </c>
      <c r="E33" s="1466" t="s">
        <v>2683</v>
      </c>
      <c r="F33" s="1466">
        <v>1020</v>
      </c>
      <c r="G33" s="1466">
        <v>1070</v>
      </c>
    </row>
    <row r="34" spans="1:7" ht="15" customHeight="1">
      <c r="A34" s="3832"/>
      <c r="B34" s="1485"/>
      <c r="C34" s="3833" t="s">
        <v>2664</v>
      </c>
      <c r="D34" s="1487">
        <v>389</v>
      </c>
      <c r="E34" s="1487">
        <v>448</v>
      </c>
      <c r="F34" s="1487">
        <v>481</v>
      </c>
      <c r="G34" s="1487">
        <v>570</v>
      </c>
    </row>
    <row r="35" spans="1:7" ht="15" customHeight="1">
      <c r="A35" s="3832"/>
      <c r="B35" s="1485"/>
      <c r="C35" s="1485" t="s">
        <v>2652</v>
      </c>
      <c r="D35" s="1466">
        <v>47</v>
      </c>
      <c r="E35" s="1466">
        <v>55</v>
      </c>
      <c r="F35" s="1466">
        <v>56</v>
      </c>
      <c r="G35" s="1466">
        <v>57</v>
      </c>
    </row>
    <row r="36" spans="1:7" ht="12.75" customHeight="1">
      <c r="A36" s="3832"/>
      <c r="B36" s="1485" t="s">
        <v>2653</v>
      </c>
      <c r="C36" s="1485"/>
      <c r="D36" s="1486"/>
      <c r="E36" s="1486"/>
      <c r="F36" s="1486"/>
      <c r="G36" s="1486"/>
    </row>
    <row r="37" spans="1:7" ht="15" customHeight="1">
      <c r="A37" s="3832"/>
      <c r="B37" s="1485"/>
      <c r="C37" s="1485" t="s">
        <v>2665</v>
      </c>
      <c r="D37" s="1467">
        <v>75.238</v>
      </c>
      <c r="E37" s="1467">
        <v>92.27</v>
      </c>
      <c r="F37" s="1467">
        <v>97.78</v>
      </c>
      <c r="G37" s="1467">
        <v>113.57</v>
      </c>
    </row>
    <row r="38" spans="1:7" ht="14.25" customHeight="1">
      <c r="A38" s="3832"/>
      <c r="B38" s="1485"/>
      <c r="C38" s="1485" t="s">
        <v>2652</v>
      </c>
      <c r="D38" s="1467">
        <v>0.2</v>
      </c>
      <c r="E38" s="1467">
        <v>0.32</v>
      </c>
      <c r="F38" s="1467">
        <v>0.4</v>
      </c>
      <c r="G38" s="1467">
        <v>0.4</v>
      </c>
    </row>
    <row r="39" spans="1:7" ht="13.5" customHeight="1">
      <c r="A39" s="3829">
        <v>6</v>
      </c>
      <c r="B39" s="3835" t="s">
        <v>2671</v>
      </c>
      <c r="C39" s="1485"/>
      <c r="D39" s="1489"/>
      <c r="E39" s="1489"/>
      <c r="F39" s="1489"/>
      <c r="G39" s="1489"/>
    </row>
    <row r="40" spans="1:7" ht="14.25" customHeight="1">
      <c r="A40" s="3836"/>
      <c r="B40" s="1485"/>
      <c r="C40" s="1485" t="s">
        <v>2670</v>
      </c>
      <c r="D40" s="1467">
        <v>0.17</v>
      </c>
      <c r="E40" s="1467">
        <v>0.1</v>
      </c>
      <c r="F40" s="1467">
        <v>0.13</v>
      </c>
      <c r="G40" s="1467">
        <v>0.11</v>
      </c>
    </row>
    <row r="41" spans="1:7" ht="13.5" customHeight="1">
      <c r="A41" s="3829">
        <v>7</v>
      </c>
      <c r="B41" s="3830" t="s">
        <v>2673</v>
      </c>
      <c r="C41" s="1485"/>
      <c r="D41" s="1486"/>
      <c r="E41" s="1486"/>
      <c r="F41" s="1486"/>
      <c r="G41" s="1486"/>
    </row>
    <row r="42" spans="1:7" ht="15" customHeight="1">
      <c r="A42" s="3832"/>
      <c r="B42" s="1485"/>
      <c r="C42" s="1485" t="s">
        <v>2649</v>
      </c>
      <c r="D42" s="1466">
        <v>869</v>
      </c>
      <c r="E42" s="1466">
        <v>852</v>
      </c>
      <c r="F42" s="1466">
        <v>682</v>
      </c>
      <c r="G42" s="1466">
        <v>555</v>
      </c>
    </row>
    <row r="43" spans="1:7" ht="21.75" customHeight="1" thickBot="1">
      <c r="A43" s="3837"/>
      <c r="B43" s="3838"/>
      <c r="C43" s="3839" t="s">
        <v>2684</v>
      </c>
      <c r="D43" s="1490">
        <v>20.190000000000001</v>
      </c>
      <c r="E43" s="1490">
        <v>19.579999999999998</v>
      </c>
      <c r="F43" s="1490">
        <v>15.69</v>
      </c>
      <c r="G43" s="1490">
        <v>13.18</v>
      </c>
    </row>
    <row r="44" spans="1:7" ht="14.1" customHeight="1">
      <c r="A44" s="3840">
        <v>1</v>
      </c>
      <c r="B44" s="1497" t="s">
        <v>2685</v>
      </c>
      <c r="C44" s="3841"/>
    </row>
    <row r="45" spans="1:7" ht="14.1" customHeight="1">
      <c r="A45" s="3842">
        <v>2</v>
      </c>
      <c r="B45" s="1497" t="s">
        <v>2686</v>
      </c>
      <c r="C45" s="3841"/>
    </row>
    <row r="46" spans="1:7" ht="14.1" customHeight="1">
      <c r="A46" s="3842">
        <v>3</v>
      </c>
      <c r="B46" s="1497" t="s">
        <v>2687</v>
      </c>
      <c r="C46" s="3841"/>
    </row>
    <row r="47" spans="1:7" ht="14.1" customHeight="1">
      <c r="A47" s="6674">
        <v>4</v>
      </c>
      <c r="B47" s="1497" t="s">
        <v>2688</v>
      </c>
      <c r="C47" s="3841"/>
    </row>
    <row r="48" spans="1:7" ht="10.5" customHeight="1">
      <c r="A48" s="6674"/>
      <c r="B48" s="1497" t="s">
        <v>2689</v>
      </c>
      <c r="C48" s="3841"/>
    </row>
    <row r="49" spans="1:8" ht="13.5" customHeight="1">
      <c r="A49" s="1491">
        <v>5</v>
      </c>
      <c r="B49" s="3843" t="s">
        <v>2690</v>
      </c>
      <c r="C49" s="3843"/>
      <c r="D49" s="3843"/>
      <c r="E49" s="3843"/>
      <c r="F49" s="3843"/>
      <c r="G49" s="3843"/>
    </row>
    <row r="50" spans="1:8" ht="27" customHeight="1">
      <c r="A50" s="3842">
        <v>6</v>
      </c>
      <c r="B50" s="6675" t="s">
        <v>2691</v>
      </c>
      <c r="C50" s="6675"/>
      <c r="D50" s="6675"/>
      <c r="E50" s="6675"/>
      <c r="F50" s="6675"/>
      <c r="G50" s="6675"/>
      <c r="H50" s="3844"/>
    </row>
    <row r="51" spans="1:8" ht="12" customHeight="1">
      <c r="A51" s="1491">
        <v>7</v>
      </c>
      <c r="B51" s="6676" t="s">
        <v>2692</v>
      </c>
      <c r="C51" s="6676"/>
    </row>
    <row r="52" spans="1:8" ht="12" customHeight="1">
      <c r="A52" s="1491">
        <v>8</v>
      </c>
      <c r="B52" s="3814" t="s">
        <v>2693</v>
      </c>
    </row>
    <row r="53" spans="1:8" ht="30" customHeight="1">
      <c r="A53" s="1491">
        <v>9</v>
      </c>
      <c r="B53" s="6677" t="s">
        <v>2694</v>
      </c>
      <c r="C53" s="6677"/>
      <c r="D53" s="6677"/>
      <c r="E53" s="6677"/>
      <c r="F53" s="6677"/>
      <c r="G53" s="6677"/>
      <c r="H53" s="1492"/>
    </row>
  </sheetData>
  <mergeCells count="5">
    <mergeCell ref="A1:C1"/>
    <mergeCell ref="A47:A48"/>
    <mergeCell ref="B50:G50"/>
    <mergeCell ref="B51:C51"/>
    <mergeCell ref="B53:G53"/>
  </mergeCells>
  <hyperlinks>
    <hyperlink ref="A1" location="CONTENT!A1" display="Back to table of contents"/>
  </hyperlinks>
  <printOptions horizontalCentered="1"/>
  <pageMargins left="0.45866141700000002" right="0.393700787" top="0.761811024" bottom="0.25" header="0.511811023622047" footer="0.35433070866141703"/>
  <pageSetup paperSize="9"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CL31"/>
  <sheetViews>
    <sheetView zoomScaleNormal="100" workbookViewId="0">
      <selection sqref="A1:XFD1"/>
    </sheetView>
  </sheetViews>
  <sheetFormatPr defaultColWidth="9.1640625" defaultRowHeight="12.75"/>
  <cols>
    <col min="1" max="1" width="48.33203125" style="3814" customWidth="1"/>
    <col min="2" max="5" width="11.33203125" style="3814" customWidth="1"/>
    <col min="6" max="6" width="9.1640625" style="3814"/>
    <col min="7" max="8" width="14.6640625" style="3814" customWidth="1"/>
    <col min="9" max="256" width="9.1640625" style="3814"/>
    <col min="257" max="257" width="47.1640625" style="3814" customWidth="1"/>
    <col min="258" max="258" width="9.33203125" style="3814" customWidth="1"/>
    <col min="259" max="259" width="10" style="3814" customWidth="1"/>
    <col min="260" max="261" width="10.5" style="3814" customWidth="1"/>
    <col min="262" max="262" width="9.1640625" style="3814"/>
    <col min="263" max="264" width="14.6640625" style="3814" customWidth="1"/>
    <col min="265" max="512" width="9.1640625" style="3814"/>
    <col min="513" max="513" width="47.1640625" style="3814" customWidth="1"/>
    <col min="514" max="514" width="9.33203125" style="3814" customWidth="1"/>
    <col min="515" max="515" width="10" style="3814" customWidth="1"/>
    <col min="516" max="517" width="10.5" style="3814" customWidth="1"/>
    <col min="518" max="518" width="9.1640625" style="3814"/>
    <col min="519" max="520" width="14.6640625" style="3814" customWidth="1"/>
    <col min="521" max="768" width="9.1640625" style="3814"/>
    <col min="769" max="769" width="47.1640625" style="3814" customWidth="1"/>
    <col min="770" max="770" width="9.33203125" style="3814" customWidth="1"/>
    <col min="771" max="771" width="10" style="3814" customWidth="1"/>
    <col min="772" max="773" width="10.5" style="3814" customWidth="1"/>
    <col min="774" max="774" width="9.1640625" style="3814"/>
    <col min="775" max="776" width="14.6640625" style="3814" customWidth="1"/>
    <col min="777" max="1024" width="9.1640625" style="3814"/>
    <col min="1025" max="1025" width="47.1640625" style="3814" customWidth="1"/>
    <col min="1026" max="1026" width="9.33203125" style="3814" customWidth="1"/>
    <col min="1027" max="1027" width="10" style="3814" customWidth="1"/>
    <col min="1028" max="1029" width="10.5" style="3814" customWidth="1"/>
    <col min="1030" max="1030" width="9.1640625" style="3814"/>
    <col min="1031" max="1032" width="14.6640625" style="3814" customWidth="1"/>
    <col min="1033" max="1280" width="9.1640625" style="3814"/>
    <col min="1281" max="1281" width="47.1640625" style="3814" customWidth="1"/>
    <col min="1282" max="1282" width="9.33203125" style="3814" customWidth="1"/>
    <col min="1283" max="1283" width="10" style="3814" customWidth="1"/>
    <col min="1284" max="1285" width="10.5" style="3814" customWidth="1"/>
    <col min="1286" max="1286" width="9.1640625" style="3814"/>
    <col min="1287" max="1288" width="14.6640625" style="3814" customWidth="1"/>
    <col min="1289" max="1536" width="9.1640625" style="3814"/>
    <col min="1537" max="1537" width="47.1640625" style="3814" customWidth="1"/>
    <col min="1538" max="1538" width="9.33203125" style="3814" customWidth="1"/>
    <col min="1539" max="1539" width="10" style="3814" customWidth="1"/>
    <col min="1540" max="1541" width="10.5" style="3814" customWidth="1"/>
    <col min="1542" max="1542" width="9.1640625" style="3814"/>
    <col min="1543" max="1544" width="14.6640625" style="3814" customWidth="1"/>
    <col min="1545" max="1792" width="9.1640625" style="3814"/>
    <col min="1793" max="1793" width="47.1640625" style="3814" customWidth="1"/>
    <col min="1794" max="1794" width="9.33203125" style="3814" customWidth="1"/>
    <col min="1795" max="1795" width="10" style="3814" customWidth="1"/>
    <col min="1796" max="1797" width="10.5" style="3814" customWidth="1"/>
    <col min="1798" max="1798" width="9.1640625" style="3814"/>
    <col min="1799" max="1800" width="14.6640625" style="3814" customWidth="1"/>
    <col min="1801" max="2048" width="9.1640625" style="3814"/>
    <col min="2049" max="2049" width="47.1640625" style="3814" customWidth="1"/>
    <col min="2050" max="2050" width="9.33203125" style="3814" customWidth="1"/>
    <col min="2051" max="2051" width="10" style="3814" customWidth="1"/>
    <col min="2052" max="2053" width="10.5" style="3814" customWidth="1"/>
    <col min="2054" max="2054" width="9.1640625" style="3814"/>
    <col min="2055" max="2056" width="14.6640625" style="3814" customWidth="1"/>
    <col min="2057" max="2304" width="9.1640625" style="3814"/>
    <col min="2305" max="2305" width="47.1640625" style="3814" customWidth="1"/>
    <col min="2306" max="2306" width="9.33203125" style="3814" customWidth="1"/>
    <col min="2307" max="2307" width="10" style="3814" customWidth="1"/>
    <col min="2308" max="2309" width="10.5" style="3814" customWidth="1"/>
    <col min="2310" max="2310" width="9.1640625" style="3814"/>
    <col min="2311" max="2312" width="14.6640625" style="3814" customWidth="1"/>
    <col min="2313" max="2560" width="9.1640625" style="3814"/>
    <col min="2561" max="2561" width="47.1640625" style="3814" customWidth="1"/>
    <col min="2562" max="2562" width="9.33203125" style="3814" customWidth="1"/>
    <col min="2563" max="2563" width="10" style="3814" customWidth="1"/>
    <col min="2564" max="2565" width="10.5" style="3814" customWidth="1"/>
    <col min="2566" max="2566" width="9.1640625" style="3814"/>
    <col min="2567" max="2568" width="14.6640625" style="3814" customWidth="1"/>
    <col min="2569" max="2816" width="9.1640625" style="3814"/>
    <col min="2817" max="2817" width="47.1640625" style="3814" customWidth="1"/>
    <col min="2818" max="2818" width="9.33203125" style="3814" customWidth="1"/>
    <col min="2819" max="2819" width="10" style="3814" customWidth="1"/>
    <col min="2820" max="2821" width="10.5" style="3814" customWidth="1"/>
    <col min="2822" max="2822" width="9.1640625" style="3814"/>
    <col min="2823" max="2824" width="14.6640625" style="3814" customWidth="1"/>
    <col min="2825" max="3072" width="9.1640625" style="3814"/>
    <col min="3073" max="3073" width="47.1640625" style="3814" customWidth="1"/>
    <col min="3074" max="3074" width="9.33203125" style="3814" customWidth="1"/>
    <col min="3075" max="3075" width="10" style="3814" customWidth="1"/>
    <col min="3076" max="3077" width="10.5" style="3814" customWidth="1"/>
    <col min="3078" max="3078" width="9.1640625" style="3814"/>
    <col min="3079" max="3080" width="14.6640625" style="3814" customWidth="1"/>
    <col min="3081" max="3328" width="9.1640625" style="3814"/>
    <col min="3329" max="3329" width="47.1640625" style="3814" customWidth="1"/>
    <col min="3330" max="3330" width="9.33203125" style="3814" customWidth="1"/>
    <col min="3331" max="3331" width="10" style="3814" customWidth="1"/>
    <col min="3332" max="3333" width="10.5" style="3814" customWidth="1"/>
    <col min="3334" max="3334" width="9.1640625" style="3814"/>
    <col min="3335" max="3336" width="14.6640625" style="3814" customWidth="1"/>
    <col min="3337" max="3584" width="9.1640625" style="3814"/>
    <col min="3585" max="3585" width="47.1640625" style="3814" customWidth="1"/>
    <col min="3586" max="3586" width="9.33203125" style="3814" customWidth="1"/>
    <col min="3587" max="3587" width="10" style="3814" customWidth="1"/>
    <col min="3588" max="3589" width="10.5" style="3814" customWidth="1"/>
    <col min="3590" max="3590" width="9.1640625" style="3814"/>
    <col min="3591" max="3592" width="14.6640625" style="3814" customWidth="1"/>
    <col min="3593" max="3840" width="9.1640625" style="3814"/>
    <col min="3841" max="3841" width="47.1640625" style="3814" customWidth="1"/>
    <col min="3842" max="3842" width="9.33203125" style="3814" customWidth="1"/>
    <col min="3843" max="3843" width="10" style="3814" customWidth="1"/>
    <col min="3844" max="3845" width="10.5" style="3814" customWidth="1"/>
    <col min="3846" max="3846" width="9.1640625" style="3814"/>
    <col min="3847" max="3848" width="14.6640625" style="3814" customWidth="1"/>
    <col min="3849" max="4096" width="9.1640625" style="3814"/>
    <col min="4097" max="4097" width="47.1640625" style="3814" customWidth="1"/>
    <col min="4098" max="4098" width="9.33203125" style="3814" customWidth="1"/>
    <col min="4099" max="4099" width="10" style="3814" customWidth="1"/>
    <col min="4100" max="4101" width="10.5" style="3814" customWidth="1"/>
    <col min="4102" max="4102" width="9.1640625" style="3814"/>
    <col min="4103" max="4104" width="14.6640625" style="3814" customWidth="1"/>
    <col min="4105" max="4352" width="9.1640625" style="3814"/>
    <col min="4353" max="4353" width="47.1640625" style="3814" customWidth="1"/>
    <col min="4354" max="4354" width="9.33203125" style="3814" customWidth="1"/>
    <col min="4355" max="4355" width="10" style="3814" customWidth="1"/>
    <col min="4356" max="4357" width="10.5" style="3814" customWidth="1"/>
    <col min="4358" max="4358" width="9.1640625" style="3814"/>
    <col min="4359" max="4360" width="14.6640625" style="3814" customWidth="1"/>
    <col min="4361" max="4608" width="9.1640625" style="3814"/>
    <col min="4609" max="4609" width="47.1640625" style="3814" customWidth="1"/>
    <col min="4610" max="4610" width="9.33203125" style="3814" customWidth="1"/>
    <col min="4611" max="4611" width="10" style="3814" customWidth="1"/>
    <col min="4612" max="4613" width="10.5" style="3814" customWidth="1"/>
    <col min="4614" max="4614" width="9.1640625" style="3814"/>
    <col min="4615" max="4616" width="14.6640625" style="3814" customWidth="1"/>
    <col min="4617" max="4864" width="9.1640625" style="3814"/>
    <col min="4865" max="4865" width="47.1640625" style="3814" customWidth="1"/>
    <col min="4866" max="4866" width="9.33203125" style="3814" customWidth="1"/>
    <col min="4867" max="4867" width="10" style="3814" customWidth="1"/>
    <col min="4868" max="4869" width="10.5" style="3814" customWidth="1"/>
    <col min="4870" max="4870" width="9.1640625" style="3814"/>
    <col min="4871" max="4872" width="14.6640625" style="3814" customWidth="1"/>
    <col min="4873" max="5120" width="9.1640625" style="3814"/>
    <col min="5121" max="5121" width="47.1640625" style="3814" customWidth="1"/>
    <col min="5122" max="5122" width="9.33203125" style="3814" customWidth="1"/>
    <col min="5123" max="5123" width="10" style="3814" customWidth="1"/>
    <col min="5124" max="5125" width="10.5" style="3814" customWidth="1"/>
    <col min="5126" max="5126" width="9.1640625" style="3814"/>
    <col min="5127" max="5128" width="14.6640625" style="3814" customWidth="1"/>
    <col min="5129" max="5376" width="9.1640625" style="3814"/>
    <col min="5377" max="5377" width="47.1640625" style="3814" customWidth="1"/>
    <col min="5378" max="5378" width="9.33203125" style="3814" customWidth="1"/>
    <col min="5379" max="5379" width="10" style="3814" customWidth="1"/>
    <col min="5380" max="5381" width="10.5" style="3814" customWidth="1"/>
    <col min="5382" max="5382" width="9.1640625" style="3814"/>
    <col min="5383" max="5384" width="14.6640625" style="3814" customWidth="1"/>
    <col min="5385" max="5632" width="9.1640625" style="3814"/>
    <col min="5633" max="5633" width="47.1640625" style="3814" customWidth="1"/>
    <col min="5634" max="5634" width="9.33203125" style="3814" customWidth="1"/>
    <col min="5635" max="5635" width="10" style="3814" customWidth="1"/>
    <col min="5636" max="5637" width="10.5" style="3814" customWidth="1"/>
    <col min="5638" max="5638" width="9.1640625" style="3814"/>
    <col min="5639" max="5640" width="14.6640625" style="3814" customWidth="1"/>
    <col min="5641" max="5888" width="9.1640625" style="3814"/>
    <col min="5889" max="5889" width="47.1640625" style="3814" customWidth="1"/>
    <col min="5890" max="5890" width="9.33203125" style="3814" customWidth="1"/>
    <col min="5891" max="5891" width="10" style="3814" customWidth="1"/>
    <col min="5892" max="5893" width="10.5" style="3814" customWidth="1"/>
    <col min="5894" max="5894" width="9.1640625" style="3814"/>
    <col min="5895" max="5896" width="14.6640625" style="3814" customWidth="1"/>
    <col min="5897" max="6144" width="9.1640625" style="3814"/>
    <col min="6145" max="6145" width="47.1640625" style="3814" customWidth="1"/>
    <col min="6146" max="6146" width="9.33203125" style="3814" customWidth="1"/>
    <col min="6147" max="6147" width="10" style="3814" customWidth="1"/>
    <col min="6148" max="6149" width="10.5" style="3814" customWidth="1"/>
    <col min="6150" max="6150" width="9.1640625" style="3814"/>
    <col min="6151" max="6152" width="14.6640625" style="3814" customWidth="1"/>
    <col min="6153" max="6400" width="9.1640625" style="3814"/>
    <col min="6401" max="6401" width="47.1640625" style="3814" customWidth="1"/>
    <col min="6402" max="6402" width="9.33203125" style="3814" customWidth="1"/>
    <col min="6403" max="6403" width="10" style="3814" customWidth="1"/>
    <col min="6404" max="6405" width="10.5" style="3814" customWidth="1"/>
    <col min="6406" max="6406" width="9.1640625" style="3814"/>
    <col min="6407" max="6408" width="14.6640625" style="3814" customWidth="1"/>
    <col min="6409" max="6656" width="9.1640625" style="3814"/>
    <col min="6657" max="6657" width="47.1640625" style="3814" customWidth="1"/>
    <col min="6658" max="6658" width="9.33203125" style="3814" customWidth="1"/>
    <col min="6659" max="6659" width="10" style="3814" customWidth="1"/>
    <col min="6660" max="6661" width="10.5" style="3814" customWidth="1"/>
    <col min="6662" max="6662" width="9.1640625" style="3814"/>
    <col min="6663" max="6664" width="14.6640625" style="3814" customWidth="1"/>
    <col min="6665" max="6912" width="9.1640625" style="3814"/>
    <col min="6913" max="6913" width="47.1640625" style="3814" customWidth="1"/>
    <col min="6914" max="6914" width="9.33203125" style="3814" customWidth="1"/>
    <col min="6915" max="6915" width="10" style="3814" customWidth="1"/>
    <col min="6916" max="6917" width="10.5" style="3814" customWidth="1"/>
    <col min="6918" max="6918" width="9.1640625" style="3814"/>
    <col min="6919" max="6920" width="14.6640625" style="3814" customWidth="1"/>
    <col min="6921" max="7168" width="9.1640625" style="3814"/>
    <col min="7169" max="7169" width="47.1640625" style="3814" customWidth="1"/>
    <col min="7170" max="7170" width="9.33203125" style="3814" customWidth="1"/>
    <col min="7171" max="7171" width="10" style="3814" customWidth="1"/>
    <col min="7172" max="7173" width="10.5" style="3814" customWidth="1"/>
    <col min="7174" max="7174" width="9.1640625" style="3814"/>
    <col min="7175" max="7176" width="14.6640625" style="3814" customWidth="1"/>
    <col min="7177" max="7424" width="9.1640625" style="3814"/>
    <col min="7425" max="7425" width="47.1640625" style="3814" customWidth="1"/>
    <col min="7426" max="7426" width="9.33203125" style="3814" customWidth="1"/>
    <col min="7427" max="7427" width="10" style="3814" customWidth="1"/>
    <col min="7428" max="7429" width="10.5" style="3814" customWidth="1"/>
    <col min="7430" max="7430" width="9.1640625" style="3814"/>
    <col min="7431" max="7432" width="14.6640625" style="3814" customWidth="1"/>
    <col min="7433" max="7680" width="9.1640625" style="3814"/>
    <col min="7681" max="7681" width="47.1640625" style="3814" customWidth="1"/>
    <col min="7682" max="7682" width="9.33203125" style="3814" customWidth="1"/>
    <col min="7683" max="7683" width="10" style="3814" customWidth="1"/>
    <col min="7684" max="7685" width="10.5" style="3814" customWidth="1"/>
    <col min="7686" max="7686" width="9.1640625" style="3814"/>
    <col min="7687" max="7688" width="14.6640625" style="3814" customWidth="1"/>
    <col min="7689" max="7936" width="9.1640625" style="3814"/>
    <col min="7937" max="7937" width="47.1640625" style="3814" customWidth="1"/>
    <col min="7938" max="7938" width="9.33203125" style="3814" customWidth="1"/>
    <col min="7939" max="7939" width="10" style="3814" customWidth="1"/>
    <col min="7940" max="7941" width="10.5" style="3814" customWidth="1"/>
    <col min="7942" max="7942" width="9.1640625" style="3814"/>
    <col min="7943" max="7944" width="14.6640625" style="3814" customWidth="1"/>
    <col min="7945" max="8192" width="9.1640625" style="3814"/>
    <col min="8193" max="8193" width="47.1640625" style="3814" customWidth="1"/>
    <col min="8194" max="8194" width="9.33203125" style="3814" customWidth="1"/>
    <col min="8195" max="8195" width="10" style="3814" customWidth="1"/>
    <col min="8196" max="8197" width="10.5" style="3814" customWidth="1"/>
    <col min="8198" max="8198" width="9.1640625" style="3814"/>
    <col min="8199" max="8200" width="14.6640625" style="3814" customWidth="1"/>
    <col min="8201" max="8448" width="9.1640625" style="3814"/>
    <col min="8449" max="8449" width="47.1640625" style="3814" customWidth="1"/>
    <col min="8450" max="8450" width="9.33203125" style="3814" customWidth="1"/>
    <col min="8451" max="8451" width="10" style="3814" customWidth="1"/>
    <col min="8452" max="8453" width="10.5" style="3814" customWidth="1"/>
    <col min="8454" max="8454" width="9.1640625" style="3814"/>
    <col min="8455" max="8456" width="14.6640625" style="3814" customWidth="1"/>
    <col min="8457" max="8704" width="9.1640625" style="3814"/>
    <col min="8705" max="8705" width="47.1640625" style="3814" customWidth="1"/>
    <col min="8706" max="8706" width="9.33203125" style="3814" customWidth="1"/>
    <col min="8707" max="8707" width="10" style="3814" customWidth="1"/>
    <col min="8708" max="8709" width="10.5" style="3814" customWidth="1"/>
    <col min="8710" max="8710" width="9.1640625" style="3814"/>
    <col min="8711" max="8712" width="14.6640625" style="3814" customWidth="1"/>
    <col min="8713" max="8960" width="9.1640625" style="3814"/>
    <col min="8961" max="8961" width="47.1640625" style="3814" customWidth="1"/>
    <col min="8962" max="8962" width="9.33203125" style="3814" customWidth="1"/>
    <col min="8963" max="8963" width="10" style="3814" customWidth="1"/>
    <col min="8964" max="8965" width="10.5" style="3814" customWidth="1"/>
    <col min="8966" max="8966" width="9.1640625" style="3814"/>
    <col min="8967" max="8968" width="14.6640625" style="3814" customWidth="1"/>
    <col min="8969" max="9216" width="9.1640625" style="3814"/>
    <col min="9217" max="9217" width="47.1640625" style="3814" customWidth="1"/>
    <col min="9218" max="9218" width="9.33203125" style="3814" customWidth="1"/>
    <col min="9219" max="9219" width="10" style="3814" customWidth="1"/>
    <col min="9220" max="9221" width="10.5" style="3814" customWidth="1"/>
    <col min="9222" max="9222" width="9.1640625" style="3814"/>
    <col min="9223" max="9224" width="14.6640625" style="3814" customWidth="1"/>
    <col min="9225" max="9472" width="9.1640625" style="3814"/>
    <col min="9473" max="9473" width="47.1640625" style="3814" customWidth="1"/>
    <col min="9474" max="9474" width="9.33203125" style="3814" customWidth="1"/>
    <col min="9475" max="9475" width="10" style="3814" customWidth="1"/>
    <col min="9476" max="9477" width="10.5" style="3814" customWidth="1"/>
    <col min="9478" max="9478" width="9.1640625" style="3814"/>
    <col min="9479" max="9480" width="14.6640625" style="3814" customWidth="1"/>
    <col min="9481" max="9728" width="9.1640625" style="3814"/>
    <col min="9729" max="9729" width="47.1640625" style="3814" customWidth="1"/>
    <col min="9730" max="9730" width="9.33203125" style="3814" customWidth="1"/>
    <col min="9731" max="9731" width="10" style="3814" customWidth="1"/>
    <col min="9732" max="9733" width="10.5" style="3814" customWidth="1"/>
    <col min="9734" max="9734" width="9.1640625" style="3814"/>
    <col min="9735" max="9736" width="14.6640625" style="3814" customWidth="1"/>
    <col min="9737" max="9984" width="9.1640625" style="3814"/>
    <col min="9985" max="9985" width="47.1640625" style="3814" customWidth="1"/>
    <col min="9986" max="9986" width="9.33203125" style="3814" customWidth="1"/>
    <col min="9987" max="9987" width="10" style="3814" customWidth="1"/>
    <col min="9988" max="9989" width="10.5" style="3814" customWidth="1"/>
    <col min="9990" max="9990" width="9.1640625" style="3814"/>
    <col min="9991" max="9992" width="14.6640625" style="3814" customWidth="1"/>
    <col min="9993" max="10240" width="9.1640625" style="3814"/>
    <col min="10241" max="10241" width="47.1640625" style="3814" customWidth="1"/>
    <col min="10242" max="10242" width="9.33203125" style="3814" customWidth="1"/>
    <col min="10243" max="10243" width="10" style="3814" customWidth="1"/>
    <col min="10244" max="10245" width="10.5" style="3814" customWidth="1"/>
    <col min="10246" max="10246" width="9.1640625" style="3814"/>
    <col min="10247" max="10248" width="14.6640625" style="3814" customWidth="1"/>
    <col min="10249" max="10496" width="9.1640625" style="3814"/>
    <col min="10497" max="10497" width="47.1640625" style="3814" customWidth="1"/>
    <col min="10498" max="10498" width="9.33203125" style="3814" customWidth="1"/>
    <col min="10499" max="10499" width="10" style="3814" customWidth="1"/>
    <col min="10500" max="10501" width="10.5" style="3814" customWidth="1"/>
    <col min="10502" max="10502" width="9.1640625" style="3814"/>
    <col min="10503" max="10504" width="14.6640625" style="3814" customWidth="1"/>
    <col min="10505" max="10752" width="9.1640625" style="3814"/>
    <col min="10753" max="10753" width="47.1640625" style="3814" customWidth="1"/>
    <col min="10754" max="10754" width="9.33203125" style="3814" customWidth="1"/>
    <col min="10755" max="10755" width="10" style="3814" customWidth="1"/>
    <col min="10756" max="10757" width="10.5" style="3814" customWidth="1"/>
    <col min="10758" max="10758" width="9.1640625" style="3814"/>
    <col min="10759" max="10760" width="14.6640625" style="3814" customWidth="1"/>
    <col min="10761" max="11008" width="9.1640625" style="3814"/>
    <col min="11009" max="11009" width="47.1640625" style="3814" customWidth="1"/>
    <col min="11010" max="11010" width="9.33203125" style="3814" customWidth="1"/>
    <col min="11011" max="11011" width="10" style="3814" customWidth="1"/>
    <col min="11012" max="11013" width="10.5" style="3814" customWidth="1"/>
    <col min="11014" max="11014" width="9.1640625" style="3814"/>
    <col min="11015" max="11016" width="14.6640625" style="3814" customWidth="1"/>
    <col min="11017" max="11264" width="9.1640625" style="3814"/>
    <col min="11265" max="11265" width="47.1640625" style="3814" customWidth="1"/>
    <col min="11266" max="11266" width="9.33203125" style="3814" customWidth="1"/>
    <col min="11267" max="11267" width="10" style="3814" customWidth="1"/>
    <col min="11268" max="11269" width="10.5" style="3814" customWidth="1"/>
    <col min="11270" max="11270" width="9.1640625" style="3814"/>
    <col min="11271" max="11272" width="14.6640625" style="3814" customWidth="1"/>
    <col min="11273" max="11520" width="9.1640625" style="3814"/>
    <col min="11521" max="11521" width="47.1640625" style="3814" customWidth="1"/>
    <col min="11522" max="11522" width="9.33203125" style="3814" customWidth="1"/>
    <col min="11523" max="11523" width="10" style="3814" customWidth="1"/>
    <col min="11524" max="11525" width="10.5" style="3814" customWidth="1"/>
    <col min="11526" max="11526" width="9.1640625" style="3814"/>
    <col min="11527" max="11528" width="14.6640625" style="3814" customWidth="1"/>
    <col min="11529" max="11776" width="9.1640625" style="3814"/>
    <col min="11777" max="11777" width="47.1640625" style="3814" customWidth="1"/>
    <col min="11778" max="11778" width="9.33203125" style="3814" customWidth="1"/>
    <col min="11779" max="11779" width="10" style="3814" customWidth="1"/>
    <col min="11780" max="11781" width="10.5" style="3814" customWidth="1"/>
    <col min="11782" max="11782" width="9.1640625" style="3814"/>
    <col min="11783" max="11784" width="14.6640625" style="3814" customWidth="1"/>
    <col min="11785" max="12032" width="9.1640625" style="3814"/>
    <col min="12033" max="12033" width="47.1640625" style="3814" customWidth="1"/>
    <col min="12034" max="12034" width="9.33203125" style="3814" customWidth="1"/>
    <col min="12035" max="12035" width="10" style="3814" customWidth="1"/>
    <col min="12036" max="12037" width="10.5" style="3814" customWidth="1"/>
    <col min="12038" max="12038" width="9.1640625" style="3814"/>
    <col min="12039" max="12040" width="14.6640625" style="3814" customWidth="1"/>
    <col min="12041" max="12288" width="9.1640625" style="3814"/>
    <col min="12289" max="12289" width="47.1640625" style="3814" customWidth="1"/>
    <col min="12290" max="12290" width="9.33203125" style="3814" customWidth="1"/>
    <col min="12291" max="12291" width="10" style="3814" customWidth="1"/>
    <col min="12292" max="12293" width="10.5" style="3814" customWidth="1"/>
    <col min="12294" max="12294" width="9.1640625" style="3814"/>
    <col min="12295" max="12296" width="14.6640625" style="3814" customWidth="1"/>
    <col min="12297" max="12544" width="9.1640625" style="3814"/>
    <col min="12545" max="12545" width="47.1640625" style="3814" customWidth="1"/>
    <col min="12546" max="12546" width="9.33203125" style="3814" customWidth="1"/>
    <col min="12547" max="12547" width="10" style="3814" customWidth="1"/>
    <col min="12548" max="12549" width="10.5" style="3814" customWidth="1"/>
    <col min="12550" max="12550" width="9.1640625" style="3814"/>
    <col min="12551" max="12552" width="14.6640625" style="3814" customWidth="1"/>
    <col min="12553" max="12800" width="9.1640625" style="3814"/>
    <col min="12801" max="12801" width="47.1640625" style="3814" customWidth="1"/>
    <col min="12802" max="12802" width="9.33203125" style="3814" customWidth="1"/>
    <col min="12803" max="12803" width="10" style="3814" customWidth="1"/>
    <col min="12804" max="12805" width="10.5" style="3814" customWidth="1"/>
    <col min="12806" max="12806" width="9.1640625" style="3814"/>
    <col min="12807" max="12808" width="14.6640625" style="3814" customWidth="1"/>
    <col min="12809" max="13056" width="9.1640625" style="3814"/>
    <col min="13057" max="13057" width="47.1640625" style="3814" customWidth="1"/>
    <col min="13058" max="13058" width="9.33203125" style="3814" customWidth="1"/>
    <col min="13059" max="13059" width="10" style="3814" customWidth="1"/>
    <col min="13060" max="13061" width="10.5" style="3814" customWidth="1"/>
    <col min="13062" max="13062" width="9.1640625" style="3814"/>
    <col min="13063" max="13064" width="14.6640625" style="3814" customWidth="1"/>
    <col min="13065" max="13312" width="9.1640625" style="3814"/>
    <col min="13313" max="13313" width="47.1640625" style="3814" customWidth="1"/>
    <col min="13314" max="13314" width="9.33203125" style="3814" customWidth="1"/>
    <col min="13315" max="13315" width="10" style="3814" customWidth="1"/>
    <col min="13316" max="13317" width="10.5" style="3814" customWidth="1"/>
    <col min="13318" max="13318" width="9.1640625" style="3814"/>
    <col min="13319" max="13320" width="14.6640625" style="3814" customWidth="1"/>
    <col min="13321" max="13568" width="9.1640625" style="3814"/>
    <col min="13569" max="13569" width="47.1640625" style="3814" customWidth="1"/>
    <col min="13570" max="13570" width="9.33203125" style="3814" customWidth="1"/>
    <col min="13571" max="13571" width="10" style="3814" customWidth="1"/>
    <col min="13572" max="13573" width="10.5" style="3814" customWidth="1"/>
    <col min="13574" max="13574" width="9.1640625" style="3814"/>
    <col min="13575" max="13576" width="14.6640625" style="3814" customWidth="1"/>
    <col min="13577" max="13824" width="9.1640625" style="3814"/>
    <col min="13825" max="13825" width="47.1640625" style="3814" customWidth="1"/>
    <col min="13826" max="13826" width="9.33203125" style="3814" customWidth="1"/>
    <col min="13827" max="13827" width="10" style="3814" customWidth="1"/>
    <col min="13828" max="13829" width="10.5" style="3814" customWidth="1"/>
    <col min="13830" max="13830" width="9.1640625" style="3814"/>
    <col min="13831" max="13832" width="14.6640625" style="3814" customWidth="1"/>
    <col min="13833" max="14080" width="9.1640625" style="3814"/>
    <col min="14081" max="14081" width="47.1640625" style="3814" customWidth="1"/>
    <col min="14082" max="14082" width="9.33203125" style="3814" customWidth="1"/>
    <col min="14083" max="14083" width="10" style="3814" customWidth="1"/>
    <col min="14084" max="14085" width="10.5" style="3814" customWidth="1"/>
    <col min="14086" max="14086" width="9.1640625" style="3814"/>
    <col min="14087" max="14088" width="14.6640625" style="3814" customWidth="1"/>
    <col min="14089" max="14336" width="9.1640625" style="3814"/>
    <col min="14337" max="14337" width="47.1640625" style="3814" customWidth="1"/>
    <col min="14338" max="14338" width="9.33203125" style="3814" customWidth="1"/>
    <col min="14339" max="14339" width="10" style="3814" customWidth="1"/>
    <col min="14340" max="14341" width="10.5" style="3814" customWidth="1"/>
    <col min="14342" max="14342" width="9.1640625" style="3814"/>
    <col min="14343" max="14344" width="14.6640625" style="3814" customWidth="1"/>
    <col min="14345" max="14592" width="9.1640625" style="3814"/>
    <col min="14593" max="14593" width="47.1640625" style="3814" customWidth="1"/>
    <col min="14594" max="14594" width="9.33203125" style="3814" customWidth="1"/>
    <col min="14595" max="14595" width="10" style="3814" customWidth="1"/>
    <col min="14596" max="14597" width="10.5" style="3814" customWidth="1"/>
    <col min="14598" max="14598" width="9.1640625" style="3814"/>
    <col min="14599" max="14600" width="14.6640625" style="3814" customWidth="1"/>
    <col min="14601" max="14848" width="9.1640625" style="3814"/>
    <col min="14849" max="14849" width="47.1640625" style="3814" customWidth="1"/>
    <col min="14850" max="14850" width="9.33203125" style="3814" customWidth="1"/>
    <col min="14851" max="14851" width="10" style="3814" customWidth="1"/>
    <col min="14852" max="14853" width="10.5" style="3814" customWidth="1"/>
    <col min="14854" max="14854" width="9.1640625" style="3814"/>
    <col min="14855" max="14856" width="14.6640625" style="3814" customWidth="1"/>
    <col min="14857" max="15104" width="9.1640625" style="3814"/>
    <col min="15105" max="15105" width="47.1640625" style="3814" customWidth="1"/>
    <col min="15106" max="15106" width="9.33203125" style="3814" customWidth="1"/>
    <col min="15107" max="15107" width="10" style="3814" customWidth="1"/>
    <col min="15108" max="15109" width="10.5" style="3814" customWidth="1"/>
    <col min="15110" max="15110" width="9.1640625" style="3814"/>
    <col min="15111" max="15112" width="14.6640625" style="3814" customWidth="1"/>
    <col min="15113" max="15360" width="9.1640625" style="3814"/>
    <col min="15361" max="15361" width="47.1640625" style="3814" customWidth="1"/>
    <col min="15362" max="15362" width="9.33203125" style="3814" customWidth="1"/>
    <col min="15363" max="15363" width="10" style="3814" customWidth="1"/>
    <col min="15364" max="15365" width="10.5" style="3814" customWidth="1"/>
    <col min="15366" max="15366" width="9.1640625" style="3814"/>
    <col min="15367" max="15368" width="14.6640625" style="3814" customWidth="1"/>
    <col min="15369" max="15616" width="9.1640625" style="3814"/>
    <col min="15617" max="15617" width="47.1640625" style="3814" customWidth="1"/>
    <col min="15618" max="15618" width="9.33203125" style="3814" customWidth="1"/>
    <col min="15619" max="15619" width="10" style="3814" customWidth="1"/>
    <col min="15620" max="15621" width="10.5" style="3814" customWidth="1"/>
    <col min="15622" max="15622" width="9.1640625" style="3814"/>
    <col min="15623" max="15624" width="14.6640625" style="3814" customWidth="1"/>
    <col min="15625" max="15872" width="9.1640625" style="3814"/>
    <col min="15873" max="15873" width="47.1640625" style="3814" customWidth="1"/>
    <col min="15874" max="15874" width="9.33203125" style="3814" customWidth="1"/>
    <col min="15875" max="15875" width="10" style="3814" customWidth="1"/>
    <col min="15876" max="15877" width="10.5" style="3814" customWidth="1"/>
    <col min="15878" max="15878" width="9.1640625" style="3814"/>
    <col min="15879" max="15880" width="14.6640625" style="3814" customWidth="1"/>
    <col min="15881" max="16128" width="9.1640625" style="3814"/>
    <col min="16129" max="16129" width="47.1640625" style="3814" customWidth="1"/>
    <col min="16130" max="16130" width="9.33203125" style="3814" customWidth="1"/>
    <col min="16131" max="16131" width="10" style="3814" customWidth="1"/>
    <col min="16132" max="16133" width="10.5" style="3814" customWidth="1"/>
    <col min="16134" max="16134" width="9.1640625" style="3814"/>
    <col min="16135" max="16136" width="14.6640625" style="3814" customWidth="1"/>
    <col min="16137" max="16384" width="9.1640625" style="3814"/>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4.25" customHeight="1">
      <c r="A2" s="6682" t="s">
        <v>2695</v>
      </c>
      <c r="B2" s="6682"/>
      <c r="C2" s="6682"/>
      <c r="D2" s="6682"/>
      <c r="E2" s="6682"/>
      <c r="F2" s="3813"/>
    </row>
    <row r="3" spans="1:90" ht="10.5" customHeight="1" thickBot="1">
      <c r="A3" s="3815"/>
    </row>
    <row r="4" spans="1:90" ht="28.9" customHeight="1" thickBot="1">
      <c r="A4" s="3816"/>
      <c r="B4" s="3817" t="s">
        <v>2696</v>
      </c>
      <c r="C4" s="3817" t="s">
        <v>2697</v>
      </c>
      <c r="D4" s="3817" t="s">
        <v>2698</v>
      </c>
      <c r="E4" s="3817" t="s">
        <v>2699</v>
      </c>
    </row>
    <row r="5" spans="1:90" ht="28.9" customHeight="1">
      <c r="A5" s="3818" t="s">
        <v>2700</v>
      </c>
      <c r="B5" s="1466">
        <v>20666</v>
      </c>
      <c r="C5" s="1466">
        <v>21280</v>
      </c>
      <c r="D5" s="1466">
        <v>23982</v>
      </c>
      <c r="E5" s="1466">
        <v>23783</v>
      </c>
      <c r="G5" s="3819"/>
    </row>
    <row r="6" spans="1:90" ht="28.9" customHeight="1">
      <c r="A6" s="3818" t="s">
        <v>2701</v>
      </c>
      <c r="B6" s="1466">
        <v>344715</v>
      </c>
      <c r="C6" s="1466">
        <v>352726</v>
      </c>
      <c r="D6" s="1466">
        <v>380919</v>
      </c>
      <c r="E6" s="1466">
        <v>379834</v>
      </c>
    </row>
    <row r="7" spans="1:90" ht="28.9" customHeight="1">
      <c r="A7" s="3818" t="s">
        <v>2702</v>
      </c>
      <c r="B7" s="3820">
        <v>3373.8</v>
      </c>
      <c r="C7" s="3820">
        <v>3642</v>
      </c>
      <c r="D7" s="3820">
        <v>3628.9</v>
      </c>
      <c r="E7" s="3820">
        <v>4237.2</v>
      </c>
      <c r="H7" s="3821"/>
      <c r="I7" s="3821"/>
    </row>
    <row r="8" spans="1:90" ht="28.9" customHeight="1">
      <c r="A8" s="3822" t="s">
        <v>2703</v>
      </c>
      <c r="B8" s="3820">
        <v>5.7</v>
      </c>
      <c r="C8" s="3820">
        <v>6.4</v>
      </c>
      <c r="D8" s="3820">
        <v>1.2</v>
      </c>
      <c r="E8" s="3820">
        <v>1.5</v>
      </c>
      <c r="H8" s="3821"/>
      <c r="I8" s="3821"/>
    </row>
    <row r="9" spans="1:90" ht="28.9" customHeight="1">
      <c r="A9" s="3822" t="s">
        <v>2704</v>
      </c>
      <c r="B9" s="6678">
        <v>100934.2</v>
      </c>
      <c r="C9" s="6678">
        <v>111692</v>
      </c>
      <c r="D9" s="6680">
        <v>121157.3</v>
      </c>
      <c r="E9" s="6680" t="s">
        <v>1074</v>
      </c>
    </row>
    <row r="10" spans="1:90" ht="28.9" customHeight="1" thickBot="1">
      <c r="A10" s="1493" t="s">
        <v>2705</v>
      </c>
      <c r="B10" s="6679"/>
      <c r="C10" s="6679"/>
      <c r="D10" s="6681"/>
      <c r="E10" s="6681"/>
    </row>
    <row r="11" spans="1:90" ht="20.25" customHeight="1">
      <c r="A11" s="1497" t="s">
        <v>2706</v>
      </c>
    </row>
    <row r="12" spans="1:90" ht="21" customHeight="1">
      <c r="A12" s="3814" t="s">
        <v>2707</v>
      </c>
    </row>
    <row r="13" spans="1:90" ht="21" customHeight="1"/>
    <row r="14" spans="1:90" ht="12.75" customHeight="1"/>
    <row r="15" spans="1:90" ht="19.5" customHeight="1">
      <c r="A15" s="3823" t="s">
        <v>2708</v>
      </c>
    </row>
    <row r="16" spans="1:90" ht="10.5" customHeight="1" thickBot="1">
      <c r="A16" s="3824"/>
    </row>
    <row r="17" spans="1:9" ht="28.9" customHeight="1" thickBot="1">
      <c r="A17" s="3825"/>
      <c r="B17" s="3826" t="s">
        <v>2696</v>
      </c>
      <c r="C17" s="3826" t="s">
        <v>2709</v>
      </c>
      <c r="D17" s="3826" t="s">
        <v>2698</v>
      </c>
      <c r="E17" s="3826" t="s">
        <v>2699</v>
      </c>
    </row>
    <row r="18" spans="1:9" ht="28.9" customHeight="1">
      <c r="A18" s="3818" t="s">
        <v>2700</v>
      </c>
      <c r="B18" s="1494">
        <v>20498</v>
      </c>
      <c r="C18" s="1494">
        <v>21115</v>
      </c>
      <c r="D18" s="1494">
        <v>23695</v>
      </c>
      <c r="E18" s="1494">
        <v>23716</v>
      </c>
      <c r="G18" s="3819"/>
      <c r="H18" s="3827"/>
      <c r="I18" s="3827"/>
    </row>
    <row r="19" spans="1:9" ht="28.9" customHeight="1">
      <c r="A19" s="3828" t="s">
        <v>2710</v>
      </c>
      <c r="B19" s="1495">
        <v>395838</v>
      </c>
      <c r="C19" s="1495">
        <v>425425</v>
      </c>
      <c r="D19" s="1495">
        <v>458903</v>
      </c>
      <c r="E19" s="1495">
        <v>460973</v>
      </c>
      <c r="H19" s="3827"/>
      <c r="I19" s="3827"/>
    </row>
    <row r="20" spans="1:9" ht="28.9" customHeight="1">
      <c r="A20" s="3828" t="s">
        <v>2711</v>
      </c>
      <c r="B20" s="1496">
        <v>1648.7</v>
      </c>
      <c r="C20" s="1496">
        <v>1777.3</v>
      </c>
      <c r="D20" s="1496">
        <v>1758.1</v>
      </c>
      <c r="E20" s="1496">
        <v>1999</v>
      </c>
    </row>
    <row r="21" spans="1:9" ht="28.9" customHeight="1">
      <c r="A21" s="3822" t="s">
        <v>2712</v>
      </c>
      <c r="B21" s="1496">
        <v>0.9</v>
      </c>
      <c r="C21" s="1496">
        <v>0.8</v>
      </c>
      <c r="D21" s="1496">
        <v>0.1</v>
      </c>
      <c r="E21" s="1496">
        <v>0.8</v>
      </c>
    </row>
    <row r="22" spans="1:9" ht="28.9" customHeight="1">
      <c r="A22" s="3822" t="s">
        <v>2713</v>
      </c>
      <c r="B22" s="1466">
        <v>12017</v>
      </c>
      <c r="C22" s="1466">
        <v>14961</v>
      </c>
      <c r="D22" s="1466">
        <v>15158</v>
      </c>
      <c r="E22" s="1466">
        <v>17326</v>
      </c>
    </row>
    <row r="23" spans="1:9" ht="28.9" customHeight="1">
      <c r="A23" s="3828" t="s">
        <v>2714</v>
      </c>
      <c r="B23" s="1466">
        <v>24</v>
      </c>
      <c r="C23" s="1466">
        <v>66</v>
      </c>
      <c r="D23" s="1466">
        <v>5</v>
      </c>
      <c r="E23" s="1466">
        <v>46</v>
      </c>
    </row>
    <row r="24" spans="1:9" ht="28.9" customHeight="1">
      <c r="A24" s="3822" t="s">
        <v>2715</v>
      </c>
      <c r="B24" s="1496">
        <v>472.3</v>
      </c>
      <c r="C24" s="1496">
        <v>671.1</v>
      </c>
      <c r="D24" s="1496">
        <v>686.5</v>
      </c>
      <c r="E24" s="1496">
        <v>912.9</v>
      </c>
    </row>
    <row r="25" spans="1:9" ht="28.9" customHeight="1">
      <c r="A25" s="3822" t="s">
        <v>2716</v>
      </c>
      <c r="B25" s="1496">
        <v>1.6</v>
      </c>
      <c r="C25" s="1496">
        <v>4.5999999999999996</v>
      </c>
      <c r="D25" s="1496">
        <v>0.4</v>
      </c>
      <c r="E25" s="1496">
        <v>5.3</v>
      </c>
    </row>
    <row r="26" spans="1:9" ht="28.9" customHeight="1">
      <c r="A26" s="3822" t="s">
        <v>2704</v>
      </c>
      <c r="B26" s="6678">
        <v>21772</v>
      </c>
      <c r="C26" s="6678">
        <v>23548</v>
      </c>
      <c r="D26" s="6680">
        <v>27585</v>
      </c>
      <c r="E26" s="6680" t="s">
        <v>1074</v>
      </c>
    </row>
    <row r="27" spans="1:9" ht="28.9" customHeight="1" thickBot="1">
      <c r="A27" s="1493" t="s">
        <v>2717</v>
      </c>
      <c r="B27" s="6679"/>
      <c r="C27" s="6679"/>
      <c r="D27" s="6681"/>
      <c r="E27" s="6681"/>
    </row>
    <row r="28" spans="1:9" ht="6" customHeight="1"/>
    <row r="29" spans="1:9" ht="15.75" customHeight="1">
      <c r="A29" s="1497" t="s">
        <v>2718</v>
      </c>
    </row>
    <row r="30" spans="1:9" ht="20.100000000000001" customHeight="1">
      <c r="A30" s="3814" t="s">
        <v>2707</v>
      </c>
    </row>
    <row r="31" spans="1:9" ht="20.100000000000001" customHeight="1">
      <c r="A31" s="3814" t="s">
        <v>2719</v>
      </c>
    </row>
  </sheetData>
  <mergeCells count="10">
    <mergeCell ref="B26:B27"/>
    <mergeCell ref="C26:C27"/>
    <mergeCell ref="D26:D27"/>
    <mergeCell ref="E26:E27"/>
    <mergeCell ref="A1:C1"/>
    <mergeCell ref="A2:E2"/>
    <mergeCell ref="B9:B10"/>
    <mergeCell ref="C9:C10"/>
    <mergeCell ref="D9:D10"/>
    <mergeCell ref="E9:E10"/>
  </mergeCells>
  <hyperlinks>
    <hyperlink ref="A1" location="CONTENT!A1" display="Back to table of contents"/>
  </hyperlinks>
  <printOptions horizontalCentered="1"/>
  <pageMargins left="0.45866141700000002" right="0.393700787" top="0.761811024" bottom="0.25" header="0.511811023622047" footer="0.35433070866141703"/>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CL33"/>
  <sheetViews>
    <sheetView workbookViewId="0">
      <selection sqref="A1:XFD1"/>
    </sheetView>
  </sheetViews>
  <sheetFormatPr defaultColWidth="9.33203125" defaultRowHeight="15"/>
  <cols>
    <col min="1" max="1" width="13.6640625" style="1502" customWidth="1"/>
    <col min="2" max="2" width="18.6640625" style="1502" customWidth="1"/>
    <col min="3" max="3" width="9.1640625" style="1498" customWidth="1"/>
    <col min="4" max="4" width="10.6640625" style="1498" customWidth="1"/>
    <col min="5" max="6" width="10.33203125" style="1498" customWidth="1"/>
    <col min="7" max="7" width="11" style="1498" customWidth="1"/>
    <col min="8" max="8" width="12" style="1498" customWidth="1"/>
    <col min="9" max="9" width="10.5" style="1498" customWidth="1"/>
    <col min="10" max="16384" width="9.33203125" style="1498"/>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5.75">
      <c r="A2" s="6692" t="s">
        <v>2720</v>
      </c>
      <c r="B2" s="6692"/>
      <c r="C2" s="6692"/>
      <c r="D2" s="6692"/>
      <c r="E2" s="6692"/>
      <c r="F2" s="6692"/>
      <c r="G2" s="6692"/>
      <c r="H2" s="6692"/>
      <c r="I2" s="6692"/>
    </row>
    <row r="3" spans="1:90" ht="7.5" customHeight="1">
      <c r="A3" s="2212"/>
      <c r="B3" s="2212"/>
      <c r="C3" s="2212"/>
      <c r="D3" s="2212"/>
      <c r="E3" s="2212"/>
      <c r="F3" s="2212"/>
      <c r="G3" s="2212"/>
      <c r="H3" s="2212"/>
      <c r="I3" s="2212"/>
    </row>
    <row r="4" spans="1:90" ht="18.600000000000001" customHeight="1">
      <c r="A4" s="1499" t="s">
        <v>3920</v>
      </c>
      <c r="B4" s="1500"/>
    </row>
    <row r="5" spans="1:90" ht="6.75" customHeight="1">
      <c r="A5" s="1501"/>
    </row>
    <row r="6" spans="1:90" ht="23.25" customHeight="1">
      <c r="A6" s="6693" t="s">
        <v>2721</v>
      </c>
      <c r="B6" s="6694"/>
      <c r="C6" s="6697" t="s">
        <v>2722</v>
      </c>
      <c r="D6" s="6683" t="s">
        <v>2723</v>
      </c>
      <c r="E6" s="6684"/>
      <c r="F6" s="6685"/>
      <c r="G6" s="6683" t="s">
        <v>2724</v>
      </c>
      <c r="H6" s="6684"/>
      <c r="I6" s="6685"/>
    </row>
    <row r="7" spans="1:90" ht="28.9" customHeight="1">
      <c r="A7" s="6695"/>
      <c r="B7" s="6696"/>
      <c r="C7" s="6698"/>
      <c r="D7" s="1503" t="s">
        <v>6</v>
      </c>
      <c r="E7" s="2223" t="s">
        <v>7</v>
      </c>
      <c r="F7" s="1503" t="s">
        <v>260</v>
      </c>
      <c r="G7" s="2223" t="s">
        <v>2725</v>
      </c>
      <c r="H7" s="1504" t="s">
        <v>2726</v>
      </c>
      <c r="I7" s="2223" t="s">
        <v>260</v>
      </c>
    </row>
    <row r="8" spans="1:90" ht="27" customHeight="1">
      <c r="A8" s="2211" t="s">
        <v>431</v>
      </c>
      <c r="B8" s="1505"/>
      <c r="C8" s="2442">
        <v>110</v>
      </c>
      <c r="D8" s="2443">
        <v>1851</v>
      </c>
      <c r="E8" s="2442">
        <v>1801</v>
      </c>
      <c r="F8" s="2443">
        <v>3652</v>
      </c>
      <c r="G8" s="2442">
        <v>287</v>
      </c>
      <c r="H8" s="3812">
        <v>156</v>
      </c>
      <c r="I8" s="2442">
        <f>SUM(G8:H8)</f>
        <v>443</v>
      </c>
    </row>
    <row r="9" spans="1:90" ht="27" customHeight="1">
      <c r="A9" s="2211" t="s">
        <v>432</v>
      </c>
      <c r="B9" s="1505"/>
      <c r="C9" s="2442">
        <v>85</v>
      </c>
      <c r="D9" s="2443">
        <v>1518</v>
      </c>
      <c r="E9" s="2442">
        <v>1395</v>
      </c>
      <c r="F9" s="2443">
        <v>2913</v>
      </c>
      <c r="G9" s="2442">
        <v>209</v>
      </c>
      <c r="H9" s="3812">
        <v>116</v>
      </c>
      <c r="I9" s="2442">
        <f t="shared" ref="I9:I18" si="0">SUM(G9:H9)</f>
        <v>325</v>
      </c>
    </row>
    <row r="10" spans="1:90" ht="27" customHeight="1">
      <c r="A10" s="2211" t="s">
        <v>433</v>
      </c>
      <c r="B10" s="1505"/>
      <c r="C10" s="2442">
        <v>76</v>
      </c>
      <c r="D10" s="2443">
        <v>1210</v>
      </c>
      <c r="E10" s="2442">
        <v>1134</v>
      </c>
      <c r="F10" s="2443">
        <v>2344</v>
      </c>
      <c r="G10" s="2442">
        <v>168</v>
      </c>
      <c r="H10" s="3812">
        <v>101</v>
      </c>
      <c r="I10" s="2442">
        <f t="shared" si="0"/>
        <v>269</v>
      </c>
    </row>
    <row r="11" spans="1:90" ht="27" customHeight="1">
      <c r="A11" s="2211" t="s">
        <v>434</v>
      </c>
      <c r="B11" s="1505"/>
      <c r="C11" s="2442">
        <v>104</v>
      </c>
      <c r="D11" s="2443">
        <v>1302</v>
      </c>
      <c r="E11" s="2442">
        <v>1313</v>
      </c>
      <c r="F11" s="2443">
        <v>2615</v>
      </c>
      <c r="G11" s="2442">
        <v>234</v>
      </c>
      <c r="H11" s="3812">
        <v>78</v>
      </c>
      <c r="I11" s="2442">
        <f t="shared" si="0"/>
        <v>312</v>
      </c>
    </row>
    <row r="12" spans="1:90" ht="27" customHeight="1">
      <c r="A12" s="2211" t="s">
        <v>435</v>
      </c>
      <c r="B12" s="1505"/>
      <c r="C12" s="2442">
        <v>73</v>
      </c>
      <c r="D12" s="2443">
        <v>903</v>
      </c>
      <c r="E12" s="2442">
        <v>939</v>
      </c>
      <c r="F12" s="2443">
        <v>1842</v>
      </c>
      <c r="G12" s="2442">
        <v>150</v>
      </c>
      <c r="H12" s="3812">
        <v>54</v>
      </c>
      <c r="I12" s="2442">
        <f t="shared" si="0"/>
        <v>204</v>
      </c>
    </row>
    <row r="13" spans="1:90" ht="27" customHeight="1">
      <c r="A13" s="2211" t="s">
        <v>436</v>
      </c>
      <c r="B13" s="1505"/>
      <c r="C13" s="2442">
        <v>48</v>
      </c>
      <c r="D13" s="2443">
        <v>615</v>
      </c>
      <c r="E13" s="2442">
        <v>543</v>
      </c>
      <c r="F13" s="2443">
        <v>1158</v>
      </c>
      <c r="G13" s="2442">
        <v>92</v>
      </c>
      <c r="H13" s="3812">
        <v>31</v>
      </c>
      <c r="I13" s="2442">
        <f t="shared" si="0"/>
        <v>123</v>
      </c>
    </row>
    <row r="14" spans="1:90" ht="27" customHeight="1">
      <c r="A14" s="2211" t="s">
        <v>437</v>
      </c>
      <c r="B14" s="1505"/>
      <c r="C14" s="2442">
        <v>228</v>
      </c>
      <c r="D14" s="2443">
        <v>3439</v>
      </c>
      <c r="E14" s="2442">
        <v>3232</v>
      </c>
      <c r="F14" s="2443">
        <v>6671</v>
      </c>
      <c r="G14" s="2442">
        <v>639</v>
      </c>
      <c r="H14" s="3812">
        <v>300</v>
      </c>
      <c r="I14" s="2442">
        <f t="shared" si="0"/>
        <v>939</v>
      </c>
    </row>
    <row r="15" spans="1:90" ht="27" customHeight="1">
      <c r="A15" s="2211" t="s">
        <v>438</v>
      </c>
      <c r="B15" s="1505"/>
      <c r="C15" s="2442">
        <v>52</v>
      </c>
      <c r="D15" s="2443">
        <v>770</v>
      </c>
      <c r="E15" s="2442">
        <v>708</v>
      </c>
      <c r="F15" s="2443">
        <v>1478</v>
      </c>
      <c r="G15" s="2442">
        <v>118</v>
      </c>
      <c r="H15" s="3812">
        <v>64</v>
      </c>
      <c r="I15" s="2442">
        <f t="shared" si="0"/>
        <v>182</v>
      </c>
    </row>
    <row r="16" spans="1:90" ht="27" customHeight="1">
      <c r="A16" s="2211" t="s">
        <v>439</v>
      </c>
      <c r="B16" s="1505"/>
      <c r="C16" s="2444">
        <v>41</v>
      </c>
      <c r="D16" s="2445">
        <v>704</v>
      </c>
      <c r="E16" s="2444">
        <v>672</v>
      </c>
      <c r="F16" s="2443">
        <v>1376</v>
      </c>
      <c r="G16" s="2444">
        <v>154</v>
      </c>
      <c r="H16" s="3812">
        <v>61</v>
      </c>
      <c r="I16" s="2442">
        <f t="shared" si="0"/>
        <v>215</v>
      </c>
    </row>
    <row r="17" spans="1:9" ht="27" customHeight="1">
      <c r="A17" s="1506" t="s">
        <v>440</v>
      </c>
      <c r="B17" s="1507"/>
      <c r="C17" s="2446">
        <v>817</v>
      </c>
      <c r="D17" s="2446">
        <v>12312</v>
      </c>
      <c r="E17" s="2446">
        <v>11737</v>
      </c>
      <c r="F17" s="2447">
        <v>24049</v>
      </c>
      <c r="G17" s="2446">
        <v>2051</v>
      </c>
      <c r="H17" s="2447">
        <v>961</v>
      </c>
      <c r="I17" s="2447">
        <f t="shared" ref="I17" si="1">SUM(I8:I16)</f>
        <v>3012</v>
      </c>
    </row>
    <row r="18" spans="1:9" ht="27" customHeight="1">
      <c r="A18" s="2211" t="s">
        <v>441</v>
      </c>
      <c r="B18" s="1505"/>
      <c r="C18" s="2448">
        <v>34</v>
      </c>
      <c r="D18" s="2449">
        <v>698</v>
      </c>
      <c r="E18" s="2448">
        <v>732</v>
      </c>
      <c r="F18" s="2448">
        <v>1430</v>
      </c>
      <c r="G18" s="2448">
        <v>83</v>
      </c>
      <c r="H18" s="2448">
        <v>22</v>
      </c>
      <c r="I18" s="2448">
        <f t="shared" si="0"/>
        <v>105</v>
      </c>
    </row>
    <row r="19" spans="1:9" ht="27" customHeight="1">
      <c r="A19" s="1508" t="s">
        <v>2727</v>
      </c>
      <c r="B19" s="1509"/>
      <c r="C19" s="2448">
        <v>851</v>
      </c>
      <c r="D19" s="2448">
        <v>13010</v>
      </c>
      <c r="E19" s="2448">
        <v>12469</v>
      </c>
      <c r="F19" s="2448">
        <v>25479</v>
      </c>
      <c r="G19" s="2448">
        <v>2134</v>
      </c>
      <c r="H19" s="2448">
        <v>983</v>
      </c>
      <c r="I19" s="2448">
        <f t="shared" ref="I19" si="2">SUM(I17:I18)</f>
        <v>3117</v>
      </c>
    </row>
    <row r="20" spans="1:9" ht="23.25" customHeight="1"/>
    <row r="21" spans="1:9" ht="15.75" customHeight="1">
      <c r="A21" s="1499" t="s">
        <v>3921</v>
      </c>
    </row>
    <row r="23" spans="1:9" ht="23.45" customHeight="1">
      <c r="A23" s="6693" t="s">
        <v>2728</v>
      </c>
      <c r="B23" s="6702"/>
      <c r="C23" s="6697" t="s">
        <v>2722</v>
      </c>
      <c r="D23" s="6683" t="s">
        <v>2723</v>
      </c>
      <c r="E23" s="6684"/>
      <c r="F23" s="6685"/>
      <c r="G23" s="6683" t="s">
        <v>2724</v>
      </c>
      <c r="H23" s="6684"/>
      <c r="I23" s="6685"/>
    </row>
    <row r="24" spans="1:9" ht="34.9" customHeight="1">
      <c r="A24" s="6703"/>
      <c r="B24" s="6704"/>
      <c r="C24" s="6698"/>
      <c r="D24" s="1503" t="s">
        <v>6</v>
      </c>
      <c r="E24" s="2223" t="s">
        <v>7</v>
      </c>
      <c r="F24" s="1503" t="s">
        <v>260</v>
      </c>
      <c r="G24" s="2223" t="s">
        <v>2725</v>
      </c>
      <c r="H24" s="1504" t="s">
        <v>2726</v>
      </c>
      <c r="I24" s="2223" t="s">
        <v>260</v>
      </c>
    </row>
    <row r="25" spans="1:9" ht="25.9" customHeight="1">
      <c r="A25" s="2211" t="s">
        <v>2729</v>
      </c>
      <c r="B25" s="1505"/>
      <c r="C25" s="2451">
        <v>276</v>
      </c>
      <c r="D25" s="2450">
        <v>4697</v>
      </c>
      <c r="E25" s="2450">
        <v>4452</v>
      </c>
      <c r="F25" s="2450">
        <v>9149</v>
      </c>
      <c r="G25" s="2451">
        <v>674</v>
      </c>
      <c r="H25" s="2451">
        <v>379</v>
      </c>
      <c r="I25" s="2450">
        <f>SUM(G25:H25)</f>
        <v>1053</v>
      </c>
    </row>
    <row r="26" spans="1:9" ht="25.9" customHeight="1">
      <c r="A26" s="6686" t="s">
        <v>2730</v>
      </c>
      <c r="B26" s="6687"/>
      <c r="C26" s="2450">
        <v>210</v>
      </c>
      <c r="D26" s="2450">
        <v>2952</v>
      </c>
      <c r="E26" s="2450">
        <v>2766</v>
      </c>
      <c r="F26" s="2450">
        <v>5718</v>
      </c>
      <c r="G26" s="2450">
        <v>516</v>
      </c>
      <c r="H26" s="2450">
        <v>194</v>
      </c>
      <c r="I26" s="2450">
        <f>SUM(G26:H26)</f>
        <v>710</v>
      </c>
    </row>
    <row r="27" spans="1:9" ht="25.9" customHeight="1">
      <c r="A27" s="2211" t="s">
        <v>2731</v>
      </c>
      <c r="B27" s="1505"/>
      <c r="C27" s="2450">
        <v>176</v>
      </c>
      <c r="D27" s="2450">
        <v>2366</v>
      </c>
      <c r="E27" s="2450">
        <v>2330</v>
      </c>
      <c r="F27" s="2450">
        <v>4696</v>
      </c>
      <c r="G27" s="2450">
        <v>398</v>
      </c>
      <c r="H27" s="2450">
        <v>159</v>
      </c>
      <c r="I27" s="2450">
        <f>SUM(G27:H27)</f>
        <v>557</v>
      </c>
    </row>
    <row r="28" spans="1:9" ht="21" customHeight="1">
      <c r="A28" s="6688" t="s">
        <v>2732</v>
      </c>
      <c r="B28" s="6689"/>
      <c r="C28" s="2450">
        <v>155</v>
      </c>
      <c r="D28" s="2450">
        <v>2297</v>
      </c>
      <c r="E28" s="2452">
        <v>2189</v>
      </c>
      <c r="F28" s="2450">
        <v>4486</v>
      </c>
      <c r="G28" s="2450">
        <v>463</v>
      </c>
      <c r="H28" s="2452">
        <v>229</v>
      </c>
      <c r="I28" s="2450">
        <f>SUM(G28:H28)</f>
        <v>692</v>
      </c>
    </row>
    <row r="29" spans="1:9" ht="24.75" customHeight="1">
      <c r="A29" s="6690"/>
      <c r="B29" s="6691"/>
      <c r="C29" s="2453"/>
      <c r="D29" s="2453"/>
      <c r="E29" s="2454"/>
      <c r="F29" s="2453"/>
      <c r="G29" s="2454"/>
      <c r="H29" s="2453"/>
      <c r="I29" s="2453"/>
    </row>
    <row r="30" spans="1:9" ht="29.45" customHeight="1">
      <c r="A30" s="6688" t="s">
        <v>440</v>
      </c>
      <c r="B30" s="6699"/>
      <c r="C30" s="2455">
        <v>817</v>
      </c>
      <c r="D30" s="2455">
        <v>12312</v>
      </c>
      <c r="E30" s="2455">
        <v>11737</v>
      </c>
      <c r="F30" s="2455">
        <v>24049</v>
      </c>
      <c r="G30" s="2455">
        <v>2051</v>
      </c>
      <c r="H30" s="2455">
        <v>961</v>
      </c>
      <c r="I30" s="2455">
        <f t="shared" ref="I30" si="3">SUM(I25:I28)</f>
        <v>3012</v>
      </c>
    </row>
    <row r="31" spans="1:9" ht="29.45" customHeight="1">
      <c r="A31" s="2211" t="s">
        <v>441</v>
      </c>
      <c r="B31" s="1505"/>
      <c r="C31" s="2456">
        <v>34</v>
      </c>
      <c r="D31" s="2456">
        <v>698</v>
      </c>
      <c r="E31" s="2456">
        <v>732</v>
      </c>
      <c r="F31" s="2456">
        <v>1430</v>
      </c>
      <c r="G31" s="2456">
        <v>83</v>
      </c>
      <c r="H31" s="2456">
        <v>22</v>
      </c>
      <c r="I31" s="2456">
        <f>SUM(G31:H31)</f>
        <v>105</v>
      </c>
    </row>
    <row r="32" spans="1:9" ht="29.45" customHeight="1">
      <c r="A32" s="6700" t="s">
        <v>442</v>
      </c>
      <c r="B32" s="6701"/>
      <c r="C32" s="2457">
        <v>851</v>
      </c>
      <c r="D32" s="2456">
        <f>SUM(D30:D31)</f>
        <v>13010</v>
      </c>
      <c r="E32" s="2456">
        <f t="shared" ref="E32:I32" si="4">SUM(E30:E31)</f>
        <v>12469</v>
      </c>
      <c r="F32" s="2456">
        <f t="shared" si="4"/>
        <v>25479</v>
      </c>
      <c r="G32" s="2456">
        <f t="shared" si="4"/>
        <v>2134</v>
      </c>
      <c r="H32" s="2456">
        <f t="shared" si="4"/>
        <v>983</v>
      </c>
      <c r="I32" s="2456">
        <f t="shared" si="4"/>
        <v>3117</v>
      </c>
    </row>
    <row r="33" spans="1:1">
      <c r="A33" s="1510"/>
    </row>
  </sheetData>
  <mergeCells count="14">
    <mergeCell ref="A30:B30"/>
    <mergeCell ref="A32:B32"/>
    <mergeCell ref="A23:B24"/>
    <mergeCell ref="C23:C24"/>
    <mergeCell ref="D23:F23"/>
    <mergeCell ref="G23:I23"/>
    <mergeCell ref="A26:B26"/>
    <mergeCell ref="A28:B29"/>
    <mergeCell ref="A1:C1"/>
    <mergeCell ref="A2:I2"/>
    <mergeCell ref="A6:B7"/>
    <mergeCell ref="C6:C7"/>
    <mergeCell ref="D6:F6"/>
    <mergeCell ref="G6:I6"/>
  </mergeCells>
  <hyperlinks>
    <hyperlink ref="A1" location="CONTENT!A1" display="Back to table of contents"/>
  </hyperlinks>
  <pageMargins left="0.98425196850393704" right="0.511811023622047" top="0.94488188976377996" bottom="0.511811023622047" header="0.62992125984252001" footer="0.23622047244094499"/>
  <pageSetup paperSize="9" scale="90"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CK63"/>
  <sheetViews>
    <sheetView zoomScaleNormal="100" workbookViewId="0">
      <selection activeCell="M1" sqref="M1:M1048576"/>
    </sheetView>
  </sheetViews>
  <sheetFormatPr defaultColWidth="9.33203125" defaultRowHeight="12.75"/>
  <cols>
    <col min="1" max="1" width="10.5" style="1545" customWidth="1"/>
    <col min="2" max="2" width="13.6640625" style="1545" customWidth="1"/>
    <col min="3" max="3" width="9.33203125" style="1545" customWidth="1"/>
    <col min="4" max="4" width="10.33203125" style="1545" customWidth="1"/>
    <col min="5" max="5" width="12.6640625" style="1545" customWidth="1"/>
    <col min="6" max="6" width="10.1640625" style="1545" customWidth="1"/>
    <col min="7" max="7" width="17.5" style="1545" customWidth="1"/>
    <col min="8" max="8" width="15.6640625" style="1545" customWidth="1"/>
    <col min="9" max="9" width="18.1640625" style="1545" customWidth="1"/>
    <col min="10" max="10" width="14.1640625" style="1545" customWidth="1"/>
    <col min="11" max="11" width="10.33203125" style="1545" customWidth="1"/>
    <col min="12" max="12" width="12.33203125" style="1545" customWidth="1"/>
    <col min="13" max="16384" width="9.33203125" style="1545"/>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963" customFormat="1" ht="26.25" customHeight="1">
      <c r="A2" s="1511" t="s">
        <v>3919</v>
      </c>
    </row>
    <row r="3" spans="1:89" ht="8.25" customHeight="1"/>
    <row r="4" spans="1:89" s="1498" customFormat="1" ht="16.5" customHeight="1">
      <c r="A4" s="6705" t="s">
        <v>342</v>
      </c>
      <c r="B4" s="1512"/>
      <c r="C4" s="1513" t="s">
        <v>2733</v>
      </c>
      <c r="D4" s="1513"/>
      <c r="E4" s="1513"/>
      <c r="F4" s="1513"/>
      <c r="G4" s="1514" t="s">
        <v>2724</v>
      </c>
      <c r="H4" s="1513"/>
      <c r="I4" s="1513"/>
      <c r="J4" s="1513"/>
      <c r="K4" s="1515"/>
      <c r="L4" s="6708" t="s">
        <v>2734</v>
      </c>
    </row>
    <row r="5" spans="1:89" s="1498" customFormat="1" ht="18" customHeight="1">
      <c r="A5" s="6706"/>
      <c r="B5" s="1516" t="s">
        <v>2735</v>
      </c>
      <c r="C5" s="6705" t="s">
        <v>2736</v>
      </c>
      <c r="D5" s="6705" t="s">
        <v>2737</v>
      </c>
      <c r="E5" s="6705" t="s">
        <v>2738</v>
      </c>
      <c r="F5" s="6711" t="s">
        <v>260</v>
      </c>
      <c r="G5" s="1516" t="s">
        <v>2739</v>
      </c>
      <c r="H5" s="1517" t="s">
        <v>2740</v>
      </c>
      <c r="I5" s="1517"/>
      <c r="J5" s="6705" t="s">
        <v>2741</v>
      </c>
      <c r="K5" s="6705" t="s">
        <v>1848</v>
      </c>
      <c r="L5" s="6709"/>
    </row>
    <row r="6" spans="1:89" s="1498" customFormat="1" ht="28.15" customHeight="1">
      <c r="A6" s="6707"/>
      <c r="B6" s="1516" t="s">
        <v>2742</v>
      </c>
      <c r="C6" s="6707"/>
      <c r="D6" s="6707"/>
      <c r="E6" s="6707"/>
      <c r="F6" s="6712"/>
      <c r="G6" s="1516" t="s">
        <v>2743</v>
      </c>
      <c r="H6" s="2214" t="s">
        <v>2744</v>
      </c>
      <c r="I6" s="1518" t="s">
        <v>2745</v>
      </c>
      <c r="J6" s="6707"/>
      <c r="K6" s="6707"/>
      <c r="L6" s="6710"/>
    </row>
    <row r="7" spans="1:89" s="1498" customFormat="1" ht="18" customHeight="1">
      <c r="A7" s="1519"/>
      <c r="B7" s="1520"/>
      <c r="C7" s="1520"/>
      <c r="D7" s="1520"/>
      <c r="E7" s="1520"/>
      <c r="F7" s="1521" t="s">
        <v>2746</v>
      </c>
      <c r="G7" s="1522"/>
      <c r="H7" s="1520"/>
      <c r="I7" s="1520"/>
      <c r="J7" s="1520"/>
      <c r="K7" s="1520"/>
      <c r="L7" s="1523"/>
    </row>
    <row r="8" spans="1:89" s="1498" customFormat="1" ht="18.75" hidden="1" customHeight="1">
      <c r="A8" s="1524">
        <v>36586</v>
      </c>
      <c r="B8" s="1525">
        <v>291</v>
      </c>
      <c r="C8" s="1525">
        <v>102868</v>
      </c>
      <c r="D8" s="1525">
        <v>27323</v>
      </c>
      <c r="E8" s="1525">
        <v>5046</v>
      </c>
      <c r="F8" s="1525">
        <v>135237</v>
      </c>
      <c r="G8" s="1525">
        <v>1187</v>
      </c>
      <c r="H8" s="1525">
        <v>3758</v>
      </c>
      <c r="I8" s="1525">
        <v>1420</v>
      </c>
      <c r="J8" s="1525">
        <v>232</v>
      </c>
      <c r="K8" s="1525">
        <v>1617</v>
      </c>
      <c r="L8" s="1525">
        <v>35.986428951569984</v>
      </c>
    </row>
    <row r="9" spans="1:89" s="1498" customFormat="1" ht="18.75" hidden="1" customHeight="1">
      <c r="A9" s="1524">
        <v>36951</v>
      </c>
      <c r="B9" s="1525">
        <v>293</v>
      </c>
      <c r="C9" s="1525">
        <v>101857</v>
      </c>
      <c r="D9" s="1525">
        <v>27052</v>
      </c>
      <c r="E9" s="1525">
        <v>5176</v>
      </c>
      <c r="F9" s="1525">
        <v>134085</v>
      </c>
      <c r="G9" s="1525">
        <v>1141</v>
      </c>
      <c r="H9" s="1525">
        <v>3981</v>
      </c>
      <c r="I9" s="1525">
        <v>1398</v>
      </c>
      <c r="J9" s="1525">
        <v>234</v>
      </c>
      <c r="K9" s="1525">
        <v>1577</v>
      </c>
      <c r="L9" s="1525">
        <v>33.681235870384327</v>
      </c>
    </row>
    <row r="10" spans="1:89" s="1498" customFormat="1" ht="18.75" hidden="1" customHeight="1">
      <c r="A10" s="1524">
        <v>37316</v>
      </c>
      <c r="B10" s="1525">
        <v>290</v>
      </c>
      <c r="C10" s="1525">
        <v>100387</v>
      </c>
      <c r="D10" s="1525">
        <v>26631</v>
      </c>
      <c r="E10" s="1525">
        <v>5414</v>
      </c>
      <c r="F10" s="1525">
        <v>132432</v>
      </c>
      <c r="G10" s="1525">
        <v>1154</v>
      </c>
      <c r="H10" s="1525">
        <v>3870</v>
      </c>
      <c r="I10" s="1525">
        <v>1386</v>
      </c>
      <c r="J10" s="1525">
        <v>242</v>
      </c>
      <c r="K10" s="1525">
        <v>1563</v>
      </c>
      <c r="L10" s="1525">
        <v>34.220155038759692</v>
      </c>
    </row>
    <row r="11" spans="1:89" s="1498" customFormat="1" ht="18.75" hidden="1" customHeight="1">
      <c r="A11" s="1524">
        <v>37683</v>
      </c>
      <c r="B11" s="1526">
        <v>291</v>
      </c>
      <c r="C11" s="1526">
        <v>97884</v>
      </c>
      <c r="D11" s="1526">
        <v>26038</v>
      </c>
      <c r="E11" s="1526">
        <v>5694</v>
      </c>
      <c r="F11" s="1526">
        <v>129616</v>
      </c>
      <c r="G11" s="1526">
        <v>1218</v>
      </c>
      <c r="H11" s="1526">
        <v>4247</v>
      </c>
      <c r="I11" s="1526">
        <v>1373</v>
      </c>
      <c r="J11" s="1526">
        <v>251</v>
      </c>
      <c r="K11" s="1526">
        <v>1486</v>
      </c>
      <c r="L11" s="1525">
        <v>30.519425476807157</v>
      </c>
    </row>
    <row r="12" spans="1:89" s="1498" customFormat="1" ht="18.75" hidden="1" customHeight="1">
      <c r="A12" s="1524">
        <v>38049</v>
      </c>
      <c r="B12" s="1526">
        <v>289</v>
      </c>
      <c r="C12" s="1526">
        <v>94795</v>
      </c>
      <c r="D12" s="1526">
        <v>25609</v>
      </c>
      <c r="E12" s="1526">
        <v>5822</v>
      </c>
      <c r="F12" s="1526">
        <v>126226</v>
      </c>
      <c r="G12" s="1526">
        <v>1110</v>
      </c>
      <c r="H12" s="1526">
        <v>4340</v>
      </c>
      <c r="I12" s="1526">
        <v>1401</v>
      </c>
      <c r="J12" s="1526">
        <v>255</v>
      </c>
      <c r="K12" s="1526">
        <v>1370</v>
      </c>
      <c r="L12" s="1525">
        <v>29.084331797235023</v>
      </c>
    </row>
    <row r="13" spans="1:89" s="1498" customFormat="1" ht="18.75" hidden="1" customHeight="1">
      <c r="A13" s="1524">
        <v>38414</v>
      </c>
      <c r="B13" s="1526">
        <v>291</v>
      </c>
      <c r="C13" s="1526">
        <v>92590</v>
      </c>
      <c r="D13" s="1526">
        <v>25234</v>
      </c>
      <c r="E13" s="1526">
        <v>5738</v>
      </c>
      <c r="F13" s="1526">
        <v>123562</v>
      </c>
      <c r="G13" s="1526">
        <v>1145</v>
      </c>
      <c r="H13" s="1526">
        <v>4186</v>
      </c>
      <c r="I13" s="1526">
        <v>1345</v>
      </c>
      <c r="J13" s="1526">
        <v>259</v>
      </c>
      <c r="K13" s="1526">
        <v>1318</v>
      </c>
      <c r="L13" s="1525">
        <v>29.517916865742954</v>
      </c>
    </row>
    <row r="14" spans="1:89" s="1498" customFormat="1" ht="18.75" hidden="1" customHeight="1">
      <c r="A14" s="1524">
        <v>38779</v>
      </c>
      <c r="B14" s="1526">
        <v>290</v>
      </c>
      <c r="C14" s="1526">
        <v>90281</v>
      </c>
      <c r="D14" s="1526">
        <v>24882</v>
      </c>
      <c r="E14" s="1526">
        <v>6224</v>
      </c>
      <c r="F14" s="1526">
        <v>121387</v>
      </c>
      <c r="G14" s="1526">
        <v>1166</v>
      </c>
      <c r="H14" s="1526">
        <v>4183</v>
      </c>
      <c r="I14" s="1526">
        <v>1415</v>
      </c>
      <c r="J14" s="1526">
        <v>228</v>
      </c>
      <c r="K14" s="1526">
        <v>1206</v>
      </c>
      <c r="L14" s="1525">
        <v>29.019125029882858</v>
      </c>
    </row>
    <row r="15" spans="1:89" s="1498" customFormat="1" ht="18.75" hidden="1" customHeight="1">
      <c r="A15" s="1527">
        <v>39144</v>
      </c>
      <c r="B15" s="1526">
        <v>289</v>
      </c>
      <c r="C15" s="1526">
        <v>88152</v>
      </c>
      <c r="D15" s="1526">
        <v>24540</v>
      </c>
      <c r="E15" s="1526">
        <v>6618</v>
      </c>
      <c r="F15" s="1525">
        <v>119310</v>
      </c>
      <c r="G15" s="1526">
        <v>1116</v>
      </c>
      <c r="H15" s="1526">
        <v>4201</v>
      </c>
      <c r="I15" s="1526">
        <v>1347</v>
      </c>
      <c r="J15" s="1526">
        <v>223</v>
      </c>
      <c r="K15" s="1526">
        <v>1139</v>
      </c>
      <c r="L15" s="1525">
        <v>28.400380861699595</v>
      </c>
    </row>
    <row r="16" spans="1:89" s="1498" customFormat="1" ht="18.75" hidden="1" customHeight="1">
      <c r="A16" s="1527">
        <v>39510</v>
      </c>
      <c r="B16" s="1526">
        <v>299</v>
      </c>
      <c r="C16" s="1526">
        <v>87437</v>
      </c>
      <c r="D16" s="1526">
        <v>24332</v>
      </c>
      <c r="E16" s="1526">
        <v>7253</v>
      </c>
      <c r="F16" s="1526">
        <v>119022</v>
      </c>
      <c r="G16" s="1526">
        <v>1171</v>
      </c>
      <c r="H16" s="1526">
        <v>4125</v>
      </c>
      <c r="I16" s="1526">
        <v>1370</v>
      </c>
      <c r="J16" s="1526">
        <v>229</v>
      </c>
      <c r="K16" s="1526">
        <v>1177</v>
      </c>
      <c r="L16" s="1525">
        <v>28.85381818181818</v>
      </c>
    </row>
    <row r="17" spans="1:12" s="1498" customFormat="1" ht="17.100000000000001" hidden="1" customHeight="1">
      <c r="A17" s="1527" t="s">
        <v>2747</v>
      </c>
      <c r="B17" s="1528">
        <v>305</v>
      </c>
      <c r="C17" s="1526">
        <v>83502</v>
      </c>
      <c r="D17" s="1526">
        <v>23524</v>
      </c>
      <c r="E17" s="1526">
        <v>9042</v>
      </c>
      <c r="F17" s="1526">
        <v>116068</v>
      </c>
      <c r="G17" s="1526">
        <v>1239</v>
      </c>
      <c r="H17" s="1526">
        <v>4357</v>
      </c>
      <c r="I17" s="1526">
        <v>1344</v>
      </c>
      <c r="J17" s="1526">
        <v>237</v>
      </c>
      <c r="K17" s="1526">
        <v>1147</v>
      </c>
      <c r="L17" s="1526">
        <v>26.639430801009869</v>
      </c>
    </row>
    <row r="18" spans="1:12" s="1498" customFormat="1" ht="25.9" customHeight="1">
      <c r="A18" s="1529" t="s">
        <v>2748</v>
      </c>
      <c r="B18" s="1526">
        <v>320</v>
      </c>
      <c r="C18" s="1526">
        <v>69438</v>
      </c>
      <c r="D18" s="1526">
        <v>20859</v>
      </c>
      <c r="E18" s="1526">
        <v>11125</v>
      </c>
      <c r="F18" s="1526">
        <f>SUM(C18:E18)</f>
        <v>101422</v>
      </c>
      <c r="G18" s="1526">
        <v>1209</v>
      </c>
      <c r="H18" s="1526">
        <v>4074</v>
      </c>
      <c r="I18" s="1526">
        <v>1326</v>
      </c>
      <c r="J18" s="1526">
        <v>248</v>
      </c>
      <c r="K18" s="1526">
        <v>1146</v>
      </c>
      <c r="L18" s="1526">
        <f>F18/H18</f>
        <v>24.894943544428081</v>
      </c>
    </row>
    <row r="19" spans="1:12" s="1498" customFormat="1" ht="25.9" customHeight="1">
      <c r="A19" s="1529" t="s">
        <v>2749</v>
      </c>
      <c r="B19" s="1526">
        <v>318</v>
      </c>
      <c r="C19" s="1526">
        <v>65691</v>
      </c>
      <c r="D19" s="1526">
        <v>20309</v>
      </c>
      <c r="E19" s="1526">
        <v>11300</v>
      </c>
      <c r="F19" s="1526">
        <f>SUM(C19:E19)</f>
        <v>97300</v>
      </c>
      <c r="G19" s="1526">
        <v>1224</v>
      </c>
      <c r="H19" s="1526">
        <v>4084</v>
      </c>
      <c r="I19" s="1526">
        <v>1384</v>
      </c>
      <c r="J19" s="1526">
        <v>272</v>
      </c>
      <c r="K19" s="1526">
        <v>1030</v>
      </c>
      <c r="L19" s="1526">
        <f>F19/H19</f>
        <v>23.82468168462292</v>
      </c>
    </row>
    <row r="20" spans="1:12" s="1498" customFormat="1" ht="25.9" customHeight="1">
      <c r="A20" s="1529" t="s">
        <v>2750</v>
      </c>
      <c r="B20" s="1526">
        <v>318</v>
      </c>
      <c r="C20" s="1526">
        <v>61850</v>
      </c>
      <c r="D20" s="1526">
        <v>19880</v>
      </c>
      <c r="E20" s="1526">
        <v>11259</v>
      </c>
      <c r="F20" s="1526">
        <f>SUM(C20:E20)</f>
        <v>92989</v>
      </c>
      <c r="G20" s="1526">
        <v>1161</v>
      </c>
      <c r="H20" s="1526">
        <v>3923</v>
      </c>
      <c r="I20" s="1526">
        <v>1261</v>
      </c>
      <c r="J20" s="1526">
        <v>269</v>
      </c>
      <c r="K20" s="1526">
        <v>1164</v>
      </c>
      <c r="L20" s="1526">
        <f>F20/H20</f>
        <v>23.703543206729545</v>
      </c>
    </row>
    <row r="21" spans="1:12" s="1498" customFormat="1" ht="25.9" customHeight="1">
      <c r="A21" s="1529" t="s">
        <v>2751</v>
      </c>
      <c r="B21" s="1528">
        <v>318</v>
      </c>
      <c r="C21" s="1526">
        <v>58605</v>
      </c>
      <c r="D21" s="1526">
        <v>19446</v>
      </c>
      <c r="E21" s="1525">
        <v>11591</v>
      </c>
      <c r="F21" s="1525">
        <v>89642</v>
      </c>
      <c r="G21" s="1526">
        <v>1262</v>
      </c>
      <c r="H21" s="1526">
        <v>4269</v>
      </c>
      <c r="I21" s="1526">
        <v>1265</v>
      </c>
      <c r="J21" s="1526">
        <v>255</v>
      </c>
      <c r="K21" s="1526">
        <v>1513</v>
      </c>
      <c r="L21" s="1526">
        <v>20.998360271726401</v>
      </c>
    </row>
    <row r="22" spans="1:12" s="1498" customFormat="1" ht="25.9" customHeight="1">
      <c r="A22" s="2438">
        <v>43527</v>
      </c>
      <c r="B22" s="2421">
        <v>319</v>
      </c>
      <c r="C22" s="2381">
        <v>55098</v>
      </c>
      <c r="D22" s="2381">
        <v>18848</v>
      </c>
      <c r="E22" s="2439">
        <v>11784</v>
      </c>
      <c r="F22" s="2439">
        <v>85730</v>
      </c>
      <c r="G22" s="2381">
        <v>1224</v>
      </c>
      <c r="H22" s="2381">
        <v>4355</v>
      </c>
      <c r="I22" s="2381">
        <v>1284</v>
      </c>
      <c r="J22" s="2381">
        <v>208</v>
      </c>
      <c r="K22" s="2381">
        <v>1489</v>
      </c>
      <c r="L22" s="2381">
        <v>20</v>
      </c>
    </row>
    <row r="23" spans="1:12" s="1498" customFormat="1" ht="15.75" customHeight="1">
      <c r="A23" s="1530"/>
      <c r="B23" s="1531"/>
      <c r="C23" s="1531"/>
      <c r="D23" s="1531"/>
      <c r="E23" s="1531"/>
      <c r="F23" s="1532" t="s">
        <v>2752</v>
      </c>
      <c r="G23" s="1533"/>
      <c r="H23" s="1531"/>
      <c r="I23" s="1531"/>
      <c r="J23" s="1531"/>
      <c r="K23" s="1531"/>
      <c r="L23" s="1534"/>
    </row>
    <row r="24" spans="1:12" s="1498" customFormat="1" ht="18.75" hidden="1" customHeight="1">
      <c r="A24" s="1524">
        <v>36586</v>
      </c>
      <c r="B24" s="1526">
        <v>278</v>
      </c>
      <c r="C24" s="1526">
        <v>100231</v>
      </c>
      <c r="D24" s="1535">
        <v>25187</v>
      </c>
      <c r="E24" s="1526">
        <v>5046</v>
      </c>
      <c r="F24" s="1535">
        <v>130464</v>
      </c>
      <c r="G24" s="1526">
        <v>1149</v>
      </c>
      <c r="H24" s="1535">
        <v>3574</v>
      </c>
      <c r="I24" s="1526">
        <v>1420</v>
      </c>
      <c r="J24" s="1535">
        <v>219</v>
      </c>
      <c r="K24" s="1526">
        <v>1484</v>
      </c>
      <c r="L24" s="1525">
        <v>36.503637381085618</v>
      </c>
    </row>
    <row r="25" spans="1:12" s="1498" customFormat="1" ht="18.75" hidden="1" customHeight="1">
      <c r="A25" s="1524">
        <v>36951</v>
      </c>
      <c r="B25" s="1526">
        <v>280</v>
      </c>
      <c r="C25" s="1526">
        <v>99263</v>
      </c>
      <c r="D25" s="1535">
        <v>24911</v>
      </c>
      <c r="E25" s="1526">
        <v>5176</v>
      </c>
      <c r="F25" s="1535">
        <v>129350</v>
      </c>
      <c r="G25" s="1526">
        <v>1097</v>
      </c>
      <c r="H25" s="1535">
        <v>3804</v>
      </c>
      <c r="I25" s="1526">
        <v>1398</v>
      </c>
      <c r="J25" s="1535">
        <v>221</v>
      </c>
      <c r="K25" s="1526">
        <v>1442</v>
      </c>
      <c r="L25" s="1525">
        <v>34.003680336487911</v>
      </c>
    </row>
    <row r="26" spans="1:12" s="1498" customFormat="1" ht="18.75" hidden="1" customHeight="1">
      <c r="A26" s="1524">
        <v>37316</v>
      </c>
      <c r="B26" s="1526">
        <v>277</v>
      </c>
      <c r="C26" s="1526">
        <v>97820</v>
      </c>
      <c r="D26" s="1526">
        <v>24551</v>
      </c>
      <c r="E26" s="1526">
        <v>5414</v>
      </c>
      <c r="F26" s="1535">
        <v>127785</v>
      </c>
      <c r="G26" s="1526">
        <v>1111</v>
      </c>
      <c r="H26" s="1535">
        <v>3698</v>
      </c>
      <c r="I26" s="1526">
        <v>1386</v>
      </c>
      <c r="J26" s="1535">
        <v>229</v>
      </c>
      <c r="K26" s="1526">
        <v>1418</v>
      </c>
      <c r="L26" s="1525">
        <v>34.555164954029202</v>
      </c>
    </row>
    <row r="27" spans="1:12" s="1498" customFormat="1" ht="18.75" hidden="1" customHeight="1">
      <c r="A27" s="1524">
        <v>37683</v>
      </c>
      <c r="B27" s="1526">
        <v>278</v>
      </c>
      <c r="C27" s="1526">
        <v>95257</v>
      </c>
      <c r="D27" s="1526">
        <v>23982</v>
      </c>
      <c r="E27" s="1526">
        <v>5694</v>
      </c>
      <c r="F27" s="1526">
        <v>124933</v>
      </c>
      <c r="G27" s="1526">
        <v>1178</v>
      </c>
      <c r="H27" s="1526">
        <v>4058</v>
      </c>
      <c r="I27" s="1526">
        <v>1373</v>
      </c>
      <c r="J27" s="1526">
        <v>240</v>
      </c>
      <c r="K27" s="1526">
        <v>1349</v>
      </c>
      <c r="L27" s="1525">
        <v>30.786840808279941</v>
      </c>
    </row>
    <row r="28" spans="1:12" s="1498" customFormat="1" ht="18.75" hidden="1" customHeight="1">
      <c r="A28" s="1524">
        <v>38049</v>
      </c>
      <c r="B28" s="1526">
        <v>276</v>
      </c>
      <c r="C28" s="1526">
        <v>92153</v>
      </c>
      <c r="D28" s="1526">
        <v>23551</v>
      </c>
      <c r="E28" s="1526">
        <v>5822</v>
      </c>
      <c r="F28" s="1526">
        <v>121526</v>
      </c>
      <c r="G28" s="1526">
        <v>1075</v>
      </c>
      <c r="H28" s="1526">
        <v>4149</v>
      </c>
      <c r="I28" s="1526">
        <v>1401</v>
      </c>
      <c r="J28" s="1526">
        <v>243</v>
      </c>
      <c r="K28" s="1526">
        <v>1234</v>
      </c>
      <c r="L28" s="1525">
        <v>29.290431429260064</v>
      </c>
    </row>
    <row r="29" spans="1:12" s="1498" customFormat="1" ht="18.75" hidden="1" customHeight="1">
      <c r="A29" s="1524">
        <v>38414</v>
      </c>
      <c r="B29" s="1526">
        <v>278</v>
      </c>
      <c r="C29" s="1526">
        <v>89861</v>
      </c>
      <c r="D29" s="1526">
        <v>23138</v>
      </c>
      <c r="E29" s="1526">
        <v>5738</v>
      </c>
      <c r="F29" s="1526">
        <v>118737</v>
      </c>
      <c r="G29" s="1526">
        <v>1103</v>
      </c>
      <c r="H29" s="1526">
        <v>3977</v>
      </c>
      <c r="I29" s="1526">
        <v>1345</v>
      </c>
      <c r="J29" s="1526">
        <v>246</v>
      </c>
      <c r="K29" s="1526">
        <v>1178</v>
      </c>
      <c r="L29" s="1525">
        <v>29.85592154890621</v>
      </c>
    </row>
    <row r="30" spans="1:12" s="1498" customFormat="1" ht="18.75" hidden="1" customHeight="1">
      <c r="A30" s="1524">
        <v>38779</v>
      </c>
      <c r="B30" s="1526">
        <v>277</v>
      </c>
      <c r="C30" s="1526">
        <v>87489</v>
      </c>
      <c r="D30" s="1526">
        <v>22800</v>
      </c>
      <c r="E30" s="1526">
        <v>6224</v>
      </c>
      <c r="F30" s="1526">
        <v>116513</v>
      </c>
      <c r="G30" s="1526">
        <v>1127</v>
      </c>
      <c r="H30" s="1526">
        <v>3980</v>
      </c>
      <c r="I30" s="1526">
        <v>1415</v>
      </c>
      <c r="J30" s="1526">
        <v>215</v>
      </c>
      <c r="K30" s="1526">
        <v>1075</v>
      </c>
      <c r="L30" s="1525">
        <v>29.274623115577889</v>
      </c>
    </row>
    <row r="31" spans="1:12" s="1498" customFormat="1" ht="18.75" hidden="1" customHeight="1">
      <c r="A31" s="1527">
        <v>39144</v>
      </c>
      <c r="B31" s="1526">
        <v>276</v>
      </c>
      <c r="C31" s="1526">
        <v>85328</v>
      </c>
      <c r="D31" s="1526">
        <v>22458</v>
      </c>
      <c r="E31" s="1526">
        <v>6618</v>
      </c>
      <c r="F31" s="1526">
        <v>114404</v>
      </c>
      <c r="G31" s="1526">
        <v>1078</v>
      </c>
      <c r="H31" s="1526">
        <v>4004</v>
      </c>
      <c r="I31" s="1526">
        <v>1347</v>
      </c>
      <c r="J31" s="1526">
        <v>210</v>
      </c>
      <c r="K31" s="1526">
        <v>1010</v>
      </c>
      <c r="L31" s="1525">
        <v>28.572427572427571</v>
      </c>
    </row>
    <row r="32" spans="1:12" s="1498" customFormat="1" ht="18.75" hidden="1" customHeight="1">
      <c r="A32" s="1527">
        <v>39510</v>
      </c>
      <c r="B32" s="1526">
        <v>286</v>
      </c>
      <c r="C32" s="1526">
        <v>84569</v>
      </c>
      <c r="D32" s="1526">
        <v>22185</v>
      </c>
      <c r="E32" s="1526">
        <v>7253</v>
      </c>
      <c r="F32" s="1526">
        <v>114007</v>
      </c>
      <c r="G32" s="1526">
        <v>1134</v>
      </c>
      <c r="H32" s="1526">
        <v>3929</v>
      </c>
      <c r="I32" s="1526">
        <v>1370</v>
      </c>
      <c r="J32" s="1526">
        <v>216</v>
      </c>
      <c r="K32" s="1526">
        <v>1052</v>
      </c>
      <c r="L32" s="1525">
        <v>29.01679816747264</v>
      </c>
    </row>
    <row r="33" spans="1:12" s="1498" customFormat="1" ht="17.100000000000001" hidden="1" customHeight="1">
      <c r="A33" s="1536" t="s">
        <v>2747</v>
      </c>
      <c r="B33" s="1528">
        <v>291</v>
      </c>
      <c r="C33" s="1528">
        <v>80459</v>
      </c>
      <c r="D33" s="1528">
        <v>21406</v>
      </c>
      <c r="E33" s="1528">
        <v>9042</v>
      </c>
      <c r="F33" s="1526">
        <v>110907</v>
      </c>
      <c r="G33" s="1528">
        <v>1197</v>
      </c>
      <c r="H33" s="1528">
        <v>4142</v>
      </c>
      <c r="I33" s="1528">
        <v>1344</v>
      </c>
      <c r="J33" s="1528">
        <v>223</v>
      </c>
      <c r="K33" s="1526">
        <v>1030</v>
      </c>
      <c r="L33" s="1525">
        <v>26.77619507484307</v>
      </c>
    </row>
    <row r="34" spans="1:12" s="1498" customFormat="1" ht="24" customHeight="1">
      <c r="A34" s="1529" t="s">
        <v>2748</v>
      </c>
      <c r="B34" s="1526">
        <v>305</v>
      </c>
      <c r="C34" s="1526">
        <v>66349</v>
      </c>
      <c r="D34" s="1526">
        <v>18891</v>
      </c>
      <c r="E34" s="1526">
        <v>11125</v>
      </c>
      <c r="F34" s="1526">
        <f t="shared" ref="F34:F36" si="0">SUM(C34:E34)</f>
        <v>96365</v>
      </c>
      <c r="G34" s="1526">
        <v>1163</v>
      </c>
      <c r="H34" s="1526">
        <v>3854</v>
      </c>
      <c r="I34" s="1526">
        <v>1320</v>
      </c>
      <c r="J34" s="1526">
        <v>233</v>
      </c>
      <c r="K34" s="1526">
        <v>1039</v>
      </c>
      <c r="L34" s="1526">
        <f t="shared" ref="L34:L36" si="1">F34/H34</f>
        <v>25.003892060197199</v>
      </c>
    </row>
    <row r="35" spans="1:12" s="1498" customFormat="1" ht="24" customHeight="1">
      <c r="A35" s="1529">
        <v>42445</v>
      </c>
      <c r="B35" s="1526">
        <v>303</v>
      </c>
      <c r="C35" s="1526">
        <v>62787</v>
      </c>
      <c r="D35" s="1526">
        <v>18442</v>
      </c>
      <c r="E35" s="1526">
        <v>11300</v>
      </c>
      <c r="F35" s="1526">
        <f t="shared" si="0"/>
        <v>92529</v>
      </c>
      <c r="G35" s="1526">
        <v>1184</v>
      </c>
      <c r="H35" s="1526">
        <v>3862</v>
      </c>
      <c r="I35" s="1526">
        <v>1379</v>
      </c>
      <c r="J35" s="1526">
        <v>256</v>
      </c>
      <c r="K35" s="1526">
        <v>908</v>
      </c>
      <c r="L35" s="1526">
        <f t="shared" si="1"/>
        <v>23.958829621957534</v>
      </c>
    </row>
    <row r="36" spans="1:12" s="1498" customFormat="1" ht="24" customHeight="1">
      <c r="A36" s="1527">
        <v>42810</v>
      </c>
      <c r="B36" s="1526">
        <v>303</v>
      </c>
      <c r="C36" s="1526">
        <v>59096</v>
      </c>
      <c r="D36" s="1526">
        <v>18015</v>
      </c>
      <c r="E36" s="1526">
        <v>11259</v>
      </c>
      <c r="F36" s="1526">
        <f t="shared" si="0"/>
        <v>88370</v>
      </c>
      <c r="G36" s="1526">
        <v>1115</v>
      </c>
      <c r="H36" s="1526">
        <v>3687</v>
      </c>
      <c r="I36" s="1526">
        <v>1253</v>
      </c>
      <c r="J36" s="1526">
        <v>256</v>
      </c>
      <c r="K36" s="1526">
        <v>1031</v>
      </c>
      <c r="L36" s="1526">
        <f t="shared" si="1"/>
        <v>23.967995660428532</v>
      </c>
    </row>
    <row r="37" spans="1:12" s="1498" customFormat="1" ht="24" customHeight="1">
      <c r="A37" s="1527">
        <v>43175</v>
      </c>
      <c r="B37" s="1525">
        <v>301</v>
      </c>
      <c r="C37" s="1526">
        <v>55755</v>
      </c>
      <c r="D37" s="1526">
        <v>17657</v>
      </c>
      <c r="E37" s="1526">
        <v>11591</v>
      </c>
      <c r="F37" s="1526">
        <v>85003</v>
      </c>
      <c r="G37" s="1526">
        <v>1212</v>
      </c>
      <c r="H37" s="1526">
        <v>3988</v>
      </c>
      <c r="I37" s="1528">
        <v>1256</v>
      </c>
      <c r="J37" s="1526">
        <v>239</v>
      </c>
      <c r="K37" s="1525">
        <v>1385</v>
      </c>
      <c r="L37" s="1526">
        <v>21.314694082246739</v>
      </c>
    </row>
    <row r="38" spans="1:12" s="1498" customFormat="1" ht="24" customHeight="1">
      <c r="A38" s="2380">
        <v>43527</v>
      </c>
      <c r="B38" s="2439">
        <v>302</v>
      </c>
      <c r="C38" s="2381">
        <v>52308</v>
      </c>
      <c r="D38" s="2381">
        <v>17134</v>
      </c>
      <c r="E38" s="2381">
        <v>11784</v>
      </c>
      <c r="F38" s="2381">
        <v>81226</v>
      </c>
      <c r="G38" s="2381">
        <v>1172</v>
      </c>
      <c r="H38" s="2381">
        <v>4072</v>
      </c>
      <c r="I38" s="2421">
        <v>1274</v>
      </c>
      <c r="J38" s="2381">
        <v>192</v>
      </c>
      <c r="K38" s="2439">
        <v>1355</v>
      </c>
      <c r="L38" s="2381">
        <v>20</v>
      </c>
    </row>
    <row r="39" spans="1:12" s="1498" customFormat="1" ht="15" customHeight="1">
      <c r="A39" s="1519"/>
      <c r="B39" s="1537"/>
      <c r="C39" s="1537"/>
      <c r="D39" s="1537"/>
      <c r="E39" s="1537"/>
      <c r="F39" s="1538" t="s">
        <v>2753</v>
      </c>
      <c r="G39" s="1539"/>
      <c r="H39" s="1537"/>
      <c r="I39" s="1537"/>
      <c r="J39" s="1537"/>
      <c r="K39" s="1537"/>
      <c r="L39" s="1540"/>
    </row>
    <row r="40" spans="1:12" s="1498" customFormat="1" ht="18.75" hidden="1" customHeight="1">
      <c r="A40" s="1524">
        <v>36586</v>
      </c>
      <c r="B40" s="1526">
        <v>13</v>
      </c>
      <c r="C40" s="1526">
        <v>2637</v>
      </c>
      <c r="D40" s="1535">
        <v>2136</v>
      </c>
      <c r="E40" s="1526" t="s">
        <v>2754</v>
      </c>
      <c r="F40" s="1535">
        <v>4773</v>
      </c>
      <c r="G40" s="1526">
        <v>38</v>
      </c>
      <c r="H40" s="1526">
        <v>184</v>
      </c>
      <c r="I40" s="1526" t="s">
        <v>2754</v>
      </c>
      <c r="J40" s="1526">
        <v>13</v>
      </c>
      <c r="K40" s="1526">
        <v>133</v>
      </c>
      <c r="L40" s="1525">
        <v>26</v>
      </c>
    </row>
    <row r="41" spans="1:12" s="1498" customFormat="1" ht="18.75" hidden="1" customHeight="1">
      <c r="A41" s="1524">
        <v>36951</v>
      </c>
      <c r="B41" s="1528">
        <v>13</v>
      </c>
      <c r="C41" s="1526">
        <v>2594</v>
      </c>
      <c r="D41" s="1526">
        <v>2141</v>
      </c>
      <c r="E41" s="1525" t="s">
        <v>2754</v>
      </c>
      <c r="F41" s="1535">
        <v>4735</v>
      </c>
      <c r="G41" s="1526">
        <v>44</v>
      </c>
      <c r="H41" s="1526">
        <v>177</v>
      </c>
      <c r="I41" s="1526" t="s">
        <v>2754</v>
      </c>
      <c r="J41" s="1526">
        <v>13</v>
      </c>
      <c r="K41" s="1526">
        <v>135</v>
      </c>
      <c r="L41" s="1526">
        <v>26.751412429378529</v>
      </c>
    </row>
    <row r="42" spans="1:12" s="1498" customFormat="1" ht="18.75" hidden="1" customHeight="1">
      <c r="A42" s="1524">
        <v>37316</v>
      </c>
      <c r="B42" s="1526">
        <v>13</v>
      </c>
      <c r="C42" s="1526">
        <v>2567</v>
      </c>
      <c r="D42" s="1526">
        <v>2080</v>
      </c>
      <c r="E42" s="1526" t="s">
        <v>2754</v>
      </c>
      <c r="F42" s="1526">
        <v>4647</v>
      </c>
      <c r="G42" s="1526">
        <v>43</v>
      </c>
      <c r="H42" s="1526">
        <v>172</v>
      </c>
      <c r="I42" s="1526" t="s">
        <v>2754</v>
      </c>
      <c r="J42" s="1526">
        <v>13</v>
      </c>
      <c r="K42" s="1526">
        <v>145</v>
      </c>
      <c r="L42" s="1526">
        <v>27.017441860465116</v>
      </c>
    </row>
    <row r="43" spans="1:12" s="1498" customFormat="1" ht="18.75" hidden="1" customHeight="1">
      <c r="A43" s="1524">
        <v>37683</v>
      </c>
      <c r="B43" s="1526">
        <v>13</v>
      </c>
      <c r="C43" s="1526">
        <v>2627</v>
      </c>
      <c r="D43" s="1526">
        <v>2056</v>
      </c>
      <c r="E43" s="1526" t="s">
        <v>2754</v>
      </c>
      <c r="F43" s="1526">
        <v>4683</v>
      </c>
      <c r="G43" s="1526">
        <v>40</v>
      </c>
      <c r="H43" s="1526">
        <v>189</v>
      </c>
      <c r="I43" s="1526" t="s">
        <v>2754</v>
      </c>
      <c r="J43" s="1526">
        <v>11</v>
      </c>
      <c r="K43" s="1526">
        <v>137</v>
      </c>
      <c r="L43" s="1526">
        <v>24.777777777777779</v>
      </c>
    </row>
    <row r="44" spans="1:12" s="1498" customFormat="1" ht="18.75" hidden="1" customHeight="1">
      <c r="A44" s="1524">
        <v>38049</v>
      </c>
      <c r="B44" s="1526">
        <v>13</v>
      </c>
      <c r="C44" s="1526">
        <v>2642</v>
      </c>
      <c r="D44" s="1526">
        <v>2058</v>
      </c>
      <c r="E44" s="1526" t="s">
        <v>2754</v>
      </c>
      <c r="F44" s="1526">
        <v>4700</v>
      </c>
      <c r="G44" s="1526">
        <v>35</v>
      </c>
      <c r="H44" s="1526">
        <v>191</v>
      </c>
      <c r="I44" s="1526" t="s">
        <v>2754</v>
      </c>
      <c r="J44" s="1526">
        <v>12</v>
      </c>
      <c r="K44" s="1526">
        <v>136</v>
      </c>
      <c r="L44" s="1526">
        <v>24.607329842931936</v>
      </c>
    </row>
    <row r="45" spans="1:12" s="1498" customFormat="1" ht="18.75" hidden="1" customHeight="1">
      <c r="A45" s="1524">
        <v>38414</v>
      </c>
      <c r="B45" s="1526">
        <v>13</v>
      </c>
      <c r="C45" s="1526">
        <v>2729</v>
      </c>
      <c r="D45" s="1526">
        <v>2096</v>
      </c>
      <c r="E45" s="1526" t="s">
        <v>2754</v>
      </c>
      <c r="F45" s="1526">
        <v>4825</v>
      </c>
      <c r="G45" s="1526">
        <v>42</v>
      </c>
      <c r="H45" s="1526">
        <v>209</v>
      </c>
      <c r="I45" s="1526" t="s">
        <v>2754</v>
      </c>
      <c r="J45" s="1526">
        <v>13</v>
      </c>
      <c r="K45" s="1526">
        <v>140</v>
      </c>
      <c r="L45" s="1526">
        <v>23.086124401913874</v>
      </c>
    </row>
    <row r="46" spans="1:12" s="1498" customFormat="1" ht="18.75" hidden="1" customHeight="1">
      <c r="A46" s="1524">
        <v>38779</v>
      </c>
      <c r="B46" s="1526">
        <v>13</v>
      </c>
      <c r="C46" s="1526">
        <v>2792</v>
      </c>
      <c r="D46" s="1526">
        <v>2082</v>
      </c>
      <c r="E46" s="1526" t="s">
        <v>2754</v>
      </c>
      <c r="F46" s="1526">
        <v>4874</v>
      </c>
      <c r="G46" s="1526">
        <v>39</v>
      </c>
      <c r="H46" s="1526">
        <v>203</v>
      </c>
      <c r="I46" s="1526" t="s">
        <v>2754</v>
      </c>
      <c r="J46" s="1526">
        <v>13</v>
      </c>
      <c r="K46" s="1526">
        <v>131</v>
      </c>
      <c r="L46" s="1526">
        <v>24.009852216748769</v>
      </c>
    </row>
    <row r="47" spans="1:12" s="1498" customFormat="1" ht="18.75" hidden="1" customHeight="1">
      <c r="A47" s="1527">
        <v>39144</v>
      </c>
      <c r="B47" s="1526">
        <v>13</v>
      </c>
      <c r="C47" s="1526">
        <v>2824</v>
      </c>
      <c r="D47" s="1526">
        <v>2082</v>
      </c>
      <c r="E47" s="1526" t="s">
        <v>2754</v>
      </c>
      <c r="F47" s="1526">
        <v>4906</v>
      </c>
      <c r="G47" s="1526">
        <v>38</v>
      </c>
      <c r="H47" s="1526">
        <v>197</v>
      </c>
      <c r="I47" s="1526" t="s">
        <v>2754</v>
      </c>
      <c r="J47" s="1526">
        <v>13</v>
      </c>
      <c r="K47" s="1526">
        <v>129</v>
      </c>
      <c r="L47" s="1526">
        <v>24.903553299492387</v>
      </c>
    </row>
    <row r="48" spans="1:12" s="1498" customFormat="1" ht="18.75" hidden="1" customHeight="1">
      <c r="A48" s="1527">
        <v>39510</v>
      </c>
      <c r="B48" s="1526">
        <v>13</v>
      </c>
      <c r="C48" s="1526">
        <v>2868</v>
      </c>
      <c r="D48" s="1526">
        <v>2147</v>
      </c>
      <c r="E48" s="1526" t="s">
        <v>2754</v>
      </c>
      <c r="F48" s="1526">
        <v>5015</v>
      </c>
      <c r="G48" s="1526">
        <v>37</v>
      </c>
      <c r="H48" s="1526">
        <v>196</v>
      </c>
      <c r="I48" s="1526" t="s">
        <v>2754</v>
      </c>
      <c r="J48" s="1526">
        <v>13</v>
      </c>
      <c r="K48" s="1526">
        <v>125</v>
      </c>
      <c r="L48" s="1526">
        <v>25.586734693877553</v>
      </c>
    </row>
    <row r="49" spans="1:12" s="1498" customFormat="1" ht="17.100000000000001" hidden="1" customHeight="1">
      <c r="A49" s="1527">
        <v>40612</v>
      </c>
      <c r="B49" s="1526">
        <v>14</v>
      </c>
      <c r="C49" s="1526">
        <v>3043</v>
      </c>
      <c r="D49" s="1526">
        <v>2118</v>
      </c>
      <c r="E49" s="1526" t="s">
        <v>2754</v>
      </c>
      <c r="F49" s="1526">
        <v>5161</v>
      </c>
      <c r="G49" s="1526">
        <v>42</v>
      </c>
      <c r="H49" s="1526">
        <v>215</v>
      </c>
      <c r="I49" s="1526" t="s">
        <v>2754</v>
      </c>
      <c r="J49" s="1526">
        <v>14</v>
      </c>
      <c r="K49" s="1526">
        <v>117</v>
      </c>
      <c r="L49" s="1526">
        <v>23.571428571428573</v>
      </c>
    </row>
    <row r="50" spans="1:12" s="1498" customFormat="1" ht="24.6" customHeight="1">
      <c r="A50" s="1529" t="s">
        <v>2748</v>
      </c>
      <c r="B50" s="1526">
        <v>15</v>
      </c>
      <c r="C50" s="1526">
        <v>3089</v>
      </c>
      <c r="D50" s="1526">
        <v>1968</v>
      </c>
      <c r="E50" s="1541">
        <v>0</v>
      </c>
      <c r="F50" s="1526">
        <f t="shared" ref="F50:F52" si="2">SUM(C50:E50)</f>
        <v>5057</v>
      </c>
      <c r="G50" s="1526">
        <v>46</v>
      </c>
      <c r="H50" s="1526">
        <v>220</v>
      </c>
      <c r="I50" s="1526">
        <v>6</v>
      </c>
      <c r="J50" s="1526">
        <v>15</v>
      </c>
      <c r="K50" s="1526">
        <v>107</v>
      </c>
      <c r="L50" s="1526">
        <f t="shared" ref="L50:L52" si="3">F50/H50</f>
        <v>22.986363636363638</v>
      </c>
    </row>
    <row r="51" spans="1:12" s="1498" customFormat="1" ht="24.6" customHeight="1">
      <c r="A51" s="1529">
        <v>42439</v>
      </c>
      <c r="B51" s="1526">
        <v>15</v>
      </c>
      <c r="C51" s="1526">
        <v>2904</v>
      </c>
      <c r="D51" s="1526">
        <v>1867</v>
      </c>
      <c r="E51" s="1541">
        <v>0</v>
      </c>
      <c r="F51" s="1526">
        <f t="shared" si="2"/>
        <v>4771</v>
      </c>
      <c r="G51" s="1526">
        <v>40</v>
      </c>
      <c r="H51" s="1526">
        <v>222</v>
      </c>
      <c r="I51" s="1526">
        <v>5</v>
      </c>
      <c r="J51" s="1526">
        <v>16</v>
      </c>
      <c r="K51" s="1526">
        <v>122</v>
      </c>
      <c r="L51" s="1526">
        <f t="shared" si="3"/>
        <v>21.490990990990991</v>
      </c>
    </row>
    <row r="52" spans="1:12" s="1498" customFormat="1" ht="24.6" customHeight="1">
      <c r="A52" s="1527">
        <v>42804</v>
      </c>
      <c r="B52" s="1526">
        <v>15</v>
      </c>
      <c r="C52" s="1526">
        <v>2754</v>
      </c>
      <c r="D52" s="1526">
        <v>1865</v>
      </c>
      <c r="E52" s="1541">
        <v>0</v>
      </c>
      <c r="F52" s="1526">
        <f t="shared" si="2"/>
        <v>4619</v>
      </c>
      <c r="G52" s="1526">
        <v>46</v>
      </c>
      <c r="H52" s="1526">
        <v>236</v>
      </c>
      <c r="I52" s="1526">
        <v>8</v>
      </c>
      <c r="J52" s="1526">
        <v>13</v>
      </c>
      <c r="K52" s="1526">
        <v>133</v>
      </c>
      <c r="L52" s="1526">
        <f t="shared" si="3"/>
        <v>19.572033898305083</v>
      </c>
    </row>
    <row r="53" spans="1:12" s="1498" customFormat="1" ht="24.6" customHeight="1">
      <c r="A53" s="1527">
        <v>43169</v>
      </c>
      <c r="B53" s="1525">
        <v>17</v>
      </c>
      <c r="C53" s="1526">
        <v>2850</v>
      </c>
      <c r="D53" s="1526">
        <v>1789</v>
      </c>
      <c r="E53" s="1541">
        <v>0</v>
      </c>
      <c r="F53" s="1526">
        <v>4639</v>
      </c>
      <c r="G53" s="1526">
        <v>50</v>
      </c>
      <c r="H53" s="1526">
        <v>281</v>
      </c>
      <c r="I53" s="1526">
        <v>9</v>
      </c>
      <c r="J53" s="1526">
        <v>16</v>
      </c>
      <c r="K53" s="1526">
        <v>128</v>
      </c>
      <c r="L53" s="1526">
        <v>16.508896797153024</v>
      </c>
    </row>
    <row r="54" spans="1:12" s="1498" customFormat="1" ht="24.6" customHeight="1">
      <c r="A54" s="2380">
        <v>43527</v>
      </c>
      <c r="B54" s="2439">
        <v>17</v>
      </c>
      <c r="C54" s="2381">
        <v>2790</v>
      </c>
      <c r="D54" s="2381">
        <v>1714</v>
      </c>
      <c r="E54" s="2440">
        <v>0</v>
      </c>
      <c r="F54" s="2381">
        <v>4504</v>
      </c>
      <c r="G54" s="2381">
        <v>52</v>
      </c>
      <c r="H54" s="2381">
        <v>283</v>
      </c>
      <c r="I54" s="2381">
        <v>10</v>
      </c>
      <c r="J54" s="2381">
        <v>16</v>
      </c>
      <c r="K54" s="2381">
        <v>134</v>
      </c>
      <c r="L54" s="2381">
        <v>15.915194346289752</v>
      </c>
    </row>
    <row r="55" spans="1:12" ht="18" customHeight="1">
      <c r="A55" s="1542" t="s">
        <v>2755</v>
      </c>
      <c r="B55" s="1510"/>
      <c r="C55" s="1510"/>
      <c r="D55" s="1502"/>
      <c r="E55" s="1502"/>
      <c r="F55" s="1502"/>
      <c r="G55" s="2441"/>
      <c r="H55" s="2441"/>
      <c r="I55" s="2441"/>
      <c r="J55" s="2441"/>
      <c r="K55" s="2441"/>
      <c r="L55" s="2441"/>
    </row>
    <row r="56" spans="1:12" ht="12" customHeight="1">
      <c r="A56" s="1542" t="s">
        <v>2756</v>
      </c>
      <c r="B56" s="1543"/>
      <c r="C56" s="1543"/>
      <c r="D56" s="2441"/>
      <c r="E56" s="2441"/>
    </row>
    <row r="57" spans="1:12" ht="12" customHeight="1">
      <c r="A57" s="1544"/>
      <c r="B57" s="1543"/>
      <c r="C57" s="1543"/>
      <c r="D57" s="2441"/>
      <c r="E57" s="2441"/>
    </row>
    <row r="58" spans="1:12">
      <c r="I58" s="2382"/>
    </row>
    <row r="63" spans="1:12">
      <c r="D63" s="1545" t="s">
        <v>2757</v>
      </c>
    </row>
  </sheetData>
  <mergeCells count="9">
    <mergeCell ref="A1:C1"/>
    <mergeCell ref="A4:A6"/>
    <mergeCell ref="L4:L6"/>
    <mergeCell ref="C5:C6"/>
    <mergeCell ref="D5:D6"/>
    <mergeCell ref="E5:E6"/>
    <mergeCell ref="F5:F6"/>
    <mergeCell ref="J5:J6"/>
    <mergeCell ref="K5:K6"/>
  </mergeCells>
  <hyperlinks>
    <hyperlink ref="A1" location="CONTENT!A1" display="Back to table of contents"/>
  </hyperlinks>
  <pageMargins left="0.94488188976377963" right="0" top="0.6692913385826772" bottom="0.15748031496062992" header="0.39370078740157483" footer="0.27559055118110237"/>
  <pageSetup paperSize="9" scale="90" orientation="landscape" horizontalDpi="4294967294" verticalDpi="4294967294"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CK19"/>
  <sheetViews>
    <sheetView zoomScaleNormal="100" workbookViewId="0">
      <selection activeCell="J1" sqref="J1:J1048576"/>
    </sheetView>
  </sheetViews>
  <sheetFormatPr defaultColWidth="9.33203125" defaultRowHeight="12.75"/>
  <cols>
    <col min="1" max="1" width="25.6640625" style="1545" customWidth="1"/>
    <col min="2" max="2" width="12.5" style="1545" customWidth="1"/>
    <col min="3" max="3" width="14.33203125" style="1545" customWidth="1"/>
    <col min="4" max="5" width="14.1640625" style="1545" customWidth="1"/>
    <col min="6" max="6" width="13.6640625" style="1545" customWidth="1"/>
    <col min="7" max="7" width="15.33203125" style="1545" customWidth="1"/>
    <col min="8" max="8" width="15.1640625" style="1545" customWidth="1"/>
    <col min="9" max="9" width="15.33203125" style="1545" customWidth="1"/>
    <col min="10" max="16384" width="9.33203125" style="1545"/>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9.75" customHeight="1"/>
    <row r="3" spans="1:89" ht="27.75" customHeight="1">
      <c r="A3" s="1546" t="s">
        <v>3918</v>
      </c>
    </row>
    <row r="4" spans="1:89" ht="7.5" customHeight="1">
      <c r="A4" s="1547"/>
    </row>
    <row r="5" spans="1:89" s="1498" customFormat="1" ht="20.25" customHeight="1">
      <c r="A5" s="6705" t="s">
        <v>2721</v>
      </c>
      <c r="B5" s="1548" t="s">
        <v>2758</v>
      </c>
      <c r="C5" s="1548"/>
      <c r="D5" s="1548"/>
      <c r="E5" s="1548"/>
      <c r="F5" s="1548"/>
      <c r="G5" s="1548"/>
      <c r="H5" s="1548"/>
      <c r="I5" s="2217" t="s">
        <v>2759</v>
      </c>
    </row>
    <row r="6" spans="1:89" s="1498" customFormat="1" ht="28.5" customHeight="1">
      <c r="A6" s="6713"/>
      <c r="B6" s="2223">
        <v>1</v>
      </c>
      <c r="C6" s="2223">
        <v>2</v>
      </c>
      <c r="D6" s="2223">
        <v>3</v>
      </c>
      <c r="E6" s="2223">
        <v>4</v>
      </c>
      <c r="F6" s="2223">
        <v>5</v>
      </c>
      <c r="G6" s="2223">
        <v>6</v>
      </c>
      <c r="H6" s="2223" t="s">
        <v>2760</v>
      </c>
      <c r="I6" s="2219" t="s">
        <v>2761</v>
      </c>
    </row>
    <row r="7" spans="1:89" s="1498" customFormat="1" ht="29.1" customHeight="1">
      <c r="A7" s="1549" t="s">
        <v>2762</v>
      </c>
      <c r="B7" s="2426">
        <v>1796</v>
      </c>
      <c r="C7" s="2426">
        <v>1947</v>
      </c>
      <c r="D7" s="2426">
        <v>1896</v>
      </c>
      <c r="E7" s="2426">
        <v>1820</v>
      </c>
      <c r="F7" s="2426">
        <v>1954</v>
      </c>
      <c r="G7" s="2426">
        <v>1975</v>
      </c>
      <c r="H7" s="2427">
        <v>1</v>
      </c>
      <c r="I7" s="2426">
        <f>SUM(B7:H7)</f>
        <v>11389</v>
      </c>
    </row>
    <row r="8" spans="1:89" s="1498" customFormat="1" ht="29.1" customHeight="1">
      <c r="A8" s="1550" t="s">
        <v>2763</v>
      </c>
      <c r="B8" s="2428">
        <v>1297</v>
      </c>
      <c r="C8" s="2428">
        <v>1416</v>
      </c>
      <c r="D8" s="2428">
        <v>1374</v>
      </c>
      <c r="E8" s="2428">
        <v>1448</v>
      </c>
      <c r="F8" s="2428">
        <v>1458</v>
      </c>
      <c r="G8" s="2428">
        <v>1613</v>
      </c>
      <c r="H8" s="2429">
        <v>10</v>
      </c>
      <c r="I8" s="2428">
        <f t="shared" ref="I8:I17" si="0">SUM(B8:H8)</f>
        <v>8616</v>
      </c>
    </row>
    <row r="9" spans="1:89" s="1498" customFormat="1" ht="29.1" customHeight="1">
      <c r="A9" s="1550" t="s">
        <v>2764</v>
      </c>
      <c r="B9" s="2428">
        <v>1018</v>
      </c>
      <c r="C9" s="2428">
        <v>1118</v>
      </c>
      <c r="D9" s="2428">
        <v>1230</v>
      </c>
      <c r="E9" s="2428">
        <v>1306</v>
      </c>
      <c r="F9" s="2428">
        <v>1278</v>
      </c>
      <c r="G9" s="2428">
        <v>1206</v>
      </c>
      <c r="H9" s="2430" t="s">
        <v>159</v>
      </c>
      <c r="I9" s="2428">
        <f t="shared" si="0"/>
        <v>7156</v>
      </c>
    </row>
    <row r="10" spans="1:89" s="1498" customFormat="1" ht="29.1" customHeight="1">
      <c r="A10" s="1550" t="s">
        <v>2765</v>
      </c>
      <c r="B10" s="2428">
        <v>1360</v>
      </c>
      <c r="C10" s="2428">
        <v>1485</v>
      </c>
      <c r="D10" s="2428">
        <v>1584</v>
      </c>
      <c r="E10" s="2428">
        <v>1677</v>
      </c>
      <c r="F10" s="2428">
        <v>1673</v>
      </c>
      <c r="G10" s="2428">
        <v>1684</v>
      </c>
      <c r="H10" s="2430" t="s">
        <v>159</v>
      </c>
      <c r="I10" s="2428">
        <f t="shared" si="0"/>
        <v>9463</v>
      </c>
    </row>
    <row r="11" spans="1:89" s="1498" customFormat="1" ht="29.1" customHeight="1">
      <c r="A11" s="1550" t="s">
        <v>2766</v>
      </c>
      <c r="B11" s="2428">
        <v>1016</v>
      </c>
      <c r="C11" s="2428">
        <v>1039</v>
      </c>
      <c r="D11" s="2428">
        <v>1133</v>
      </c>
      <c r="E11" s="2428">
        <v>1146</v>
      </c>
      <c r="F11" s="2428">
        <v>1143</v>
      </c>
      <c r="G11" s="2428">
        <v>1228</v>
      </c>
      <c r="H11" s="2430" t="s">
        <v>159</v>
      </c>
      <c r="I11" s="2428">
        <f t="shared" si="0"/>
        <v>6705</v>
      </c>
    </row>
    <row r="12" spans="1:89" s="1498" customFormat="1" ht="29.1" customHeight="1">
      <c r="A12" s="1550" t="s">
        <v>2767</v>
      </c>
      <c r="B12" s="2428">
        <v>637</v>
      </c>
      <c r="C12" s="2428">
        <v>653</v>
      </c>
      <c r="D12" s="2428">
        <v>687</v>
      </c>
      <c r="E12" s="2428">
        <v>746</v>
      </c>
      <c r="F12" s="2428">
        <v>733</v>
      </c>
      <c r="G12" s="2428">
        <v>781</v>
      </c>
      <c r="H12" s="2430" t="s">
        <v>159</v>
      </c>
      <c r="I12" s="2428">
        <f t="shared" si="0"/>
        <v>4237</v>
      </c>
    </row>
    <row r="13" spans="1:89" s="1498" customFormat="1" ht="29.1" customHeight="1">
      <c r="A13" s="1550" t="s">
        <v>2768</v>
      </c>
      <c r="B13" s="2428">
        <v>3775</v>
      </c>
      <c r="C13" s="2428">
        <v>3991</v>
      </c>
      <c r="D13" s="2428">
        <v>3991</v>
      </c>
      <c r="E13" s="2428">
        <v>4053</v>
      </c>
      <c r="F13" s="2428">
        <v>4089</v>
      </c>
      <c r="G13" s="2428">
        <v>4265</v>
      </c>
      <c r="H13" s="2431">
        <v>2</v>
      </c>
      <c r="I13" s="2428">
        <f t="shared" si="0"/>
        <v>24166</v>
      </c>
    </row>
    <row r="14" spans="1:89" s="1498" customFormat="1" ht="29.1" customHeight="1">
      <c r="A14" s="1550" t="s">
        <v>2769</v>
      </c>
      <c r="B14" s="2428">
        <v>807</v>
      </c>
      <c r="C14" s="2428">
        <v>884</v>
      </c>
      <c r="D14" s="2428">
        <v>850</v>
      </c>
      <c r="E14" s="2428">
        <v>881</v>
      </c>
      <c r="F14" s="2428">
        <v>938</v>
      </c>
      <c r="G14" s="2428">
        <v>994</v>
      </c>
      <c r="H14" s="2429">
        <v>2</v>
      </c>
      <c r="I14" s="2428">
        <f t="shared" si="0"/>
        <v>5356</v>
      </c>
    </row>
    <row r="15" spans="1:89" s="1498" customFormat="1" ht="29.1" customHeight="1">
      <c r="A15" s="1550" t="s">
        <v>2770</v>
      </c>
      <c r="B15" s="2428">
        <v>657</v>
      </c>
      <c r="C15" s="2428">
        <v>689</v>
      </c>
      <c r="D15" s="2428">
        <v>670</v>
      </c>
      <c r="E15" s="2428">
        <v>695</v>
      </c>
      <c r="F15" s="2428">
        <v>718</v>
      </c>
      <c r="G15" s="2428">
        <v>709</v>
      </c>
      <c r="H15" s="2430" t="s">
        <v>159</v>
      </c>
      <c r="I15" s="2428">
        <f t="shared" si="0"/>
        <v>4138</v>
      </c>
    </row>
    <row r="16" spans="1:89" s="1498" customFormat="1" ht="31.5" customHeight="1">
      <c r="A16" s="1549" t="s">
        <v>2771</v>
      </c>
      <c r="B16" s="2432">
        <v>12363</v>
      </c>
      <c r="C16" s="2432">
        <v>13222</v>
      </c>
      <c r="D16" s="2432">
        <v>13415</v>
      </c>
      <c r="E16" s="2432">
        <v>13772</v>
      </c>
      <c r="F16" s="2432">
        <v>13984</v>
      </c>
      <c r="G16" s="2432">
        <v>14455</v>
      </c>
      <c r="H16" s="2433">
        <v>15</v>
      </c>
      <c r="I16" s="2432">
        <f t="shared" ref="I16" si="1">SUM(I7:I15)</f>
        <v>81226</v>
      </c>
    </row>
    <row r="17" spans="1:9" s="1498" customFormat="1" ht="31.5" customHeight="1">
      <c r="A17" s="1551" t="s">
        <v>2772</v>
      </c>
      <c r="B17" s="2434">
        <v>710</v>
      </c>
      <c r="C17" s="2434">
        <v>759</v>
      </c>
      <c r="D17" s="2434">
        <v>764</v>
      </c>
      <c r="E17" s="2434">
        <v>730</v>
      </c>
      <c r="F17" s="2434">
        <v>736</v>
      </c>
      <c r="G17" s="2434">
        <v>805</v>
      </c>
      <c r="H17" s="2435" t="s">
        <v>159</v>
      </c>
      <c r="I17" s="2436">
        <f t="shared" si="0"/>
        <v>4504</v>
      </c>
    </row>
    <row r="18" spans="1:9" s="1498" customFormat="1" ht="31.5" customHeight="1">
      <c r="A18" s="1551" t="s">
        <v>2773</v>
      </c>
      <c r="B18" s="2434">
        <v>13073</v>
      </c>
      <c r="C18" s="2434">
        <v>13981</v>
      </c>
      <c r="D18" s="2434">
        <v>14179</v>
      </c>
      <c r="E18" s="2434">
        <v>14502</v>
      </c>
      <c r="F18" s="2434">
        <v>14720</v>
      </c>
      <c r="G18" s="2434">
        <v>15260</v>
      </c>
      <c r="H18" s="2437">
        <v>15</v>
      </c>
      <c r="I18" s="2434">
        <f>SUM(I16:I17)</f>
        <v>85730</v>
      </c>
    </row>
    <row r="19" spans="1:9" ht="24.75" customHeight="1"/>
  </sheetData>
  <mergeCells count="2">
    <mergeCell ref="A1:C1"/>
    <mergeCell ref="A5:A6"/>
  </mergeCells>
  <hyperlinks>
    <hyperlink ref="A1" location="CONTENT!A1" display="Back to table of contents"/>
  </hyperlinks>
  <pageMargins left="0.9" right="0.23622047244094491" top="0.78740157480314965" bottom="0.51181102362204722" header="0.51181102362204722" footer="0.51181102362204722"/>
  <pageSetup paperSize="9" orientation="landscape" horizontalDpi="4294967294" verticalDpi="4294967294"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CL35"/>
  <sheetViews>
    <sheetView workbookViewId="0">
      <selection activeCell="AE23" sqref="AE23"/>
    </sheetView>
  </sheetViews>
  <sheetFormatPr defaultColWidth="8.83203125" defaultRowHeight="12.75"/>
  <cols>
    <col min="1" max="1" width="13" style="1545" customWidth="1"/>
    <col min="2" max="2" width="9.33203125" style="1545" hidden="1" customWidth="1"/>
    <col min="3" max="3" width="8.1640625" style="1545" hidden="1" customWidth="1"/>
    <col min="4" max="4" width="8.33203125" style="1545" hidden="1" customWidth="1"/>
    <col min="5" max="5" width="9.33203125" style="1545" hidden="1" customWidth="1"/>
    <col min="6" max="6" width="8.1640625" style="1545" hidden="1" customWidth="1"/>
    <col min="7" max="7" width="8.33203125" style="1545" hidden="1" customWidth="1"/>
    <col min="8" max="8" width="9.33203125" style="1545" hidden="1" customWidth="1"/>
    <col min="9" max="9" width="8.1640625" style="1545" hidden="1" customWidth="1"/>
    <col min="10" max="10" width="8.33203125" style="1545" hidden="1" customWidth="1"/>
    <col min="11" max="11" width="9.33203125" style="1545" hidden="1" customWidth="1"/>
    <col min="12" max="12" width="8.1640625" style="1545" hidden="1" customWidth="1"/>
    <col min="13" max="13" width="8.33203125" style="1545" hidden="1" customWidth="1"/>
    <col min="14" max="14" width="9.33203125" style="1545" hidden="1" customWidth="1"/>
    <col min="15" max="15" width="8.1640625" style="1545" hidden="1" customWidth="1"/>
    <col min="16" max="16" width="8.33203125" style="1545" hidden="1" customWidth="1"/>
    <col min="17" max="17" width="9.33203125" style="1545" hidden="1" customWidth="1"/>
    <col min="18" max="22" width="9.83203125" style="1545" hidden="1" customWidth="1"/>
    <col min="23" max="23" width="10" style="1545" hidden="1" customWidth="1"/>
    <col min="24" max="28" width="9.33203125" style="1545" hidden="1" customWidth="1"/>
    <col min="29" max="30" width="8.83203125" style="1545" hidden="1" customWidth="1"/>
    <col min="31" max="31" width="1.1640625" style="1545" customWidth="1"/>
    <col min="32" max="32" width="10.83203125" style="1545" hidden="1" customWidth="1"/>
    <col min="33" max="33" width="8.6640625" style="1545" hidden="1" customWidth="1"/>
    <col min="34" max="34" width="8.5" style="1545" hidden="1" customWidth="1"/>
    <col min="35" max="43" width="10.6640625" style="1545" customWidth="1"/>
    <col min="44" max="16384" width="8.83203125" style="1545"/>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9" customHeight="1"/>
    <row r="3" spans="1:90" s="1498" customFormat="1" ht="26.25" customHeight="1">
      <c r="A3" s="1547" t="s">
        <v>3917</v>
      </c>
      <c r="B3" s="1547"/>
      <c r="C3" s="1547"/>
      <c r="D3" s="1547"/>
      <c r="E3" s="1547"/>
      <c r="F3" s="1547"/>
      <c r="L3" s="3774"/>
      <c r="O3" s="3774"/>
    </row>
    <row r="4" spans="1:90" s="1498" customFormat="1" ht="12.75" customHeight="1">
      <c r="A4" s="1547" t="s">
        <v>2774</v>
      </c>
      <c r="B4" s="1547"/>
      <c r="C4" s="1547"/>
      <c r="D4" s="1547"/>
      <c r="E4" s="1547"/>
      <c r="F4" s="1547"/>
      <c r="L4" s="3774"/>
      <c r="O4" s="3774"/>
    </row>
    <row r="5" spans="1:90" ht="4.5" customHeight="1"/>
    <row r="6" spans="1:90" s="1498" customFormat="1" ht="15" customHeight="1">
      <c r="A6" s="6693" t="s">
        <v>2758</v>
      </c>
      <c r="B6" s="1619">
        <v>2001</v>
      </c>
      <c r="C6" s="3775"/>
      <c r="D6" s="1675"/>
      <c r="E6" s="1674">
        <v>2002</v>
      </c>
      <c r="F6" s="3775"/>
      <c r="G6" s="1675"/>
      <c r="H6" s="1674">
        <v>2003</v>
      </c>
      <c r="I6" s="3775"/>
      <c r="J6" s="1675"/>
      <c r="K6" s="1674">
        <v>2004</v>
      </c>
      <c r="L6" s="3775"/>
      <c r="M6" s="1675"/>
      <c r="N6" s="1674">
        <v>2005</v>
      </c>
      <c r="O6" s="3775"/>
      <c r="P6" s="1675"/>
      <c r="Q6" s="1674">
        <v>2006</v>
      </c>
      <c r="R6" s="3775"/>
      <c r="S6" s="1675"/>
      <c r="T6" s="1674">
        <v>2007</v>
      </c>
      <c r="U6" s="3775"/>
      <c r="V6" s="1675"/>
      <c r="W6" s="1674">
        <v>2008</v>
      </c>
      <c r="X6" s="3775"/>
      <c r="Y6" s="1675"/>
      <c r="Z6" s="1674">
        <v>2009</v>
      </c>
      <c r="AA6" s="3775"/>
      <c r="AB6" s="1619"/>
      <c r="AC6" s="6684"/>
      <c r="AD6" s="6684"/>
      <c r="AE6" s="6694"/>
      <c r="AF6" s="6714">
        <v>2013</v>
      </c>
      <c r="AG6" s="6715"/>
      <c r="AH6" s="6716"/>
      <c r="AI6" s="6714">
        <v>2017</v>
      </c>
      <c r="AJ6" s="6715"/>
      <c r="AK6" s="6716"/>
      <c r="AL6" s="6714">
        <v>2018</v>
      </c>
      <c r="AM6" s="6715"/>
      <c r="AN6" s="6716"/>
      <c r="AO6" s="6714">
        <v>2019</v>
      </c>
      <c r="AP6" s="6715"/>
      <c r="AQ6" s="6716"/>
    </row>
    <row r="7" spans="1:90" s="1498" customFormat="1" ht="17.25" customHeight="1">
      <c r="A7" s="6717"/>
      <c r="B7" s="3776" t="s">
        <v>260</v>
      </c>
      <c r="C7" s="3777" t="s">
        <v>6</v>
      </c>
      <c r="D7" s="3778" t="s">
        <v>7</v>
      </c>
      <c r="E7" s="3779" t="s">
        <v>260</v>
      </c>
      <c r="F7" s="3780" t="s">
        <v>6</v>
      </c>
      <c r="G7" s="3778" t="s">
        <v>7</v>
      </c>
      <c r="H7" s="3779" t="s">
        <v>260</v>
      </c>
      <c r="I7" s="3777" t="s">
        <v>6</v>
      </c>
      <c r="J7" s="3778" t="s">
        <v>7</v>
      </c>
      <c r="K7" s="3779" t="s">
        <v>260</v>
      </c>
      <c r="L7" s="3777" t="s">
        <v>6</v>
      </c>
      <c r="M7" s="3778" t="s">
        <v>7</v>
      </c>
      <c r="N7" s="3779" t="s">
        <v>260</v>
      </c>
      <c r="O7" s="3777" t="s">
        <v>6</v>
      </c>
      <c r="P7" s="3778" t="s">
        <v>7</v>
      </c>
      <c r="Q7" s="3779" t="s">
        <v>260</v>
      </c>
      <c r="R7" s="3777" t="s">
        <v>6</v>
      </c>
      <c r="S7" s="3778" t="s">
        <v>7</v>
      </c>
      <c r="T7" s="3779" t="s">
        <v>260</v>
      </c>
      <c r="U7" s="3777" t="s">
        <v>6</v>
      </c>
      <c r="V7" s="3778" t="s">
        <v>7</v>
      </c>
      <c r="W7" s="3779" t="s">
        <v>260</v>
      </c>
      <c r="X7" s="3777" t="s">
        <v>6</v>
      </c>
      <c r="Y7" s="3778" t="s">
        <v>7</v>
      </c>
      <c r="Z7" s="3781" t="s">
        <v>260</v>
      </c>
      <c r="AA7" s="1548" t="s">
        <v>6</v>
      </c>
      <c r="AB7" s="3782" t="s">
        <v>7</v>
      </c>
      <c r="AC7" s="3782"/>
      <c r="AD7" s="1674"/>
      <c r="AE7" s="3783"/>
      <c r="AF7" s="3781" t="s">
        <v>260</v>
      </c>
      <c r="AG7" s="1548" t="s">
        <v>6</v>
      </c>
      <c r="AH7" s="3783" t="s">
        <v>7</v>
      </c>
      <c r="AI7" s="3781" t="s">
        <v>260</v>
      </c>
      <c r="AJ7" s="1548" t="s">
        <v>6</v>
      </c>
      <c r="AK7" s="3783" t="s">
        <v>7</v>
      </c>
      <c r="AL7" s="3781" t="s">
        <v>260</v>
      </c>
      <c r="AM7" s="1548" t="s">
        <v>6</v>
      </c>
      <c r="AN7" s="3783" t="s">
        <v>7</v>
      </c>
      <c r="AO7" s="3781" t="s">
        <v>260</v>
      </c>
      <c r="AP7" s="1548" t="s">
        <v>6</v>
      </c>
      <c r="AQ7" s="3783" t="s">
        <v>7</v>
      </c>
    </row>
    <row r="8" spans="1:90" s="1498" customFormat="1" ht="23.25" customHeight="1">
      <c r="A8" s="2211" t="s">
        <v>2775</v>
      </c>
      <c r="B8" s="3784"/>
      <c r="C8" s="3785"/>
      <c r="D8" s="3786"/>
      <c r="E8" s="3784"/>
      <c r="F8" s="3785"/>
      <c r="G8" s="3786"/>
      <c r="H8" s="3784"/>
      <c r="I8" s="3784"/>
      <c r="J8" s="3784"/>
      <c r="K8" s="3784"/>
      <c r="L8" s="3785"/>
      <c r="M8" s="3786"/>
      <c r="N8" s="3784"/>
      <c r="O8" s="3785"/>
      <c r="P8" s="3785"/>
      <c r="Q8" s="3786"/>
      <c r="R8" s="3785"/>
      <c r="S8" s="3785"/>
      <c r="T8" s="3786"/>
      <c r="U8" s="3785"/>
      <c r="V8" s="3786"/>
      <c r="W8" s="3786"/>
      <c r="X8" s="3785"/>
      <c r="Y8" s="3787"/>
      <c r="Z8" s="3786"/>
      <c r="AA8" s="3785"/>
      <c r="AB8" s="3787"/>
      <c r="AC8" s="3786"/>
      <c r="AD8" s="3785"/>
      <c r="AE8" s="3786"/>
      <c r="AF8" s="3786"/>
      <c r="AG8" s="3785"/>
      <c r="AH8" s="3785"/>
      <c r="AI8" s="1520"/>
      <c r="AJ8" s="1520"/>
      <c r="AK8" s="1520"/>
      <c r="AL8" s="3788"/>
      <c r="AM8" s="1520"/>
      <c r="AN8" s="1520"/>
      <c r="AO8" s="1563"/>
      <c r="AP8" s="1563"/>
      <c r="AQ8" s="1523"/>
    </row>
    <row r="9" spans="1:90" s="1498" customFormat="1" ht="23.25" customHeight="1">
      <c r="A9" s="2213">
        <v>1</v>
      </c>
      <c r="B9" s="3789">
        <v>20090</v>
      </c>
      <c r="C9" s="3790">
        <v>10051</v>
      </c>
      <c r="D9" s="3791">
        <v>10039</v>
      </c>
      <c r="E9" s="3790">
        <v>20021</v>
      </c>
      <c r="F9" s="3790">
        <v>10076</v>
      </c>
      <c r="G9" s="3791">
        <v>9945</v>
      </c>
      <c r="H9" s="3790">
        <v>19208</v>
      </c>
      <c r="I9" s="3790">
        <v>9735</v>
      </c>
      <c r="J9" s="3791">
        <v>9473</v>
      </c>
      <c r="K9" s="3790">
        <v>18715</v>
      </c>
      <c r="L9" s="3790">
        <v>9489</v>
      </c>
      <c r="M9" s="3791">
        <v>9226</v>
      </c>
      <c r="N9" s="3790">
        <v>19525</v>
      </c>
      <c r="O9" s="3790">
        <v>9928</v>
      </c>
      <c r="P9" s="3791">
        <v>9597</v>
      </c>
      <c r="Q9" s="3790">
        <v>19437</v>
      </c>
      <c r="R9" s="3790">
        <v>9861</v>
      </c>
      <c r="S9" s="3791">
        <v>9576</v>
      </c>
      <c r="T9" s="3790">
        <v>18831</v>
      </c>
      <c r="U9" s="3790">
        <v>9465</v>
      </c>
      <c r="V9" s="3791">
        <v>9366</v>
      </c>
      <c r="W9" s="3790">
        <v>19048</v>
      </c>
      <c r="X9" s="3790">
        <v>9587</v>
      </c>
      <c r="Y9" s="3791">
        <v>9461</v>
      </c>
      <c r="Z9" s="3790">
        <v>18613</v>
      </c>
      <c r="AA9" s="3790">
        <v>9452</v>
      </c>
      <c r="AB9" s="3791">
        <v>9161</v>
      </c>
      <c r="AC9" s="3790">
        <v>18430</v>
      </c>
      <c r="AD9" s="3790">
        <v>9228</v>
      </c>
      <c r="AE9" s="3791">
        <v>9202</v>
      </c>
      <c r="AF9" s="3790">
        <v>16786</v>
      </c>
      <c r="AG9" s="3790">
        <v>8476</v>
      </c>
      <c r="AH9" s="3791">
        <v>8310</v>
      </c>
      <c r="AI9" s="3790">
        <f t="shared" ref="AI9:AI15" si="0">SUM(AJ9:AK9)</f>
        <v>14280</v>
      </c>
      <c r="AJ9" s="3791">
        <v>7248</v>
      </c>
      <c r="AK9" s="3790">
        <v>7032</v>
      </c>
      <c r="AL9" s="3790">
        <v>14076</v>
      </c>
      <c r="AM9" s="3790">
        <v>7150</v>
      </c>
      <c r="AN9" s="3790">
        <v>6926</v>
      </c>
      <c r="AO9" s="3790">
        <v>13073</v>
      </c>
      <c r="AP9" s="3790">
        <v>6599</v>
      </c>
      <c r="AQ9" s="3790">
        <v>6474</v>
      </c>
      <c r="AW9" s="1498" t="s">
        <v>424</v>
      </c>
    </row>
    <row r="10" spans="1:90" s="1498" customFormat="1" ht="23.1" customHeight="1">
      <c r="A10" s="1690">
        <v>2</v>
      </c>
      <c r="B10" s="3792">
        <v>21181</v>
      </c>
      <c r="C10" s="3793">
        <v>10784</v>
      </c>
      <c r="D10" s="3794">
        <v>10397</v>
      </c>
      <c r="E10" s="3793">
        <v>20123</v>
      </c>
      <c r="F10" s="3793">
        <v>10004</v>
      </c>
      <c r="G10" s="3794">
        <v>10119</v>
      </c>
      <c r="H10" s="3793">
        <v>19952</v>
      </c>
      <c r="I10" s="3793">
        <v>9975</v>
      </c>
      <c r="J10" s="3794">
        <v>9977</v>
      </c>
      <c r="K10" s="3793">
        <v>19223</v>
      </c>
      <c r="L10" s="3793">
        <v>9738</v>
      </c>
      <c r="M10" s="3794">
        <v>9485</v>
      </c>
      <c r="N10" s="3793">
        <v>18578</v>
      </c>
      <c r="O10" s="3793">
        <v>9420</v>
      </c>
      <c r="P10" s="3794">
        <v>9158</v>
      </c>
      <c r="Q10" s="3793">
        <v>19623</v>
      </c>
      <c r="R10" s="3793">
        <v>9937</v>
      </c>
      <c r="S10" s="3794">
        <v>9686</v>
      </c>
      <c r="T10" s="3793">
        <v>19468</v>
      </c>
      <c r="U10" s="3793">
        <v>9850</v>
      </c>
      <c r="V10" s="3794">
        <v>9618</v>
      </c>
      <c r="W10" s="3793">
        <v>18915</v>
      </c>
      <c r="X10" s="3793">
        <v>9533</v>
      </c>
      <c r="Y10" s="3794">
        <v>9382</v>
      </c>
      <c r="Z10" s="3793">
        <v>19121</v>
      </c>
      <c r="AA10" s="3793">
        <v>9604</v>
      </c>
      <c r="AB10" s="3794">
        <v>9517</v>
      </c>
      <c r="AC10" s="3793">
        <v>18482</v>
      </c>
      <c r="AD10" s="3793">
        <v>9388</v>
      </c>
      <c r="AE10" s="3794">
        <v>9094</v>
      </c>
      <c r="AF10" s="3793">
        <v>16808</v>
      </c>
      <c r="AG10" s="3793">
        <v>8587</v>
      </c>
      <c r="AH10" s="3795">
        <v>8221</v>
      </c>
      <c r="AI10" s="3793">
        <f t="shared" si="0"/>
        <v>14612</v>
      </c>
      <c r="AJ10" s="3794">
        <v>7307</v>
      </c>
      <c r="AK10" s="3792">
        <v>7305</v>
      </c>
      <c r="AL10" s="3793">
        <v>14251</v>
      </c>
      <c r="AM10" s="3794">
        <v>7171</v>
      </c>
      <c r="AN10" s="3793">
        <v>7080</v>
      </c>
      <c r="AO10" s="3793">
        <v>13981</v>
      </c>
      <c r="AP10" s="3794">
        <v>7099</v>
      </c>
      <c r="AQ10" s="3793">
        <v>6882</v>
      </c>
    </row>
    <row r="11" spans="1:90" s="1498" customFormat="1" ht="23.1" customHeight="1">
      <c r="A11" s="1690">
        <v>3</v>
      </c>
      <c r="B11" s="3792">
        <v>21594</v>
      </c>
      <c r="C11" s="3793">
        <v>10767</v>
      </c>
      <c r="D11" s="3794">
        <v>10827</v>
      </c>
      <c r="E11" s="3793">
        <v>21171</v>
      </c>
      <c r="F11" s="3793">
        <v>10718</v>
      </c>
      <c r="G11" s="3794">
        <v>10453</v>
      </c>
      <c r="H11" s="3793">
        <v>20050</v>
      </c>
      <c r="I11" s="3793">
        <v>10012</v>
      </c>
      <c r="J11" s="3794">
        <v>10038</v>
      </c>
      <c r="K11" s="3793">
        <v>19910</v>
      </c>
      <c r="L11" s="3793">
        <v>9954</v>
      </c>
      <c r="M11" s="3794">
        <v>9956</v>
      </c>
      <c r="N11" s="3793">
        <v>19179</v>
      </c>
      <c r="O11" s="3793">
        <v>9733</v>
      </c>
      <c r="P11" s="3794">
        <v>9446</v>
      </c>
      <c r="Q11" s="3793">
        <v>18600</v>
      </c>
      <c r="R11" s="3793">
        <v>9426</v>
      </c>
      <c r="S11" s="3794">
        <v>9174</v>
      </c>
      <c r="T11" s="3793">
        <v>19548</v>
      </c>
      <c r="U11" s="3793">
        <v>9921</v>
      </c>
      <c r="V11" s="3794">
        <v>9627</v>
      </c>
      <c r="W11" s="3793">
        <v>19425</v>
      </c>
      <c r="X11" s="3793">
        <v>9926</v>
      </c>
      <c r="Y11" s="3794">
        <v>9499</v>
      </c>
      <c r="Z11" s="3793">
        <v>18955</v>
      </c>
      <c r="AA11" s="3793">
        <v>9513</v>
      </c>
      <c r="AB11" s="3794">
        <v>9442</v>
      </c>
      <c r="AC11" s="3793">
        <v>19087</v>
      </c>
      <c r="AD11" s="3793">
        <v>9605</v>
      </c>
      <c r="AE11" s="3794">
        <v>9482</v>
      </c>
      <c r="AF11" s="3793">
        <v>17968</v>
      </c>
      <c r="AG11" s="3793">
        <v>9119</v>
      </c>
      <c r="AH11" s="3795">
        <v>8849</v>
      </c>
      <c r="AI11" s="3793">
        <f t="shared" si="0"/>
        <v>14858</v>
      </c>
      <c r="AJ11" s="3794">
        <v>7498</v>
      </c>
      <c r="AK11" s="3792">
        <v>7360</v>
      </c>
      <c r="AL11" s="3793">
        <v>14600</v>
      </c>
      <c r="AM11" s="3794">
        <v>7266</v>
      </c>
      <c r="AN11" s="3793">
        <v>7334</v>
      </c>
      <c r="AO11" s="3793">
        <v>14179</v>
      </c>
      <c r="AP11" s="3794">
        <v>7167</v>
      </c>
      <c r="AQ11" s="3793">
        <v>7012</v>
      </c>
    </row>
    <row r="12" spans="1:90" s="1498" customFormat="1" ht="23.1" customHeight="1">
      <c r="A12" s="1690">
        <v>4</v>
      </c>
      <c r="B12" s="3792">
        <v>22209</v>
      </c>
      <c r="C12" s="3793">
        <v>11172</v>
      </c>
      <c r="D12" s="3794">
        <v>11037</v>
      </c>
      <c r="E12" s="3793">
        <v>21507</v>
      </c>
      <c r="F12" s="3793">
        <v>10729</v>
      </c>
      <c r="G12" s="3794">
        <v>10778</v>
      </c>
      <c r="H12" s="3793">
        <v>21138</v>
      </c>
      <c r="I12" s="3793">
        <v>10688</v>
      </c>
      <c r="J12" s="3794">
        <v>10450</v>
      </c>
      <c r="K12" s="3793">
        <v>20014</v>
      </c>
      <c r="L12" s="3793">
        <v>10026</v>
      </c>
      <c r="M12" s="3794">
        <v>9988</v>
      </c>
      <c r="N12" s="3793">
        <v>19716</v>
      </c>
      <c r="O12" s="3793">
        <v>9863</v>
      </c>
      <c r="P12" s="3794">
        <v>9853</v>
      </c>
      <c r="Q12" s="3793">
        <v>19105</v>
      </c>
      <c r="R12" s="3793">
        <v>9648</v>
      </c>
      <c r="S12" s="3794">
        <v>9457</v>
      </c>
      <c r="T12" s="3793">
        <v>18522</v>
      </c>
      <c r="U12" s="3793">
        <v>9402</v>
      </c>
      <c r="V12" s="3794">
        <v>9120</v>
      </c>
      <c r="W12" s="3793">
        <v>19488</v>
      </c>
      <c r="X12" s="3793">
        <v>9849</v>
      </c>
      <c r="Y12" s="3794">
        <v>9639</v>
      </c>
      <c r="Z12" s="3793">
        <v>19329</v>
      </c>
      <c r="AA12" s="3793">
        <v>9759</v>
      </c>
      <c r="AB12" s="3794">
        <v>9570</v>
      </c>
      <c r="AC12" s="3793">
        <v>18812</v>
      </c>
      <c r="AD12" s="3793">
        <v>9462</v>
      </c>
      <c r="AE12" s="3794">
        <v>9350</v>
      </c>
      <c r="AF12" s="3793">
        <v>18464</v>
      </c>
      <c r="AG12" s="3793">
        <v>9243</v>
      </c>
      <c r="AH12" s="3795">
        <v>9221</v>
      </c>
      <c r="AI12" s="3793">
        <f t="shared" si="0"/>
        <v>15765</v>
      </c>
      <c r="AJ12" s="3794">
        <v>7882</v>
      </c>
      <c r="AK12" s="3792">
        <v>7883</v>
      </c>
      <c r="AL12" s="3793">
        <v>14864</v>
      </c>
      <c r="AM12" s="3794">
        <v>7517</v>
      </c>
      <c r="AN12" s="3793">
        <v>7347</v>
      </c>
      <c r="AO12" s="3793">
        <v>14502</v>
      </c>
      <c r="AP12" s="3794">
        <v>7239</v>
      </c>
      <c r="AQ12" s="3793">
        <v>7263</v>
      </c>
    </row>
    <row r="13" spans="1:90" s="1498" customFormat="1" ht="23.1" customHeight="1">
      <c r="A13" s="1690">
        <v>5</v>
      </c>
      <c r="B13" s="3792">
        <v>21695</v>
      </c>
      <c r="C13" s="3793">
        <v>11060</v>
      </c>
      <c r="D13" s="3794">
        <v>10635</v>
      </c>
      <c r="E13" s="3793">
        <v>22031</v>
      </c>
      <c r="F13" s="3793">
        <v>11145</v>
      </c>
      <c r="G13" s="3794">
        <v>10886</v>
      </c>
      <c r="H13" s="3793">
        <v>21545</v>
      </c>
      <c r="I13" s="3793">
        <v>10779</v>
      </c>
      <c r="J13" s="3794">
        <v>10766</v>
      </c>
      <c r="K13" s="3793">
        <v>21050</v>
      </c>
      <c r="L13" s="3793">
        <v>10655</v>
      </c>
      <c r="M13" s="3794">
        <v>10395</v>
      </c>
      <c r="N13" s="3793">
        <v>19798</v>
      </c>
      <c r="O13" s="3793">
        <v>9897</v>
      </c>
      <c r="P13" s="3794">
        <v>9901</v>
      </c>
      <c r="Q13" s="3793">
        <v>19683</v>
      </c>
      <c r="R13" s="3793">
        <v>9833</v>
      </c>
      <c r="S13" s="3794">
        <v>9850</v>
      </c>
      <c r="T13" s="3793">
        <v>19044</v>
      </c>
      <c r="U13" s="3793">
        <v>9627</v>
      </c>
      <c r="V13" s="3794">
        <v>9417</v>
      </c>
      <c r="W13" s="3793">
        <v>18487</v>
      </c>
      <c r="X13" s="3793">
        <v>9416</v>
      </c>
      <c r="Y13" s="3794">
        <v>9071</v>
      </c>
      <c r="Z13" s="3793">
        <v>19310</v>
      </c>
      <c r="AA13" s="3793">
        <v>9805</v>
      </c>
      <c r="AB13" s="3794">
        <v>9505</v>
      </c>
      <c r="AC13" s="3793">
        <v>19257</v>
      </c>
      <c r="AD13" s="3793">
        <v>9763</v>
      </c>
      <c r="AE13" s="3794">
        <v>9494</v>
      </c>
      <c r="AF13" s="3793">
        <v>18360</v>
      </c>
      <c r="AG13" s="3793">
        <v>9236</v>
      </c>
      <c r="AH13" s="3795">
        <v>9124</v>
      </c>
      <c r="AI13" s="3793">
        <f t="shared" si="0"/>
        <v>16445</v>
      </c>
      <c r="AJ13" s="3794">
        <v>8268</v>
      </c>
      <c r="AK13" s="3792">
        <v>8177</v>
      </c>
      <c r="AL13" s="3793">
        <v>15663</v>
      </c>
      <c r="AM13" s="3794">
        <v>7806</v>
      </c>
      <c r="AN13" s="3793">
        <v>7857</v>
      </c>
      <c r="AO13" s="3793">
        <v>14720</v>
      </c>
      <c r="AP13" s="3794">
        <v>7430</v>
      </c>
      <c r="AQ13" s="3793">
        <v>7290</v>
      </c>
    </row>
    <row r="14" spans="1:90" s="1498" customFormat="1" ht="23.1" customHeight="1">
      <c r="A14" s="1690">
        <v>6</v>
      </c>
      <c r="B14" s="3792">
        <v>21525</v>
      </c>
      <c r="C14" s="3793">
        <v>10822</v>
      </c>
      <c r="D14" s="3794">
        <v>10703</v>
      </c>
      <c r="E14" s="3793">
        <v>21419</v>
      </c>
      <c r="F14" s="3793">
        <v>10825</v>
      </c>
      <c r="G14" s="3794">
        <v>10594</v>
      </c>
      <c r="H14" s="3793">
        <v>22052</v>
      </c>
      <c r="I14" s="3793">
        <v>11137</v>
      </c>
      <c r="J14" s="3794">
        <v>10915</v>
      </c>
      <c r="K14" s="3793">
        <v>21227</v>
      </c>
      <c r="L14" s="3793">
        <v>10571</v>
      </c>
      <c r="M14" s="3794">
        <v>10656</v>
      </c>
      <c r="N14" s="3793">
        <v>20801</v>
      </c>
      <c r="O14" s="3793">
        <v>10480</v>
      </c>
      <c r="P14" s="3794">
        <v>10321</v>
      </c>
      <c r="Q14" s="3793">
        <v>19568</v>
      </c>
      <c r="R14" s="3793">
        <v>9766</v>
      </c>
      <c r="S14" s="3794">
        <v>9802</v>
      </c>
      <c r="T14" s="3793">
        <v>19456</v>
      </c>
      <c r="U14" s="3793">
        <v>9715</v>
      </c>
      <c r="V14" s="3794">
        <v>9741</v>
      </c>
      <c r="W14" s="3793">
        <v>18901</v>
      </c>
      <c r="X14" s="3793">
        <v>9570</v>
      </c>
      <c r="Y14" s="3794">
        <v>9331</v>
      </c>
      <c r="Z14" s="3793">
        <v>18282</v>
      </c>
      <c r="AA14" s="3793">
        <v>9250</v>
      </c>
      <c r="AB14" s="3794">
        <v>9032</v>
      </c>
      <c r="AC14" s="3793">
        <v>19273</v>
      </c>
      <c r="AD14" s="3793">
        <v>9776</v>
      </c>
      <c r="AE14" s="3794">
        <v>9497</v>
      </c>
      <c r="AF14" s="3793">
        <v>18704</v>
      </c>
      <c r="AG14" s="3793">
        <v>9318</v>
      </c>
      <c r="AH14" s="3795">
        <v>9386</v>
      </c>
      <c r="AI14" s="3793">
        <f t="shared" si="0"/>
        <v>16422</v>
      </c>
      <c r="AJ14" s="3794">
        <v>8393</v>
      </c>
      <c r="AK14" s="3792">
        <v>8029</v>
      </c>
      <c r="AL14" s="3793">
        <v>16179</v>
      </c>
      <c r="AM14" s="3794">
        <v>8156</v>
      </c>
      <c r="AN14" s="3793">
        <v>8023</v>
      </c>
      <c r="AO14" s="3793">
        <v>15260</v>
      </c>
      <c r="AP14" s="3794">
        <v>7590</v>
      </c>
      <c r="AQ14" s="3793">
        <v>7670</v>
      </c>
    </row>
    <row r="15" spans="1:90" s="1498" customFormat="1" ht="24.75" customHeight="1">
      <c r="A15" s="1690" t="s">
        <v>2760</v>
      </c>
      <c r="B15" s="3792">
        <v>5791</v>
      </c>
      <c r="C15" s="3793">
        <v>3358</v>
      </c>
      <c r="D15" s="3794">
        <v>2433</v>
      </c>
      <c r="E15" s="3793">
        <v>6160</v>
      </c>
      <c r="F15" s="3793">
        <v>3542</v>
      </c>
      <c r="G15" s="3794">
        <v>2618</v>
      </c>
      <c r="H15" s="3793">
        <v>5671</v>
      </c>
      <c r="I15" s="3793">
        <v>3298</v>
      </c>
      <c r="J15" s="3794">
        <v>2373</v>
      </c>
      <c r="K15" s="3793">
        <v>6087</v>
      </c>
      <c r="L15" s="3793">
        <v>3586</v>
      </c>
      <c r="M15" s="3794">
        <v>2501</v>
      </c>
      <c r="N15" s="3793">
        <v>5965</v>
      </c>
      <c r="O15" s="3793">
        <v>3408</v>
      </c>
      <c r="P15" s="3794">
        <v>2557</v>
      </c>
      <c r="Q15" s="3793">
        <v>5371</v>
      </c>
      <c r="R15" s="3793">
        <v>3216</v>
      </c>
      <c r="S15" s="3794">
        <v>2155</v>
      </c>
      <c r="T15" s="3793">
        <v>4441</v>
      </c>
      <c r="U15" s="3793">
        <v>2661</v>
      </c>
      <c r="V15" s="3794">
        <v>1780</v>
      </c>
      <c r="W15" s="3793">
        <v>4758</v>
      </c>
      <c r="X15" s="3793">
        <v>2812</v>
      </c>
      <c r="Y15" s="3794">
        <v>1946</v>
      </c>
      <c r="Z15" s="3793">
        <v>4312</v>
      </c>
      <c r="AA15" s="3793">
        <v>2565</v>
      </c>
      <c r="AB15" s="3794">
        <v>1747</v>
      </c>
      <c r="AC15" s="3793">
        <v>4091</v>
      </c>
      <c r="AD15" s="3793">
        <v>2450</v>
      </c>
      <c r="AE15" s="3794">
        <v>1641</v>
      </c>
      <c r="AF15" s="3793">
        <v>1763</v>
      </c>
      <c r="AG15" s="3793">
        <v>1043</v>
      </c>
      <c r="AH15" s="3795">
        <v>720</v>
      </c>
      <c r="AI15" s="3796">
        <f t="shared" si="0"/>
        <v>607</v>
      </c>
      <c r="AJ15" s="3797">
        <v>375</v>
      </c>
      <c r="AK15" s="3796">
        <v>232</v>
      </c>
      <c r="AL15" s="3793">
        <v>9</v>
      </c>
      <c r="AM15" s="3796">
        <v>6</v>
      </c>
      <c r="AN15" s="3796">
        <v>3</v>
      </c>
      <c r="AO15" s="3793">
        <v>15</v>
      </c>
      <c r="AP15" s="3796">
        <v>9</v>
      </c>
      <c r="AQ15" s="3796">
        <v>6</v>
      </c>
    </row>
    <row r="16" spans="1:90" s="1498" customFormat="1" ht="39" customHeight="1">
      <c r="A16" s="1674" t="s">
        <v>260</v>
      </c>
      <c r="B16" s="3798">
        <v>134085</v>
      </c>
      <c r="C16" s="3799">
        <v>68014</v>
      </c>
      <c r="D16" s="3800">
        <v>66071</v>
      </c>
      <c r="E16" s="3799">
        <v>132432</v>
      </c>
      <c r="F16" s="3799">
        <v>67039</v>
      </c>
      <c r="G16" s="3800">
        <v>65393</v>
      </c>
      <c r="H16" s="3799">
        <v>129616</v>
      </c>
      <c r="I16" s="3799">
        <v>65624</v>
      </c>
      <c r="J16" s="3800">
        <v>63992</v>
      </c>
      <c r="K16" s="3799">
        <v>126226</v>
      </c>
      <c r="L16" s="3799">
        <v>64019</v>
      </c>
      <c r="M16" s="3800">
        <v>62207</v>
      </c>
      <c r="N16" s="3799">
        <v>123562</v>
      </c>
      <c r="O16" s="3799">
        <v>62729</v>
      </c>
      <c r="P16" s="3800">
        <v>60833</v>
      </c>
      <c r="Q16" s="3799">
        <v>121387</v>
      </c>
      <c r="R16" s="3799">
        <v>61687</v>
      </c>
      <c r="S16" s="3800">
        <v>59700</v>
      </c>
      <c r="T16" s="3799">
        <v>119310</v>
      </c>
      <c r="U16" s="3799">
        <v>60641</v>
      </c>
      <c r="V16" s="3800">
        <v>58669</v>
      </c>
      <c r="W16" s="3799">
        <v>119022</v>
      </c>
      <c r="X16" s="3799">
        <v>60693</v>
      </c>
      <c r="Y16" s="3800">
        <v>58329</v>
      </c>
      <c r="Z16" s="3801">
        <v>117922</v>
      </c>
      <c r="AA16" s="3801">
        <v>59948</v>
      </c>
      <c r="AB16" s="3802">
        <v>57974</v>
      </c>
      <c r="AC16" s="3801">
        <v>117432</v>
      </c>
      <c r="AD16" s="3801">
        <v>59672</v>
      </c>
      <c r="AE16" s="3802">
        <v>57760</v>
      </c>
      <c r="AF16" s="3801">
        <v>108853</v>
      </c>
      <c r="AG16" s="3801">
        <v>55022</v>
      </c>
      <c r="AH16" s="3802">
        <v>53831</v>
      </c>
      <c r="AI16" s="3803">
        <f>SUM(AI9:AI15)</f>
        <v>92989</v>
      </c>
      <c r="AJ16" s="3803">
        <f>SUM(AJ9:AJ15)</f>
        <v>46971</v>
      </c>
      <c r="AK16" s="3803">
        <f>SUM(AK9:AK15)</f>
        <v>46018</v>
      </c>
      <c r="AL16" s="3801">
        <v>89642</v>
      </c>
      <c r="AM16" s="3803">
        <v>45072</v>
      </c>
      <c r="AN16" s="3803">
        <v>44570</v>
      </c>
      <c r="AO16" s="3801">
        <v>85730</v>
      </c>
      <c r="AP16" s="3803">
        <v>43133</v>
      </c>
      <c r="AQ16" s="3803">
        <v>42597</v>
      </c>
    </row>
    <row r="17" spans="1:43" s="1498" customFormat="1" ht="33" customHeight="1">
      <c r="A17" s="2211" t="s">
        <v>2776</v>
      </c>
      <c r="B17" s="3804"/>
      <c r="C17" s="3804"/>
      <c r="D17" s="3776"/>
      <c r="E17" s="3776"/>
      <c r="F17" s="3804"/>
      <c r="G17" s="3775"/>
      <c r="H17" s="3776"/>
      <c r="I17" s="3804"/>
      <c r="J17" s="3775"/>
      <c r="K17" s="3775"/>
      <c r="L17" s="3804"/>
      <c r="M17" s="3775"/>
      <c r="N17" s="3775"/>
      <c r="O17" s="3804"/>
      <c r="P17" s="3776"/>
      <c r="Q17" s="3775"/>
      <c r="R17" s="3804"/>
      <c r="S17" s="3776"/>
      <c r="T17" s="3775"/>
      <c r="U17" s="3804"/>
      <c r="V17" s="3775"/>
      <c r="Y17" s="1523"/>
      <c r="AB17" s="1523"/>
      <c r="AE17" s="1523"/>
      <c r="AH17" s="1523"/>
      <c r="AI17" s="3805"/>
      <c r="AJ17" s="1563"/>
      <c r="AK17" s="1520"/>
      <c r="AL17" s="1520"/>
      <c r="AM17" s="1563"/>
      <c r="AN17" s="1520"/>
      <c r="AO17" s="1563"/>
      <c r="AP17" s="1563"/>
      <c r="AQ17" s="1561"/>
    </row>
    <row r="18" spans="1:43" s="1498" customFormat="1" ht="25.5" customHeight="1">
      <c r="A18" s="2213">
        <v>1</v>
      </c>
      <c r="B18" s="3806">
        <v>15075</v>
      </c>
      <c r="C18" s="3790">
        <v>7586</v>
      </c>
      <c r="D18" s="3791">
        <v>7489</v>
      </c>
      <c r="E18" s="3806">
        <v>15050</v>
      </c>
      <c r="F18" s="3790">
        <v>7582</v>
      </c>
      <c r="G18" s="3791">
        <v>7468</v>
      </c>
      <c r="H18" s="3806">
        <v>14466</v>
      </c>
      <c r="I18" s="3790">
        <v>7375</v>
      </c>
      <c r="J18" s="3791">
        <v>7091</v>
      </c>
      <c r="K18" s="3806">
        <v>13766</v>
      </c>
      <c r="L18" s="3790">
        <v>7020</v>
      </c>
      <c r="M18" s="3791">
        <v>6746</v>
      </c>
      <c r="N18" s="3806">
        <v>14502</v>
      </c>
      <c r="O18" s="3790">
        <v>7408</v>
      </c>
      <c r="P18" s="3791">
        <v>7094</v>
      </c>
      <c r="Q18" s="3806">
        <v>14299</v>
      </c>
      <c r="R18" s="3790">
        <v>7286</v>
      </c>
      <c r="S18" s="3791">
        <v>7013</v>
      </c>
      <c r="T18" s="3806">
        <v>13758</v>
      </c>
      <c r="U18" s="3790">
        <v>6984</v>
      </c>
      <c r="V18" s="3791">
        <v>6774</v>
      </c>
      <c r="W18" s="3806">
        <v>13963</v>
      </c>
      <c r="X18" s="3790">
        <v>7021</v>
      </c>
      <c r="Y18" s="3791">
        <v>6942</v>
      </c>
      <c r="Z18" s="3806">
        <v>13331</v>
      </c>
      <c r="AA18" s="3790">
        <v>6783</v>
      </c>
      <c r="AB18" s="3791">
        <v>6548</v>
      </c>
      <c r="AC18" s="3806">
        <v>13202</v>
      </c>
      <c r="AD18" s="3790">
        <v>6630</v>
      </c>
      <c r="AE18" s="3791">
        <v>6572</v>
      </c>
      <c r="AF18" s="3806">
        <v>11419</v>
      </c>
      <c r="AG18" s="3790">
        <v>5801</v>
      </c>
      <c r="AH18" s="3791">
        <v>5618</v>
      </c>
      <c r="AI18" s="3790">
        <v>9037</v>
      </c>
      <c r="AJ18" s="3790">
        <v>4557</v>
      </c>
      <c r="AK18" s="3791">
        <v>4480</v>
      </c>
      <c r="AL18" s="3793">
        <v>8708</v>
      </c>
      <c r="AM18" s="3790">
        <v>4405</v>
      </c>
      <c r="AN18" s="3791">
        <v>4303</v>
      </c>
      <c r="AO18" s="3790">
        <v>8083</v>
      </c>
      <c r="AP18" s="3790">
        <v>4069</v>
      </c>
      <c r="AQ18" s="3791">
        <v>4014</v>
      </c>
    </row>
    <row r="19" spans="1:43" s="1498" customFormat="1" ht="24" customHeight="1">
      <c r="A19" s="1690">
        <v>2</v>
      </c>
      <c r="B19" s="3795">
        <v>16047</v>
      </c>
      <c r="C19" s="3793">
        <v>8197</v>
      </c>
      <c r="D19" s="3794">
        <v>7850</v>
      </c>
      <c r="E19" s="3795">
        <v>14995</v>
      </c>
      <c r="F19" s="3793">
        <v>7501</v>
      </c>
      <c r="G19" s="3794">
        <v>7494</v>
      </c>
      <c r="H19" s="3795">
        <v>15026</v>
      </c>
      <c r="I19" s="3793">
        <v>7531</v>
      </c>
      <c r="J19" s="3794">
        <v>7495</v>
      </c>
      <c r="K19" s="3795">
        <v>14352</v>
      </c>
      <c r="L19" s="3793">
        <v>7311</v>
      </c>
      <c r="M19" s="3794">
        <v>7041</v>
      </c>
      <c r="N19" s="3795">
        <v>13660</v>
      </c>
      <c r="O19" s="3793">
        <v>6968</v>
      </c>
      <c r="P19" s="3794">
        <v>6692</v>
      </c>
      <c r="Q19" s="3795">
        <v>14423</v>
      </c>
      <c r="R19" s="3793">
        <v>7327</v>
      </c>
      <c r="S19" s="3794">
        <v>7096</v>
      </c>
      <c r="T19" s="3795">
        <v>14199</v>
      </c>
      <c r="U19" s="3793">
        <v>7205</v>
      </c>
      <c r="V19" s="3794">
        <v>6994</v>
      </c>
      <c r="W19" s="3795">
        <v>13698</v>
      </c>
      <c r="X19" s="3793">
        <v>6951</v>
      </c>
      <c r="Y19" s="3794">
        <v>6747</v>
      </c>
      <c r="Z19" s="3795">
        <v>13870</v>
      </c>
      <c r="AA19" s="3793">
        <v>6968</v>
      </c>
      <c r="AB19" s="3794">
        <v>6902</v>
      </c>
      <c r="AC19" s="3795">
        <v>13297</v>
      </c>
      <c r="AD19" s="3793">
        <v>6747</v>
      </c>
      <c r="AE19" s="3794">
        <v>6550</v>
      </c>
      <c r="AF19" s="3795">
        <v>11589</v>
      </c>
      <c r="AG19" s="3793">
        <v>5908</v>
      </c>
      <c r="AH19" s="3794">
        <v>5681</v>
      </c>
      <c r="AI19" s="3793">
        <v>9441</v>
      </c>
      <c r="AJ19" s="3793">
        <v>4715</v>
      </c>
      <c r="AK19" s="3794">
        <v>4726</v>
      </c>
      <c r="AL19" s="3793">
        <v>9033</v>
      </c>
      <c r="AM19" s="3793">
        <v>4529</v>
      </c>
      <c r="AN19" s="3794">
        <v>4504</v>
      </c>
      <c r="AO19" s="3793">
        <v>8631</v>
      </c>
      <c r="AP19" s="3793">
        <v>4388</v>
      </c>
      <c r="AQ19" s="3794">
        <v>4243</v>
      </c>
    </row>
    <row r="20" spans="1:43" s="1498" customFormat="1" ht="23.25" customHeight="1">
      <c r="A20" s="1690">
        <v>3</v>
      </c>
      <c r="B20" s="3795">
        <v>16368</v>
      </c>
      <c r="C20" s="3793">
        <v>8164</v>
      </c>
      <c r="D20" s="3794">
        <v>8204</v>
      </c>
      <c r="E20" s="3795">
        <v>16039</v>
      </c>
      <c r="F20" s="3793">
        <v>8160</v>
      </c>
      <c r="G20" s="3794">
        <v>7879</v>
      </c>
      <c r="H20" s="3795">
        <v>14974</v>
      </c>
      <c r="I20" s="3793">
        <v>7519</v>
      </c>
      <c r="J20" s="3794">
        <v>7455</v>
      </c>
      <c r="K20" s="3795">
        <v>14940</v>
      </c>
      <c r="L20" s="3793">
        <v>7508</v>
      </c>
      <c r="M20" s="3794">
        <v>7432</v>
      </c>
      <c r="N20" s="3795">
        <v>14262</v>
      </c>
      <c r="O20" s="3793">
        <v>7282</v>
      </c>
      <c r="P20" s="3794">
        <v>6980</v>
      </c>
      <c r="Q20" s="3795">
        <v>13624</v>
      </c>
      <c r="R20" s="3793">
        <v>6943</v>
      </c>
      <c r="S20" s="3794">
        <v>6681</v>
      </c>
      <c r="T20" s="3795">
        <v>14351</v>
      </c>
      <c r="U20" s="3793">
        <v>7292</v>
      </c>
      <c r="V20" s="3794">
        <v>7059</v>
      </c>
      <c r="W20" s="3795">
        <v>14120</v>
      </c>
      <c r="X20" s="3793">
        <v>7251</v>
      </c>
      <c r="Y20" s="3794">
        <v>6869</v>
      </c>
      <c r="Z20" s="3795">
        <v>13693</v>
      </c>
      <c r="AA20" s="3793">
        <v>6937</v>
      </c>
      <c r="AB20" s="3794">
        <v>6756</v>
      </c>
      <c r="AC20" s="3795">
        <v>13841</v>
      </c>
      <c r="AD20" s="3793">
        <v>6940</v>
      </c>
      <c r="AE20" s="3794">
        <v>6901</v>
      </c>
      <c r="AF20" s="3795">
        <v>12557</v>
      </c>
      <c r="AG20" s="3793">
        <v>6416</v>
      </c>
      <c r="AH20" s="3794">
        <v>6141</v>
      </c>
      <c r="AI20" s="3793">
        <v>9787</v>
      </c>
      <c r="AJ20" s="3793">
        <v>4911</v>
      </c>
      <c r="AK20" s="3794">
        <v>4876</v>
      </c>
      <c r="AL20" s="3793">
        <v>9442</v>
      </c>
      <c r="AM20" s="3793">
        <v>4687</v>
      </c>
      <c r="AN20" s="3794">
        <v>4755</v>
      </c>
      <c r="AO20" s="3793">
        <v>8954</v>
      </c>
      <c r="AP20" s="3793">
        <v>4500</v>
      </c>
      <c r="AQ20" s="3794">
        <v>4454</v>
      </c>
    </row>
    <row r="21" spans="1:43" s="1498" customFormat="1" ht="24" customHeight="1">
      <c r="A21" s="1690">
        <v>4</v>
      </c>
      <c r="B21" s="3795">
        <v>16895</v>
      </c>
      <c r="C21" s="3793">
        <v>8636</v>
      </c>
      <c r="D21" s="3794">
        <v>8259</v>
      </c>
      <c r="E21" s="3795">
        <v>16327</v>
      </c>
      <c r="F21" s="3793">
        <v>8151</v>
      </c>
      <c r="G21" s="3794">
        <v>8176</v>
      </c>
      <c r="H21" s="3795">
        <v>15944</v>
      </c>
      <c r="I21" s="3793">
        <v>8087</v>
      </c>
      <c r="J21" s="3794">
        <v>7857</v>
      </c>
      <c r="K21" s="3795">
        <v>14902</v>
      </c>
      <c r="L21" s="3793">
        <v>7515</v>
      </c>
      <c r="M21" s="3794">
        <v>7387</v>
      </c>
      <c r="N21" s="3795">
        <v>14819</v>
      </c>
      <c r="O21" s="3793">
        <v>7430</v>
      </c>
      <c r="P21" s="3794">
        <v>7389</v>
      </c>
      <c r="Q21" s="3795">
        <v>14174</v>
      </c>
      <c r="R21" s="3793">
        <v>7213</v>
      </c>
      <c r="S21" s="3794">
        <v>6961</v>
      </c>
      <c r="T21" s="3795">
        <v>13562</v>
      </c>
      <c r="U21" s="3793">
        <v>6913</v>
      </c>
      <c r="V21" s="3794">
        <v>6649</v>
      </c>
      <c r="W21" s="3795">
        <v>14248</v>
      </c>
      <c r="X21" s="3793">
        <v>7219</v>
      </c>
      <c r="Y21" s="3794">
        <v>7029</v>
      </c>
      <c r="Z21" s="3795">
        <v>14048</v>
      </c>
      <c r="AA21" s="3793">
        <v>7090</v>
      </c>
      <c r="AB21" s="3794">
        <v>6958</v>
      </c>
      <c r="AC21" s="3795">
        <v>13609</v>
      </c>
      <c r="AD21" s="3793">
        <v>6895</v>
      </c>
      <c r="AE21" s="3794">
        <v>6714</v>
      </c>
      <c r="AF21" s="3795">
        <v>13040</v>
      </c>
      <c r="AG21" s="3793">
        <v>6543</v>
      </c>
      <c r="AH21" s="3794">
        <v>6497</v>
      </c>
      <c r="AI21" s="3793">
        <v>10457</v>
      </c>
      <c r="AJ21" s="3793">
        <v>5237</v>
      </c>
      <c r="AK21" s="3794">
        <v>5220</v>
      </c>
      <c r="AL21" s="3793">
        <v>9782</v>
      </c>
      <c r="AM21" s="3793">
        <v>4945</v>
      </c>
      <c r="AN21" s="3794">
        <v>4837</v>
      </c>
      <c r="AO21" s="3793">
        <v>9406</v>
      </c>
      <c r="AP21" s="3793">
        <v>4688</v>
      </c>
      <c r="AQ21" s="3794">
        <v>4718</v>
      </c>
    </row>
    <row r="22" spans="1:43" s="1498" customFormat="1" ht="23.1" customHeight="1">
      <c r="A22" s="1690">
        <v>5</v>
      </c>
      <c r="B22" s="3795">
        <v>16479</v>
      </c>
      <c r="C22" s="3793">
        <v>8428</v>
      </c>
      <c r="D22" s="3794">
        <v>8051</v>
      </c>
      <c r="E22" s="3795">
        <v>16813</v>
      </c>
      <c r="F22" s="3793">
        <v>8541</v>
      </c>
      <c r="G22" s="3794">
        <v>8272</v>
      </c>
      <c r="H22" s="3795">
        <v>16239</v>
      </c>
      <c r="I22" s="3793">
        <v>8106</v>
      </c>
      <c r="J22" s="3794">
        <v>8133</v>
      </c>
      <c r="K22" s="3795">
        <v>15881</v>
      </c>
      <c r="L22" s="3793">
        <v>8098</v>
      </c>
      <c r="M22" s="3794">
        <v>7783</v>
      </c>
      <c r="N22" s="3795">
        <v>14761</v>
      </c>
      <c r="O22" s="3793">
        <v>7442</v>
      </c>
      <c r="P22" s="3794">
        <v>7319</v>
      </c>
      <c r="Q22" s="3795">
        <v>14727</v>
      </c>
      <c r="R22" s="3793">
        <v>7362</v>
      </c>
      <c r="S22" s="3794">
        <v>7365</v>
      </c>
      <c r="T22" s="3795">
        <v>14100</v>
      </c>
      <c r="U22" s="3793">
        <v>7190</v>
      </c>
      <c r="V22" s="3794">
        <v>6910</v>
      </c>
      <c r="W22" s="3795">
        <v>13555</v>
      </c>
      <c r="X22" s="3793">
        <v>6934</v>
      </c>
      <c r="Y22" s="3794">
        <v>6621</v>
      </c>
      <c r="Z22" s="3795">
        <v>14146</v>
      </c>
      <c r="AA22" s="3793">
        <v>7218</v>
      </c>
      <c r="AB22" s="3794">
        <v>6928</v>
      </c>
      <c r="AC22" s="3795">
        <v>13976</v>
      </c>
      <c r="AD22" s="3793">
        <v>7093</v>
      </c>
      <c r="AE22" s="3794">
        <v>6883</v>
      </c>
      <c r="AF22" s="3795">
        <v>13086</v>
      </c>
      <c r="AG22" s="3793">
        <v>6600</v>
      </c>
      <c r="AH22" s="3794">
        <v>6486</v>
      </c>
      <c r="AI22" s="3793">
        <v>11195</v>
      </c>
      <c r="AJ22" s="3793">
        <v>5672</v>
      </c>
      <c r="AK22" s="3794">
        <v>5523</v>
      </c>
      <c r="AL22" s="3793">
        <v>10442</v>
      </c>
      <c r="AM22" s="3793">
        <v>5228</v>
      </c>
      <c r="AN22" s="3794">
        <v>5214</v>
      </c>
      <c r="AO22" s="3793">
        <v>9708</v>
      </c>
      <c r="AP22" s="3793">
        <v>4900</v>
      </c>
      <c r="AQ22" s="3794">
        <v>4808</v>
      </c>
    </row>
    <row r="23" spans="1:43" s="1498" customFormat="1" ht="23.25" customHeight="1">
      <c r="A23" s="1690">
        <v>6</v>
      </c>
      <c r="B23" s="3795">
        <v>16488</v>
      </c>
      <c r="C23" s="3793">
        <v>8334</v>
      </c>
      <c r="D23" s="3794">
        <v>8154</v>
      </c>
      <c r="E23" s="3795">
        <v>16365</v>
      </c>
      <c r="F23" s="3793">
        <v>8319</v>
      </c>
      <c r="G23" s="3794">
        <v>8046</v>
      </c>
      <c r="H23" s="3795">
        <v>16756</v>
      </c>
      <c r="I23" s="3793">
        <v>8506</v>
      </c>
      <c r="J23" s="3794">
        <v>8250</v>
      </c>
      <c r="K23" s="3795">
        <v>16117</v>
      </c>
      <c r="L23" s="3793">
        <v>8046</v>
      </c>
      <c r="M23" s="3794">
        <v>8071</v>
      </c>
      <c r="N23" s="3795">
        <v>15809</v>
      </c>
      <c r="O23" s="3793">
        <v>8010</v>
      </c>
      <c r="P23" s="3794">
        <v>7799</v>
      </c>
      <c r="Q23" s="3795">
        <v>14671</v>
      </c>
      <c r="R23" s="3793">
        <v>7382</v>
      </c>
      <c r="S23" s="3794">
        <v>7289</v>
      </c>
      <c r="T23" s="3795">
        <v>14650</v>
      </c>
      <c r="U23" s="3793">
        <v>7332</v>
      </c>
      <c r="V23" s="3794">
        <v>7318</v>
      </c>
      <c r="W23" s="3795">
        <v>14023</v>
      </c>
      <c r="X23" s="3793">
        <v>7151</v>
      </c>
      <c r="Y23" s="3794">
        <v>6872</v>
      </c>
      <c r="Z23" s="3795">
        <v>13408</v>
      </c>
      <c r="AA23" s="3793">
        <v>6796</v>
      </c>
      <c r="AB23" s="3794">
        <v>6612</v>
      </c>
      <c r="AC23" s="3795">
        <v>14136</v>
      </c>
      <c r="AD23" s="3793">
        <v>7178</v>
      </c>
      <c r="AE23" s="3794">
        <v>6958</v>
      </c>
      <c r="AF23" s="3795">
        <v>13609</v>
      </c>
      <c r="AG23" s="3793">
        <v>6753</v>
      </c>
      <c r="AH23" s="3794">
        <v>6856</v>
      </c>
      <c r="AI23" s="3793">
        <v>11489</v>
      </c>
      <c r="AJ23" s="3793">
        <v>5882</v>
      </c>
      <c r="AK23" s="3794">
        <v>5607</v>
      </c>
      <c r="AL23" s="3793">
        <v>11198</v>
      </c>
      <c r="AM23" s="3793">
        <v>5700</v>
      </c>
      <c r="AN23" s="3794">
        <v>5498</v>
      </c>
      <c r="AO23" s="3793">
        <v>10316</v>
      </c>
      <c r="AP23" s="3793">
        <v>5151</v>
      </c>
      <c r="AQ23" s="3794">
        <v>5165</v>
      </c>
    </row>
    <row r="24" spans="1:43" s="1498" customFormat="1" ht="25.5" customHeight="1">
      <c r="A24" s="1690" t="s">
        <v>2760</v>
      </c>
      <c r="B24" s="3795">
        <v>4505</v>
      </c>
      <c r="C24" s="3793">
        <v>2593</v>
      </c>
      <c r="D24" s="3794">
        <v>1912</v>
      </c>
      <c r="E24" s="3795">
        <v>4798</v>
      </c>
      <c r="F24" s="3793">
        <v>2752</v>
      </c>
      <c r="G24" s="3794">
        <v>2046</v>
      </c>
      <c r="H24" s="3795">
        <v>4479</v>
      </c>
      <c r="I24" s="3793">
        <v>2600</v>
      </c>
      <c r="J24" s="3794">
        <v>1879</v>
      </c>
      <c r="K24" s="3795">
        <v>4837</v>
      </c>
      <c r="L24" s="3793">
        <v>2846</v>
      </c>
      <c r="M24" s="3794">
        <v>1991</v>
      </c>
      <c r="N24" s="3795">
        <v>4777</v>
      </c>
      <c r="O24" s="3793">
        <v>2686</v>
      </c>
      <c r="P24" s="3794">
        <v>2091</v>
      </c>
      <c r="Q24" s="3795">
        <v>4363</v>
      </c>
      <c r="R24" s="3793">
        <v>2583</v>
      </c>
      <c r="S24" s="3794">
        <v>1780</v>
      </c>
      <c r="T24" s="3795">
        <v>3532</v>
      </c>
      <c r="U24" s="3793">
        <v>2105</v>
      </c>
      <c r="V24" s="3794">
        <v>1427</v>
      </c>
      <c r="W24" s="3795">
        <v>3830</v>
      </c>
      <c r="X24" s="3793">
        <v>2252</v>
      </c>
      <c r="Y24" s="3794">
        <v>1578</v>
      </c>
      <c r="Z24" s="3795">
        <v>3301</v>
      </c>
      <c r="AA24" s="3793">
        <v>1949</v>
      </c>
      <c r="AB24" s="3794">
        <v>1352</v>
      </c>
      <c r="AC24" s="3795">
        <v>3073</v>
      </c>
      <c r="AD24" s="3793">
        <v>1831</v>
      </c>
      <c r="AE24" s="3794">
        <v>1242</v>
      </c>
      <c r="AF24" s="3795">
        <v>1175</v>
      </c>
      <c r="AG24" s="3793">
        <v>694</v>
      </c>
      <c r="AH24" s="3794">
        <v>481</v>
      </c>
      <c r="AI24" s="3793">
        <v>444</v>
      </c>
      <c r="AJ24" s="3793">
        <v>270</v>
      </c>
      <c r="AK24" s="3794">
        <v>174</v>
      </c>
      <c r="AL24" s="3807" t="s">
        <v>68</v>
      </c>
      <c r="AM24" s="3807" t="s">
        <v>68</v>
      </c>
      <c r="AN24" s="3807" t="s">
        <v>68</v>
      </c>
      <c r="AO24" s="3807" t="s">
        <v>68</v>
      </c>
      <c r="AP24" s="3807" t="s">
        <v>68</v>
      </c>
      <c r="AQ24" s="3807" t="s">
        <v>68</v>
      </c>
    </row>
    <row r="25" spans="1:43" s="1498" customFormat="1" ht="26.25" customHeight="1">
      <c r="A25" s="1674" t="s">
        <v>260</v>
      </c>
      <c r="B25" s="3808">
        <v>101857</v>
      </c>
      <c r="C25" s="3799">
        <v>51938</v>
      </c>
      <c r="D25" s="3800">
        <v>49919</v>
      </c>
      <c r="E25" s="3808">
        <v>100387</v>
      </c>
      <c r="F25" s="3799">
        <v>51006</v>
      </c>
      <c r="G25" s="3800">
        <v>49381</v>
      </c>
      <c r="H25" s="3808">
        <v>97884</v>
      </c>
      <c r="I25" s="3799">
        <v>49724</v>
      </c>
      <c r="J25" s="3800">
        <v>48160</v>
      </c>
      <c r="K25" s="3808">
        <v>94795</v>
      </c>
      <c r="L25" s="3799">
        <v>48344</v>
      </c>
      <c r="M25" s="3800">
        <v>46451</v>
      </c>
      <c r="N25" s="3808">
        <v>92590</v>
      </c>
      <c r="O25" s="3799">
        <v>47226</v>
      </c>
      <c r="P25" s="3800">
        <v>45364</v>
      </c>
      <c r="Q25" s="3808">
        <v>90281</v>
      </c>
      <c r="R25" s="3799">
        <v>46096</v>
      </c>
      <c r="S25" s="3800">
        <v>44185</v>
      </c>
      <c r="T25" s="3808">
        <v>88152</v>
      </c>
      <c r="U25" s="3799">
        <v>45021</v>
      </c>
      <c r="V25" s="3800">
        <v>43131</v>
      </c>
      <c r="W25" s="3808">
        <v>87437</v>
      </c>
      <c r="X25" s="3799">
        <v>44779</v>
      </c>
      <c r="Y25" s="3800">
        <v>42658</v>
      </c>
      <c r="Z25" s="3809">
        <v>85797</v>
      </c>
      <c r="AA25" s="3801">
        <v>43741</v>
      </c>
      <c r="AB25" s="3802">
        <v>42056</v>
      </c>
      <c r="AC25" s="3809">
        <v>85134</v>
      </c>
      <c r="AD25" s="3801">
        <v>43314</v>
      </c>
      <c r="AE25" s="3802">
        <v>41820</v>
      </c>
      <c r="AF25" s="3809">
        <v>76475</v>
      </c>
      <c r="AG25" s="3801">
        <v>38715</v>
      </c>
      <c r="AH25" s="3802">
        <v>37760</v>
      </c>
      <c r="AI25" s="3801">
        <v>61850</v>
      </c>
      <c r="AJ25" s="3801">
        <v>31244</v>
      </c>
      <c r="AK25" s="3801">
        <v>30606</v>
      </c>
      <c r="AL25" s="3801">
        <v>58605</v>
      </c>
      <c r="AM25" s="3801">
        <v>29494</v>
      </c>
      <c r="AN25" s="3801">
        <v>29111</v>
      </c>
      <c r="AO25" s="3801">
        <v>55098</v>
      </c>
      <c r="AP25" s="3801">
        <v>27696</v>
      </c>
      <c r="AQ25" s="3801">
        <v>27402</v>
      </c>
    </row>
    <row r="26" spans="1:43" s="1498" customFormat="1" ht="30.75" customHeight="1">
      <c r="A26" s="3810" t="s">
        <v>2777</v>
      </c>
      <c r="B26" s="3784"/>
      <c r="C26" s="3784"/>
      <c r="D26" s="3784"/>
      <c r="E26" s="3784"/>
      <c r="F26" s="3784"/>
      <c r="G26" s="3786"/>
      <c r="H26" s="3784"/>
      <c r="I26" s="3784"/>
      <c r="J26" s="3784"/>
      <c r="K26" s="3786"/>
      <c r="L26" s="3784"/>
      <c r="M26" s="3786"/>
      <c r="N26" s="3786"/>
      <c r="O26" s="3784"/>
      <c r="P26" s="3784"/>
      <c r="Q26" s="3786"/>
      <c r="R26" s="3784"/>
      <c r="S26" s="3784"/>
      <c r="T26" s="3786"/>
      <c r="U26" s="3784"/>
      <c r="V26" s="3786"/>
      <c r="Y26" s="1523"/>
      <c r="AB26" s="1523"/>
      <c r="AE26" s="1523"/>
      <c r="AH26" s="1523"/>
      <c r="AI26" s="3805"/>
      <c r="AJ26" s="1563"/>
      <c r="AK26" s="1520"/>
      <c r="AL26" s="1520"/>
      <c r="AM26" s="1563"/>
      <c r="AN26" s="1520"/>
      <c r="AO26" s="1563"/>
      <c r="AP26" s="1563"/>
      <c r="AQ26" s="1523"/>
    </row>
    <row r="27" spans="1:43" s="1498" customFormat="1" ht="24" customHeight="1">
      <c r="A27" s="2213">
        <v>1</v>
      </c>
      <c r="B27" s="3806">
        <v>5015</v>
      </c>
      <c r="C27" s="3790">
        <v>2465</v>
      </c>
      <c r="D27" s="3791">
        <v>2550</v>
      </c>
      <c r="E27" s="3806">
        <v>4971</v>
      </c>
      <c r="F27" s="3790">
        <v>2494</v>
      </c>
      <c r="G27" s="3791">
        <v>2477</v>
      </c>
      <c r="H27" s="3806">
        <v>4742</v>
      </c>
      <c r="I27" s="3790">
        <v>2360</v>
      </c>
      <c r="J27" s="3791">
        <v>2382</v>
      </c>
      <c r="K27" s="3806">
        <v>4949</v>
      </c>
      <c r="L27" s="3790">
        <v>2469</v>
      </c>
      <c r="M27" s="3791">
        <v>2480</v>
      </c>
      <c r="N27" s="3806">
        <v>5023</v>
      </c>
      <c r="O27" s="3790">
        <v>2520</v>
      </c>
      <c r="P27" s="3791">
        <v>2503</v>
      </c>
      <c r="Q27" s="3806">
        <v>5138</v>
      </c>
      <c r="R27" s="3790">
        <v>2575</v>
      </c>
      <c r="S27" s="3791">
        <v>2563</v>
      </c>
      <c r="T27" s="3806">
        <v>5073</v>
      </c>
      <c r="U27" s="3790">
        <v>2481</v>
      </c>
      <c r="V27" s="3791">
        <v>2592</v>
      </c>
      <c r="W27" s="3806">
        <v>5085</v>
      </c>
      <c r="X27" s="3790">
        <v>2566</v>
      </c>
      <c r="Y27" s="3791">
        <v>2519</v>
      </c>
      <c r="Z27" s="3806">
        <v>5282</v>
      </c>
      <c r="AA27" s="3790">
        <v>2669</v>
      </c>
      <c r="AB27" s="3790">
        <v>2613</v>
      </c>
      <c r="AC27" s="3806">
        <v>5228</v>
      </c>
      <c r="AD27" s="3789">
        <v>2598</v>
      </c>
      <c r="AE27" s="3791">
        <v>2630</v>
      </c>
      <c r="AF27" s="3806">
        <v>5367</v>
      </c>
      <c r="AG27" s="3790">
        <v>2675</v>
      </c>
      <c r="AH27" s="3790">
        <v>2692</v>
      </c>
      <c r="AI27" s="3790">
        <v>5243</v>
      </c>
      <c r="AJ27" s="3790">
        <v>2691</v>
      </c>
      <c r="AK27" s="3790">
        <v>2552</v>
      </c>
      <c r="AL27" s="3790">
        <v>5368</v>
      </c>
      <c r="AM27" s="3790">
        <v>2745</v>
      </c>
      <c r="AN27" s="3790">
        <v>2623</v>
      </c>
      <c r="AO27" s="3790">
        <v>4990</v>
      </c>
      <c r="AP27" s="3790">
        <v>2530</v>
      </c>
      <c r="AQ27" s="3790">
        <v>2460</v>
      </c>
    </row>
    <row r="28" spans="1:43" s="1498" customFormat="1" ht="24" customHeight="1">
      <c r="A28" s="1690">
        <v>2</v>
      </c>
      <c r="B28" s="3795">
        <v>5134</v>
      </c>
      <c r="C28" s="3793">
        <v>2587</v>
      </c>
      <c r="D28" s="3794">
        <v>2547</v>
      </c>
      <c r="E28" s="3795">
        <v>5128</v>
      </c>
      <c r="F28" s="3793">
        <v>2503</v>
      </c>
      <c r="G28" s="3794">
        <v>2625</v>
      </c>
      <c r="H28" s="3795">
        <v>4926</v>
      </c>
      <c r="I28" s="3793">
        <v>2444</v>
      </c>
      <c r="J28" s="3794">
        <v>2482</v>
      </c>
      <c r="K28" s="3795">
        <v>4871</v>
      </c>
      <c r="L28" s="3793">
        <v>2427</v>
      </c>
      <c r="M28" s="3794">
        <v>2444</v>
      </c>
      <c r="N28" s="3795">
        <v>4918</v>
      </c>
      <c r="O28" s="3793">
        <v>2452</v>
      </c>
      <c r="P28" s="3794">
        <v>2466</v>
      </c>
      <c r="Q28" s="3795">
        <v>5200</v>
      </c>
      <c r="R28" s="3793">
        <v>2610</v>
      </c>
      <c r="S28" s="3794">
        <v>2590</v>
      </c>
      <c r="T28" s="3795">
        <v>5269</v>
      </c>
      <c r="U28" s="3793">
        <v>2645</v>
      </c>
      <c r="V28" s="3794">
        <v>2624</v>
      </c>
      <c r="W28" s="3795">
        <v>5217</v>
      </c>
      <c r="X28" s="3793">
        <v>2582</v>
      </c>
      <c r="Y28" s="3794">
        <v>2635</v>
      </c>
      <c r="Z28" s="3795">
        <v>5251</v>
      </c>
      <c r="AA28" s="3793">
        <v>2636</v>
      </c>
      <c r="AB28" s="3793">
        <v>2615</v>
      </c>
      <c r="AC28" s="3795">
        <v>5185</v>
      </c>
      <c r="AD28" s="3792">
        <v>2641</v>
      </c>
      <c r="AE28" s="3794">
        <v>2544</v>
      </c>
      <c r="AF28" s="3795">
        <v>5219</v>
      </c>
      <c r="AG28" s="3793">
        <v>2679</v>
      </c>
      <c r="AH28" s="3793">
        <v>2540</v>
      </c>
      <c r="AI28" s="3793">
        <v>5171</v>
      </c>
      <c r="AJ28" s="3793">
        <v>2592</v>
      </c>
      <c r="AK28" s="3793">
        <v>2579</v>
      </c>
      <c r="AL28" s="3793">
        <v>5218</v>
      </c>
      <c r="AM28" s="3793">
        <v>2642</v>
      </c>
      <c r="AN28" s="3793">
        <v>2576</v>
      </c>
      <c r="AO28" s="3793">
        <v>5350</v>
      </c>
      <c r="AP28" s="3793">
        <v>2711</v>
      </c>
      <c r="AQ28" s="3793">
        <v>2639</v>
      </c>
    </row>
    <row r="29" spans="1:43" s="1498" customFormat="1" ht="24" customHeight="1">
      <c r="A29" s="1690">
        <v>3</v>
      </c>
      <c r="B29" s="3795">
        <v>5226</v>
      </c>
      <c r="C29" s="3793">
        <v>2603</v>
      </c>
      <c r="D29" s="3794">
        <v>2623</v>
      </c>
      <c r="E29" s="3795">
        <v>5132</v>
      </c>
      <c r="F29" s="3793">
        <v>2558</v>
      </c>
      <c r="G29" s="3794">
        <v>2574</v>
      </c>
      <c r="H29" s="3795">
        <v>5076</v>
      </c>
      <c r="I29" s="3793">
        <v>2493</v>
      </c>
      <c r="J29" s="3794">
        <v>2583</v>
      </c>
      <c r="K29" s="3795">
        <v>4970</v>
      </c>
      <c r="L29" s="3793">
        <v>2446</v>
      </c>
      <c r="M29" s="3794">
        <v>2524</v>
      </c>
      <c r="N29" s="3795">
        <v>4917</v>
      </c>
      <c r="O29" s="3793">
        <v>2451</v>
      </c>
      <c r="P29" s="3794">
        <v>2466</v>
      </c>
      <c r="Q29" s="3795">
        <v>4976</v>
      </c>
      <c r="R29" s="3793">
        <v>2483</v>
      </c>
      <c r="S29" s="3794">
        <v>2493</v>
      </c>
      <c r="T29" s="3795">
        <v>5197</v>
      </c>
      <c r="U29" s="3793">
        <v>2629</v>
      </c>
      <c r="V29" s="3794">
        <v>2568</v>
      </c>
      <c r="W29" s="3795">
        <v>5305</v>
      </c>
      <c r="X29" s="3793">
        <v>2675</v>
      </c>
      <c r="Y29" s="3794">
        <v>2630</v>
      </c>
      <c r="Z29" s="3795">
        <v>5262</v>
      </c>
      <c r="AA29" s="3793">
        <v>2576</v>
      </c>
      <c r="AB29" s="3793">
        <v>2686</v>
      </c>
      <c r="AC29" s="3795">
        <v>5246</v>
      </c>
      <c r="AD29" s="3792">
        <v>2665</v>
      </c>
      <c r="AE29" s="3794">
        <v>2581</v>
      </c>
      <c r="AF29" s="3795">
        <v>5411</v>
      </c>
      <c r="AG29" s="3793">
        <v>2703</v>
      </c>
      <c r="AH29" s="3793">
        <v>2708</v>
      </c>
      <c r="AI29" s="3793">
        <v>5071</v>
      </c>
      <c r="AJ29" s="3793">
        <v>2587</v>
      </c>
      <c r="AK29" s="3793">
        <v>2484</v>
      </c>
      <c r="AL29" s="3793">
        <v>5158</v>
      </c>
      <c r="AM29" s="3793">
        <v>2579</v>
      </c>
      <c r="AN29" s="3793">
        <v>2579</v>
      </c>
      <c r="AO29" s="3793">
        <v>5225</v>
      </c>
      <c r="AP29" s="3793">
        <v>2667</v>
      </c>
      <c r="AQ29" s="3793">
        <v>2558</v>
      </c>
    </row>
    <row r="30" spans="1:43" s="1498" customFormat="1" ht="24" customHeight="1">
      <c r="A30" s="1690">
        <v>4</v>
      </c>
      <c r="B30" s="3795">
        <v>5314</v>
      </c>
      <c r="C30" s="3793">
        <v>2536</v>
      </c>
      <c r="D30" s="3794">
        <v>2778</v>
      </c>
      <c r="E30" s="3795">
        <v>5180</v>
      </c>
      <c r="F30" s="3793">
        <v>2578</v>
      </c>
      <c r="G30" s="3794">
        <v>2602</v>
      </c>
      <c r="H30" s="3795">
        <v>5194</v>
      </c>
      <c r="I30" s="3793">
        <v>2601</v>
      </c>
      <c r="J30" s="3794">
        <v>2593</v>
      </c>
      <c r="K30" s="3795">
        <v>5112</v>
      </c>
      <c r="L30" s="3793">
        <v>2511</v>
      </c>
      <c r="M30" s="3794">
        <v>2601</v>
      </c>
      <c r="N30" s="3795">
        <v>4897</v>
      </c>
      <c r="O30" s="3793">
        <v>2433</v>
      </c>
      <c r="P30" s="3794">
        <v>2464</v>
      </c>
      <c r="Q30" s="3795">
        <v>4931</v>
      </c>
      <c r="R30" s="3793">
        <v>2435</v>
      </c>
      <c r="S30" s="3794">
        <v>2496</v>
      </c>
      <c r="T30" s="3795">
        <v>4960</v>
      </c>
      <c r="U30" s="3793">
        <v>2489</v>
      </c>
      <c r="V30" s="3794">
        <v>2471</v>
      </c>
      <c r="W30" s="3795">
        <v>5240</v>
      </c>
      <c r="X30" s="3793">
        <v>2630</v>
      </c>
      <c r="Y30" s="3794">
        <v>2610</v>
      </c>
      <c r="Z30" s="3795">
        <v>5281</v>
      </c>
      <c r="AA30" s="3793">
        <v>2669</v>
      </c>
      <c r="AB30" s="3793">
        <v>2612</v>
      </c>
      <c r="AC30" s="3795">
        <v>5203</v>
      </c>
      <c r="AD30" s="3792">
        <v>2567</v>
      </c>
      <c r="AE30" s="3794">
        <v>2636</v>
      </c>
      <c r="AF30" s="3795">
        <v>5424</v>
      </c>
      <c r="AG30" s="3793">
        <v>2700</v>
      </c>
      <c r="AH30" s="3793">
        <v>2724</v>
      </c>
      <c r="AI30" s="3793">
        <v>5308</v>
      </c>
      <c r="AJ30" s="3793">
        <v>2645</v>
      </c>
      <c r="AK30" s="3793">
        <v>2663</v>
      </c>
      <c r="AL30" s="3793">
        <v>5082</v>
      </c>
      <c r="AM30" s="3793">
        <v>2572</v>
      </c>
      <c r="AN30" s="3793">
        <v>2510</v>
      </c>
      <c r="AO30" s="3793">
        <v>5096</v>
      </c>
      <c r="AP30" s="3793">
        <v>2551</v>
      </c>
      <c r="AQ30" s="3793">
        <v>2545</v>
      </c>
    </row>
    <row r="31" spans="1:43" s="1498" customFormat="1" ht="23.1" customHeight="1">
      <c r="A31" s="1690">
        <v>5</v>
      </c>
      <c r="B31" s="3795">
        <v>5216</v>
      </c>
      <c r="C31" s="3793">
        <v>2632</v>
      </c>
      <c r="D31" s="3794">
        <v>2584</v>
      </c>
      <c r="E31" s="3795">
        <v>5218</v>
      </c>
      <c r="F31" s="3793">
        <v>2604</v>
      </c>
      <c r="G31" s="3794">
        <v>2614</v>
      </c>
      <c r="H31" s="3795">
        <v>5306</v>
      </c>
      <c r="I31" s="3793">
        <v>2673</v>
      </c>
      <c r="J31" s="3794">
        <v>2633</v>
      </c>
      <c r="K31" s="3795">
        <v>5169</v>
      </c>
      <c r="L31" s="3793">
        <v>2557</v>
      </c>
      <c r="M31" s="3794">
        <v>2612</v>
      </c>
      <c r="N31" s="3795">
        <v>5037</v>
      </c>
      <c r="O31" s="3793">
        <v>2455</v>
      </c>
      <c r="P31" s="3794">
        <v>2582</v>
      </c>
      <c r="Q31" s="3795">
        <v>4956</v>
      </c>
      <c r="R31" s="3793">
        <v>2471</v>
      </c>
      <c r="S31" s="3794">
        <v>2485</v>
      </c>
      <c r="T31" s="3795">
        <v>4944</v>
      </c>
      <c r="U31" s="3793">
        <v>2437</v>
      </c>
      <c r="V31" s="3794">
        <v>2507</v>
      </c>
      <c r="W31" s="3795">
        <v>4932</v>
      </c>
      <c r="X31" s="3793">
        <v>2482</v>
      </c>
      <c r="Y31" s="3794">
        <v>2450</v>
      </c>
      <c r="Z31" s="3795">
        <v>5164</v>
      </c>
      <c r="AA31" s="3793">
        <v>2587</v>
      </c>
      <c r="AB31" s="3793">
        <v>2577</v>
      </c>
      <c r="AC31" s="3795">
        <v>5281</v>
      </c>
      <c r="AD31" s="3792">
        <v>2670</v>
      </c>
      <c r="AE31" s="3794">
        <v>2611</v>
      </c>
      <c r="AF31" s="3795">
        <v>5274</v>
      </c>
      <c r="AG31" s="3793">
        <v>2636</v>
      </c>
      <c r="AH31" s="3793">
        <v>2638</v>
      </c>
      <c r="AI31" s="3793">
        <v>5250</v>
      </c>
      <c r="AJ31" s="3793">
        <v>2596</v>
      </c>
      <c r="AK31" s="3793">
        <v>2654</v>
      </c>
      <c r="AL31" s="3793">
        <v>5221</v>
      </c>
      <c r="AM31" s="3793">
        <v>2578</v>
      </c>
      <c r="AN31" s="3793">
        <v>2643</v>
      </c>
      <c r="AO31" s="3793">
        <v>5012</v>
      </c>
      <c r="AP31" s="3793">
        <v>2530</v>
      </c>
      <c r="AQ31" s="3793">
        <v>2482</v>
      </c>
    </row>
    <row r="32" spans="1:43" s="1498" customFormat="1" ht="23.1" customHeight="1">
      <c r="A32" s="1690">
        <v>6</v>
      </c>
      <c r="B32" s="3795">
        <v>5037</v>
      </c>
      <c r="C32" s="3793">
        <v>2488</v>
      </c>
      <c r="D32" s="3794">
        <v>2549</v>
      </c>
      <c r="E32" s="3795">
        <v>5054</v>
      </c>
      <c r="F32" s="3793">
        <v>2506</v>
      </c>
      <c r="G32" s="3794">
        <v>2548</v>
      </c>
      <c r="H32" s="3795">
        <v>5296</v>
      </c>
      <c r="I32" s="3793">
        <v>2631</v>
      </c>
      <c r="J32" s="3794">
        <v>2665</v>
      </c>
      <c r="K32" s="3795">
        <v>5110</v>
      </c>
      <c r="L32" s="3793">
        <v>2525</v>
      </c>
      <c r="M32" s="3794">
        <v>2585</v>
      </c>
      <c r="N32" s="3795">
        <v>4992</v>
      </c>
      <c r="O32" s="3793">
        <v>2470</v>
      </c>
      <c r="P32" s="3794">
        <v>2522</v>
      </c>
      <c r="Q32" s="3795">
        <v>4897</v>
      </c>
      <c r="R32" s="3793">
        <v>2384</v>
      </c>
      <c r="S32" s="3794">
        <v>2513</v>
      </c>
      <c r="T32" s="3795">
        <v>4806</v>
      </c>
      <c r="U32" s="3793">
        <v>2383</v>
      </c>
      <c r="V32" s="3794">
        <v>2423</v>
      </c>
      <c r="W32" s="3795">
        <v>4878</v>
      </c>
      <c r="X32" s="3793">
        <v>2419</v>
      </c>
      <c r="Y32" s="3794">
        <v>2459</v>
      </c>
      <c r="Z32" s="3795">
        <v>4874</v>
      </c>
      <c r="AA32" s="3793">
        <v>2454</v>
      </c>
      <c r="AB32" s="3793">
        <v>2420</v>
      </c>
      <c r="AC32" s="3795">
        <v>5137</v>
      </c>
      <c r="AD32" s="3792">
        <v>2598</v>
      </c>
      <c r="AE32" s="3794">
        <v>2539</v>
      </c>
      <c r="AF32" s="3795">
        <v>5095</v>
      </c>
      <c r="AG32" s="3793">
        <v>2565</v>
      </c>
      <c r="AH32" s="3793">
        <v>2530</v>
      </c>
      <c r="AI32" s="3793">
        <v>4933</v>
      </c>
      <c r="AJ32" s="3793">
        <v>2511</v>
      </c>
      <c r="AK32" s="3793">
        <v>2422</v>
      </c>
      <c r="AL32" s="3793">
        <v>4981</v>
      </c>
      <c r="AM32" s="3793">
        <v>2456</v>
      </c>
      <c r="AN32" s="3793">
        <v>2525</v>
      </c>
      <c r="AO32" s="3793">
        <v>4944</v>
      </c>
      <c r="AP32" s="3793">
        <v>2439</v>
      </c>
      <c r="AQ32" s="3793">
        <v>2505</v>
      </c>
    </row>
    <row r="33" spans="1:43" s="1498" customFormat="1" ht="27.75" customHeight="1">
      <c r="A33" s="1690" t="s">
        <v>2760</v>
      </c>
      <c r="B33" s="3795">
        <v>1286</v>
      </c>
      <c r="C33" s="3793">
        <v>765</v>
      </c>
      <c r="D33" s="3794">
        <v>521</v>
      </c>
      <c r="E33" s="3795">
        <v>1362</v>
      </c>
      <c r="F33" s="3793">
        <v>790</v>
      </c>
      <c r="G33" s="3794">
        <v>572</v>
      </c>
      <c r="H33" s="3795">
        <v>1192</v>
      </c>
      <c r="I33" s="3793">
        <v>698</v>
      </c>
      <c r="J33" s="3794">
        <v>494</v>
      </c>
      <c r="K33" s="3795">
        <v>1250</v>
      </c>
      <c r="L33" s="3793">
        <v>740</v>
      </c>
      <c r="M33" s="3794">
        <v>510</v>
      </c>
      <c r="N33" s="3795">
        <v>1188</v>
      </c>
      <c r="O33" s="3793">
        <v>722</v>
      </c>
      <c r="P33" s="3794">
        <v>466</v>
      </c>
      <c r="Q33" s="3795">
        <v>1008</v>
      </c>
      <c r="R33" s="3793">
        <v>633</v>
      </c>
      <c r="S33" s="3794">
        <v>375</v>
      </c>
      <c r="T33" s="3795">
        <v>909</v>
      </c>
      <c r="U33" s="3793">
        <v>556</v>
      </c>
      <c r="V33" s="3794">
        <v>353</v>
      </c>
      <c r="W33" s="3795">
        <v>928</v>
      </c>
      <c r="X33" s="3793">
        <v>560</v>
      </c>
      <c r="Y33" s="3794">
        <v>368</v>
      </c>
      <c r="Z33" s="3795">
        <v>1011</v>
      </c>
      <c r="AA33" s="3793">
        <v>616</v>
      </c>
      <c r="AB33" s="3793">
        <v>395</v>
      </c>
      <c r="AC33" s="3795">
        <v>1018</v>
      </c>
      <c r="AD33" s="3792">
        <v>619</v>
      </c>
      <c r="AE33" s="3794">
        <v>399</v>
      </c>
      <c r="AF33" s="3795">
        <v>588</v>
      </c>
      <c r="AG33" s="3793">
        <v>349</v>
      </c>
      <c r="AH33" s="3793">
        <v>239</v>
      </c>
      <c r="AI33" s="3793">
        <v>163</v>
      </c>
      <c r="AJ33" s="3793">
        <v>105</v>
      </c>
      <c r="AK33" s="3793">
        <v>58</v>
      </c>
      <c r="AL33" s="3793">
        <v>9</v>
      </c>
      <c r="AM33" s="3793">
        <v>6</v>
      </c>
      <c r="AN33" s="3793">
        <v>3</v>
      </c>
      <c r="AO33" s="3793">
        <v>15</v>
      </c>
      <c r="AP33" s="3793">
        <v>9</v>
      </c>
      <c r="AQ33" s="3793">
        <v>6</v>
      </c>
    </row>
    <row r="34" spans="1:43" s="1498" customFormat="1" ht="27" customHeight="1">
      <c r="A34" s="1674" t="s">
        <v>260</v>
      </c>
      <c r="B34" s="3808">
        <v>32228</v>
      </c>
      <c r="C34" s="3799">
        <v>16076</v>
      </c>
      <c r="D34" s="3800">
        <v>16152</v>
      </c>
      <c r="E34" s="3808">
        <v>32045</v>
      </c>
      <c r="F34" s="3799">
        <v>16033</v>
      </c>
      <c r="G34" s="3800">
        <v>16012</v>
      </c>
      <c r="H34" s="3808">
        <v>31732</v>
      </c>
      <c r="I34" s="3799">
        <v>15900</v>
      </c>
      <c r="J34" s="3800">
        <v>15832</v>
      </c>
      <c r="K34" s="3808">
        <v>31431</v>
      </c>
      <c r="L34" s="3799">
        <v>15675</v>
      </c>
      <c r="M34" s="3800">
        <v>15756</v>
      </c>
      <c r="N34" s="3808">
        <v>30972</v>
      </c>
      <c r="O34" s="3799">
        <v>15503</v>
      </c>
      <c r="P34" s="3800">
        <v>15469</v>
      </c>
      <c r="Q34" s="3808">
        <v>31106</v>
      </c>
      <c r="R34" s="3799">
        <v>15591</v>
      </c>
      <c r="S34" s="3800">
        <v>15515</v>
      </c>
      <c r="T34" s="3808">
        <v>31158</v>
      </c>
      <c r="U34" s="3799">
        <v>15620</v>
      </c>
      <c r="V34" s="3800">
        <v>15538</v>
      </c>
      <c r="W34" s="3808">
        <v>31585</v>
      </c>
      <c r="X34" s="3799">
        <v>15914</v>
      </c>
      <c r="Y34" s="3800">
        <v>15671</v>
      </c>
      <c r="Z34" s="3809">
        <v>32125</v>
      </c>
      <c r="AA34" s="3801">
        <v>16207</v>
      </c>
      <c r="AB34" s="3801">
        <v>15918</v>
      </c>
      <c r="AC34" s="3809">
        <v>32298</v>
      </c>
      <c r="AD34" s="3811">
        <v>16358</v>
      </c>
      <c r="AE34" s="3802">
        <v>15940</v>
      </c>
      <c r="AF34" s="3809">
        <v>32378</v>
      </c>
      <c r="AG34" s="3801">
        <v>16307</v>
      </c>
      <c r="AH34" s="3801">
        <v>16071</v>
      </c>
      <c r="AI34" s="3801">
        <v>31139</v>
      </c>
      <c r="AJ34" s="3801">
        <v>15727</v>
      </c>
      <c r="AK34" s="3801">
        <v>15412</v>
      </c>
      <c r="AL34" s="3801">
        <v>31037</v>
      </c>
      <c r="AM34" s="3801">
        <v>15578</v>
      </c>
      <c r="AN34" s="3801">
        <v>15459</v>
      </c>
      <c r="AO34" s="3801">
        <v>30632</v>
      </c>
      <c r="AP34" s="3801">
        <v>15437</v>
      </c>
      <c r="AQ34" s="3801">
        <v>15195</v>
      </c>
    </row>
    <row r="35" spans="1:43" ht="24" customHeight="1"/>
  </sheetData>
  <mergeCells count="7">
    <mergeCell ref="A1:C1"/>
    <mergeCell ref="AO6:AQ6"/>
    <mergeCell ref="A6:A7"/>
    <mergeCell ref="AC6:AE6"/>
    <mergeCell ref="AF6:AH6"/>
    <mergeCell ref="AI6:AK6"/>
    <mergeCell ref="AL6:AN6"/>
  </mergeCells>
  <hyperlinks>
    <hyperlink ref="A1" location="CONTENT!A1" display="Back to table of contents"/>
  </hyperlinks>
  <pageMargins left="0.82677165354330695" right="0.35433070866141703" top="0.78740157480314998" bottom="0" header="0.59055118110236204" footer="0"/>
  <pageSetup paperSize="9" scale="91" orientation="portrait" horizontalDpi="4294967294" verticalDpi="4294967294" r:id="rId1"/>
  <headerFooter alignWithMargins="0">
    <oddHeader xml:space="preserve">&amp;C
</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CK32"/>
  <sheetViews>
    <sheetView zoomScaleNormal="100" workbookViewId="0">
      <selection activeCell="L22" sqref="L22"/>
    </sheetView>
  </sheetViews>
  <sheetFormatPr defaultColWidth="9.33203125" defaultRowHeight="12.75"/>
  <cols>
    <col min="1" max="1" width="15.5" style="1545" customWidth="1"/>
    <col min="2" max="10" width="13.83203125" style="1545" customWidth="1"/>
    <col min="11" max="16384" width="9.33203125" style="1545"/>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c r="A2" s="6718" t="s">
        <v>3916</v>
      </c>
      <c r="B2" s="6718"/>
      <c r="C2" s="6718"/>
      <c r="D2" s="6718"/>
      <c r="E2" s="6718"/>
      <c r="F2" s="6718"/>
      <c r="G2" s="6718"/>
      <c r="H2" s="6718"/>
      <c r="I2" s="6718"/>
      <c r="J2" s="6718"/>
    </row>
    <row r="3" spans="1:89" ht="26.25" customHeight="1">
      <c r="A3" s="6718"/>
      <c r="B3" s="6718"/>
      <c r="C3" s="6718"/>
      <c r="D3" s="6718"/>
      <c r="E3" s="6718"/>
      <c r="F3" s="6718"/>
      <c r="G3" s="6718"/>
      <c r="H3" s="6718"/>
      <c r="I3" s="6718"/>
      <c r="J3" s="6718"/>
    </row>
    <row r="4" spans="1:89" ht="28.5" customHeight="1">
      <c r="A4" s="1546" t="s">
        <v>2778</v>
      </c>
    </row>
    <row r="5" spans="1:89" ht="6" customHeight="1">
      <c r="A5" s="1547"/>
    </row>
    <row r="6" spans="1:89" s="1498" customFormat="1" ht="15" customHeight="1">
      <c r="A6" s="6705" t="s">
        <v>3</v>
      </c>
      <c r="B6" s="6719" t="s">
        <v>2779</v>
      </c>
      <c r="C6" s="6720"/>
      <c r="D6" s="6721"/>
      <c r="E6" s="1514" t="s">
        <v>2780</v>
      </c>
      <c r="F6" s="1513"/>
      <c r="G6" s="1515"/>
      <c r="H6" s="1513" t="s">
        <v>2781</v>
      </c>
      <c r="I6" s="1513"/>
      <c r="J6" s="1515"/>
      <c r="K6" s="1545"/>
      <c r="L6" s="1545"/>
      <c r="M6" s="1545"/>
      <c r="N6" s="1545"/>
      <c r="O6" s="1545"/>
      <c r="P6" s="1545"/>
      <c r="Q6" s="1545"/>
      <c r="R6" s="1545"/>
      <c r="S6" s="1545"/>
      <c r="T6" s="1545"/>
      <c r="U6" s="1545"/>
      <c r="V6" s="1545"/>
      <c r="W6" s="1545"/>
      <c r="X6" s="1545"/>
      <c r="Y6" s="1545"/>
      <c r="Z6" s="1545"/>
      <c r="AA6" s="1545"/>
      <c r="AB6" s="1545"/>
      <c r="AC6" s="1545"/>
      <c r="AD6" s="1545"/>
      <c r="AE6" s="1545"/>
    </row>
    <row r="7" spans="1:89" s="1498" customFormat="1" ht="18.75" customHeight="1">
      <c r="A7" s="6707"/>
      <c r="B7" s="1667" t="s">
        <v>260</v>
      </c>
      <c r="C7" s="2383" t="s">
        <v>6</v>
      </c>
      <c r="D7" s="3765" t="s">
        <v>7</v>
      </c>
      <c r="E7" s="1667" t="s">
        <v>260</v>
      </c>
      <c r="F7" s="2383" t="s">
        <v>6</v>
      </c>
      <c r="G7" s="3765" t="s">
        <v>7</v>
      </c>
      <c r="H7" s="1667" t="s">
        <v>260</v>
      </c>
      <c r="I7" s="2383" t="s">
        <v>6</v>
      </c>
      <c r="J7" s="3765" t="s">
        <v>7</v>
      </c>
      <c r="K7" s="1545"/>
      <c r="L7" s="1545"/>
      <c r="M7" s="1545"/>
      <c r="N7" s="1545"/>
      <c r="O7" s="1545"/>
      <c r="P7" s="1545"/>
      <c r="Q7" s="1545"/>
      <c r="R7" s="1545"/>
      <c r="S7" s="1545"/>
      <c r="T7" s="1545"/>
      <c r="U7" s="1545"/>
      <c r="V7" s="1545"/>
      <c r="W7" s="1545"/>
      <c r="X7" s="1545"/>
      <c r="Y7" s="1545"/>
      <c r="Z7" s="1545"/>
      <c r="AA7" s="1545"/>
      <c r="AB7" s="1545"/>
      <c r="AC7" s="1545"/>
      <c r="AD7" s="1545"/>
      <c r="AE7" s="1545"/>
    </row>
    <row r="8" spans="1:89" s="1498" customFormat="1" ht="29.25" hidden="1" customHeight="1">
      <c r="A8" s="1665">
        <v>1990</v>
      </c>
      <c r="B8" s="1528">
        <v>30637</v>
      </c>
      <c r="C8" s="1526">
        <v>15560</v>
      </c>
      <c r="D8" s="1525">
        <v>15077</v>
      </c>
      <c r="E8" s="1528">
        <v>18481</v>
      </c>
      <c r="F8" s="1526">
        <v>8948</v>
      </c>
      <c r="G8" s="1525">
        <v>9533</v>
      </c>
      <c r="H8" s="1695">
        <v>60.3</v>
      </c>
      <c r="I8" s="1696">
        <v>57.5</v>
      </c>
      <c r="J8" s="1697">
        <v>63.2</v>
      </c>
      <c r="K8" s="1545"/>
      <c r="L8" s="1545"/>
      <c r="M8" s="1545"/>
      <c r="N8" s="1545"/>
      <c r="O8" s="1545"/>
      <c r="P8" s="1545"/>
      <c r="Q8" s="1545"/>
      <c r="R8" s="1545"/>
      <c r="S8" s="1545"/>
      <c r="T8" s="1545"/>
      <c r="U8" s="1545"/>
      <c r="V8" s="1545"/>
      <c r="W8" s="1545"/>
      <c r="X8" s="1545"/>
      <c r="Y8" s="1545"/>
      <c r="Z8" s="1545"/>
      <c r="AA8" s="1545"/>
      <c r="AB8" s="1545"/>
      <c r="AC8" s="1545"/>
      <c r="AD8" s="1545"/>
      <c r="AE8" s="1545"/>
    </row>
    <row r="9" spans="1:89" s="1498" customFormat="1" ht="29.25" hidden="1" customHeight="1">
      <c r="A9" s="1665">
        <v>1991</v>
      </c>
      <c r="B9" s="1528">
        <v>35255</v>
      </c>
      <c r="C9" s="1526">
        <v>18094</v>
      </c>
      <c r="D9" s="1525">
        <v>17161</v>
      </c>
      <c r="E9" s="1528">
        <v>20383</v>
      </c>
      <c r="F9" s="1526">
        <v>9941</v>
      </c>
      <c r="G9" s="1525">
        <v>10422</v>
      </c>
      <c r="H9" s="1695">
        <v>57.8</v>
      </c>
      <c r="I9" s="1696">
        <v>54.9</v>
      </c>
      <c r="J9" s="1697">
        <v>60.8</v>
      </c>
      <c r="K9" s="1545"/>
      <c r="L9" s="1545"/>
      <c r="M9" s="1545"/>
      <c r="N9" s="1545"/>
      <c r="O9" s="1545"/>
      <c r="P9" s="1545"/>
      <c r="Q9" s="1545"/>
      <c r="R9" s="1545"/>
      <c r="S9" s="1545"/>
      <c r="T9" s="1545"/>
      <c r="U9" s="1545"/>
      <c r="V9" s="1545"/>
      <c r="W9" s="1545"/>
      <c r="X9" s="1545"/>
      <c r="Y9" s="1545"/>
      <c r="Z9" s="1545"/>
      <c r="AA9" s="1545"/>
      <c r="AB9" s="1545"/>
      <c r="AC9" s="1545"/>
      <c r="AD9" s="1545"/>
      <c r="AE9" s="1545"/>
    </row>
    <row r="10" spans="1:89" s="1498" customFormat="1" ht="29.25" hidden="1" customHeight="1">
      <c r="A10" s="1665">
        <v>1992</v>
      </c>
      <c r="B10" s="1528">
        <v>35453</v>
      </c>
      <c r="C10" s="1526">
        <v>18057</v>
      </c>
      <c r="D10" s="1525">
        <v>17396</v>
      </c>
      <c r="E10" s="1528">
        <v>21620</v>
      </c>
      <c r="F10" s="1526">
        <v>10453</v>
      </c>
      <c r="G10" s="1525">
        <v>11167</v>
      </c>
      <c r="H10" s="1695">
        <v>61</v>
      </c>
      <c r="I10" s="1696">
        <v>57.9</v>
      </c>
      <c r="J10" s="1697">
        <v>64.2</v>
      </c>
      <c r="K10" s="1545"/>
      <c r="L10" s="1545"/>
      <c r="M10" s="1545"/>
      <c r="N10" s="1545"/>
      <c r="O10" s="1545"/>
      <c r="P10" s="1545"/>
      <c r="Q10" s="1545"/>
      <c r="R10" s="1545"/>
      <c r="S10" s="1545"/>
      <c r="T10" s="1545"/>
      <c r="U10" s="1545"/>
      <c r="V10" s="1545"/>
      <c r="W10" s="1545"/>
      <c r="X10" s="1545"/>
      <c r="Y10" s="1545"/>
      <c r="Z10" s="1545"/>
      <c r="AA10" s="1545"/>
      <c r="AB10" s="1545"/>
      <c r="AC10" s="1545"/>
      <c r="AD10" s="1545"/>
      <c r="AE10" s="1545"/>
    </row>
    <row r="11" spans="1:89" s="1498" customFormat="1" ht="29.25" hidden="1" customHeight="1">
      <c r="A11" s="1665">
        <v>1993</v>
      </c>
      <c r="B11" s="1528">
        <v>32887</v>
      </c>
      <c r="C11" s="1526">
        <v>16757</v>
      </c>
      <c r="D11" s="1525">
        <v>16130</v>
      </c>
      <c r="E11" s="1528">
        <v>19270</v>
      </c>
      <c r="F11" s="1526">
        <v>9362</v>
      </c>
      <c r="G11" s="1525">
        <v>9908</v>
      </c>
      <c r="H11" s="1695">
        <v>58.6</v>
      </c>
      <c r="I11" s="1696">
        <v>55.9</v>
      </c>
      <c r="J11" s="1697">
        <v>61.4</v>
      </c>
      <c r="K11" s="1545"/>
      <c r="L11" s="1545"/>
      <c r="M11" s="1545"/>
      <c r="N11" s="1545"/>
      <c r="O11" s="1545"/>
      <c r="P11" s="1545"/>
      <c r="Q11" s="1545"/>
      <c r="R11" s="1545"/>
      <c r="S11" s="1545"/>
      <c r="T11" s="1545"/>
      <c r="U11" s="1545"/>
      <c r="V11" s="1545"/>
      <c r="W11" s="1545"/>
      <c r="X11" s="1545"/>
      <c r="Y11" s="1545"/>
      <c r="Z11" s="1545"/>
      <c r="AA11" s="1545"/>
      <c r="AB11" s="1545"/>
      <c r="AC11" s="1545"/>
      <c r="AD11" s="1545"/>
      <c r="AE11" s="1545"/>
    </row>
    <row r="12" spans="1:89" s="1498" customFormat="1" ht="29.25" hidden="1" customHeight="1">
      <c r="A12" s="1665">
        <v>1994</v>
      </c>
      <c r="B12" s="1528">
        <v>29535</v>
      </c>
      <c r="C12" s="1526">
        <v>15094</v>
      </c>
      <c r="D12" s="1525">
        <v>14441</v>
      </c>
      <c r="E12" s="1528">
        <v>18074</v>
      </c>
      <c r="F12" s="1526">
        <v>8663</v>
      </c>
      <c r="G12" s="1525">
        <v>9411</v>
      </c>
      <c r="H12" s="1695">
        <v>61.2</v>
      </c>
      <c r="I12" s="1696">
        <v>57.4</v>
      </c>
      <c r="J12" s="1697">
        <v>65.2</v>
      </c>
      <c r="K12" s="1545"/>
      <c r="L12" s="1545"/>
      <c r="M12" s="1545"/>
      <c r="N12" s="1545"/>
      <c r="O12" s="1545"/>
      <c r="P12" s="1545"/>
      <c r="Q12" s="1545"/>
      <c r="R12" s="1545"/>
      <c r="S12" s="1545"/>
      <c r="T12" s="1545"/>
      <c r="U12" s="1545"/>
      <c r="V12" s="1545"/>
      <c r="W12" s="1545"/>
      <c r="X12" s="1545"/>
      <c r="Y12" s="1545"/>
      <c r="Z12" s="1545"/>
      <c r="AA12" s="1545"/>
      <c r="AB12" s="1545"/>
      <c r="AC12" s="1545"/>
      <c r="AD12" s="1545"/>
      <c r="AE12" s="1545"/>
    </row>
    <row r="13" spans="1:89" s="1498" customFormat="1" ht="29.25" hidden="1" customHeight="1">
      <c r="A13" s="1665">
        <v>1995</v>
      </c>
      <c r="B13" s="1528">
        <v>27733</v>
      </c>
      <c r="C13" s="1526">
        <v>14222</v>
      </c>
      <c r="D13" s="1525">
        <v>13511</v>
      </c>
      <c r="E13" s="1528">
        <v>18121</v>
      </c>
      <c r="F13" s="1526">
        <v>8791</v>
      </c>
      <c r="G13" s="1525">
        <v>9330</v>
      </c>
      <c r="H13" s="1695">
        <v>65.3</v>
      </c>
      <c r="I13" s="1696">
        <v>61.8</v>
      </c>
      <c r="J13" s="1697">
        <v>69.099999999999994</v>
      </c>
      <c r="K13" s="1545"/>
      <c r="L13" s="1545"/>
      <c r="M13" s="1545"/>
      <c r="N13" s="1545"/>
      <c r="O13" s="1545"/>
      <c r="P13" s="1545"/>
      <c r="Q13" s="1545"/>
      <c r="R13" s="1545"/>
      <c r="S13" s="1545"/>
      <c r="T13" s="1545"/>
      <c r="U13" s="1545"/>
      <c r="V13" s="1545"/>
      <c r="W13" s="1545"/>
      <c r="X13" s="1545"/>
      <c r="Y13" s="1545"/>
      <c r="Z13" s="1545"/>
      <c r="AA13" s="1545"/>
      <c r="AB13" s="1545"/>
      <c r="AC13" s="1545"/>
      <c r="AD13" s="1545"/>
      <c r="AE13" s="1545"/>
    </row>
    <row r="14" spans="1:89" s="1498" customFormat="1" ht="24.75" hidden="1" customHeight="1">
      <c r="A14" s="1665">
        <v>1996</v>
      </c>
      <c r="B14" s="1528">
        <v>25629</v>
      </c>
      <c r="C14" s="1526">
        <v>13129</v>
      </c>
      <c r="D14" s="1525">
        <v>12500</v>
      </c>
      <c r="E14" s="1528">
        <v>16737</v>
      </c>
      <c r="F14" s="1526">
        <v>8120</v>
      </c>
      <c r="G14" s="1525">
        <v>8617</v>
      </c>
      <c r="H14" s="1695">
        <v>65.3</v>
      </c>
      <c r="I14" s="1696">
        <v>61.8</v>
      </c>
      <c r="J14" s="1697">
        <v>68.900000000000006</v>
      </c>
      <c r="K14" s="1545"/>
      <c r="L14" s="1545"/>
      <c r="M14" s="1545"/>
      <c r="N14" s="1545"/>
      <c r="O14" s="1545"/>
      <c r="P14" s="1545"/>
      <c r="Q14" s="1545"/>
      <c r="R14" s="1545"/>
      <c r="S14" s="1545"/>
      <c r="T14" s="1545"/>
      <c r="U14" s="1545"/>
      <c r="V14" s="1545"/>
      <c r="W14" s="1545"/>
      <c r="X14" s="1545"/>
      <c r="Y14" s="1545"/>
      <c r="Z14" s="1545"/>
      <c r="AA14" s="1545"/>
      <c r="AB14" s="1545"/>
      <c r="AC14" s="1545"/>
      <c r="AD14" s="1545"/>
      <c r="AE14" s="1545"/>
    </row>
    <row r="15" spans="1:89" s="1498" customFormat="1" ht="26.85" hidden="1" customHeight="1">
      <c r="A15" s="1665">
        <v>1997</v>
      </c>
      <c r="B15" s="1528">
        <v>25230</v>
      </c>
      <c r="C15" s="1526">
        <v>12926</v>
      </c>
      <c r="D15" s="1525">
        <v>12304</v>
      </c>
      <c r="E15" s="1528">
        <v>16452</v>
      </c>
      <c r="F15" s="1526">
        <v>7981</v>
      </c>
      <c r="G15" s="1525">
        <v>8471</v>
      </c>
      <c r="H15" s="1695">
        <v>65.2</v>
      </c>
      <c r="I15" s="1696">
        <v>61.7</v>
      </c>
      <c r="J15" s="1697">
        <v>68.8</v>
      </c>
      <c r="K15" s="1545"/>
      <c r="L15" s="1545"/>
      <c r="M15" s="1545"/>
      <c r="N15" s="1545"/>
      <c r="O15" s="1545"/>
      <c r="P15" s="1545"/>
      <c r="Q15" s="1545"/>
      <c r="R15" s="1545"/>
      <c r="S15" s="1545"/>
      <c r="T15" s="1545"/>
      <c r="U15" s="1545"/>
      <c r="V15" s="1545"/>
      <c r="W15" s="1545"/>
      <c r="X15" s="1545"/>
      <c r="Y15" s="1545"/>
      <c r="Z15" s="1545"/>
      <c r="AA15" s="1545"/>
      <c r="AB15" s="1545"/>
      <c r="AC15" s="1545"/>
      <c r="AD15" s="1545"/>
      <c r="AE15" s="1545"/>
    </row>
    <row r="16" spans="1:89" s="1498" customFormat="1" ht="26.1" hidden="1" customHeight="1">
      <c r="A16" s="1665">
        <v>1999</v>
      </c>
      <c r="B16" s="3766">
        <v>26388</v>
      </c>
      <c r="C16" s="3767">
        <v>13448</v>
      </c>
      <c r="D16" s="3768">
        <v>12940</v>
      </c>
      <c r="E16" s="3767">
        <v>16970</v>
      </c>
      <c r="F16" s="3768">
        <v>8044</v>
      </c>
      <c r="G16" s="3768">
        <v>8926</v>
      </c>
      <c r="H16" s="3769">
        <v>64.3</v>
      </c>
      <c r="I16" s="3769">
        <v>59.8</v>
      </c>
      <c r="J16" s="3769">
        <v>69</v>
      </c>
      <c r="K16" s="1545"/>
      <c r="L16" s="1545"/>
      <c r="M16" s="1545"/>
      <c r="N16" s="1545"/>
      <c r="O16" s="1545"/>
      <c r="P16" s="1545"/>
      <c r="Q16" s="1545"/>
      <c r="R16" s="1545"/>
      <c r="S16" s="1545"/>
      <c r="T16" s="1545"/>
      <c r="U16" s="1545"/>
      <c r="V16" s="1545"/>
      <c r="W16" s="1545"/>
      <c r="X16" s="1545"/>
      <c r="Y16" s="1545"/>
      <c r="Z16" s="1545"/>
      <c r="AA16" s="1545"/>
      <c r="AB16" s="1545"/>
      <c r="AC16" s="1545"/>
      <c r="AD16" s="1545"/>
      <c r="AE16" s="1545"/>
    </row>
    <row r="17" spans="1:31" s="1498" customFormat="1" ht="26.1" hidden="1" customHeight="1">
      <c r="A17" s="1665">
        <v>2002</v>
      </c>
      <c r="B17" s="3766">
        <v>27842</v>
      </c>
      <c r="C17" s="3767">
        <v>14486</v>
      </c>
      <c r="D17" s="3768">
        <v>13356</v>
      </c>
      <c r="E17" s="3766">
        <v>18079</v>
      </c>
      <c r="F17" s="3767">
        <v>8641</v>
      </c>
      <c r="G17" s="3768">
        <v>9438</v>
      </c>
      <c r="H17" s="3769">
        <v>64.934271963221036</v>
      </c>
      <c r="I17" s="3769">
        <v>59.6506972249068</v>
      </c>
      <c r="J17" s="3769">
        <v>70.664869721473494</v>
      </c>
      <c r="K17" s="1545"/>
      <c r="L17" s="1545"/>
      <c r="M17" s="1545"/>
      <c r="N17" s="1545"/>
      <c r="O17" s="1545"/>
      <c r="P17" s="1545"/>
      <c r="Q17" s="1545"/>
      <c r="R17" s="1545"/>
      <c r="S17" s="1545"/>
      <c r="T17" s="1545"/>
      <c r="U17" s="1545"/>
      <c r="V17" s="1545"/>
      <c r="W17" s="1545"/>
      <c r="X17" s="1545"/>
      <c r="Y17" s="1545"/>
      <c r="Z17" s="1545"/>
      <c r="AA17" s="1545"/>
      <c r="AB17" s="1545"/>
      <c r="AC17" s="1545"/>
      <c r="AD17" s="1545"/>
      <c r="AE17" s="1545"/>
    </row>
    <row r="18" spans="1:31" s="1498" customFormat="1" ht="26.1" customHeight="1">
      <c r="A18" s="1665">
        <v>2006</v>
      </c>
      <c r="B18" s="3770">
        <v>25007</v>
      </c>
      <c r="C18" s="1553">
        <v>12942</v>
      </c>
      <c r="D18" s="3771">
        <v>12065</v>
      </c>
      <c r="E18" s="3770">
        <v>16987</v>
      </c>
      <c r="F18" s="1553">
        <v>8028</v>
      </c>
      <c r="G18" s="3771">
        <v>8959</v>
      </c>
      <c r="H18" s="3772">
        <v>67.900000000000006</v>
      </c>
      <c r="I18" s="3772">
        <v>62</v>
      </c>
      <c r="J18" s="3772">
        <v>74.3</v>
      </c>
      <c r="K18" s="1545"/>
      <c r="L18" s="1545"/>
      <c r="M18" s="1545"/>
      <c r="N18" s="1545"/>
      <c r="O18" s="1545"/>
      <c r="P18" s="1545"/>
      <c r="Q18" s="1545"/>
      <c r="R18" s="1545"/>
      <c r="S18" s="1545"/>
      <c r="T18" s="1545"/>
      <c r="U18" s="1545"/>
      <c r="V18" s="1545"/>
      <c r="W18" s="1545"/>
      <c r="X18" s="1545"/>
      <c r="Y18" s="1545"/>
      <c r="Z18" s="1545"/>
      <c r="AA18" s="1545"/>
      <c r="AB18" s="1545"/>
      <c r="AC18" s="1545"/>
      <c r="AD18" s="1545"/>
      <c r="AE18" s="1545"/>
    </row>
    <row r="19" spans="1:31" s="1498" customFormat="1" ht="26.1" customHeight="1">
      <c r="A19" s="1665">
        <v>2007</v>
      </c>
      <c r="B19" s="1553">
        <v>24050</v>
      </c>
      <c r="C19" s="1553">
        <v>12368</v>
      </c>
      <c r="D19" s="3771">
        <v>11682</v>
      </c>
      <c r="E19" s="3770">
        <v>15915</v>
      </c>
      <c r="F19" s="1553">
        <v>7428</v>
      </c>
      <c r="G19" s="3771">
        <v>8487</v>
      </c>
      <c r="H19" s="3772">
        <v>66.174636174636163</v>
      </c>
      <c r="I19" s="3772">
        <v>60.058214747736095</v>
      </c>
      <c r="J19" s="3772">
        <v>72.650231124807391</v>
      </c>
      <c r="K19" s="1545"/>
      <c r="L19" s="1545"/>
      <c r="M19" s="1545"/>
      <c r="N19" s="1545"/>
      <c r="O19" s="1545"/>
      <c r="P19" s="1545"/>
      <c r="Q19" s="1545"/>
      <c r="R19" s="1545"/>
      <c r="S19" s="1545"/>
      <c r="T19" s="1545"/>
      <c r="U19" s="1545"/>
      <c r="V19" s="1545"/>
      <c r="W19" s="1545"/>
      <c r="X19" s="1545"/>
      <c r="Y19" s="1545"/>
      <c r="Z19" s="1545"/>
      <c r="AA19" s="1545"/>
      <c r="AB19" s="1545"/>
      <c r="AC19" s="1545"/>
      <c r="AD19" s="1545"/>
      <c r="AE19" s="1545"/>
    </row>
    <row r="20" spans="1:31" s="1498" customFormat="1" ht="26.1" customHeight="1">
      <c r="A20" s="1552">
        <v>2008</v>
      </c>
      <c r="B20" s="1553">
        <v>23664</v>
      </c>
      <c r="C20" s="1553">
        <v>12299</v>
      </c>
      <c r="D20" s="3771">
        <v>11365</v>
      </c>
      <c r="E20" s="3770">
        <v>15957</v>
      </c>
      <c r="F20" s="1553">
        <v>7633</v>
      </c>
      <c r="G20" s="3771">
        <v>8324</v>
      </c>
      <c r="H20" s="3772">
        <v>67.431541582150103</v>
      </c>
      <c r="I20" s="3772">
        <v>62.06195625660623</v>
      </c>
      <c r="J20" s="3772">
        <v>73.242410910690708</v>
      </c>
      <c r="K20" s="1545"/>
      <c r="L20" s="1545"/>
      <c r="M20" s="1545"/>
      <c r="N20" s="1545"/>
      <c r="O20" s="1545"/>
      <c r="P20" s="1545"/>
      <c r="Q20" s="1545"/>
      <c r="R20" s="1545"/>
      <c r="S20" s="1545"/>
      <c r="T20" s="1545"/>
      <c r="U20" s="1545"/>
      <c r="V20" s="1545"/>
      <c r="W20" s="1545"/>
      <c r="X20" s="1545"/>
      <c r="Y20" s="1545"/>
      <c r="Z20" s="1545"/>
      <c r="AA20" s="1545"/>
      <c r="AB20" s="1545"/>
      <c r="AC20" s="1545"/>
      <c r="AD20" s="1545"/>
      <c r="AE20" s="1545"/>
    </row>
    <row r="21" spans="1:31" s="1498" customFormat="1" ht="26.1" customHeight="1">
      <c r="A21" s="1552">
        <v>2009</v>
      </c>
      <c r="B21" s="1553">
        <v>22620</v>
      </c>
      <c r="C21" s="1553">
        <v>11764</v>
      </c>
      <c r="D21" s="1553">
        <v>10856</v>
      </c>
      <c r="E21" s="1553">
        <v>15411</v>
      </c>
      <c r="F21" s="1553">
        <v>7328</v>
      </c>
      <c r="G21" s="1553">
        <v>8083</v>
      </c>
      <c r="H21" s="3773">
        <v>68.129973474801062</v>
      </c>
      <c r="I21" s="3773">
        <v>62.291737504250257</v>
      </c>
      <c r="J21" s="3773">
        <v>74.456521739130437</v>
      </c>
      <c r="K21" s="1545"/>
      <c r="L21" s="1545"/>
      <c r="M21" s="1545"/>
      <c r="N21" s="1545"/>
      <c r="O21" s="1545"/>
      <c r="P21" s="1545"/>
      <c r="Q21" s="1545"/>
      <c r="R21" s="1545"/>
      <c r="S21" s="1545"/>
      <c r="T21" s="1545"/>
      <c r="U21" s="1545"/>
      <c r="V21" s="1545"/>
      <c r="W21" s="1545"/>
      <c r="X21" s="1545"/>
      <c r="Y21" s="1545"/>
      <c r="Z21" s="1545"/>
      <c r="AA21" s="1545"/>
      <c r="AB21" s="1545"/>
      <c r="AC21" s="1545"/>
      <c r="AD21" s="1545"/>
      <c r="AE21" s="1545"/>
    </row>
    <row r="22" spans="1:31" s="1498" customFormat="1" ht="26.1" customHeight="1">
      <c r="A22" s="1552">
        <v>2010</v>
      </c>
      <c r="B22" s="1553">
        <v>23156</v>
      </c>
      <c r="C22" s="1553">
        <v>12048</v>
      </c>
      <c r="D22" s="1553">
        <v>11108</v>
      </c>
      <c r="E22" s="1553">
        <v>15871</v>
      </c>
      <c r="F22" s="1553">
        <v>7604</v>
      </c>
      <c r="G22" s="1553">
        <v>8267</v>
      </c>
      <c r="H22" s="3773">
        <v>68.539471411297299</v>
      </c>
      <c r="I22" s="3773">
        <v>63.114209827357236</v>
      </c>
      <c r="J22" s="3773">
        <v>74.423838674828957</v>
      </c>
      <c r="K22" s="1545"/>
      <c r="L22" s="1545"/>
      <c r="M22" s="1545"/>
      <c r="N22" s="1545"/>
      <c r="O22" s="1545"/>
      <c r="P22" s="1545"/>
      <c r="Q22" s="1545"/>
      <c r="R22" s="1545"/>
      <c r="S22" s="1545"/>
      <c r="T22" s="1545"/>
      <c r="U22" s="1545"/>
      <c r="V22" s="1545"/>
      <c r="W22" s="1545"/>
      <c r="X22" s="1545"/>
      <c r="Y22" s="1545"/>
      <c r="Z22" s="1545"/>
      <c r="AA22" s="1545"/>
      <c r="AB22" s="1545"/>
      <c r="AC22" s="1545"/>
      <c r="AD22" s="1545"/>
      <c r="AE22" s="1545"/>
    </row>
    <row r="23" spans="1:31" s="1498" customFormat="1" ht="26.1" customHeight="1">
      <c r="A23" s="1552">
        <v>2011</v>
      </c>
      <c r="B23" s="1553">
        <v>23176</v>
      </c>
      <c r="C23" s="1553">
        <v>12055</v>
      </c>
      <c r="D23" s="1553">
        <v>11121</v>
      </c>
      <c r="E23" s="1553">
        <v>15890</v>
      </c>
      <c r="F23" s="1553">
        <v>7561</v>
      </c>
      <c r="G23" s="1553">
        <v>8329</v>
      </c>
      <c r="H23" s="3773">
        <v>68.562305833620982</v>
      </c>
      <c r="I23" s="3773">
        <v>62.720862712567403</v>
      </c>
      <c r="J23" s="3773">
        <v>74.894344033809915</v>
      </c>
      <c r="K23" s="1545"/>
      <c r="L23" s="1545"/>
      <c r="M23" s="1545"/>
      <c r="N23" s="1545"/>
      <c r="O23" s="1545"/>
      <c r="P23" s="1545"/>
      <c r="Q23" s="1545"/>
      <c r="R23" s="1545"/>
      <c r="S23" s="1545"/>
      <c r="T23" s="1545"/>
      <c r="U23" s="1545"/>
      <c r="V23" s="1545"/>
      <c r="W23" s="1545"/>
      <c r="X23" s="1545"/>
      <c r="Y23" s="1545"/>
      <c r="Z23" s="1545"/>
      <c r="AA23" s="1545"/>
      <c r="AB23" s="1545"/>
      <c r="AC23" s="1545"/>
      <c r="AD23" s="1545"/>
      <c r="AE23" s="1545"/>
    </row>
    <row r="24" spans="1:31" s="1498" customFormat="1" ht="26.1" customHeight="1">
      <c r="A24" s="1552">
        <v>2012</v>
      </c>
      <c r="B24" s="1553">
        <v>22697</v>
      </c>
      <c r="C24" s="1553">
        <v>11716</v>
      </c>
      <c r="D24" s="1553">
        <v>10981</v>
      </c>
      <c r="E24" s="1553">
        <v>15613</v>
      </c>
      <c r="F24" s="1553">
        <v>7319</v>
      </c>
      <c r="G24" s="1553">
        <v>8294</v>
      </c>
      <c r="H24" s="3773">
        <v>68.788826717187291</v>
      </c>
      <c r="I24" s="3773">
        <v>62.470126322977123</v>
      </c>
      <c r="J24" s="3773">
        <v>75.530461706584092</v>
      </c>
      <c r="K24" s="1545"/>
      <c r="L24" s="1545"/>
      <c r="M24" s="1545"/>
      <c r="N24" s="1545"/>
      <c r="O24" s="1545"/>
      <c r="P24" s="1545"/>
      <c r="Q24" s="1545"/>
      <c r="R24" s="1545"/>
      <c r="S24" s="1545"/>
      <c r="T24" s="1545"/>
      <c r="U24" s="1545"/>
      <c r="V24" s="1545"/>
      <c r="W24" s="1545"/>
      <c r="X24" s="1545"/>
      <c r="Y24" s="1545"/>
      <c r="Z24" s="1545"/>
      <c r="AA24" s="1545"/>
      <c r="AB24" s="1545"/>
      <c r="AC24" s="1545"/>
      <c r="AD24" s="1545"/>
      <c r="AE24" s="1545"/>
    </row>
    <row r="25" spans="1:31" s="1498" customFormat="1" ht="26.1" customHeight="1">
      <c r="A25" s="1552">
        <v>2013</v>
      </c>
      <c r="B25" s="1553">
        <v>22419</v>
      </c>
      <c r="C25" s="1553">
        <v>11626</v>
      </c>
      <c r="D25" s="1553">
        <v>10793</v>
      </c>
      <c r="E25" s="1554">
        <v>16762</v>
      </c>
      <c r="F25" s="1554">
        <v>8016</v>
      </c>
      <c r="G25" s="1554">
        <v>8746</v>
      </c>
      <c r="H25" s="1555">
        <v>74.8</v>
      </c>
      <c r="I25" s="1555">
        <v>68.900000000000006</v>
      </c>
      <c r="J25" s="1555">
        <v>81</v>
      </c>
      <c r="K25" s="1545"/>
      <c r="L25" s="1545"/>
      <c r="M25" s="1545"/>
      <c r="N25" s="1545"/>
      <c r="O25" s="1545"/>
      <c r="P25" s="1545"/>
      <c r="Q25" s="1545"/>
      <c r="R25" s="1545"/>
      <c r="S25" s="1545"/>
      <c r="T25" s="1545"/>
      <c r="U25" s="1545"/>
      <c r="V25" s="1545"/>
      <c r="W25" s="1545"/>
      <c r="X25" s="1545"/>
      <c r="Y25" s="1545"/>
      <c r="Z25" s="1545"/>
      <c r="AA25" s="1545"/>
      <c r="AB25" s="1545"/>
      <c r="AC25" s="1545"/>
      <c r="AD25" s="1545"/>
      <c r="AE25" s="1545"/>
    </row>
    <row r="26" spans="1:31" s="1498" customFormat="1" ht="26.1" customHeight="1">
      <c r="A26" s="1552">
        <v>2014</v>
      </c>
      <c r="B26" s="1553">
        <v>20717</v>
      </c>
      <c r="C26" s="1553">
        <v>10688</v>
      </c>
      <c r="D26" s="1553">
        <v>10029</v>
      </c>
      <c r="E26" s="1554">
        <v>15108</v>
      </c>
      <c r="F26" s="1554">
        <v>7117</v>
      </c>
      <c r="G26" s="1554">
        <v>7991</v>
      </c>
      <c r="H26" s="1555">
        <v>72.900000000000006</v>
      </c>
      <c r="I26" s="1555">
        <v>66.599999999999994</v>
      </c>
      <c r="J26" s="1555">
        <v>79.7</v>
      </c>
      <c r="K26" s="1545"/>
      <c r="L26" s="1545"/>
      <c r="M26" s="1545"/>
      <c r="N26" s="1545"/>
      <c r="O26" s="1545"/>
      <c r="P26" s="1545"/>
      <c r="Q26" s="1545"/>
      <c r="R26" s="1545"/>
      <c r="S26" s="1545"/>
      <c r="T26" s="1545"/>
      <c r="U26" s="1545"/>
      <c r="V26" s="1545"/>
      <c r="W26" s="1545"/>
      <c r="X26" s="1545"/>
      <c r="Y26" s="1545"/>
      <c r="Z26" s="1545"/>
      <c r="AA26" s="1545"/>
      <c r="AB26" s="1545"/>
      <c r="AC26" s="1545"/>
      <c r="AD26" s="1545"/>
      <c r="AE26" s="1545"/>
    </row>
    <row r="27" spans="1:31" s="1498" customFormat="1" ht="26.1" customHeight="1">
      <c r="A27" s="1552">
        <v>2015</v>
      </c>
      <c r="B27" s="1553">
        <v>20434</v>
      </c>
      <c r="C27" s="1553">
        <v>10463</v>
      </c>
      <c r="D27" s="1553">
        <v>9971</v>
      </c>
      <c r="E27" s="1554">
        <v>15153</v>
      </c>
      <c r="F27" s="1554">
        <v>7103</v>
      </c>
      <c r="G27" s="1554">
        <v>8050</v>
      </c>
      <c r="H27" s="1555">
        <v>74.2</v>
      </c>
      <c r="I27" s="1555">
        <v>67.900000000000006</v>
      </c>
      <c r="J27" s="1555">
        <v>80.7</v>
      </c>
      <c r="K27" s="1545"/>
      <c r="L27" s="1545"/>
      <c r="M27" s="1545"/>
      <c r="N27" s="1545"/>
      <c r="O27" s="1545"/>
      <c r="P27" s="1545"/>
      <c r="Q27" s="1545"/>
      <c r="R27" s="1545"/>
      <c r="S27" s="1545"/>
      <c r="T27" s="1545"/>
      <c r="U27" s="1545"/>
      <c r="V27" s="1545"/>
      <c r="W27" s="1545"/>
      <c r="X27" s="1545"/>
      <c r="Y27" s="1545"/>
      <c r="Z27" s="1545"/>
      <c r="AA27" s="1545"/>
      <c r="AB27" s="1545"/>
      <c r="AC27" s="1545"/>
      <c r="AD27" s="1545"/>
      <c r="AE27" s="1545"/>
    </row>
    <row r="28" spans="1:31" s="1498" customFormat="1" ht="26.1" customHeight="1">
      <c r="A28" s="1552">
        <v>2016</v>
      </c>
      <c r="B28" s="1553">
        <v>19798</v>
      </c>
      <c r="C28" s="1553">
        <v>10221</v>
      </c>
      <c r="D28" s="1553">
        <v>9577</v>
      </c>
      <c r="E28" s="1554">
        <v>14785</v>
      </c>
      <c r="F28" s="1554">
        <v>7092</v>
      </c>
      <c r="G28" s="1554">
        <v>7693</v>
      </c>
      <c r="H28" s="1555">
        <v>74.7</v>
      </c>
      <c r="I28" s="1555">
        <v>69.400000000000006</v>
      </c>
      <c r="J28" s="1555">
        <v>80.3</v>
      </c>
      <c r="K28" s="1545"/>
      <c r="L28" s="1545"/>
      <c r="M28" s="1545"/>
      <c r="N28" s="1545"/>
      <c r="O28" s="1545"/>
      <c r="P28" s="1545"/>
      <c r="Q28" s="1545"/>
      <c r="R28" s="1545"/>
      <c r="S28" s="1545"/>
      <c r="T28" s="1545"/>
      <c r="U28" s="1545"/>
      <c r="V28" s="1545"/>
      <c r="W28" s="1545"/>
      <c r="X28" s="1545"/>
      <c r="Y28" s="1545"/>
      <c r="Z28" s="1545"/>
      <c r="AA28" s="1545"/>
      <c r="AB28" s="1545"/>
      <c r="AC28" s="1545"/>
      <c r="AD28" s="1545"/>
      <c r="AE28" s="1545"/>
    </row>
    <row r="29" spans="1:31" s="1498" customFormat="1" ht="26.1" customHeight="1">
      <c r="A29" s="1552">
        <v>2017</v>
      </c>
      <c r="B29" s="1553">
        <v>15994</v>
      </c>
      <c r="C29" s="1553">
        <v>8160</v>
      </c>
      <c r="D29" s="1553">
        <v>7834</v>
      </c>
      <c r="E29" s="1554">
        <v>12985</v>
      </c>
      <c r="F29" s="1554">
        <v>6255</v>
      </c>
      <c r="G29" s="1554">
        <v>6730</v>
      </c>
      <c r="H29" s="1556">
        <v>81.2</v>
      </c>
      <c r="I29" s="1556">
        <v>76.7</v>
      </c>
      <c r="J29" s="1556">
        <v>85.9</v>
      </c>
      <c r="K29" s="1545"/>
      <c r="L29" s="1545"/>
      <c r="M29" s="1545"/>
      <c r="N29" s="1545"/>
      <c r="O29" s="1545"/>
      <c r="P29" s="1545"/>
      <c r="Q29" s="1545"/>
      <c r="R29" s="1545"/>
      <c r="S29" s="1545"/>
      <c r="T29" s="1545"/>
      <c r="U29" s="1545"/>
      <c r="V29" s="1545"/>
      <c r="W29" s="1545"/>
      <c r="X29" s="1545"/>
      <c r="Y29" s="1545"/>
      <c r="Z29" s="1545"/>
      <c r="AA29" s="1545"/>
      <c r="AB29" s="1545"/>
      <c r="AC29" s="1545"/>
      <c r="AD29" s="1545"/>
      <c r="AE29" s="1545"/>
    </row>
    <row r="30" spans="1:31" s="1498" customFormat="1" ht="26.1" customHeight="1">
      <c r="A30" s="1552">
        <v>2018</v>
      </c>
      <c r="B30" s="1553">
        <v>15892</v>
      </c>
      <c r="C30" s="1553">
        <v>8006</v>
      </c>
      <c r="D30" s="1553">
        <v>7886</v>
      </c>
      <c r="E30" s="1554">
        <v>12518</v>
      </c>
      <c r="F30" s="1554">
        <v>5858</v>
      </c>
      <c r="G30" s="1554">
        <v>6660</v>
      </c>
      <c r="H30" s="1556">
        <v>78.8</v>
      </c>
      <c r="I30" s="1556">
        <v>73.2</v>
      </c>
      <c r="J30" s="1556">
        <v>84.5</v>
      </c>
      <c r="K30" s="1545"/>
      <c r="L30" s="1545"/>
      <c r="M30" s="1545"/>
      <c r="N30" s="1545"/>
      <c r="O30" s="1545"/>
      <c r="P30" s="1545"/>
      <c r="Q30" s="1545"/>
      <c r="R30" s="1545"/>
      <c r="S30" s="1545"/>
      <c r="T30" s="1545"/>
      <c r="U30" s="1545"/>
      <c r="V30" s="1545"/>
      <c r="W30" s="1545"/>
      <c r="X30" s="1545"/>
      <c r="Y30" s="1545"/>
      <c r="Z30" s="1545"/>
      <c r="AA30" s="1545"/>
      <c r="AB30" s="1545"/>
      <c r="AC30" s="1545"/>
      <c r="AD30" s="1545"/>
      <c r="AE30" s="1545"/>
    </row>
    <row r="31" spans="1:31" s="1498" customFormat="1" ht="26.1" customHeight="1">
      <c r="A31" s="2383">
        <v>2019</v>
      </c>
      <c r="B31" s="2423">
        <v>14985</v>
      </c>
      <c r="C31" s="2423">
        <v>7456</v>
      </c>
      <c r="D31" s="2423">
        <v>7529</v>
      </c>
      <c r="E31" s="2424">
        <v>11578</v>
      </c>
      <c r="F31" s="2424">
        <v>5345</v>
      </c>
      <c r="G31" s="2424">
        <v>6233</v>
      </c>
      <c r="H31" s="2425">
        <v>77.3</v>
      </c>
      <c r="I31" s="2425">
        <v>71.7</v>
      </c>
      <c r="J31" s="2425">
        <v>82.8</v>
      </c>
      <c r="K31" s="1545"/>
      <c r="L31" s="1545"/>
      <c r="M31" s="1545"/>
      <c r="N31" s="1545"/>
      <c r="O31" s="1545"/>
      <c r="P31" s="1545"/>
      <c r="Q31" s="1545"/>
      <c r="R31" s="1545"/>
      <c r="S31" s="1545"/>
      <c r="T31" s="1545"/>
      <c r="U31" s="1545"/>
      <c r="V31" s="1545"/>
      <c r="W31" s="1545"/>
      <c r="X31" s="1545"/>
      <c r="Y31" s="1545"/>
      <c r="Z31" s="1545"/>
      <c r="AA31" s="1545"/>
      <c r="AB31" s="1545"/>
      <c r="AC31" s="1545"/>
      <c r="AD31" s="1545"/>
      <c r="AE31" s="1545"/>
    </row>
    <row r="32" spans="1:31" ht="18.75" customHeight="1">
      <c r="A32" s="1545" t="s">
        <v>2782</v>
      </c>
      <c r="E32" s="1557"/>
    </row>
  </sheetData>
  <mergeCells count="4">
    <mergeCell ref="A1:C1"/>
    <mergeCell ref="A2:J3"/>
    <mergeCell ref="A6:A7"/>
    <mergeCell ref="B6:D6"/>
  </mergeCells>
  <hyperlinks>
    <hyperlink ref="A1" location="CONTENT!A1" display="Back to table of contents"/>
  </hyperlinks>
  <pageMargins left="0.9055118110236221" right="0.23622047244094491" top="0.6692913385826772" bottom="0.23622047244094491" header="0.39370078740157483" footer="0.51181102362204722"/>
  <pageSetup paperSize="9" orientation="landscape" horizontalDpi="4294967294" verticalDpi="4294967294"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K26"/>
  <sheetViews>
    <sheetView workbookViewId="0">
      <selection sqref="A1:C1"/>
    </sheetView>
  </sheetViews>
  <sheetFormatPr defaultColWidth="9.33203125" defaultRowHeight="15.75"/>
  <cols>
    <col min="1" max="1" width="6.6640625" style="10" customWidth="1"/>
    <col min="2" max="2" width="30.5" style="10" customWidth="1"/>
    <col min="3" max="8" width="16.83203125" style="10" customWidth="1"/>
    <col min="9" max="9" width="12.5" style="10" bestFit="1" customWidth="1"/>
    <col min="10"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75">
      <c r="A2" s="6" t="s">
        <v>168</v>
      </c>
    </row>
    <row r="3" spans="1:89" ht="16.5" customHeight="1" thickBot="1">
      <c r="A3" s="82" t="s">
        <v>124</v>
      </c>
      <c r="B3" s="83"/>
    </row>
    <row r="4" spans="1:89" ht="29.25" customHeight="1" thickBot="1">
      <c r="A4" s="6225" t="s">
        <v>151</v>
      </c>
      <c r="B4" s="6226"/>
      <c r="C4" s="6229" t="s">
        <v>169</v>
      </c>
      <c r="D4" s="6229"/>
      <c r="E4" s="6230"/>
      <c r="F4" s="6229" t="s">
        <v>170</v>
      </c>
      <c r="G4" s="6229"/>
      <c r="H4" s="6230"/>
    </row>
    <row r="5" spans="1:89" ht="22.5" customHeight="1" thickBot="1">
      <c r="A5" s="6227"/>
      <c r="B5" s="6228"/>
      <c r="C5" s="86" t="s">
        <v>5</v>
      </c>
      <c r="D5" s="87" t="s">
        <v>6</v>
      </c>
      <c r="E5" s="128" t="s">
        <v>7</v>
      </c>
      <c r="F5" s="129" t="s">
        <v>5</v>
      </c>
      <c r="G5" s="87" t="s">
        <v>6</v>
      </c>
      <c r="H5" s="88" t="s">
        <v>7</v>
      </c>
    </row>
    <row r="6" spans="1:89" s="43" customFormat="1" ht="24.75" customHeight="1">
      <c r="A6" s="89" t="s">
        <v>109</v>
      </c>
      <c r="B6" s="90"/>
      <c r="C6" s="91">
        <v>1222208</v>
      </c>
      <c r="D6" s="92">
        <v>604923</v>
      </c>
      <c r="E6" s="93">
        <v>617285</v>
      </c>
      <c r="F6" s="91">
        <v>1221663</v>
      </c>
      <c r="G6" s="92">
        <v>604499</v>
      </c>
      <c r="H6" s="93">
        <v>617164</v>
      </c>
      <c r="I6" s="130"/>
    </row>
    <row r="7" spans="1:89" ht="17.25" customHeight="1">
      <c r="A7" s="94"/>
      <c r="B7" s="95" t="s">
        <v>134</v>
      </c>
      <c r="C7" s="96">
        <v>512824</v>
      </c>
      <c r="D7" s="97">
        <v>251617</v>
      </c>
      <c r="E7" s="98">
        <v>261207</v>
      </c>
      <c r="F7" s="96">
        <v>511096</v>
      </c>
      <c r="G7" s="97">
        <v>250721</v>
      </c>
      <c r="H7" s="98">
        <v>260375</v>
      </c>
    </row>
    <row r="8" spans="1:89" s="104" customFormat="1" ht="17.25" customHeight="1">
      <c r="A8" s="99"/>
      <c r="B8" s="100" t="s">
        <v>152</v>
      </c>
      <c r="C8" s="101">
        <v>147066</v>
      </c>
      <c r="D8" s="102">
        <v>73518</v>
      </c>
      <c r="E8" s="103">
        <v>73548</v>
      </c>
      <c r="F8" s="101">
        <v>146213</v>
      </c>
      <c r="G8" s="102">
        <v>73086</v>
      </c>
      <c r="H8" s="103">
        <v>73127</v>
      </c>
    </row>
    <row r="9" spans="1:89" s="104" customFormat="1" ht="17.25" customHeight="1">
      <c r="A9" s="99"/>
      <c r="B9" s="100" t="s">
        <v>153</v>
      </c>
      <c r="C9" s="101">
        <v>103900</v>
      </c>
      <c r="D9" s="102">
        <v>51524</v>
      </c>
      <c r="E9" s="103">
        <v>52376</v>
      </c>
      <c r="F9" s="101">
        <v>103566</v>
      </c>
      <c r="G9" s="102">
        <v>51343</v>
      </c>
      <c r="H9" s="103">
        <v>52223</v>
      </c>
    </row>
    <row r="10" spans="1:89" s="104" customFormat="1" ht="17.25" customHeight="1">
      <c r="A10" s="99"/>
      <c r="B10" s="100" t="s">
        <v>154</v>
      </c>
      <c r="C10" s="101">
        <v>77255</v>
      </c>
      <c r="D10" s="102">
        <v>37739</v>
      </c>
      <c r="E10" s="103">
        <v>39516</v>
      </c>
      <c r="F10" s="101">
        <v>77129</v>
      </c>
      <c r="G10" s="102">
        <v>37671</v>
      </c>
      <c r="H10" s="103">
        <v>39458</v>
      </c>
    </row>
    <row r="11" spans="1:89" s="104" customFormat="1" ht="17.25" customHeight="1">
      <c r="A11" s="99"/>
      <c r="B11" s="100" t="s">
        <v>155</v>
      </c>
      <c r="C11" s="101">
        <v>105985</v>
      </c>
      <c r="D11" s="102">
        <v>51192</v>
      </c>
      <c r="E11" s="103">
        <v>54793</v>
      </c>
      <c r="F11" s="101">
        <v>105820</v>
      </c>
      <c r="G11" s="102">
        <v>51123</v>
      </c>
      <c r="H11" s="103">
        <v>54697</v>
      </c>
    </row>
    <row r="12" spans="1:89" s="104" customFormat="1" ht="17.25" customHeight="1">
      <c r="A12" s="99"/>
      <c r="B12" s="100" t="s">
        <v>156</v>
      </c>
      <c r="C12" s="101">
        <v>78618</v>
      </c>
      <c r="D12" s="102">
        <v>37644</v>
      </c>
      <c r="E12" s="103">
        <v>40974</v>
      </c>
      <c r="F12" s="101">
        <v>78368</v>
      </c>
      <c r="G12" s="102">
        <v>37498</v>
      </c>
      <c r="H12" s="103">
        <v>40870</v>
      </c>
    </row>
    <row r="13" spans="1:89" s="104" customFormat="1" ht="17.25" customHeight="1" thickBot="1">
      <c r="A13" s="105"/>
      <c r="B13" s="106" t="s">
        <v>157</v>
      </c>
      <c r="C13" s="107">
        <v>709384</v>
      </c>
      <c r="D13" s="108">
        <v>353306</v>
      </c>
      <c r="E13" s="109">
        <v>356078</v>
      </c>
      <c r="F13" s="107">
        <v>710567</v>
      </c>
      <c r="G13" s="108">
        <v>353778</v>
      </c>
      <c r="H13" s="109">
        <v>356789</v>
      </c>
    </row>
    <row r="14" spans="1:89" s="43" customFormat="1" ht="19.5" customHeight="1">
      <c r="A14" s="89" t="s">
        <v>171</v>
      </c>
      <c r="B14" s="110"/>
      <c r="C14" s="96">
        <v>43155</v>
      </c>
      <c r="D14" s="97">
        <v>21164</v>
      </c>
      <c r="E14" s="98">
        <v>21991</v>
      </c>
      <c r="F14" s="96">
        <v>43538</v>
      </c>
      <c r="G14" s="97">
        <v>21349</v>
      </c>
      <c r="H14" s="97">
        <v>22189</v>
      </c>
    </row>
    <row r="15" spans="1:89" ht="23.1" customHeight="1">
      <c r="A15" s="94"/>
      <c r="B15" s="95" t="s">
        <v>134</v>
      </c>
      <c r="C15" s="111" t="s">
        <v>159</v>
      </c>
      <c r="D15" s="112" t="s">
        <v>159</v>
      </c>
      <c r="E15" s="113" t="s">
        <v>159</v>
      </c>
      <c r="F15" s="111" t="s">
        <v>159</v>
      </c>
      <c r="G15" s="112" t="s">
        <v>159</v>
      </c>
      <c r="H15" s="113" t="s">
        <v>159</v>
      </c>
    </row>
    <row r="16" spans="1:89" ht="23.1" customHeight="1">
      <c r="A16" s="114"/>
      <c r="B16" s="115" t="s">
        <v>140</v>
      </c>
      <c r="C16" s="116">
        <v>43155</v>
      </c>
      <c r="D16" s="117">
        <v>21164</v>
      </c>
      <c r="E16" s="118">
        <v>21991</v>
      </c>
      <c r="F16" s="116">
        <v>43538</v>
      </c>
      <c r="G16" s="117">
        <v>21349</v>
      </c>
      <c r="H16" s="118">
        <v>22189</v>
      </c>
    </row>
    <row r="17" spans="1:8" ht="23.1" customHeight="1">
      <c r="A17" s="89" t="s">
        <v>15</v>
      </c>
      <c r="B17" s="110"/>
      <c r="C17" s="96">
        <v>1265363</v>
      </c>
      <c r="D17" s="97">
        <v>626087</v>
      </c>
      <c r="E17" s="98">
        <v>639276</v>
      </c>
      <c r="F17" s="96">
        <v>1265201</v>
      </c>
      <c r="G17" s="97">
        <v>625848</v>
      </c>
      <c r="H17" s="98">
        <v>639353</v>
      </c>
    </row>
    <row r="18" spans="1:8" ht="23.1" customHeight="1">
      <c r="A18" s="94"/>
      <c r="B18" s="95" t="s">
        <v>160</v>
      </c>
      <c r="C18" s="96">
        <v>512824</v>
      </c>
      <c r="D18" s="119">
        <v>251617</v>
      </c>
      <c r="E18" s="120">
        <v>261207</v>
      </c>
      <c r="F18" s="96">
        <v>511096</v>
      </c>
      <c r="G18" s="119">
        <v>250721</v>
      </c>
      <c r="H18" s="120">
        <v>260375</v>
      </c>
    </row>
    <row r="19" spans="1:8" ht="23.1" customHeight="1">
      <c r="A19" s="94"/>
      <c r="B19" s="95" t="s">
        <v>157</v>
      </c>
      <c r="C19" s="96">
        <v>752539</v>
      </c>
      <c r="D19" s="119">
        <v>374470</v>
      </c>
      <c r="E19" s="120">
        <v>378069</v>
      </c>
      <c r="F19" s="96">
        <v>754105</v>
      </c>
      <c r="G19" s="119">
        <v>375127</v>
      </c>
      <c r="H19" s="120">
        <v>378978</v>
      </c>
    </row>
    <row r="20" spans="1:8" ht="15" customHeight="1" thickBot="1">
      <c r="A20" s="121"/>
      <c r="B20" s="122" t="s">
        <v>172</v>
      </c>
      <c r="C20" s="123">
        <v>40.5</v>
      </c>
      <c r="D20" s="122"/>
      <c r="E20" s="124"/>
      <c r="F20" s="123">
        <v>40.4</v>
      </c>
      <c r="G20" s="122"/>
      <c r="H20" s="124"/>
    </row>
    <row r="21" spans="1:8" ht="21" customHeight="1">
      <c r="A21" s="126" t="s">
        <v>173</v>
      </c>
      <c r="B21" s="73"/>
    </row>
    <row r="22" spans="1:8" ht="12" customHeight="1">
      <c r="A22" s="126" t="s">
        <v>174</v>
      </c>
      <c r="B22" s="73"/>
    </row>
    <row r="23" spans="1:8" ht="17.25" customHeight="1">
      <c r="A23" s="5649" t="s">
        <v>175</v>
      </c>
      <c r="B23" s="5649"/>
      <c r="C23" s="5650"/>
      <c r="D23" s="5651"/>
      <c r="E23" s="5652"/>
      <c r="F23" s="5653"/>
    </row>
    <row r="24" spans="1:8" ht="15" customHeight="1">
      <c r="A24" s="5654" t="s">
        <v>176</v>
      </c>
      <c r="B24" s="5650"/>
      <c r="D24" s="5651"/>
      <c r="E24" s="5652"/>
      <c r="F24" s="5653"/>
    </row>
    <row r="25" spans="1:8" ht="15" customHeight="1">
      <c r="A25" s="127" t="s">
        <v>177</v>
      </c>
      <c r="B25" s="73"/>
    </row>
    <row r="26" spans="1:8" ht="16.5">
      <c r="A26" s="81" t="s">
        <v>178</v>
      </c>
      <c r="B26" s="5650"/>
    </row>
  </sheetData>
  <mergeCells count="4">
    <mergeCell ref="A4:B5"/>
    <mergeCell ref="C4:E4"/>
    <mergeCell ref="F4:H4"/>
    <mergeCell ref="A1:C1"/>
  </mergeCells>
  <hyperlinks>
    <hyperlink ref="A1" location="CONTENT!A1" display="Back to table of contents"/>
  </hyperlinks>
  <pageMargins left="0.9055118110236221" right="0.23622047244094491" top="0.6692913385826772" bottom="0.74803149606299213" header="0.59055118110236227" footer="0.51181102362204722"/>
  <pageSetup paperSize="9"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CK68"/>
  <sheetViews>
    <sheetView zoomScaleNormal="100" workbookViewId="0">
      <selection activeCell="I1" sqref="I1:I1048576"/>
    </sheetView>
  </sheetViews>
  <sheetFormatPr defaultColWidth="9.33203125" defaultRowHeight="12.75"/>
  <cols>
    <col min="1" max="8" width="17.83203125" style="1545" customWidth="1"/>
    <col min="9" max="16384" width="9.33203125" style="1545"/>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3" spans="1:89" s="1498" customFormat="1" ht="29.25" customHeight="1">
      <c r="A3" s="1546" t="s">
        <v>3915</v>
      </c>
    </row>
    <row r="5" spans="1:89" s="1547" customFormat="1" ht="20.100000000000001" customHeight="1">
      <c r="A5" s="6705" t="s">
        <v>342</v>
      </c>
      <c r="B5" s="1558" t="s">
        <v>2735</v>
      </c>
      <c r="C5" s="6683" t="s">
        <v>2733</v>
      </c>
      <c r="D5" s="6684"/>
      <c r="E5" s="6684"/>
      <c r="F5" s="6685"/>
      <c r="G5" s="6705" t="s">
        <v>2783</v>
      </c>
      <c r="H5" s="1558" t="s">
        <v>2784</v>
      </c>
    </row>
    <row r="6" spans="1:89" s="1547" customFormat="1" ht="20.100000000000001" customHeight="1">
      <c r="A6" s="6707"/>
      <c r="B6" s="2219" t="s">
        <v>2742</v>
      </c>
      <c r="C6" s="2223" t="s">
        <v>2785</v>
      </c>
      <c r="D6" s="2223" t="s">
        <v>2786</v>
      </c>
      <c r="E6" s="2223" t="s">
        <v>2787</v>
      </c>
      <c r="F6" s="2223" t="s">
        <v>260</v>
      </c>
      <c r="G6" s="6707"/>
      <c r="H6" s="2219" t="s">
        <v>2788</v>
      </c>
    </row>
    <row r="7" spans="1:89" s="1498" customFormat="1" ht="20.100000000000001" customHeight="1">
      <c r="A7" s="1530"/>
      <c r="B7" s="1559"/>
      <c r="C7" s="1559"/>
      <c r="D7" s="1560" t="s">
        <v>2789</v>
      </c>
      <c r="E7" s="1559"/>
      <c r="F7" s="1559"/>
      <c r="G7" s="1559"/>
      <c r="H7" s="1561"/>
    </row>
    <row r="8" spans="1:89" s="1498" customFormat="1" ht="20.100000000000001" hidden="1" customHeight="1">
      <c r="A8" s="1524">
        <v>34394</v>
      </c>
      <c r="B8" s="1525">
        <v>123</v>
      </c>
      <c r="C8" s="1525">
        <v>18189</v>
      </c>
      <c r="D8" s="1525">
        <v>70698</v>
      </c>
      <c r="E8" s="1525">
        <v>694</v>
      </c>
      <c r="F8" s="1525">
        <v>89581</v>
      </c>
      <c r="G8" s="1525">
        <v>4234</v>
      </c>
      <c r="H8" s="1525">
        <v>21</v>
      </c>
    </row>
    <row r="9" spans="1:89" s="1498" customFormat="1" ht="20.100000000000001" hidden="1" customHeight="1">
      <c r="A9" s="1524">
        <v>34759</v>
      </c>
      <c r="B9" s="1525">
        <v>123</v>
      </c>
      <c r="C9" s="1525">
        <v>18735</v>
      </c>
      <c r="D9" s="1525">
        <v>70620</v>
      </c>
      <c r="E9" s="1525">
        <v>1749</v>
      </c>
      <c r="F9" s="1525">
        <v>91104</v>
      </c>
      <c r="G9" s="1525">
        <v>4375</v>
      </c>
      <c r="H9" s="1525">
        <v>21</v>
      </c>
    </row>
    <row r="10" spans="1:89" s="1498" customFormat="1" ht="20.100000000000001" hidden="1" customHeight="1">
      <c r="A10" s="1562">
        <v>35855</v>
      </c>
      <c r="B10" s="1526">
        <v>133</v>
      </c>
      <c r="C10" s="1525">
        <v>23242</v>
      </c>
      <c r="D10" s="1525">
        <v>69186</v>
      </c>
      <c r="E10" s="1525">
        <v>1936</v>
      </c>
      <c r="F10" s="1526">
        <v>94364</v>
      </c>
      <c r="G10" s="1525">
        <v>4820</v>
      </c>
      <c r="H10" s="1525">
        <v>20</v>
      </c>
    </row>
    <row r="11" spans="1:89" s="1498" customFormat="1" ht="20.100000000000001" hidden="1" customHeight="1">
      <c r="A11" s="1562">
        <v>36220</v>
      </c>
      <c r="B11" s="1526">
        <v>135</v>
      </c>
      <c r="C11" s="1525">
        <v>24185</v>
      </c>
      <c r="D11" s="1525">
        <v>68685</v>
      </c>
      <c r="E11" s="1525">
        <v>2317</v>
      </c>
      <c r="F11" s="1526">
        <v>95187</v>
      </c>
      <c r="G11" s="1525">
        <v>5014</v>
      </c>
      <c r="H11" s="1525">
        <v>19</v>
      </c>
    </row>
    <row r="12" spans="1:89" s="1498" customFormat="1" ht="24" hidden="1" customHeight="1">
      <c r="A12" s="1519"/>
      <c r="B12" s="1520"/>
      <c r="C12" s="1520"/>
      <c r="D12" s="1522" t="s">
        <v>2789</v>
      </c>
      <c r="E12" s="1520"/>
      <c r="F12" s="1520"/>
      <c r="G12" s="1520"/>
      <c r="H12" s="1523"/>
    </row>
    <row r="13" spans="1:89" s="1498" customFormat="1" ht="20.100000000000001" hidden="1" customHeight="1">
      <c r="A13" s="1562">
        <v>37316</v>
      </c>
      <c r="B13" s="1526">
        <v>143</v>
      </c>
      <c r="C13" s="1525">
        <v>27319</v>
      </c>
      <c r="D13" s="1525">
        <v>69050</v>
      </c>
      <c r="E13" s="1525">
        <v>3318</v>
      </c>
      <c r="F13" s="1526">
        <v>99687</v>
      </c>
      <c r="G13" s="1525">
        <v>5553</v>
      </c>
      <c r="H13" s="1525">
        <v>17.951917882225825</v>
      </c>
    </row>
    <row r="14" spans="1:89" s="1563" customFormat="1" ht="20.100000000000001" hidden="1" customHeight="1">
      <c r="A14" s="1562">
        <v>37681</v>
      </c>
      <c r="B14" s="1526">
        <v>175</v>
      </c>
      <c r="C14" s="1525">
        <v>30900</v>
      </c>
      <c r="D14" s="1525">
        <v>69085</v>
      </c>
      <c r="E14" s="1525">
        <v>3862</v>
      </c>
      <c r="F14" s="1526">
        <v>103847</v>
      </c>
      <c r="G14" s="1525">
        <v>5938</v>
      </c>
      <c r="H14" s="1525">
        <v>17.488548332771977</v>
      </c>
    </row>
    <row r="15" spans="1:89" s="1563" customFormat="1" ht="20.100000000000001" hidden="1" customHeight="1">
      <c r="A15" s="1562">
        <v>38047</v>
      </c>
      <c r="B15" s="1526">
        <v>176</v>
      </c>
      <c r="C15" s="1525">
        <v>33865</v>
      </c>
      <c r="D15" s="1525">
        <v>67923</v>
      </c>
      <c r="E15" s="1525">
        <v>4200</v>
      </c>
      <c r="F15" s="1526">
        <v>105988</v>
      </c>
      <c r="G15" s="1525">
        <v>6396</v>
      </c>
      <c r="H15" s="1525">
        <v>16.570981863664791</v>
      </c>
    </row>
    <row r="16" spans="1:89" s="1563" customFormat="1" ht="20.100000000000001" hidden="1" customHeight="1">
      <c r="A16" s="1562">
        <v>38412</v>
      </c>
      <c r="B16" s="1526">
        <v>188</v>
      </c>
      <c r="C16" s="1525">
        <v>37205</v>
      </c>
      <c r="D16" s="1525">
        <v>67826</v>
      </c>
      <c r="E16" s="1525">
        <v>5256</v>
      </c>
      <c r="F16" s="1526">
        <v>110287</v>
      </c>
      <c r="G16" s="1525">
        <v>6785</v>
      </c>
      <c r="H16" s="1525">
        <v>16.254532056005896</v>
      </c>
    </row>
    <row r="17" spans="1:8" s="1563" customFormat="1" ht="21.95" hidden="1" customHeight="1">
      <c r="A17" s="1562">
        <v>38777</v>
      </c>
      <c r="B17" s="1526">
        <v>189</v>
      </c>
      <c r="C17" s="1525">
        <v>41117</v>
      </c>
      <c r="D17" s="1525">
        <v>67858</v>
      </c>
      <c r="E17" s="1525">
        <v>5682</v>
      </c>
      <c r="F17" s="1526">
        <v>114657</v>
      </c>
      <c r="G17" s="1525">
        <v>7079</v>
      </c>
      <c r="H17" s="1525">
        <v>16.196779206102558</v>
      </c>
    </row>
    <row r="18" spans="1:8" s="1563" customFormat="1" ht="21.95" hidden="1" customHeight="1">
      <c r="A18" s="1536">
        <v>39142</v>
      </c>
      <c r="B18" s="1526">
        <v>186</v>
      </c>
      <c r="C18" s="1525">
        <v>44436</v>
      </c>
      <c r="D18" s="1525">
        <v>66494</v>
      </c>
      <c r="E18" s="1525">
        <v>5776</v>
      </c>
      <c r="F18" s="1526">
        <v>116706</v>
      </c>
      <c r="G18" s="1525">
        <v>7423</v>
      </c>
      <c r="H18" s="1525">
        <v>15.722214737976559</v>
      </c>
    </row>
    <row r="19" spans="1:8" s="1563" customFormat="1" ht="21.95" hidden="1" customHeight="1">
      <c r="A19" s="1536">
        <v>39508</v>
      </c>
      <c r="B19" s="1526">
        <v>180</v>
      </c>
      <c r="C19" s="1526">
        <v>47040</v>
      </c>
      <c r="D19" s="1526">
        <v>63128</v>
      </c>
      <c r="E19" s="1526">
        <v>6335</v>
      </c>
      <c r="F19" s="1526">
        <v>116503</v>
      </c>
      <c r="G19" s="1526">
        <v>7408</v>
      </c>
      <c r="H19" s="1525">
        <v>15.72664686825054</v>
      </c>
    </row>
    <row r="20" spans="1:8" s="1563" customFormat="1" ht="20.100000000000001" hidden="1" customHeight="1">
      <c r="A20" s="1536">
        <v>39873</v>
      </c>
      <c r="B20" s="1564">
        <v>179</v>
      </c>
      <c r="C20" s="1564">
        <v>48561</v>
      </c>
      <c r="D20" s="1564">
        <v>61617</v>
      </c>
      <c r="E20" s="1564">
        <v>6048</v>
      </c>
      <c r="F20" s="1526">
        <v>116226</v>
      </c>
      <c r="G20" s="1564">
        <v>7564</v>
      </c>
      <c r="H20" s="1525">
        <v>15.365679534637758</v>
      </c>
    </row>
    <row r="21" spans="1:8" s="1563" customFormat="1" ht="20.100000000000001" hidden="1" customHeight="1">
      <c r="A21" s="1536">
        <v>40603</v>
      </c>
      <c r="B21" s="1564">
        <v>180</v>
      </c>
      <c r="C21" s="1564">
        <v>49705</v>
      </c>
      <c r="D21" s="1564">
        <v>59147</v>
      </c>
      <c r="E21" s="1564">
        <v>6437</v>
      </c>
      <c r="F21" s="1526">
        <v>115289</v>
      </c>
      <c r="G21" s="1564">
        <v>7873</v>
      </c>
      <c r="H21" s="1526">
        <v>14.643592023371015</v>
      </c>
    </row>
    <row r="22" spans="1:8" s="1563" customFormat="1" ht="20.100000000000001" hidden="1" customHeight="1">
      <c r="A22" s="1536">
        <v>41699</v>
      </c>
      <c r="B22" s="1564">
        <v>176</v>
      </c>
      <c r="C22" s="1564">
        <v>49296</v>
      </c>
      <c r="D22" s="1564">
        <v>58850</v>
      </c>
      <c r="E22" s="1565">
        <v>6093</v>
      </c>
      <c r="F22" s="1526">
        <f t="shared" ref="F22:F25" si="0">SUM(C22:E22)</f>
        <v>114239</v>
      </c>
      <c r="G22" s="1566">
        <v>7430</v>
      </c>
      <c r="H22" s="1526">
        <v>15.375370121130551</v>
      </c>
    </row>
    <row r="23" spans="1:8" s="1563" customFormat="1" ht="20.100000000000001" customHeight="1">
      <c r="A23" s="1536">
        <v>42064</v>
      </c>
      <c r="B23" s="1564">
        <v>177</v>
      </c>
      <c r="C23" s="1564">
        <v>49607</v>
      </c>
      <c r="D23" s="1564">
        <v>57166</v>
      </c>
      <c r="E23" s="1565">
        <v>7538</v>
      </c>
      <c r="F23" s="1526">
        <f t="shared" si="0"/>
        <v>114311</v>
      </c>
      <c r="G23" s="1566">
        <v>7531</v>
      </c>
      <c r="H23" s="1526">
        <v>15.178727924578409</v>
      </c>
    </row>
    <row r="24" spans="1:8" s="1563" customFormat="1" ht="20.100000000000001" customHeight="1">
      <c r="A24" s="1527">
        <v>42430</v>
      </c>
      <c r="B24" s="1564">
        <v>173</v>
      </c>
      <c r="C24" s="1564">
        <v>49005</v>
      </c>
      <c r="D24" s="1564">
        <v>55706</v>
      </c>
      <c r="E24" s="1565">
        <v>7152</v>
      </c>
      <c r="F24" s="1526">
        <f t="shared" si="0"/>
        <v>111863</v>
      </c>
      <c r="G24" s="1566">
        <v>8354</v>
      </c>
      <c r="H24" s="1526">
        <v>13.390351927220493</v>
      </c>
    </row>
    <row r="25" spans="1:8" s="1563" customFormat="1" ht="20.100000000000001" customHeight="1">
      <c r="A25" s="1527">
        <v>42795</v>
      </c>
      <c r="B25" s="1564">
        <v>175</v>
      </c>
      <c r="C25" s="1564">
        <v>48697</v>
      </c>
      <c r="D25" s="1564">
        <v>55451</v>
      </c>
      <c r="E25" s="1565">
        <v>6434</v>
      </c>
      <c r="F25" s="1526">
        <f t="shared" si="0"/>
        <v>110582</v>
      </c>
      <c r="G25" s="1566">
        <v>7545</v>
      </c>
      <c r="H25" s="1526">
        <v>15</v>
      </c>
    </row>
    <row r="26" spans="1:8" s="1563" customFormat="1" ht="20.100000000000001" customHeight="1">
      <c r="A26" s="1536">
        <v>43160</v>
      </c>
      <c r="B26" s="1565">
        <v>178</v>
      </c>
      <c r="C26" s="1565">
        <v>48814</v>
      </c>
      <c r="D26" s="1565">
        <v>55459</v>
      </c>
      <c r="E26" s="1565">
        <v>6442</v>
      </c>
      <c r="F26" s="1528">
        <f>SUM(C26:E26)</f>
        <v>110715</v>
      </c>
      <c r="G26" s="1565">
        <v>8606</v>
      </c>
      <c r="H26" s="1526">
        <v>13</v>
      </c>
    </row>
    <row r="27" spans="1:8" s="1563" customFormat="1" ht="20.100000000000001" customHeight="1">
      <c r="A27" s="2419">
        <v>43525</v>
      </c>
      <c r="B27" s="2420">
        <v>180</v>
      </c>
      <c r="C27" s="2420">
        <v>47502</v>
      </c>
      <c r="D27" s="2420">
        <v>54526</v>
      </c>
      <c r="E27" s="2420">
        <v>6534</v>
      </c>
      <c r="F27" s="2421">
        <f>SUM(C27:E27)</f>
        <v>108562</v>
      </c>
      <c r="G27" s="2420">
        <v>8813</v>
      </c>
      <c r="H27" s="2381">
        <v>12</v>
      </c>
    </row>
    <row r="28" spans="1:8" s="1498" customFormat="1" ht="19.5" customHeight="1">
      <c r="A28" s="1530"/>
      <c r="B28" s="1559"/>
      <c r="C28" s="1559"/>
      <c r="D28" s="1560" t="s">
        <v>2790</v>
      </c>
      <c r="E28" s="1559"/>
      <c r="F28" s="1559"/>
      <c r="G28" s="1559"/>
      <c r="H28" s="1561"/>
    </row>
    <row r="29" spans="1:8" s="1498" customFormat="1" ht="20.100000000000001" hidden="1" customHeight="1">
      <c r="A29" s="1524">
        <v>34394</v>
      </c>
      <c r="B29" s="1525">
        <v>120</v>
      </c>
      <c r="C29" s="1525">
        <v>18189</v>
      </c>
      <c r="D29" s="1525">
        <v>68294</v>
      </c>
      <c r="E29" s="1525">
        <v>694</v>
      </c>
      <c r="F29" s="1525">
        <v>87177</v>
      </c>
      <c r="G29" s="1525">
        <v>4141</v>
      </c>
      <c r="H29" s="1526">
        <v>21</v>
      </c>
    </row>
    <row r="30" spans="1:8" s="1498" customFormat="1" ht="20.100000000000001" hidden="1" customHeight="1">
      <c r="A30" s="1524">
        <v>34759</v>
      </c>
      <c r="B30" s="1525">
        <v>120</v>
      </c>
      <c r="C30" s="1525">
        <v>18735</v>
      </c>
      <c r="D30" s="1525">
        <v>67971</v>
      </c>
      <c r="E30" s="1525">
        <v>1749</v>
      </c>
      <c r="F30" s="1525">
        <v>88455</v>
      </c>
      <c r="G30" s="1525">
        <v>4279</v>
      </c>
      <c r="H30" s="1526">
        <v>21</v>
      </c>
    </row>
    <row r="31" spans="1:8" s="1498" customFormat="1" ht="20.100000000000001" hidden="1" customHeight="1">
      <c r="A31" s="1562">
        <v>35855</v>
      </c>
      <c r="B31" s="1526">
        <v>130</v>
      </c>
      <c r="C31" s="1525">
        <v>23242</v>
      </c>
      <c r="D31" s="1526">
        <v>66062</v>
      </c>
      <c r="E31" s="1526">
        <v>1936</v>
      </c>
      <c r="F31" s="1526">
        <v>91240</v>
      </c>
      <c r="G31" s="1526">
        <v>4680</v>
      </c>
      <c r="H31" s="1526">
        <v>19</v>
      </c>
    </row>
    <row r="32" spans="1:8" s="1498" customFormat="1" ht="20.100000000000001" hidden="1" customHeight="1">
      <c r="A32" s="1562">
        <v>36220</v>
      </c>
      <c r="B32" s="1526">
        <v>132</v>
      </c>
      <c r="C32" s="1525">
        <v>24185</v>
      </c>
      <c r="D32" s="1526">
        <v>65460</v>
      </c>
      <c r="E32" s="1526">
        <v>2317</v>
      </c>
      <c r="F32" s="1526">
        <v>91962</v>
      </c>
      <c r="G32" s="1526">
        <v>4874</v>
      </c>
      <c r="H32" s="1526">
        <v>19</v>
      </c>
    </row>
    <row r="33" spans="1:8" s="1498" customFormat="1" ht="20.100000000000001" hidden="1" customHeight="1">
      <c r="A33" s="1562">
        <v>37316</v>
      </c>
      <c r="B33" s="1526">
        <v>139</v>
      </c>
      <c r="C33" s="1525">
        <v>27319</v>
      </c>
      <c r="D33" s="1526">
        <v>65692</v>
      </c>
      <c r="E33" s="1526">
        <v>3318</v>
      </c>
      <c r="F33" s="1526">
        <v>96329</v>
      </c>
      <c r="G33" s="1526">
        <v>5405</v>
      </c>
      <c r="H33" s="1526">
        <v>17.822201665124883</v>
      </c>
    </row>
    <row r="34" spans="1:8" s="1498" customFormat="1" ht="20.100000000000001" hidden="1" customHeight="1">
      <c r="A34" s="1562">
        <v>37681</v>
      </c>
      <c r="B34" s="1526">
        <v>169</v>
      </c>
      <c r="C34" s="1525">
        <v>30900</v>
      </c>
      <c r="D34" s="1526">
        <v>65685</v>
      </c>
      <c r="E34" s="1526">
        <v>3862</v>
      </c>
      <c r="F34" s="1526">
        <v>100447</v>
      </c>
      <c r="G34" s="1526">
        <v>5786</v>
      </c>
      <c r="H34" s="1526">
        <v>17.360352575181473</v>
      </c>
    </row>
    <row r="35" spans="1:8" s="1498" customFormat="1" ht="20.100000000000001" hidden="1" customHeight="1">
      <c r="A35" s="1562">
        <v>38047</v>
      </c>
      <c r="B35" s="1526">
        <v>170</v>
      </c>
      <c r="C35" s="1525">
        <v>33865</v>
      </c>
      <c r="D35" s="1526">
        <v>64467</v>
      </c>
      <c r="E35" s="1526">
        <v>4200</v>
      </c>
      <c r="F35" s="1526">
        <v>102532</v>
      </c>
      <c r="G35" s="1526">
        <v>6227</v>
      </c>
      <c r="H35" s="1526">
        <v>16.465713826882929</v>
      </c>
    </row>
    <row r="36" spans="1:8" s="1498" customFormat="1" ht="20.100000000000001" hidden="1" customHeight="1">
      <c r="A36" s="1562">
        <v>38412</v>
      </c>
      <c r="B36" s="1526">
        <v>182</v>
      </c>
      <c r="C36" s="1525">
        <v>37205</v>
      </c>
      <c r="D36" s="1526">
        <v>64344</v>
      </c>
      <c r="E36" s="1526">
        <v>5256</v>
      </c>
      <c r="F36" s="1526">
        <v>106805</v>
      </c>
      <c r="G36" s="1526">
        <v>6608</v>
      </c>
      <c r="H36" s="1526">
        <v>16.162984261501212</v>
      </c>
    </row>
    <row r="37" spans="1:8" s="1498" customFormat="1" ht="21.95" hidden="1" customHeight="1">
      <c r="A37" s="1562">
        <v>38777</v>
      </c>
      <c r="B37" s="1526">
        <v>183</v>
      </c>
      <c r="C37" s="1525">
        <v>41117</v>
      </c>
      <c r="D37" s="1526">
        <v>64228</v>
      </c>
      <c r="E37" s="1526">
        <v>5682</v>
      </c>
      <c r="F37" s="1526">
        <v>111027</v>
      </c>
      <c r="G37" s="1526">
        <v>6876</v>
      </c>
      <c r="H37" s="1526">
        <v>16.147033158813265</v>
      </c>
    </row>
    <row r="38" spans="1:8" s="1498" customFormat="1" ht="21.95" hidden="1" customHeight="1">
      <c r="A38" s="1536">
        <v>39142</v>
      </c>
      <c r="B38" s="1526">
        <v>181</v>
      </c>
      <c r="C38" s="1525">
        <v>44436</v>
      </c>
      <c r="D38" s="1526">
        <v>62769</v>
      </c>
      <c r="E38" s="1526">
        <v>5776</v>
      </c>
      <c r="F38" s="1526">
        <v>112981</v>
      </c>
      <c r="G38" s="1526">
        <v>7213</v>
      </c>
      <c r="H38" s="1526">
        <v>15.663524192430334</v>
      </c>
    </row>
    <row r="39" spans="1:8" s="1498" customFormat="1" ht="21.95" hidden="1" customHeight="1">
      <c r="A39" s="1536">
        <v>39508</v>
      </c>
      <c r="B39" s="1526">
        <v>175</v>
      </c>
      <c r="C39" s="1526">
        <v>47040</v>
      </c>
      <c r="D39" s="1526">
        <v>59620</v>
      </c>
      <c r="E39" s="1526">
        <v>6335</v>
      </c>
      <c r="F39" s="1526">
        <v>112995</v>
      </c>
      <c r="G39" s="1526">
        <v>7197</v>
      </c>
      <c r="H39" s="1526">
        <v>15.700291788245103</v>
      </c>
    </row>
    <row r="40" spans="1:8" s="1498" customFormat="1" ht="20.100000000000001" hidden="1" customHeight="1">
      <c r="A40" s="1527">
        <v>39873</v>
      </c>
      <c r="B40" s="1567">
        <v>174</v>
      </c>
      <c r="C40" s="1564">
        <v>48561</v>
      </c>
      <c r="D40" s="1567">
        <v>57963</v>
      </c>
      <c r="E40" s="1564">
        <v>6048</v>
      </c>
      <c r="F40" s="1526">
        <v>112572</v>
      </c>
      <c r="G40" s="1564">
        <v>7355</v>
      </c>
      <c r="H40" s="1526">
        <v>15.305506458191706</v>
      </c>
    </row>
    <row r="41" spans="1:8" s="1498" customFormat="1" ht="20.100000000000001" hidden="1" customHeight="1">
      <c r="A41" s="1536">
        <v>40603</v>
      </c>
      <c r="B41" s="1564">
        <v>175</v>
      </c>
      <c r="C41" s="1564">
        <v>49705</v>
      </c>
      <c r="D41" s="1564">
        <v>55611</v>
      </c>
      <c r="E41" s="1564">
        <v>6437</v>
      </c>
      <c r="F41" s="1526">
        <v>111753</v>
      </c>
      <c r="G41" s="1564">
        <v>7658</v>
      </c>
      <c r="H41" s="1525">
        <v>14.592974667014886</v>
      </c>
    </row>
    <row r="42" spans="1:8" s="1498" customFormat="1" ht="20.100000000000001" hidden="1" customHeight="1">
      <c r="A42" s="1536">
        <v>41699</v>
      </c>
      <c r="B42" s="1564">
        <v>170</v>
      </c>
      <c r="C42" s="1564">
        <v>49296</v>
      </c>
      <c r="D42" s="1564">
        <v>54775</v>
      </c>
      <c r="E42" s="1564">
        <v>6093</v>
      </c>
      <c r="F42" s="1526">
        <f t="shared" ref="F42:F47" si="1">SUM(C42:E42)</f>
        <v>110164</v>
      </c>
      <c r="G42" s="1564">
        <v>7218</v>
      </c>
      <c r="H42" s="1525">
        <v>15</v>
      </c>
    </row>
    <row r="43" spans="1:8" s="1498" customFormat="1" ht="20.100000000000001" customHeight="1">
      <c r="A43" s="1536">
        <v>42064</v>
      </c>
      <c r="B43" s="1564">
        <v>170</v>
      </c>
      <c r="C43" s="1564">
        <v>49607</v>
      </c>
      <c r="D43" s="1564">
        <v>52848</v>
      </c>
      <c r="E43" s="1564">
        <v>7538</v>
      </c>
      <c r="F43" s="1526">
        <f t="shared" si="1"/>
        <v>109993</v>
      </c>
      <c r="G43" s="1564">
        <v>7287</v>
      </c>
      <c r="H43" s="1525">
        <v>15.094414711129408</v>
      </c>
    </row>
    <row r="44" spans="1:8" s="1498" customFormat="1" ht="20.100000000000001" customHeight="1">
      <c r="A44" s="1527">
        <v>42430</v>
      </c>
      <c r="B44" s="1564">
        <v>166</v>
      </c>
      <c r="C44" s="1564">
        <v>49005</v>
      </c>
      <c r="D44" s="1564">
        <v>51106</v>
      </c>
      <c r="E44" s="1564">
        <v>7152</v>
      </c>
      <c r="F44" s="1526">
        <f t="shared" si="1"/>
        <v>107263</v>
      </c>
      <c r="G44" s="1564">
        <v>8104</v>
      </c>
      <c r="H44" s="1526">
        <v>13.235809476801579</v>
      </c>
    </row>
    <row r="45" spans="1:8" s="1498" customFormat="1" ht="20.100000000000001" customHeight="1">
      <c r="A45" s="1527">
        <v>42795</v>
      </c>
      <c r="B45" s="1564">
        <v>168</v>
      </c>
      <c r="C45" s="1564">
        <v>48697</v>
      </c>
      <c r="D45" s="1564">
        <v>50996</v>
      </c>
      <c r="E45" s="1564">
        <v>6434</v>
      </c>
      <c r="F45" s="1526">
        <f t="shared" si="1"/>
        <v>106127</v>
      </c>
      <c r="G45" s="1564">
        <v>7284</v>
      </c>
      <c r="H45" s="1526">
        <v>15</v>
      </c>
    </row>
    <row r="46" spans="1:8" s="1498" customFormat="1" ht="20.100000000000001" customHeight="1">
      <c r="A46" s="1527">
        <v>43160</v>
      </c>
      <c r="B46" s="1564">
        <v>170</v>
      </c>
      <c r="C46" s="1564">
        <v>48814</v>
      </c>
      <c r="D46" s="1564">
        <v>50378</v>
      </c>
      <c r="E46" s="1564">
        <v>6442</v>
      </c>
      <c r="F46" s="1526">
        <f t="shared" si="1"/>
        <v>105634</v>
      </c>
      <c r="G46" s="1564">
        <v>8307</v>
      </c>
      <c r="H46" s="1526">
        <v>13</v>
      </c>
    </row>
    <row r="47" spans="1:8" s="1498" customFormat="1" ht="20.100000000000001" customHeight="1">
      <c r="A47" s="2380">
        <v>43525</v>
      </c>
      <c r="B47" s="2422">
        <v>172</v>
      </c>
      <c r="C47" s="2422">
        <v>47502</v>
      </c>
      <c r="D47" s="2422">
        <v>49279</v>
      </c>
      <c r="E47" s="2422">
        <v>6534</v>
      </c>
      <c r="F47" s="2381">
        <f t="shared" si="1"/>
        <v>103315</v>
      </c>
      <c r="G47" s="2422">
        <v>8518</v>
      </c>
      <c r="H47" s="2381">
        <v>12</v>
      </c>
    </row>
    <row r="48" spans="1:8" s="1498" customFormat="1" ht="19.5" customHeight="1">
      <c r="A48" s="1519"/>
      <c r="B48" s="1520"/>
      <c r="C48" s="1520"/>
      <c r="D48" s="1522" t="s">
        <v>2791</v>
      </c>
      <c r="E48" s="1520"/>
      <c r="F48" s="1520"/>
      <c r="G48" s="1520"/>
      <c r="H48" s="1523"/>
    </row>
    <row r="49" spans="1:8" s="1498" customFormat="1" ht="20.100000000000001" hidden="1" customHeight="1">
      <c r="A49" s="1524">
        <v>34394</v>
      </c>
      <c r="B49" s="1525">
        <v>3</v>
      </c>
      <c r="C49" s="1525" t="s">
        <v>2792</v>
      </c>
      <c r="D49" s="1525">
        <v>2404</v>
      </c>
      <c r="E49" s="1525" t="s">
        <v>2792</v>
      </c>
      <c r="F49" s="1525">
        <v>2404</v>
      </c>
      <c r="G49" s="1525">
        <v>93</v>
      </c>
      <c r="H49" s="1525">
        <v>26</v>
      </c>
    </row>
    <row r="50" spans="1:8" s="1498" customFormat="1" ht="20.100000000000001" hidden="1" customHeight="1">
      <c r="A50" s="1524">
        <v>34759</v>
      </c>
      <c r="B50" s="1525">
        <v>3</v>
      </c>
      <c r="C50" s="1525" t="s">
        <v>2792</v>
      </c>
      <c r="D50" s="1525">
        <v>2649</v>
      </c>
      <c r="E50" s="1525" t="s">
        <v>2792</v>
      </c>
      <c r="F50" s="1525">
        <v>2649</v>
      </c>
      <c r="G50" s="1525">
        <v>96</v>
      </c>
      <c r="H50" s="1525">
        <v>28</v>
      </c>
    </row>
    <row r="51" spans="1:8" s="1498" customFormat="1" ht="20.100000000000001" hidden="1" customHeight="1">
      <c r="A51" s="1562">
        <v>35855</v>
      </c>
      <c r="B51" s="1526">
        <v>3</v>
      </c>
      <c r="C51" s="1526" t="s">
        <v>2754</v>
      </c>
      <c r="D51" s="1526">
        <v>3124</v>
      </c>
      <c r="E51" s="1526" t="s">
        <v>2754</v>
      </c>
      <c r="F51" s="1525">
        <v>3124</v>
      </c>
      <c r="G51" s="1525">
        <v>140</v>
      </c>
      <c r="H51" s="1525">
        <v>22</v>
      </c>
    </row>
    <row r="52" spans="1:8" s="1498" customFormat="1" ht="20.100000000000001" hidden="1" customHeight="1">
      <c r="A52" s="1562">
        <v>36220</v>
      </c>
      <c r="B52" s="1526">
        <v>3</v>
      </c>
      <c r="C52" s="1526" t="s">
        <v>2754</v>
      </c>
      <c r="D52" s="1526">
        <v>3225</v>
      </c>
      <c r="E52" s="1526" t="s">
        <v>2754</v>
      </c>
      <c r="F52" s="1526">
        <v>3225</v>
      </c>
      <c r="G52" s="1526">
        <v>140</v>
      </c>
      <c r="H52" s="1526">
        <v>23</v>
      </c>
    </row>
    <row r="53" spans="1:8" s="1498" customFormat="1" ht="20.100000000000001" hidden="1" customHeight="1">
      <c r="A53" s="1524">
        <v>37316</v>
      </c>
      <c r="B53" s="1526">
        <v>4</v>
      </c>
      <c r="C53" s="1526" t="s">
        <v>2754</v>
      </c>
      <c r="D53" s="1526">
        <v>3358</v>
      </c>
      <c r="E53" s="1526" t="s">
        <v>2754</v>
      </c>
      <c r="F53" s="1526">
        <v>3358</v>
      </c>
      <c r="G53" s="1526">
        <v>148</v>
      </c>
      <c r="H53" s="1526">
        <v>22.689189189189189</v>
      </c>
    </row>
    <row r="54" spans="1:8" s="1563" customFormat="1" ht="20.100000000000001" hidden="1" customHeight="1">
      <c r="A54" s="1562">
        <v>37681</v>
      </c>
      <c r="B54" s="1526">
        <v>6</v>
      </c>
      <c r="C54" s="1526" t="s">
        <v>2754</v>
      </c>
      <c r="D54" s="1526">
        <v>3400</v>
      </c>
      <c r="E54" s="1526" t="s">
        <v>2754</v>
      </c>
      <c r="F54" s="1526">
        <v>3400</v>
      </c>
      <c r="G54" s="1526">
        <v>152</v>
      </c>
      <c r="H54" s="1526">
        <v>22.368421052631579</v>
      </c>
    </row>
    <row r="55" spans="1:8" s="1563" customFormat="1" ht="20.100000000000001" hidden="1" customHeight="1">
      <c r="A55" s="1562">
        <v>38047</v>
      </c>
      <c r="B55" s="1526">
        <v>6</v>
      </c>
      <c r="C55" s="1526" t="s">
        <v>2754</v>
      </c>
      <c r="D55" s="1526">
        <v>3456</v>
      </c>
      <c r="E55" s="1526" t="s">
        <v>2754</v>
      </c>
      <c r="F55" s="1526">
        <v>3456</v>
      </c>
      <c r="G55" s="1526">
        <v>169</v>
      </c>
      <c r="H55" s="1526">
        <v>20.449704142011836</v>
      </c>
    </row>
    <row r="56" spans="1:8" s="1563" customFormat="1" ht="18.75" hidden="1" customHeight="1">
      <c r="A56" s="1562">
        <v>38412</v>
      </c>
      <c r="B56" s="1526">
        <v>6</v>
      </c>
      <c r="C56" s="1526" t="s">
        <v>2754</v>
      </c>
      <c r="D56" s="1526">
        <v>3482</v>
      </c>
      <c r="E56" s="1526" t="s">
        <v>2754</v>
      </c>
      <c r="F56" s="1526">
        <v>3482</v>
      </c>
      <c r="G56" s="1526">
        <v>177</v>
      </c>
      <c r="H56" s="1526">
        <v>19.672316384180792</v>
      </c>
    </row>
    <row r="57" spans="1:8" s="1693" customFormat="1" ht="20.100000000000001" hidden="1" customHeight="1">
      <c r="A57" s="1524">
        <v>38777</v>
      </c>
      <c r="B57" s="1526">
        <v>6</v>
      </c>
      <c r="C57" s="1526" t="s">
        <v>2754</v>
      </c>
      <c r="D57" s="1526">
        <v>3630</v>
      </c>
      <c r="E57" s="1526" t="s">
        <v>2754</v>
      </c>
      <c r="F57" s="1526">
        <v>3630</v>
      </c>
      <c r="G57" s="1526">
        <v>203</v>
      </c>
      <c r="H57" s="1526">
        <v>17.881773399014779</v>
      </c>
    </row>
    <row r="58" spans="1:8" s="1693" customFormat="1" ht="20.100000000000001" hidden="1" customHeight="1">
      <c r="A58" s="1527">
        <v>39142</v>
      </c>
      <c r="B58" s="1526">
        <v>5</v>
      </c>
      <c r="C58" s="1526" t="s">
        <v>2754</v>
      </c>
      <c r="D58" s="1526">
        <v>3725</v>
      </c>
      <c r="E58" s="1526" t="s">
        <v>2754</v>
      </c>
      <c r="F58" s="1526">
        <v>3725</v>
      </c>
      <c r="G58" s="1526">
        <v>210</v>
      </c>
      <c r="H58" s="1526">
        <v>17.738095238095237</v>
      </c>
    </row>
    <row r="59" spans="1:8" s="1693" customFormat="1" ht="20.100000000000001" hidden="1" customHeight="1">
      <c r="A59" s="1527">
        <v>39508</v>
      </c>
      <c r="B59" s="1526">
        <v>5</v>
      </c>
      <c r="C59" s="1526" t="s">
        <v>2754</v>
      </c>
      <c r="D59" s="1526">
        <v>3508</v>
      </c>
      <c r="E59" s="1526" t="s">
        <v>2754</v>
      </c>
      <c r="F59" s="1526">
        <v>3508</v>
      </c>
      <c r="G59" s="1526">
        <v>211</v>
      </c>
      <c r="H59" s="1526">
        <v>16.625592417061611</v>
      </c>
    </row>
    <row r="60" spans="1:8" s="1693" customFormat="1" ht="20.100000000000001" hidden="1" customHeight="1">
      <c r="A60" s="1536">
        <v>40603</v>
      </c>
      <c r="B60" s="1526">
        <v>5</v>
      </c>
      <c r="C60" s="1526" t="s">
        <v>2754</v>
      </c>
      <c r="D60" s="1526">
        <v>3536</v>
      </c>
      <c r="E60" s="1526" t="s">
        <v>2754</v>
      </c>
      <c r="F60" s="1526">
        <v>3536</v>
      </c>
      <c r="G60" s="1526">
        <v>215</v>
      </c>
      <c r="H60" s="1526">
        <v>16.446511627906975</v>
      </c>
    </row>
    <row r="61" spans="1:8" s="1693" customFormat="1" ht="20.100000000000001" hidden="1" customHeight="1">
      <c r="A61" s="1536">
        <v>41699</v>
      </c>
      <c r="B61" s="1526">
        <v>6</v>
      </c>
      <c r="C61" s="1526" t="s">
        <v>610</v>
      </c>
      <c r="D61" s="1526">
        <v>4075</v>
      </c>
      <c r="E61" s="1526" t="s">
        <v>610</v>
      </c>
      <c r="F61" s="1526">
        <f t="shared" ref="F61:F66" si="2">SUM(C61:E61)</f>
        <v>4075</v>
      </c>
      <c r="G61" s="1526">
        <v>212</v>
      </c>
      <c r="H61" s="1526">
        <v>19.221698113207548</v>
      </c>
    </row>
    <row r="62" spans="1:8" s="1693" customFormat="1" ht="20.100000000000001" customHeight="1">
      <c r="A62" s="1536">
        <v>42064</v>
      </c>
      <c r="B62" s="1526">
        <v>7</v>
      </c>
      <c r="C62" s="1526" t="s">
        <v>610</v>
      </c>
      <c r="D62" s="1526">
        <v>4318</v>
      </c>
      <c r="E62" s="1526" t="s">
        <v>610</v>
      </c>
      <c r="F62" s="1526">
        <f t="shared" si="2"/>
        <v>4318</v>
      </c>
      <c r="G62" s="1526">
        <v>244</v>
      </c>
      <c r="H62" s="1526">
        <v>17.696721311475411</v>
      </c>
    </row>
    <row r="63" spans="1:8" s="1693" customFormat="1" ht="20.100000000000001" customHeight="1">
      <c r="A63" s="1527">
        <v>42430</v>
      </c>
      <c r="B63" s="1526">
        <v>7</v>
      </c>
      <c r="C63" s="1526" t="s">
        <v>610</v>
      </c>
      <c r="D63" s="1526">
        <v>4600</v>
      </c>
      <c r="E63" s="1526" t="s">
        <v>610</v>
      </c>
      <c r="F63" s="1526">
        <f t="shared" si="2"/>
        <v>4600</v>
      </c>
      <c r="G63" s="1526">
        <v>250</v>
      </c>
      <c r="H63" s="1526">
        <v>18.399999999999999</v>
      </c>
    </row>
    <row r="64" spans="1:8" s="1693" customFormat="1" ht="20.100000000000001" customHeight="1">
      <c r="A64" s="1527">
        <v>42795</v>
      </c>
      <c r="B64" s="1526">
        <v>7</v>
      </c>
      <c r="C64" s="1526" t="s">
        <v>610</v>
      </c>
      <c r="D64" s="1526">
        <v>4455</v>
      </c>
      <c r="E64" s="1526" t="s">
        <v>610</v>
      </c>
      <c r="F64" s="1526">
        <f t="shared" si="2"/>
        <v>4455</v>
      </c>
      <c r="G64" s="1526">
        <v>261</v>
      </c>
      <c r="H64" s="1526">
        <v>17</v>
      </c>
    </row>
    <row r="65" spans="1:8" s="1693" customFormat="1" ht="20.100000000000001" customHeight="1">
      <c r="A65" s="1527">
        <v>43160</v>
      </c>
      <c r="B65" s="1526">
        <v>8</v>
      </c>
      <c r="C65" s="1526" t="s">
        <v>610</v>
      </c>
      <c r="D65" s="1526">
        <v>5081</v>
      </c>
      <c r="E65" s="1526" t="s">
        <v>610</v>
      </c>
      <c r="F65" s="1526">
        <f t="shared" si="2"/>
        <v>5081</v>
      </c>
      <c r="G65" s="1526">
        <v>299</v>
      </c>
      <c r="H65" s="1526">
        <v>17</v>
      </c>
    </row>
    <row r="66" spans="1:8" s="1693" customFormat="1" ht="20.100000000000001" customHeight="1">
      <c r="A66" s="2380">
        <v>43525</v>
      </c>
      <c r="B66" s="2381">
        <v>8</v>
      </c>
      <c r="C66" s="2381" t="s">
        <v>610</v>
      </c>
      <c r="D66" s="2381">
        <v>5247</v>
      </c>
      <c r="E66" s="2381" t="s">
        <v>610</v>
      </c>
      <c r="F66" s="2381">
        <f t="shared" si="2"/>
        <v>5247</v>
      </c>
      <c r="G66" s="2381">
        <v>295</v>
      </c>
      <c r="H66" s="2381">
        <v>18</v>
      </c>
    </row>
    <row r="67" spans="1:8" ht="20.100000000000001" customHeight="1">
      <c r="A67" s="1568" t="s">
        <v>2793</v>
      </c>
    </row>
    <row r="68" spans="1:8" ht="12.75" customHeight="1">
      <c r="A68" s="1545" t="s">
        <v>2794</v>
      </c>
    </row>
  </sheetData>
  <mergeCells count="4">
    <mergeCell ref="A1:C1"/>
    <mergeCell ref="A5:A6"/>
    <mergeCell ref="C5:F5"/>
    <mergeCell ref="G5:G6"/>
  </mergeCells>
  <hyperlinks>
    <hyperlink ref="A1" location="CONTENT!A1" display="Back to table of contents"/>
  </hyperlinks>
  <pageMargins left="0.86614173228346458" right="0.23622047244094491" top="0.70866141732283472" bottom="0.62992125984251968" header="0.31496062992125984" footer="0.6692913385826772"/>
  <pageSetup paperSize="9" scale="99"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CL39"/>
  <sheetViews>
    <sheetView zoomScaleNormal="100" workbookViewId="0">
      <selection sqref="A1:XFD1"/>
    </sheetView>
  </sheetViews>
  <sheetFormatPr defaultColWidth="9.33203125" defaultRowHeight="12.75"/>
  <cols>
    <col min="1" max="1" width="24.83203125" style="1602" customWidth="1"/>
    <col min="2" max="2" width="2" style="1602" customWidth="1"/>
    <col min="3" max="3" width="10.1640625" style="1602" customWidth="1"/>
    <col min="4" max="4" width="12.5" style="1602" customWidth="1"/>
    <col min="5" max="5" width="9.5" style="1603" customWidth="1"/>
    <col min="6" max="6" width="11.6640625" style="1603" bestFit="1" customWidth="1"/>
    <col min="7" max="7" width="9.83203125" style="1602" customWidth="1"/>
    <col min="8" max="8" width="10.33203125" style="1602" customWidth="1"/>
    <col min="9" max="9" width="10.5" style="1602" customWidth="1"/>
    <col min="10" max="11" width="10" style="1602" customWidth="1"/>
    <col min="12" max="12" width="12" style="1602" customWidth="1"/>
    <col min="13" max="16384" width="9.33203125" style="1602"/>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0.75" customHeight="1">
      <c r="M2" s="1578"/>
    </row>
    <row r="3" spans="1:90" s="1574" customFormat="1" ht="46.5" customHeight="1">
      <c r="A3" s="1569" t="s">
        <v>3913</v>
      </c>
      <c r="B3" s="1569"/>
      <c r="C3" s="1569"/>
      <c r="D3" s="1569"/>
      <c r="E3" s="1570"/>
      <c r="F3" s="1570"/>
      <c r="G3" s="1569"/>
      <c r="H3" s="1569"/>
      <c r="I3" s="1569"/>
      <c r="J3" s="1569"/>
      <c r="K3" s="1569"/>
      <c r="L3" s="1571"/>
      <c r="M3" s="1572"/>
      <c r="N3" s="1573"/>
    </row>
    <row r="4" spans="1:90" ht="29.25" customHeight="1">
      <c r="A4" s="1569" t="s">
        <v>2795</v>
      </c>
      <c r="B4" s="1575"/>
      <c r="C4" s="1575"/>
      <c r="D4" s="1575"/>
      <c r="E4" s="1576"/>
      <c r="F4" s="1576"/>
      <c r="G4" s="1575"/>
      <c r="H4" s="1575"/>
      <c r="I4" s="1575"/>
      <c r="J4" s="1575"/>
      <c r="K4" s="1575"/>
      <c r="L4" s="1575"/>
      <c r="M4" s="1577"/>
      <c r="N4" s="1578"/>
    </row>
    <row r="5" spans="1:90" ht="4.5" customHeight="1">
      <c r="A5" s="1575"/>
      <c r="B5" s="1575"/>
      <c r="C5" s="1575"/>
      <c r="D5" s="1575"/>
      <c r="E5" s="1576"/>
      <c r="F5" s="1576"/>
      <c r="G5" s="1575"/>
      <c r="H5" s="1575"/>
      <c r="I5" s="1575"/>
      <c r="J5" s="1575"/>
      <c r="K5" s="1575"/>
      <c r="L5" s="1575"/>
      <c r="M5" s="1577"/>
      <c r="N5" s="1578"/>
    </row>
    <row r="6" spans="1:90" s="1574" customFormat="1" ht="24.75" customHeight="1">
      <c r="A6" s="6724" t="s">
        <v>2721</v>
      </c>
      <c r="B6" s="6725"/>
      <c r="C6" s="1579" t="s">
        <v>2758</v>
      </c>
      <c r="D6" s="1580"/>
      <c r="E6" s="1581"/>
      <c r="F6" s="1581"/>
      <c r="G6" s="1580"/>
      <c r="H6" s="1580"/>
      <c r="I6" s="1580"/>
      <c r="J6" s="1582"/>
      <c r="K6" s="1583"/>
      <c r="L6" s="1584" t="s">
        <v>2759</v>
      </c>
      <c r="M6" s="1572"/>
      <c r="N6" s="1585"/>
    </row>
    <row r="7" spans="1:90" s="1574" customFormat="1" ht="28.5" customHeight="1">
      <c r="A7" s="6726"/>
      <c r="B7" s="6727"/>
      <c r="C7" s="1586">
        <v>7</v>
      </c>
      <c r="D7" s="1587" t="s">
        <v>2796</v>
      </c>
      <c r="E7" s="1588">
        <v>8</v>
      </c>
      <c r="F7" s="1587" t="s">
        <v>2797</v>
      </c>
      <c r="G7" s="1589">
        <v>9</v>
      </c>
      <c r="H7" s="1589">
        <v>10</v>
      </c>
      <c r="I7" s="1587">
        <v>11</v>
      </c>
      <c r="J7" s="1590">
        <v>12</v>
      </c>
      <c r="K7" s="1587">
        <v>13</v>
      </c>
      <c r="L7" s="1591" t="s">
        <v>2761</v>
      </c>
      <c r="M7" s="1572"/>
      <c r="N7" s="1585"/>
    </row>
    <row r="8" spans="1:90" s="1574" customFormat="1" ht="30" customHeight="1">
      <c r="A8" s="1592" t="s">
        <v>2762</v>
      </c>
      <c r="B8" s="2221"/>
      <c r="C8" s="2388">
        <v>1537</v>
      </c>
      <c r="D8" s="2389">
        <v>564</v>
      </c>
      <c r="E8" s="2389">
        <v>1737</v>
      </c>
      <c r="F8" s="2390">
        <v>544</v>
      </c>
      <c r="G8" s="2390">
        <v>2250</v>
      </c>
      <c r="H8" s="2389">
        <v>2287</v>
      </c>
      <c r="I8" s="2389">
        <v>2428</v>
      </c>
      <c r="J8" s="2388">
        <v>1075</v>
      </c>
      <c r="K8" s="2391">
        <v>1145</v>
      </c>
      <c r="L8" s="2392">
        <f>SUM(C8:K8)</f>
        <v>13567</v>
      </c>
      <c r="M8" s="1585"/>
      <c r="N8" s="1585"/>
    </row>
    <row r="9" spans="1:90" s="1574" customFormat="1" ht="30" customHeight="1">
      <c r="A9" s="1593" t="s">
        <v>2763</v>
      </c>
      <c r="B9" s="2221"/>
      <c r="C9" s="2393">
        <v>1198</v>
      </c>
      <c r="D9" s="2390">
        <v>325</v>
      </c>
      <c r="E9" s="2390">
        <v>1396</v>
      </c>
      <c r="F9" s="2390">
        <v>340</v>
      </c>
      <c r="G9" s="2390">
        <v>1442</v>
      </c>
      <c r="H9" s="2390">
        <v>1597</v>
      </c>
      <c r="I9" s="2390">
        <v>1741</v>
      </c>
      <c r="J9" s="2393">
        <v>608</v>
      </c>
      <c r="K9" s="2394">
        <v>783</v>
      </c>
      <c r="L9" s="2395">
        <f t="shared" ref="L9:L19" si="0">SUM(C9:K9)</f>
        <v>9430</v>
      </c>
      <c r="M9" s="1585"/>
      <c r="N9" s="1585"/>
    </row>
    <row r="10" spans="1:90" s="1574" customFormat="1" ht="30" customHeight="1">
      <c r="A10" s="1593" t="s">
        <v>2764</v>
      </c>
      <c r="B10" s="2221"/>
      <c r="C10" s="2393">
        <v>1309</v>
      </c>
      <c r="D10" s="2390">
        <v>281</v>
      </c>
      <c r="E10" s="2390">
        <v>1342</v>
      </c>
      <c r="F10" s="2390">
        <v>242</v>
      </c>
      <c r="G10" s="2390">
        <v>1485</v>
      </c>
      <c r="H10" s="2390">
        <v>1727</v>
      </c>
      <c r="I10" s="2390">
        <v>1731</v>
      </c>
      <c r="J10" s="2393">
        <v>618</v>
      </c>
      <c r="K10" s="2394">
        <v>791</v>
      </c>
      <c r="L10" s="2395">
        <f t="shared" si="0"/>
        <v>9526</v>
      </c>
      <c r="M10" s="1585"/>
      <c r="N10" s="1585"/>
    </row>
    <row r="11" spans="1:90" s="1574" customFormat="1" ht="30" customHeight="1">
      <c r="A11" s="1593" t="s">
        <v>2765</v>
      </c>
      <c r="B11" s="2221"/>
      <c r="C11" s="2393">
        <v>1399</v>
      </c>
      <c r="D11" s="2390">
        <v>284</v>
      </c>
      <c r="E11" s="2390">
        <v>1539</v>
      </c>
      <c r="F11" s="2390">
        <v>291</v>
      </c>
      <c r="G11" s="2390">
        <v>1700</v>
      </c>
      <c r="H11" s="2390">
        <v>1906</v>
      </c>
      <c r="I11" s="2390">
        <v>2373</v>
      </c>
      <c r="J11" s="2393">
        <v>714</v>
      </c>
      <c r="K11" s="2394">
        <v>968</v>
      </c>
      <c r="L11" s="2395">
        <f t="shared" si="0"/>
        <v>11174</v>
      </c>
      <c r="M11" s="1585"/>
      <c r="N11" s="1585"/>
    </row>
    <row r="12" spans="1:90" s="1574" customFormat="1" ht="30" customHeight="1">
      <c r="A12" s="1593" t="s">
        <v>2766</v>
      </c>
      <c r="B12" s="2221"/>
      <c r="C12" s="2393">
        <v>705</v>
      </c>
      <c r="D12" s="2390">
        <v>247</v>
      </c>
      <c r="E12" s="2390">
        <v>824</v>
      </c>
      <c r="F12" s="2390">
        <v>216</v>
      </c>
      <c r="G12" s="2390">
        <v>898</v>
      </c>
      <c r="H12" s="2390">
        <v>1062</v>
      </c>
      <c r="I12" s="2390">
        <v>1273</v>
      </c>
      <c r="J12" s="2393">
        <v>458</v>
      </c>
      <c r="K12" s="2394">
        <v>594</v>
      </c>
      <c r="L12" s="2395">
        <f t="shared" si="0"/>
        <v>6277</v>
      </c>
      <c r="M12" s="1585"/>
      <c r="N12" s="1585"/>
    </row>
    <row r="13" spans="1:90" s="1574" customFormat="1" ht="30" customHeight="1">
      <c r="A13" s="1593" t="s">
        <v>2767</v>
      </c>
      <c r="B13" s="2221"/>
      <c r="C13" s="2393">
        <v>368</v>
      </c>
      <c r="D13" s="2390">
        <v>179</v>
      </c>
      <c r="E13" s="2390">
        <v>417</v>
      </c>
      <c r="F13" s="2390">
        <v>161</v>
      </c>
      <c r="G13" s="2390">
        <v>481</v>
      </c>
      <c r="H13" s="2390">
        <v>549</v>
      </c>
      <c r="I13" s="2390">
        <v>606</v>
      </c>
      <c r="J13" s="2393">
        <v>96</v>
      </c>
      <c r="K13" s="2394">
        <v>206</v>
      </c>
      <c r="L13" s="2395">
        <f t="shared" si="0"/>
        <v>3063</v>
      </c>
      <c r="M13" s="1585"/>
      <c r="N13" s="1585"/>
    </row>
    <row r="14" spans="1:90" s="1574" customFormat="1" ht="30" customHeight="1">
      <c r="A14" s="1593" t="s">
        <v>2798</v>
      </c>
      <c r="B14" s="2221"/>
      <c r="C14" s="2393">
        <v>5367</v>
      </c>
      <c r="D14" s="2390">
        <v>889</v>
      </c>
      <c r="E14" s="2390">
        <v>5468</v>
      </c>
      <c r="F14" s="2390">
        <v>899</v>
      </c>
      <c r="G14" s="2390">
        <v>6665</v>
      </c>
      <c r="H14" s="2390">
        <v>6998</v>
      </c>
      <c r="I14" s="2390">
        <v>7323</v>
      </c>
      <c r="J14" s="2393">
        <v>3781</v>
      </c>
      <c r="K14" s="2394">
        <v>4309</v>
      </c>
      <c r="L14" s="2395">
        <f t="shared" si="0"/>
        <v>41699</v>
      </c>
      <c r="M14" s="1585"/>
      <c r="N14" s="1585"/>
    </row>
    <row r="15" spans="1:90" s="1574" customFormat="1" ht="30" customHeight="1">
      <c r="A15" s="1593" t="s">
        <v>2769</v>
      </c>
      <c r="B15" s="2221"/>
      <c r="C15" s="2393">
        <v>783</v>
      </c>
      <c r="D15" s="2390">
        <v>159</v>
      </c>
      <c r="E15" s="2390">
        <v>844</v>
      </c>
      <c r="F15" s="2390">
        <v>116</v>
      </c>
      <c r="G15" s="2390">
        <v>948</v>
      </c>
      <c r="H15" s="2390">
        <v>1055</v>
      </c>
      <c r="I15" s="2390">
        <v>1147</v>
      </c>
      <c r="J15" s="2393">
        <v>737</v>
      </c>
      <c r="K15" s="2394">
        <v>771</v>
      </c>
      <c r="L15" s="2395">
        <f t="shared" si="0"/>
        <v>6560</v>
      </c>
      <c r="M15" s="1585"/>
      <c r="N15" s="1585"/>
    </row>
    <row r="16" spans="1:90" s="1574" customFormat="1" ht="30" customHeight="1">
      <c r="A16" s="1593" t="s">
        <v>2799</v>
      </c>
      <c r="B16" s="2221"/>
      <c r="C16" s="2393">
        <v>304</v>
      </c>
      <c r="D16" s="2396">
        <v>162</v>
      </c>
      <c r="E16" s="2396">
        <v>338</v>
      </c>
      <c r="F16" s="2396">
        <v>154</v>
      </c>
      <c r="G16" s="2396">
        <v>308</v>
      </c>
      <c r="H16" s="2396">
        <v>317</v>
      </c>
      <c r="I16" s="2396">
        <v>317</v>
      </c>
      <c r="J16" s="2393">
        <v>32</v>
      </c>
      <c r="K16" s="2390">
        <v>87</v>
      </c>
      <c r="L16" s="2395">
        <f t="shared" si="0"/>
        <v>2019</v>
      </c>
      <c r="M16" s="1585"/>
      <c r="N16" s="1585"/>
    </row>
    <row r="17" spans="1:14" s="1596" customFormat="1" ht="24.75" customHeight="1">
      <c r="A17" s="1592" t="s">
        <v>2771</v>
      </c>
      <c r="B17" s="1594"/>
      <c r="C17" s="2397">
        <f>SUM(C8:C16)</f>
        <v>12970</v>
      </c>
      <c r="D17" s="2397">
        <f t="shared" ref="D17:K17" si="1">SUM(D8:D16)</f>
        <v>3090</v>
      </c>
      <c r="E17" s="2397">
        <f t="shared" si="1"/>
        <v>13905</v>
      </c>
      <c r="F17" s="2397">
        <f t="shared" si="1"/>
        <v>2963</v>
      </c>
      <c r="G17" s="2397">
        <f t="shared" si="1"/>
        <v>16177</v>
      </c>
      <c r="H17" s="2397">
        <f t="shared" si="1"/>
        <v>17498</v>
      </c>
      <c r="I17" s="2397">
        <f t="shared" si="1"/>
        <v>18939</v>
      </c>
      <c r="J17" s="2397">
        <v>8119</v>
      </c>
      <c r="K17" s="2397">
        <f t="shared" si="1"/>
        <v>9654</v>
      </c>
      <c r="L17" s="2398">
        <f t="shared" si="0"/>
        <v>103315</v>
      </c>
      <c r="M17" s="1595"/>
      <c r="N17" s="1572"/>
    </row>
    <row r="18" spans="1:14" s="1596" customFormat="1" ht="24.75" customHeight="1">
      <c r="A18" s="1597" t="s">
        <v>2772</v>
      </c>
      <c r="B18" s="1598"/>
      <c r="C18" s="2399">
        <v>691</v>
      </c>
      <c r="D18" s="2400">
        <v>179</v>
      </c>
      <c r="E18" s="2400">
        <v>747</v>
      </c>
      <c r="F18" s="2400">
        <v>223</v>
      </c>
      <c r="G18" s="2400">
        <v>1042</v>
      </c>
      <c r="H18" s="2400">
        <v>935</v>
      </c>
      <c r="I18" s="2400">
        <v>913</v>
      </c>
      <c r="J18" s="2399">
        <v>244</v>
      </c>
      <c r="K18" s="2401">
        <v>273</v>
      </c>
      <c r="L18" s="2402">
        <f t="shared" si="0"/>
        <v>5247</v>
      </c>
      <c r="M18" s="1595"/>
      <c r="N18" s="1572"/>
    </row>
    <row r="19" spans="1:14" s="1574" customFormat="1" ht="29.25" customHeight="1">
      <c r="A19" s="1599" t="s">
        <v>2773</v>
      </c>
      <c r="B19" s="1600"/>
      <c r="C19" s="2403">
        <f>SUM(C17:C18)</f>
        <v>13661</v>
      </c>
      <c r="D19" s="2403">
        <f t="shared" ref="D19:K19" si="2">SUM(D17:D18)</f>
        <v>3269</v>
      </c>
      <c r="E19" s="2403">
        <f t="shared" si="2"/>
        <v>14652</v>
      </c>
      <c r="F19" s="2403">
        <f t="shared" si="2"/>
        <v>3186</v>
      </c>
      <c r="G19" s="2403">
        <f t="shared" si="2"/>
        <v>17219</v>
      </c>
      <c r="H19" s="2403">
        <f t="shared" si="2"/>
        <v>18433</v>
      </c>
      <c r="I19" s="2403">
        <f t="shared" si="2"/>
        <v>19852</v>
      </c>
      <c r="J19" s="2403">
        <v>8363</v>
      </c>
      <c r="K19" s="2403">
        <f t="shared" si="2"/>
        <v>9927</v>
      </c>
      <c r="L19" s="2404">
        <f t="shared" si="0"/>
        <v>108562</v>
      </c>
      <c r="M19" s="1601"/>
      <c r="N19" s="1585"/>
    </row>
    <row r="20" spans="1:14" ht="15.75" customHeight="1">
      <c r="M20" s="1604"/>
      <c r="N20" s="1604"/>
    </row>
    <row r="21" spans="1:14" s="1607" customFormat="1" ht="29.25" customHeight="1">
      <c r="A21" s="1569" t="s">
        <v>3914</v>
      </c>
      <c r="B21" s="1569"/>
      <c r="C21" s="1569"/>
      <c r="D21" s="1569"/>
      <c r="E21" s="1570"/>
      <c r="F21" s="1570"/>
      <c r="G21" s="1569"/>
      <c r="H21" s="1569"/>
      <c r="I21" s="1569"/>
      <c r="J21" s="1569"/>
      <c r="K21" s="1569"/>
      <c r="L21" s="1569"/>
      <c r="M21" s="1605"/>
      <c r="N21" s="1606"/>
    </row>
    <row r="22" spans="1:14" s="1607" customFormat="1" ht="21.75" customHeight="1">
      <c r="A22" s="1569" t="s">
        <v>2795</v>
      </c>
      <c r="B22" s="1569"/>
      <c r="C22" s="1569"/>
      <c r="D22" s="1569"/>
      <c r="E22" s="1570"/>
      <c r="F22" s="1570"/>
      <c r="G22" s="1569"/>
      <c r="H22" s="1569"/>
      <c r="I22" s="1569"/>
      <c r="J22" s="1569"/>
      <c r="K22" s="1569"/>
      <c r="L22" s="1569"/>
      <c r="M22" s="1605"/>
      <c r="N22" s="1606"/>
    </row>
    <row r="23" spans="1:14" ht="2.25" customHeight="1">
      <c r="A23" s="1608"/>
      <c r="B23" s="1608"/>
      <c r="C23" s="1575"/>
      <c r="D23" s="1575"/>
      <c r="E23" s="1576"/>
      <c r="F23" s="1576"/>
      <c r="G23" s="1575"/>
      <c r="H23" s="1575"/>
      <c r="I23" s="1575"/>
      <c r="J23" s="1575"/>
      <c r="K23" s="1575"/>
      <c r="L23" s="1575"/>
      <c r="M23" s="1577"/>
      <c r="N23" s="1578"/>
    </row>
    <row r="24" spans="1:14" s="1574" customFormat="1" ht="23.25" customHeight="1">
      <c r="A24" s="6724" t="s">
        <v>2728</v>
      </c>
      <c r="B24" s="6728"/>
      <c r="C24" s="1580" t="s">
        <v>2758</v>
      </c>
      <c r="D24" s="1580"/>
      <c r="E24" s="1581"/>
      <c r="F24" s="1581"/>
      <c r="G24" s="1580"/>
      <c r="H24" s="1580"/>
      <c r="I24" s="1580"/>
      <c r="J24" s="1582"/>
      <c r="K24" s="1583"/>
      <c r="L24" s="1609" t="s">
        <v>2759</v>
      </c>
      <c r="M24" s="1572"/>
      <c r="N24" s="1585"/>
    </row>
    <row r="25" spans="1:14" s="1574" customFormat="1" ht="26.25" customHeight="1">
      <c r="A25" s="6729"/>
      <c r="B25" s="6730"/>
      <c r="C25" s="1586">
        <v>7</v>
      </c>
      <c r="D25" s="1587" t="s">
        <v>2796</v>
      </c>
      <c r="E25" s="1588">
        <v>8</v>
      </c>
      <c r="F25" s="1587" t="s">
        <v>2797</v>
      </c>
      <c r="G25" s="1589">
        <v>9</v>
      </c>
      <c r="H25" s="1589">
        <v>10</v>
      </c>
      <c r="I25" s="1587">
        <v>11</v>
      </c>
      <c r="J25" s="1590">
        <v>12</v>
      </c>
      <c r="K25" s="1587">
        <v>13</v>
      </c>
      <c r="L25" s="1610" t="s">
        <v>2761</v>
      </c>
      <c r="M25" s="1572"/>
      <c r="N25" s="1585"/>
    </row>
    <row r="26" spans="1:14" s="1574" customFormat="1" ht="32.25" customHeight="1">
      <c r="A26" s="2220" t="s">
        <v>2729</v>
      </c>
      <c r="B26" s="2221"/>
      <c r="C26" s="2405">
        <v>4116</v>
      </c>
      <c r="D26" s="2406">
        <v>1187</v>
      </c>
      <c r="E26" s="2406">
        <v>4563</v>
      </c>
      <c r="F26" s="2407">
        <v>1145</v>
      </c>
      <c r="G26" s="2407">
        <v>5222</v>
      </c>
      <c r="H26" s="2406">
        <v>5664</v>
      </c>
      <c r="I26" s="2406">
        <v>5954</v>
      </c>
      <c r="J26" s="2406">
        <v>2319</v>
      </c>
      <c r="K26" s="2408">
        <v>2742</v>
      </c>
      <c r="L26" s="2409">
        <f>SUM(C26:K26)</f>
        <v>32912</v>
      </c>
      <c r="M26" s="1585"/>
      <c r="N26" s="1585"/>
    </row>
    <row r="27" spans="1:14" s="1574" customFormat="1" ht="34.5" customHeight="1">
      <c r="A27" s="6731" t="s">
        <v>2730</v>
      </c>
      <c r="B27" s="6732"/>
      <c r="C27" s="2410">
        <v>3341</v>
      </c>
      <c r="D27" s="2407">
        <v>652</v>
      </c>
      <c r="E27" s="2407">
        <v>3657</v>
      </c>
      <c r="F27" s="2407">
        <v>638</v>
      </c>
      <c r="G27" s="2407">
        <v>4370</v>
      </c>
      <c r="H27" s="2407">
        <v>4763</v>
      </c>
      <c r="I27" s="2407">
        <v>5266</v>
      </c>
      <c r="J27" s="2407">
        <v>2384</v>
      </c>
      <c r="K27" s="2411">
        <v>2841</v>
      </c>
      <c r="L27" s="2395">
        <f>SUM(C27:K27)</f>
        <v>27912</v>
      </c>
      <c r="M27" s="1585"/>
      <c r="N27" s="1585"/>
    </row>
    <row r="28" spans="1:14" s="1574" customFormat="1" ht="30" customHeight="1">
      <c r="A28" s="2220" t="s">
        <v>2731</v>
      </c>
      <c r="B28" s="1611"/>
      <c r="C28" s="2410">
        <v>3087</v>
      </c>
      <c r="D28" s="2407">
        <v>643</v>
      </c>
      <c r="E28" s="2407">
        <v>3279</v>
      </c>
      <c r="F28" s="2407">
        <v>617</v>
      </c>
      <c r="G28" s="2407">
        <v>3739</v>
      </c>
      <c r="H28" s="2407">
        <v>4149</v>
      </c>
      <c r="I28" s="2407">
        <v>4598</v>
      </c>
      <c r="J28" s="2407">
        <v>2032</v>
      </c>
      <c r="K28" s="2411">
        <v>2353</v>
      </c>
      <c r="L28" s="2395">
        <f>SUM(C28:K28)</f>
        <v>24497</v>
      </c>
      <c r="M28" s="1585"/>
      <c r="N28" s="1585"/>
    </row>
    <row r="29" spans="1:14" s="1574" customFormat="1" ht="31.5" customHeight="1">
      <c r="A29" s="6733" t="s">
        <v>2800</v>
      </c>
      <c r="B29" s="6734"/>
      <c r="C29" s="2412">
        <v>2426</v>
      </c>
      <c r="D29" s="2413">
        <v>608</v>
      </c>
      <c r="E29" s="2413">
        <v>2406</v>
      </c>
      <c r="F29" s="2413">
        <v>563</v>
      </c>
      <c r="G29" s="2413">
        <v>2846</v>
      </c>
      <c r="H29" s="2413">
        <v>2922</v>
      </c>
      <c r="I29" s="2413">
        <v>3121</v>
      </c>
      <c r="J29" s="2413">
        <v>1384</v>
      </c>
      <c r="K29" s="2414">
        <v>1718</v>
      </c>
      <c r="L29" s="2415">
        <f>SUM(C29:K29)</f>
        <v>17994</v>
      </c>
      <c r="M29" s="1585"/>
      <c r="N29" s="1585"/>
    </row>
    <row r="30" spans="1:14" s="1574" customFormat="1" ht="33.75" customHeight="1">
      <c r="A30" s="1592" t="s">
        <v>440</v>
      </c>
      <c r="B30" s="1612"/>
      <c r="C30" s="2397">
        <f>SUM(C26:C29)</f>
        <v>12970</v>
      </c>
      <c r="D30" s="2397">
        <f t="shared" ref="D30:L30" si="3">SUM(D26:D29)</f>
        <v>3090</v>
      </c>
      <c r="E30" s="2397">
        <f t="shared" si="3"/>
        <v>13905</v>
      </c>
      <c r="F30" s="2397">
        <f t="shared" si="3"/>
        <v>2963</v>
      </c>
      <c r="G30" s="2397">
        <f t="shared" si="3"/>
        <v>16177</v>
      </c>
      <c r="H30" s="2397">
        <f t="shared" si="3"/>
        <v>17498</v>
      </c>
      <c r="I30" s="2397">
        <f t="shared" si="3"/>
        <v>18939</v>
      </c>
      <c r="J30" s="2397">
        <f t="shared" si="3"/>
        <v>8119</v>
      </c>
      <c r="K30" s="2397">
        <f t="shared" si="3"/>
        <v>9654</v>
      </c>
      <c r="L30" s="2397">
        <f t="shared" si="3"/>
        <v>103315</v>
      </c>
      <c r="M30" s="1585"/>
      <c r="N30" s="1585"/>
    </row>
    <row r="31" spans="1:14" s="1574" customFormat="1" ht="32.25" customHeight="1">
      <c r="A31" s="1597" t="s">
        <v>441</v>
      </c>
      <c r="B31" s="1613"/>
      <c r="C31" s="2416">
        <v>691</v>
      </c>
      <c r="D31" s="2400">
        <v>179</v>
      </c>
      <c r="E31" s="2400">
        <v>747</v>
      </c>
      <c r="F31" s="2400">
        <v>223</v>
      </c>
      <c r="G31" s="2400">
        <v>1042</v>
      </c>
      <c r="H31" s="2400">
        <v>935</v>
      </c>
      <c r="I31" s="2400">
        <v>913</v>
      </c>
      <c r="J31" s="2399">
        <v>244</v>
      </c>
      <c r="K31" s="2401">
        <v>273</v>
      </c>
      <c r="L31" s="2417">
        <f>SUM(C31:K31)</f>
        <v>5247</v>
      </c>
      <c r="M31" s="1585"/>
      <c r="N31" s="1585"/>
    </row>
    <row r="32" spans="1:14" s="1574" customFormat="1" ht="33" customHeight="1">
      <c r="A32" s="6722" t="s">
        <v>442</v>
      </c>
      <c r="B32" s="6723"/>
      <c r="C32" s="2418">
        <f>SUM(C30:C31)</f>
        <v>13661</v>
      </c>
      <c r="D32" s="2418">
        <f t="shared" ref="D32:L32" si="4">SUM(D30:D31)</f>
        <v>3269</v>
      </c>
      <c r="E32" s="2418">
        <f t="shared" si="4"/>
        <v>14652</v>
      </c>
      <c r="F32" s="2418">
        <f t="shared" si="4"/>
        <v>3186</v>
      </c>
      <c r="G32" s="2418">
        <f t="shared" si="4"/>
        <v>17219</v>
      </c>
      <c r="H32" s="2418">
        <f t="shared" si="4"/>
        <v>18433</v>
      </c>
      <c r="I32" s="2418">
        <f t="shared" si="4"/>
        <v>19852</v>
      </c>
      <c r="J32" s="2418">
        <f t="shared" si="4"/>
        <v>8363</v>
      </c>
      <c r="K32" s="2418">
        <f t="shared" si="4"/>
        <v>9927</v>
      </c>
      <c r="L32" s="2418">
        <f t="shared" si="4"/>
        <v>108562</v>
      </c>
      <c r="M32" s="1585"/>
      <c r="N32" s="1585"/>
    </row>
    <row r="33" spans="1:14" ht="15.75">
      <c r="A33" s="1614"/>
      <c r="B33" s="1614"/>
      <c r="C33" s="1615"/>
      <c r="D33" s="1615"/>
      <c r="E33" s="1616"/>
      <c r="F33" s="1616"/>
      <c r="G33" s="1615"/>
      <c r="H33" s="1615"/>
      <c r="I33" s="1615"/>
      <c r="J33" s="1615"/>
      <c r="K33" s="1615"/>
      <c r="L33" s="1615"/>
      <c r="M33" s="1604"/>
      <c r="N33" s="1604"/>
    </row>
    <row r="34" spans="1:14">
      <c r="M34" s="1604"/>
    </row>
    <row r="35" spans="1:14">
      <c r="M35" s="1604"/>
    </row>
    <row r="36" spans="1:14">
      <c r="M36" s="1604"/>
    </row>
    <row r="37" spans="1:14">
      <c r="M37" s="1604"/>
    </row>
    <row r="38" spans="1:14">
      <c r="M38" s="1604"/>
    </row>
    <row r="39" spans="1:14">
      <c r="M39" s="1604"/>
    </row>
  </sheetData>
  <mergeCells count="6">
    <mergeCell ref="A32:B32"/>
    <mergeCell ref="A1:C1"/>
    <mergeCell ref="A6:B7"/>
    <mergeCell ref="A24:B25"/>
    <mergeCell ref="A27:B27"/>
    <mergeCell ref="A29:B29"/>
  </mergeCells>
  <hyperlinks>
    <hyperlink ref="A1" location="CONTENT!A1" display="Back to table of contents"/>
  </hyperlinks>
  <pageMargins left="0.43307086614173201" right="0.118110236220472" top="0.511811023622047" bottom="0.31496062992126" header="0.511811023622047" footer="0.511811023622047"/>
  <pageSetup paperSize="9" scale="81" orientation="portrait" horizontalDpi="300" verticalDpi="300"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CL41"/>
  <sheetViews>
    <sheetView workbookViewId="0">
      <selection sqref="A1:XFD1"/>
    </sheetView>
  </sheetViews>
  <sheetFormatPr defaultColWidth="13" defaultRowHeight="15"/>
  <cols>
    <col min="1" max="1" width="14.1640625" style="1498" customWidth="1"/>
    <col min="2" max="2" width="11" style="1498" hidden="1" customWidth="1"/>
    <col min="3" max="3" width="9" style="1498" hidden="1" customWidth="1"/>
    <col min="4" max="4" width="8.6640625" style="1498" hidden="1" customWidth="1"/>
    <col min="5" max="7" width="10" style="1617" customWidth="1"/>
    <col min="8" max="10" width="10" style="1498" customWidth="1"/>
    <col min="11" max="11" width="11.33203125" style="1498" customWidth="1"/>
    <col min="12" max="13" width="10" style="1498" customWidth="1"/>
    <col min="14" max="16384" width="13" style="1498"/>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6.75" customHeight="1"/>
    <row r="3" spans="1:90" s="1546" customFormat="1" ht="36.75" customHeight="1">
      <c r="A3" s="1546" t="s">
        <v>2801</v>
      </c>
      <c r="E3" s="1618"/>
      <c r="F3" s="1618"/>
      <c r="G3" s="1618"/>
    </row>
    <row r="4" spans="1:90" s="1546" customFormat="1" ht="15.75" customHeight="1">
      <c r="A4" s="1546" t="s">
        <v>3912</v>
      </c>
      <c r="E4" s="1618"/>
      <c r="F4" s="1618"/>
      <c r="G4" s="1618"/>
    </row>
    <row r="5" spans="1:90" ht="9.75" customHeight="1">
      <c r="A5" s="1547"/>
    </row>
    <row r="6" spans="1:90" s="1547" customFormat="1" ht="25.5" customHeight="1">
      <c r="A6" s="6705" t="s">
        <v>2758</v>
      </c>
      <c r="B6" s="1619">
        <v>2016</v>
      </c>
      <c r="C6" s="1620"/>
      <c r="D6" s="1621"/>
      <c r="E6" s="6735">
        <v>2017</v>
      </c>
      <c r="F6" s="6736"/>
      <c r="G6" s="6736"/>
      <c r="H6" s="6737">
        <v>2018</v>
      </c>
      <c r="I6" s="6738"/>
      <c r="J6" s="6738"/>
      <c r="K6" s="6737">
        <v>2019</v>
      </c>
      <c r="L6" s="6738"/>
      <c r="M6" s="6738"/>
    </row>
    <row r="7" spans="1:90" s="1547" customFormat="1" ht="21.75" customHeight="1">
      <c r="A7" s="6707"/>
      <c r="B7" s="1622" t="s">
        <v>260</v>
      </c>
      <c r="C7" s="2223" t="s">
        <v>6</v>
      </c>
      <c r="D7" s="2210" t="s">
        <v>7</v>
      </c>
      <c r="E7" s="1623" t="s">
        <v>260</v>
      </c>
      <c r="F7" s="2222" t="s">
        <v>6</v>
      </c>
      <c r="G7" s="1624" t="s">
        <v>7</v>
      </c>
      <c r="H7" s="1622" t="s">
        <v>260</v>
      </c>
      <c r="I7" s="2223" t="s">
        <v>6</v>
      </c>
      <c r="J7" s="2210" t="s">
        <v>7</v>
      </c>
      <c r="K7" s="1622" t="s">
        <v>260</v>
      </c>
      <c r="L7" s="2223" t="s">
        <v>6</v>
      </c>
      <c r="M7" s="2210" t="s">
        <v>7</v>
      </c>
    </row>
    <row r="8" spans="1:90" ht="21.75" customHeight="1">
      <c r="A8" s="1625" t="s">
        <v>2795</v>
      </c>
      <c r="B8" s="1626"/>
      <c r="C8" s="1627"/>
      <c r="D8" s="2233"/>
      <c r="G8" s="1628"/>
      <c r="J8" s="1629"/>
      <c r="M8" s="1629"/>
    </row>
    <row r="9" spans="1:90" ht="22.5" customHeight="1">
      <c r="A9" s="1558">
        <v>7</v>
      </c>
      <c r="B9" s="1630">
        <v>16003</v>
      </c>
      <c r="C9" s="1630">
        <v>7644</v>
      </c>
      <c r="D9" s="1630">
        <v>8359</v>
      </c>
      <c r="E9" s="1630">
        <v>15817</v>
      </c>
      <c r="F9" s="1630">
        <v>7734</v>
      </c>
      <c r="G9" s="1631">
        <v>8083</v>
      </c>
      <c r="H9" s="1632">
        <f>SUM(I9:J9)</f>
        <v>14490</v>
      </c>
      <c r="I9" s="1633">
        <v>7147</v>
      </c>
      <c r="J9" s="1633">
        <v>7343</v>
      </c>
      <c r="K9" s="1632">
        <f>SUM(L9:M9)</f>
        <v>13661</v>
      </c>
      <c r="L9" s="1633">
        <v>6482</v>
      </c>
      <c r="M9" s="1633">
        <v>7179</v>
      </c>
    </row>
    <row r="10" spans="1:90" ht="22.5" customHeight="1">
      <c r="A10" s="1552" t="s">
        <v>2796</v>
      </c>
      <c r="B10" s="1634">
        <v>0</v>
      </c>
      <c r="C10" s="1634">
        <v>0</v>
      </c>
      <c r="D10" s="1634">
        <v>0</v>
      </c>
      <c r="E10" s="1634">
        <v>0</v>
      </c>
      <c r="F10" s="1634">
        <v>0</v>
      </c>
      <c r="G10" s="1635">
        <v>0</v>
      </c>
      <c r="H10" s="1636">
        <f>SUM(I10:J10)</f>
        <v>3291</v>
      </c>
      <c r="I10" s="1637">
        <v>2073</v>
      </c>
      <c r="J10" s="1637">
        <v>1218</v>
      </c>
      <c r="K10" s="1636">
        <f>SUM(L10:M10)</f>
        <v>3269</v>
      </c>
      <c r="L10" s="1637">
        <v>2068</v>
      </c>
      <c r="M10" s="1637">
        <v>1201</v>
      </c>
    </row>
    <row r="11" spans="1:90" ht="22.5" customHeight="1">
      <c r="A11" s="1552">
        <v>8</v>
      </c>
      <c r="B11" s="1634">
        <v>16400</v>
      </c>
      <c r="C11" s="1634">
        <v>7854</v>
      </c>
      <c r="D11" s="1634">
        <v>8546</v>
      </c>
      <c r="E11" s="1634">
        <v>16160</v>
      </c>
      <c r="F11" s="1634">
        <v>7748</v>
      </c>
      <c r="G11" s="1635">
        <v>8412</v>
      </c>
      <c r="H11" s="1636">
        <f t="shared" ref="H11:H17" si="0">SUM(I11:J11)</f>
        <v>16235</v>
      </c>
      <c r="I11" s="1636">
        <v>7923</v>
      </c>
      <c r="J11" s="1637">
        <v>8312</v>
      </c>
      <c r="K11" s="1636">
        <f t="shared" ref="K11:K17" si="1">SUM(L11:M11)</f>
        <v>14652</v>
      </c>
      <c r="L11" s="1636">
        <v>7231</v>
      </c>
      <c r="M11" s="1637">
        <v>7421</v>
      </c>
    </row>
    <row r="12" spans="1:90" ht="22.5" customHeight="1">
      <c r="A12" s="1552" t="s">
        <v>2797</v>
      </c>
      <c r="B12" s="1634"/>
      <c r="C12" s="1634"/>
      <c r="D12" s="1634"/>
      <c r="E12" s="1634">
        <v>0</v>
      </c>
      <c r="F12" s="1634">
        <v>0</v>
      </c>
      <c r="G12" s="1634">
        <v>0</v>
      </c>
      <c r="H12" s="1634">
        <v>0</v>
      </c>
      <c r="I12" s="1634">
        <v>0</v>
      </c>
      <c r="J12" s="1634">
        <v>0</v>
      </c>
      <c r="K12" s="1636">
        <f t="shared" si="1"/>
        <v>3186</v>
      </c>
      <c r="L12" s="1636">
        <v>1993</v>
      </c>
      <c r="M12" s="1637">
        <v>1193</v>
      </c>
    </row>
    <row r="13" spans="1:90" ht="22.5" customHeight="1">
      <c r="A13" s="1552">
        <v>9</v>
      </c>
      <c r="B13" s="1634">
        <v>18656</v>
      </c>
      <c r="C13" s="1634">
        <v>9201</v>
      </c>
      <c r="D13" s="1634">
        <v>9455</v>
      </c>
      <c r="E13" s="1634">
        <v>17661</v>
      </c>
      <c r="F13" s="1634">
        <v>8640</v>
      </c>
      <c r="G13" s="1635">
        <v>9021</v>
      </c>
      <c r="H13" s="1636">
        <f t="shared" si="0"/>
        <v>17186</v>
      </c>
      <c r="I13" s="1636">
        <v>8319</v>
      </c>
      <c r="J13" s="1637">
        <v>8867</v>
      </c>
      <c r="K13" s="1636">
        <f t="shared" si="1"/>
        <v>17219</v>
      </c>
      <c r="L13" s="1636">
        <v>8530</v>
      </c>
      <c r="M13" s="1637">
        <v>8689</v>
      </c>
    </row>
    <row r="14" spans="1:90" ht="21.75" customHeight="1">
      <c r="A14" s="1552">
        <v>10</v>
      </c>
      <c r="B14" s="1634">
        <v>18924</v>
      </c>
      <c r="C14" s="1634">
        <v>9155</v>
      </c>
      <c r="D14" s="1634">
        <v>9769</v>
      </c>
      <c r="E14" s="1634">
        <v>19411</v>
      </c>
      <c r="F14" s="1634">
        <v>9539</v>
      </c>
      <c r="G14" s="1635">
        <v>9872</v>
      </c>
      <c r="H14" s="1636">
        <f t="shared" si="0"/>
        <v>19179</v>
      </c>
      <c r="I14" s="1636">
        <v>9393</v>
      </c>
      <c r="J14" s="1637">
        <v>9786</v>
      </c>
      <c r="K14" s="1636">
        <f t="shared" si="1"/>
        <v>18433</v>
      </c>
      <c r="L14" s="1636">
        <v>8987</v>
      </c>
      <c r="M14" s="1637">
        <v>9446</v>
      </c>
    </row>
    <row r="15" spans="1:90" ht="22.5" customHeight="1">
      <c r="A15" s="1552">
        <v>11</v>
      </c>
      <c r="B15" s="1634">
        <v>19803</v>
      </c>
      <c r="C15" s="1634">
        <v>9648</v>
      </c>
      <c r="D15" s="1634">
        <v>10155</v>
      </c>
      <c r="E15" s="1634">
        <v>19931</v>
      </c>
      <c r="F15" s="1634">
        <v>9622</v>
      </c>
      <c r="G15" s="1635">
        <v>10309</v>
      </c>
      <c r="H15" s="1636">
        <f t="shared" si="0"/>
        <v>19806</v>
      </c>
      <c r="I15" s="1636">
        <v>9407</v>
      </c>
      <c r="J15" s="1637">
        <v>10399</v>
      </c>
      <c r="K15" s="1636">
        <f t="shared" si="1"/>
        <v>19852</v>
      </c>
      <c r="L15" s="1636">
        <v>9431</v>
      </c>
      <c r="M15" s="1637">
        <v>10421</v>
      </c>
    </row>
    <row r="16" spans="1:90" ht="21" customHeight="1">
      <c r="A16" s="1552">
        <v>12</v>
      </c>
      <c r="B16" s="1634">
        <v>10862</v>
      </c>
      <c r="C16" s="1634">
        <v>4877</v>
      </c>
      <c r="D16" s="1634">
        <v>5985</v>
      </c>
      <c r="E16" s="1634">
        <v>10395</v>
      </c>
      <c r="F16" s="1634">
        <v>4586</v>
      </c>
      <c r="G16" s="1635">
        <v>5809</v>
      </c>
      <c r="H16" s="1636">
        <f t="shared" si="0"/>
        <v>9561</v>
      </c>
      <c r="I16" s="1636">
        <v>4095</v>
      </c>
      <c r="J16" s="1637">
        <v>5466</v>
      </c>
      <c r="K16" s="1636">
        <f t="shared" si="1"/>
        <v>8363</v>
      </c>
      <c r="L16" s="1636">
        <v>3679</v>
      </c>
      <c r="M16" s="1637">
        <v>4684</v>
      </c>
    </row>
    <row r="17" spans="1:13" ht="22.5" customHeight="1">
      <c r="A17" s="1552">
        <v>13</v>
      </c>
      <c r="B17" s="1638">
        <v>11215</v>
      </c>
      <c r="C17" s="1638">
        <v>4973</v>
      </c>
      <c r="D17" s="1638">
        <v>6242</v>
      </c>
      <c r="E17" s="1638">
        <v>11207</v>
      </c>
      <c r="F17" s="1638">
        <v>4938</v>
      </c>
      <c r="G17" s="1639">
        <v>6269</v>
      </c>
      <c r="H17" s="1636">
        <f t="shared" si="0"/>
        <v>10967</v>
      </c>
      <c r="I17" s="1636">
        <v>4798</v>
      </c>
      <c r="J17" s="1637">
        <v>6169</v>
      </c>
      <c r="K17" s="1636">
        <f t="shared" si="1"/>
        <v>9927</v>
      </c>
      <c r="L17" s="1636">
        <v>4146</v>
      </c>
      <c r="M17" s="1637">
        <v>5781</v>
      </c>
    </row>
    <row r="18" spans="1:13" ht="21.75" customHeight="1">
      <c r="A18" s="1640" t="s">
        <v>260</v>
      </c>
      <c r="B18" s="1641">
        <v>111863</v>
      </c>
      <c r="C18" s="1641">
        <v>53352</v>
      </c>
      <c r="D18" s="1641">
        <v>58511</v>
      </c>
      <c r="E18" s="1641">
        <f>SUM(F18:G18)</f>
        <v>110582</v>
      </c>
      <c r="F18" s="1641">
        <v>52807</v>
      </c>
      <c r="G18" s="1641">
        <v>57775</v>
      </c>
      <c r="H18" s="1642">
        <f>SUM(I18:J18)</f>
        <v>110715</v>
      </c>
      <c r="I18" s="1642">
        <f>SUM(I9:I17)</f>
        <v>53155</v>
      </c>
      <c r="J18" s="1642">
        <f>SUM(J9:J17)</f>
        <v>57560</v>
      </c>
      <c r="K18" s="1642">
        <f>SUM(L18:M18)</f>
        <v>108562</v>
      </c>
      <c r="L18" s="1642">
        <f>SUM(L9:L17)</f>
        <v>52547</v>
      </c>
      <c r="M18" s="1642">
        <f>SUM(M9:M17)</f>
        <v>56015</v>
      </c>
    </row>
    <row r="19" spans="1:13" ht="21" customHeight="1">
      <c r="A19" s="1625" t="s">
        <v>2802</v>
      </c>
      <c r="B19" s="1643"/>
      <c r="C19" s="1643"/>
      <c r="D19" s="1643"/>
      <c r="E19" s="1643"/>
      <c r="F19" s="1643"/>
      <c r="G19" s="1643"/>
      <c r="H19" s="1644"/>
      <c r="I19" s="1644"/>
      <c r="J19" s="1645"/>
      <c r="K19" s="1644"/>
      <c r="L19" s="1644"/>
      <c r="M19" s="1645"/>
    </row>
    <row r="20" spans="1:13" ht="21" customHeight="1">
      <c r="A20" s="1558">
        <v>7</v>
      </c>
      <c r="B20" s="1646">
        <v>7217</v>
      </c>
      <c r="C20" s="1647">
        <v>3382</v>
      </c>
      <c r="D20" s="1648">
        <v>3835</v>
      </c>
      <c r="E20" s="1646">
        <v>7024</v>
      </c>
      <c r="F20" s="1647">
        <v>3288</v>
      </c>
      <c r="G20" s="1649">
        <v>3736</v>
      </c>
      <c r="H20" s="1636">
        <f>SUM(I20:J20)</f>
        <v>6451</v>
      </c>
      <c r="I20" s="1636">
        <v>2994</v>
      </c>
      <c r="J20" s="1637">
        <v>3457</v>
      </c>
      <c r="K20" s="1636">
        <f>SUM(L20:M20)</f>
        <v>5626</v>
      </c>
      <c r="L20" s="1636">
        <v>2611</v>
      </c>
      <c r="M20" s="1637">
        <v>3015</v>
      </c>
    </row>
    <row r="21" spans="1:13" ht="22.5" customHeight="1">
      <c r="A21" s="1552" t="s">
        <v>2796</v>
      </c>
      <c r="B21" s="1634">
        <v>0</v>
      </c>
      <c r="C21" s="1634">
        <v>0</v>
      </c>
      <c r="D21" s="1634">
        <v>0</v>
      </c>
      <c r="E21" s="1634">
        <v>0</v>
      </c>
      <c r="F21" s="1634">
        <v>0</v>
      </c>
      <c r="G21" s="1635">
        <v>0</v>
      </c>
      <c r="H21" s="1636">
        <f t="shared" ref="H21:H28" si="2">SUM(I21:J21)</f>
        <v>1118</v>
      </c>
      <c r="I21" s="1636">
        <v>634</v>
      </c>
      <c r="J21" s="1637">
        <v>484</v>
      </c>
      <c r="K21" s="1636">
        <f t="shared" ref="K21:K28" si="3">SUM(L21:M21)</f>
        <v>1140</v>
      </c>
      <c r="L21" s="1636">
        <v>671</v>
      </c>
      <c r="M21" s="1637">
        <v>469</v>
      </c>
    </row>
    <row r="22" spans="1:13" ht="21.75" customHeight="1">
      <c r="A22" s="1552">
        <v>8</v>
      </c>
      <c r="B22" s="1650">
        <v>7065</v>
      </c>
      <c r="C22" s="1651">
        <v>3309</v>
      </c>
      <c r="D22" s="1652">
        <v>3756</v>
      </c>
      <c r="E22" s="1650">
        <v>7141</v>
      </c>
      <c r="F22" s="1651">
        <v>3341</v>
      </c>
      <c r="G22" s="1653">
        <v>3800</v>
      </c>
      <c r="H22" s="1636">
        <f t="shared" si="2"/>
        <v>6964</v>
      </c>
      <c r="I22" s="1636">
        <v>3241</v>
      </c>
      <c r="J22" s="1637">
        <v>3723</v>
      </c>
      <c r="K22" s="1636">
        <f t="shared" si="3"/>
        <v>6197</v>
      </c>
      <c r="L22" s="1636">
        <v>2899</v>
      </c>
      <c r="M22" s="1637">
        <v>3298</v>
      </c>
    </row>
    <row r="23" spans="1:13" ht="21.75" customHeight="1">
      <c r="A23" s="1552" t="s">
        <v>2797</v>
      </c>
      <c r="B23" s="1650"/>
      <c r="C23" s="1651"/>
      <c r="D23" s="1652"/>
      <c r="E23" s="1634">
        <v>0</v>
      </c>
      <c r="F23" s="1634">
        <v>0</v>
      </c>
      <c r="G23" s="1634">
        <v>0</v>
      </c>
      <c r="H23" s="1634">
        <v>0</v>
      </c>
      <c r="I23" s="1634">
        <v>0</v>
      </c>
      <c r="J23" s="1634">
        <v>0</v>
      </c>
      <c r="K23" s="1636">
        <f t="shared" si="3"/>
        <v>1060</v>
      </c>
      <c r="L23" s="1636">
        <v>605</v>
      </c>
      <c r="M23" s="1637">
        <v>455</v>
      </c>
    </row>
    <row r="24" spans="1:13" ht="21.75" customHeight="1">
      <c r="A24" s="1552">
        <v>9</v>
      </c>
      <c r="B24" s="1650">
        <v>7527</v>
      </c>
      <c r="C24" s="1651">
        <v>3634</v>
      </c>
      <c r="D24" s="1652">
        <v>3893</v>
      </c>
      <c r="E24" s="1650">
        <v>7304</v>
      </c>
      <c r="F24" s="1651">
        <v>3499</v>
      </c>
      <c r="G24" s="1653">
        <v>3805</v>
      </c>
      <c r="H24" s="1636">
        <f t="shared" si="2"/>
        <v>7328</v>
      </c>
      <c r="I24" s="1636">
        <v>3477</v>
      </c>
      <c r="J24" s="1637">
        <v>3851</v>
      </c>
      <c r="K24" s="1636">
        <f t="shared" si="3"/>
        <v>7242</v>
      </c>
      <c r="L24" s="1636">
        <v>3456</v>
      </c>
      <c r="M24" s="1637">
        <v>3786</v>
      </c>
    </row>
    <row r="25" spans="1:13" ht="21.75" customHeight="1">
      <c r="A25" s="1552">
        <v>10</v>
      </c>
      <c r="B25" s="1650">
        <v>7524</v>
      </c>
      <c r="C25" s="1651">
        <v>3572</v>
      </c>
      <c r="D25" s="1652">
        <v>3952</v>
      </c>
      <c r="E25" s="1650">
        <v>7641</v>
      </c>
      <c r="F25" s="1651">
        <v>3646</v>
      </c>
      <c r="G25" s="1653">
        <v>3995</v>
      </c>
      <c r="H25" s="1636">
        <f t="shared" si="2"/>
        <v>7592</v>
      </c>
      <c r="I25" s="1636">
        <v>3547</v>
      </c>
      <c r="J25" s="1637">
        <v>4045</v>
      </c>
      <c r="K25" s="1636">
        <f t="shared" si="3"/>
        <v>7551</v>
      </c>
      <c r="L25" s="1636">
        <v>3502</v>
      </c>
      <c r="M25" s="1637">
        <v>4049</v>
      </c>
    </row>
    <row r="26" spans="1:13" ht="21.75" customHeight="1">
      <c r="A26" s="1552">
        <v>11</v>
      </c>
      <c r="B26" s="1650">
        <v>8142</v>
      </c>
      <c r="C26" s="1651">
        <v>3786</v>
      </c>
      <c r="D26" s="1652">
        <v>4356</v>
      </c>
      <c r="E26" s="1650">
        <v>8076</v>
      </c>
      <c r="F26" s="1651">
        <v>3658</v>
      </c>
      <c r="G26" s="1653">
        <v>4418</v>
      </c>
      <c r="H26" s="1636">
        <f t="shared" si="2"/>
        <v>8184</v>
      </c>
      <c r="I26" s="1636">
        <v>3741</v>
      </c>
      <c r="J26" s="1637">
        <v>4443</v>
      </c>
      <c r="K26" s="1636">
        <f t="shared" si="3"/>
        <v>8329</v>
      </c>
      <c r="L26" s="1636">
        <v>3694</v>
      </c>
      <c r="M26" s="1637">
        <v>4635</v>
      </c>
    </row>
    <row r="27" spans="1:13" ht="21.75" customHeight="1">
      <c r="A27" s="1552">
        <v>12</v>
      </c>
      <c r="B27" s="1650">
        <v>5526</v>
      </c>
      <c r="C27" s="1651">
        <v>2392</v>
      </c>
      <c r="D27" s="1652">
        <v>3134</v>
      </c>
      <c r="E27" s="1650">
        <v>5396</v>
      </c>
      <c r="F27" s="1651">
        <v>2271</v>
      </c>
      <c r="G27" s="1653">
        <v>3125</v>
      </c>
      <c r="H27" s="1636">
        <f t="shared" si="2"/>
        <v>5140</v>
      </c>
      <c r="I27" s="1636">
        <v>2075</v>
      </c>
      <c r="J27" s="1637">
        <v>3065</v>
      </c>
      <c r="K27" s="1636">
        <f t="shared" si="3"/>
        <v>4641</v>
      </c>
      <c r="L27" s="1636">
        <v>2007</v>
      </c>
      <c r="M27" s="1637">
        <v>2634</v>
      </c>
    </row>
    <row r="28" spans="1:13" ht="21.75" customHeight="1">
      <c r="A28" s="1552">
        <v>13</v>
      </c>
      <c r="B28" s="1654">
        <v>6004</v>
      </c>
      <c r="C28" s="1651">
        <v>2575</v>
      </c>
      <c r="D28" s="1652">
        <v>3429</v>
      </c>
      <c r="E28" s="1654">
        <v>6115</v>
      </c>
      <c r="F28" s="1651">
        <v>2591</v>
      </c>
      <c r="G28" s="1653">
        <v>3524</v>
      </c>
      <c r="H28" s="1655">
        <f t="shared" si="2"/>
        <v>6037</v>
      </c>
      <c r="I28" s="1636">
        <v>2499</v>
      </c>
      <c r="J28" s="1637">
        <v>3538</v>
      </c>
      <c r="K28" s="1655">
        <f t="shared" si="3"/>
        <v>5716</v>
      </c>
      <c r="L28" s="1636">
        <v>2314</v>
      </c>
      <c r="M28" s="1637">
        <v>3402</v>
      </c>
    </row>
    <row r="29" spans="1:13" ht="21.75" customHeight="1">
      <c r="A29" s="1640" t="s">
        <v>260</v>
      </c>
      <c r="B29" s="1641">
        <v>49005</v>
      </c>
      <c r="C29" s="1642">
        <v>22650</v>
      </c>
      <c r="D29" s="1642">
        <v>26355</v>
      </c>
      <c r="E29" s="1641">
        <v>48697</v>
      </c>
      <c r="F29" s="1642">
        <v>22294</v>
      </c>
      <c r="G29" s="1656">
        <v>26403</v>
      </c>
      <c r="H29" s="1657">
        <f>SUM(I29:J29)</f>
        <v>48814</v>
      </c>
      <c r="I29" s="1658">
        <f t="shared" ref="I29:J29" si="4">SUM(I20:I28)</f>
        <v>22208</v>
      </c>
      <c r="J29" s="1659">
        <f t="shared" si="4"/>
        <v>26606</v>
      </c>
      <c r="K29" s="1642">
        <f>SUM(L29:M29)</f>
        <v>47502</v>
      </c>
      <c r="L29" s="1658">
        <f t="shared" ref="L29:M29" si="5">SUM(L20:L28)</f>
        <v>21759</v>
      </c>
      <c r="M29" s="1659">
        <f t="shared" si="5"/>
        <v>25743</v>
      </c>
    </row>
    <row r="30" spans="1:13" ht="23.25" customHeight="1">
      <c r="A30" s="1660" t="s">
        <v>2803</v>
      </c>
      <c r="B30" s="1643"/>
      <c r="C30" s="1643"/>
      <c r="D30" s="1643"/>
      <c r="E30" s="1643"/>
      <c r="F30" s="1643"/>
      <c r="G30" s="1643"/>
      <c r="H30" s="1661"/>
      <c r="I30" s="1661"/>
      <c r="J30" s="1645"/>
      <c r="K30" s="1661"/>
      <c r="L30" s="1661"/>
      <c r="M30" s="1645"/>
    </row>
    <row r="31" spans="1:13" ht="21.75" customHeight="1">
      <c r="A31" s="1662">
        <v>7</v>
      </c>
      <c r="B31" s="1663">
        <v>8786</v>
      </c>
      <c r="C31" s="1663">
        <v>4262</v>
      </c>
      <c r="D31" s="1663">
        <v>4524</v>
      </c>
      <c r="E31" s="1663">
        <v>8793</v>
      </c>
      <c r="F31" s="1663">
        <v>4446</v>
      </c>
      <c r="G31" s="1664">
        <v>4347</v>
      </c>
      <c r="H31" s="1632">
        <f t="shared" ref="H31:H40" si="6">SUM(I31:J31)</f>
        <v>8039</v>
      </c>
      <c r="I31" s="1632">
        <v>4153</v>
      </c>
      <c r="J31" s="1633">
        <v>3886</v>
      </c>
      <c r="K31" s="1632">
        <f t="shared" ref="K31:K40" si="7">SUM(L31:M31)</f>
        <v>8035</v>
      </c>
      <c r="L31" s="1632">
        <v>3871</v>
      </c>
      <c r="M31" s="1633">
        <v>4164</v>
      </c>
    </row>
    <row r="32" spans="1:13" ht="22.5" customHeight="1">
      <c r="A32" s="1552" t="s">
        <v>2796</v>
      </c>
      <c r="B32" s="1634">
        <v>0</v>
      </c>
      <c r="C32" s="1634">
        <v>0</v>
      </c>
      <c r="D32" s="1634">
        <v>0</v>
      </c>
      <c r="E32" s="1634">
        <v>0</v>
      </c>
      <c r="F32" s="1634">
        <v>0</v>
      </c>
      <c r="G32" s="1635">
        <v>0</v>
      </c>
      <c r="H32" s="1636">
        <f t="shared" si="6"/>
        <v>2173</v>
      </c>
      <c r="I32" s="1636">
        <v>1439</v>
      </c>
      <c r="J32" s="1637">
        <v>734</v>
      </c>
      <c r="K32" s="1636">
        <f t="shared" si="7"/>
        <v>2129</v>
      </c>
      <c r="L32" s="1636">
        <v>1397</v>
      </c>
      <c r="M32" s="1637">
        <v>732</v>
      </c>
    </row>
    <row r="33" spans="1:13" ht="21.75" customHeight="1">
      <c r="A33" s="1665">
        <v>8</v>
      </c>
      <c r="B33" s="1650">
        <v>9335</v>
      </c>
      <c r="C33" s="1650">
        <v>4545</v>
      </c>
      <c r="D33" s="1650">
        <v>4790</v>
      </c>
      <c r="E33" s="1650">
        <v>9019</v>
      </c>
      <c r="F33" s="1650">
        <v>4407</v>
      </c>
      <c r="G33" s="1666">
        <v>4612</v>
      </c>
      <c r="H33" s="1636">
        <f t="shared" si="6"/>
        <v>9271</v>
      </c>
      <c r="I33" s="1636">
        <v>4682</v>
      </c>
      <c r="J33" s="1637">
        <v>4589</v>
      </c>
      <c r="K33" s="1636">
        <f t="shared" si="7"/>
        <v>8455</v>
      </c>
      <c r="L33" s="1636">
        <v>4332</v>
      </c>
      <c r="M33" s="1637">
        <v>4123</v>
      </c>
    </row>
    <row r="34" spans="1:13" ht="21.75" customHeight="1">
      <c r="A34" s="1552" t="s">
        <v>2797</v>
      </c>
      <c r="B34" s="1650"/>
      <c r="C34" s="1650"/>
      <c r="D34" s="1650"/>
      <c r="E34" s="1634">
        <v>0</v>
      </c>
      <c r="F34" s="1634">
        <v>0</v>
      </c>
      <c r="G34" s="1634">
        <v>0</v>
      </c>
      <c r="H34" s="1634">
        <v>0</v>
      </c>
      <c r="I34" s="1634">
        <v>0</v>
      </c>
      <c r="J34" s="1634">
        <v>0</v>
      </c>
      <c r="K34" s="1636">
        <f t="shared" si="7"/>
        <v>2126</v>
      </c>
      <c r="L34" s="1636">
        <v>1388</v>
      </c>
      <c r="M34" s="1637">
        <v>738</v>
      </c>
    </row>
    <row r="35" spans="1:13" ht="21.75" customHeight="1">
      <c r="A35" s="1665">
        <v>9</v>
      </c>
      <c r="B35" s="1650">
        <v>11129</v>
      </c>
      <c r="C35" s="1650">
        <v>5567</v>
      </c>
      <c r="D35" s="1650">
        <v>5562</v>
      </c>
      <c r="E35" s="1650">
        <v>10357</v>
      </c>
      <c r="F35" s="1650">
        <v>5141</v>
      </c>
      <c r="G35" s="1666">
        <v>5216</v>
      </c>
      <c r="H35" s="1636">
        <f t="shared" si="6"/>
        <v>9858</v>
      </c>
      <c r="I35" s="1636">
        <v>4842</v>
      </c>
      <c r="J35" s="1637">
        <v>5016</v>
      </c>
      <c r="K35" s="1636">
        <f t="shared" si="7"/>
        <v>9977</v>
      </c>
      <c r="L35" s="1636">
        <v>5074</v>
      </c>
      <c r="M35" s="1637">
        <v>4903</v>
      </c>
    </row>
    <row r="36" spans="1:13" ht="22.5" customHeight="1">
      <c r="A36" s="1665">
        <v>10</v>
      </c>
      <c r="B36" s="1650">
        <v>11400</v>
      </c>
      <c r="C36" s="1650">
        <v>5583</v>
      </c>
      <c r="D36" s="1650">
        <v>5817</v>
      </c>
      <c r="E36" s="1650">
        <v>11770</v>
      </c>
      <c r="F36" s="1650">
        <v>5893</v>
      </c>
      <c r="G36" s="1666">
        <v>5877</v>
      </c>
      <c r="H36" s="1636">
        <f t="shared" si="6"/>
        <v>11587</v>
      </c>
      <c r="I36" s="1636">
        <v>5846</v>
      </c>
      <c r="J36" s="1637">
        <v>5741</v>
      </c>
      <c r="K36" s="1636">
        <f t="shared" si="7"/>
        <v>10882</v>
      </c>
      <c r="L36" s="1636">
        <v>5485</v>
      </c>
      <c r="M36" s="1637">
        <v>5397</v>
      </c>
    </row>
    <row r="37" spans="1:13" ht="21.75" customHeight="1">
      <c r="A37" s="1665">
        <v>11</v>
      </c>
      <c r="B37" s="1650">
        <v>11661</v>
      </c>
      <c r="C37" s="1650">
        <v>5862</v>
      </c>
      <c r="D37" s="1650">
        <v>5799</v>
      </c>
      <c r="E37" s="1650">
        <v>11855</v>
      </c>
      <c r="F37" s="1650">
        <v>5964</v>
      </c>
      <c r="G37" s="1666">
        <v>5891</v>
      </c>
      <c r="H37" s="1636">
        <f t="shared" si="6"/>
        <v>11622</v>
      </c>
      <c r="I37" s="1636">
        <v>5666</v>
      </c>
      <c r="J37" s="1637">
        <v>5956</v>
      </c>
      <c r="K37" s="1636">
        <f t="shared" si="7"/>
        <v>11523</v>
      </c>
      <c r="L37" s="1636">
        <v>5737</v>
      </c>
      <c r="M37" s="1637">
        <v>5786</v>
      </c>
    </row>
    <row r="38" spans="1:13" ht="21.75" customHeight="1">
      <c r="A38" s="1665">
        <v>12</v>
      </c>
      <c r="B38" s="1650">
        <v>5336</v>
      </c>
      <c r="C38" s="1650">
        <v>2485</v>
      </c>
      <c r="D38" s="1650">
        <v>2851</v>
      </c>
      <c r="E38" s="1650">
        <v>4999</v>
      </c>
      <c r="F38" s="1650">
        <v>2315</v>
      </c>
      <c r="G38" s="1666">
        <v>2684</v>
      </c>
      <c r="H38" s="1636">
        <f t="shared" si="6"/>
        <v>4421</v>
      </c>
      <c r="I38" s="1636">
        <v>2020</v>
      </c>
      <c r="J38" s="1637">
        <v>2401</v>
      </c>
      <c r="K38" s="1636">
        <f t="shared" si="7"/>
        <v>3722</v>
      </c>
      <c r="L38" s="1636">
        <v>1672</v>
      </c>
      <c r="M38" s="1637">
        <v>2050</v>
      </c>
    </row>
    <row r="39" spans="1:13" ht="22.5" customHeight="1">
      <c r="A39" s="1667">
        <v>13</v>
      </c>
      <c r="B39" s="1654">
        <v>5211</v>
      </c>
      <c r="C39" s="1654">
        <v>2398</v>
      </c>
      <c r="D39" s="1654">
        <v>2813</v>
      </c>
      <c r="E39" s="1654">
        <v>5092</v>
      </c>
      <c r="F39" s="1654">
        <v>2347</v>
      </c>
      <c r="G39" s="1668">
        <v>2745</v>
      </c>
      <c r="H39" s="1636">
        <f t="shared" si="6"/>
        <v>4930</v>
      </c>
      <c r="I39" s="1636">
        <v>2299</v>
      </c>
      <c r="J39" s="1637">
        <v>2631</v>
      </c>
      <c r="K39" s="1636">
        <f t="shared" si="7"/>
        <v>4211</v>
      </c>
      <c r="L39" s="1636">
        <v>1832</v>
      </c>
      <c r="M39" s="1637">
        <v>2379</v>
      </c>
    </row>
    <row r="40" spans="1:13" ht="22.5" customHeight="1">
      <c r="A40" s="1667" t="s">
        <v>260</v>
      </c>
      <c r="B40" s="1669">
        <v>62858</v>
      </c>
      <c r="C40" s="1669">
        <v>30702</v>
      </c>
      <c r="D40" s="1669">
        <v>32156</v>
      </c>
      <c r="E40" s="1669">
        <v>61885</v>
      </c>
      <c r="F40" s="1669">
        <v>30513</v>
      </c>
      <c r="G40" s="1670">
        <v>31372</v>
      </c>
      <c r="H40" s="1658">
        <f t="shared" si="6"/>
        <v>61901</v>
      </c>
      <c r="I40" s="1658">
        <f t="shared" ref="I40:J40" si="8">SUM(I31:I39)</f>
        <v>30947</v>
      </c>
      <c r="J40" s="1658">
        <f t="shared" si="8"/>
        <v>30954</v>
      </c>
      <c r="K40" s="1642">
        <f t="shared" si="7"/>
        <v>61060</v>
      </c>
      <c r="L40" s="1658">
        <f t="shared" ref="L40:M40" si="9">SUM(L31:L39)</f>
        <v>30788</v>
      </c>
      <c r="M40" s="1658">
        <f t="shared" si="9"/>
        <v>30272</v>
      </c>
    </row>
    <row r="41" spans="1:13" ht="18">
      <c r="A41" s="1671"/>
    </row>
  </sheetData>
  <mergeCells count="5">
    <mergeCell ref="A6:A7"/>
    <mergeCell ref="E6:G6"/>
    <mergeCell ref="H6:J6"/>
    <mergeCell ref="K6:M6"/>
    <mergeCell ref="A1:C1"/>
  </mergeCells>
  <hyperlinks>
    <hyperlink ref="A1" location="CONTENT!A1" display="Back to table of contents"/>
  </hyperlinks>
  <pageMargins left="0.43307086614173201" right="0.118110236220472" top="0.511811023622047" bottom="0.31496062992126" header="0.511811023622047" footer="0.511811023622047"/>
  <pageSetup paperSize="9" scale="81" orientation="portrait" horizontalDpi="300" verticalDpi="300"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CK109"/>
  <sheetViews>
    <sheetView zoomScale="90" zoomScaleNormal="90" workbookViewId="0">
      <selection activeCell="L1" sqref="L1:L1048576"/>
    </sheetView>
  </sheetViews>
  <sheetFormatPr defaultColWidth="9.33203125" defaultRowHeight="15.75"/>
  <cols>
    <col min="1" max="1" width="16.1640625" style="963" customWidth="1"/>
    <col min="2" max="2" width="18.83203125" style="963" customWidth="1"/>
    <col min="3" max="3" width="17.6640625" style="963" customWidth="1"/>
    <col min="4" max="4" width="18.5" style="963" customWidth="1"/>
    <col min="5" max="5" width="18.83203125" style="963" customWidth="1"/>
    <col min="6" max="6" width="19" style="963" customWidth="1"/>
    <col min="7" max="7" width="18" style="963" customWidth="1"/>
    <col min="8" max="8" width="17.83203125" style="963" customWidth="1"/>
    <col min="9" max="9" width="17.33203125" style="963" customWidth="1"/>
    <col min="10" max="10" width="18.83203125" style="963" customWidth="1"/>
    <col min="11" max="11" width="2.1640625" style="963" customWidth="1"/>
    <col min="12" max="16384" width="9.33203125" style="963"/>
  </cols>
  <sheetData>
    <row r="1" spans="1:89"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1546" customFormat="1" ht="32.25" customHeight="1">
      <c r="A2" s="1546" t="s">
        <v>3911</v>
      </c>
      <c r="K2" s="2385"/>
    </row>
    <row r="3" spans="1:89" ht="29.25" customHeight="1">
      <c r="A3" s="1672" t="s">
        <v>2804</v>
      </c>
      <c r="B3" s="1672"/>
      <c r="C3" s="1546"/>
      <c r="D3" s="1546"/>
      <c r="E3" s="1546"/>
      <c r="F3" s="1546"/>
      <c r="G3" s="1546"/>
      <c r="H3" s="1546"/>
      <c r="I3" s="1546"/>
      <c r="J3" s="1546"/>
      <c r="K3" s="1546"/>
    </row>
    <row r="4" spans="1:89" s="1545" customFormat="1" ht="11.25" customHeight="1">
      <c r="A4" s="1672"/>
      <c r="B4" s="1672"/>
      <c r="C4" s="1673"/>
      <c r="D4" s="1673"/>
      <c r="E4" s="1673"/>
      <c r="F4" s="1673"/>
      <c r="G4" s="1673"/>
      <c r="H4" s="1673"/>
      <c r="I4" s="1673"/>
      <c r="J4" s="1673"/>
      <c r="K4" s="1673"/>
    </row>
    <row r="5" spans="1:89" s="1498" customFormat="1" ht="33.75" customHeight="1">
      <c r="A5" s="6705" t="s">
        <v>3</v>
      </c>
      <c r="B5" s="6683" t="s">
        <v>2779</v>
      </c>
      <c r="C5" s="6684"/>
      <c r="D5" s="6685"/>
      <c r="E5" s="1674" t="s">
        <v>2780</v>
      </c>
      <c r="F5" s="1619"/>
      <c r="G5" s="1675"/>
      <c r="H5" s="6683" t="s">
        <v>2781</v>
      </c>
      <c r="I5" s="6684"/>
      <c r="J5" s="6685"/>
      <c r="K5" s="1676"/>
    </row>
    <row r="6" spans="1:89" s="1498" customFormat="1" ht="35.25" customHeight="1">
      <c r="A6" s="6707"/>
      <c r="B6" s="1677" t="s">
        <v>260</v>
      </c>
      <c r="C6" s="1678" t="s">
        <v>6</v>
      </c>
      <c r="D6" s="1679" t="s">
        <v>7</v>
      </c>
      <c r="E6" s="1677" t="s">
        <v>260</v>
      </c>
      <c r="F6" s="1678" t="s">
        <v>6</v>
      </c>
      <c r="G6" s="1679" t="s">
        <v>7</v>
      </c>
      <c r="H6" s="1680" t="s">
        <v>260</v>
      </c>
      <c r="I6" s="1678" t="s">
        <v>6</v>
      </c>
      <c r="J6" s="1679" t="s">
        <v>7</v>
      </c>
      <c r="K6" s="1681"/>
    </row>
    <row r="7" spans="1:89" s="1498" customFormat="1" ht="29.25" hidden="1" customHeight="1">
      <c r="A7" s="1682">
        <v>1990</v>
      </c>
      <c r="B7" s="1683">
        <f t="shared" ref="B7:B15" si="0">SUM(C7:D7)</f>
        <v>9695</v>
      </c>
      <c r="C7" s="1684">
        <v>5059</v>
      </c>
      <c r="D7" s="1685">
        <v>4636</v>
      </c>
      <c r="E7" s="1684">
        <f t="shared" ref="E7:E15" si="1">SUM(F7:G7)</f>
        <v>6014</v>
      </c>
      <c r="F7" s="1685">
        <v>2940</v>
      </c>
      <c r="G7" s="1684">
        <v>3074</v>
      </c>
      <c r="H7" s="1686">
        <f t="shared" ref="H7:J17" si="2">E7/B7*100</f>
        <v>62.03197524497164</v>
      </c>
      <c r="I7" s="1687">
        <f t="shared" si="2"/>
        <v>58.114251828424592</v>
      </c>
      <c r="J7" s="1688">
        <f t="shared" si="2"/>
        <v>66.307161345987922</v>
      </c>
      <c r="K7" s="1689"/>
    </row>
    <row r="8" spans="1:89" s="1498" customFormat="1" ht="29.25" hidden="1" customHeight="1">
      <c r="A8" s="1682">
        <v>1991</v>
      </c>
      <c r="B8" s="1683">
        <f t="shared" si="0"/>
        <v>11079</v>
      </c>
      <c r="C8" s="1684">
        <v>5457</v>
      </c>
      <c r="D8" s="1685">
        <v>5622</v>
      </c>
      <c r="E8" s="1684">
        <f t="shared" si="1"/>
        <v>7244</v>
      </c>
      <c r="F8" s="1685">
        <v>3502</v>
      </c>
      <c r="G8" s="1684">
        <v>3742</v>
      </c>
      <c r="H8" s="1686">
        <f t="shared" si="2"/>
        <v>65.384962541745651</v>
      </c>
      <c r="I8" s="1687">
        <f t="shared" si="2"/>
        <v>64.17445482866043</v>
      </c>
      <c r="J8" s="1688">
        <f t="shared" si="2"/>
        <v>66.559943080754181</v>
      </c>
      <c r="K8" s="1689"/>
    </row>
    <row r="9" spans="1:89" s="1498" customFormat="1" ht="29.25" hidden="1" customHeight="1">
      <c r="A9" s="1682">
        <v>1992</v>
      </c>
      <c r="B9" s="1683">
        <f t="shared" si="0"/>
        <v>11091</v>
      </c>
      <c r="C9" s="1684">
        <v>5348</v>
      </c>
      <c r="D9" s="1685">
        <v>5743</v>
      </c>
      <c r="E9" s="1684">
        <f t="shared" si="1"/>
        <v>6981</v>
      </c>
      <c r="F9" s="1685">
        <v>3246</v>
      </c>
      <c r="G9" s="1684">
        <v>3735</v>
      </c>
      <c r="H9" s="1686">
        <f t="shared" si="2"/>
        <v>62.942926697322157</v>
      </c>
      <c r="I9" s="1687">
        <f t="shared" si="2"/>
        <v>60.695587135377714</v>
      </c>
      <c r="J9" s="1688">
        <f t="shared" si="2"/>
        <v>65.035695629461955</v>
      </c>
      <c r="K9" s="1689"/>
    </row>
    <row r="10" spans="1:89" s="1498" customFormat="1" ht="29.25" hidden="1" customHeight="1">
      <c r="A10" s="1682">
        <v>1993</v>
      </c>
      <c r="B10" s="1683">
        <f t="shared" si="0"/>
        <v>11772</v>
      </c>
      <c r="C10" s="1684">
        <v>5708</v>
      </c>
      <c r="D10" s="1685">
        <v>6064</v>
      </c>
      <c r="E10" s="1684">
        <f t="shared" si="1"/>
        <v>7519</v>
      </c>
      <c r="F10" s="1685">
        <v>3633</v>
      </c>
      <c r="G10" s="1684">
        <v>3886</v>
      </c>
      <c r="H10" s="1686">
        <f t="shared" si="2"/>
        <v>63.871899422358133</v>
      </c>
      <c r="I10" s="1687">
        <f t="shared" si="2"/>
        <v>63.647512263489837</v>
      </c>
      <c r="J10" s="1688">
        <f t="shared" si="2"/>
        <v>64.083113456464375</v>
      </c>
      <c r="K10" s="1689"/>
    </row>
    <row r="11" spans="1:89" s="1498" customFormat="1" ht="29.25" hidden="1" customHeight="1">
      <c r="A11" s="1682">
        <v>1994</v>
      </c>
      <c r="B11" s="1683">
        <f t="shared" si="0"/>
        <v>11480</v>
      </c>
      <c r="C11" s="1684">
        <v>5561</v>
      </c>
      <c r="D11" s="1685">
        <v>5919</v>
      </c>
      <c r="E11" s="1684">
        <f t="shared" si="1"/>
        <v>7563</v>
      </c>
      <c r="F11" s="1685">
        <v>3551</v>
      </c>
      <c r="G11" s="1684">
        <v>4012</v>
      </c>
      <c r="H11" s="1686">
        <f t="shared" si="2"/>
        <v>65.879790940766554</v>
      </c>
      <c r="I11" s="1687">
        <f t="shared" si="2"/>
        <v>63.855421686746979</v>
      </c>
      <c r="J11" s="1688">
        <f t="shared" si="2"/>
        <v>67.781719885115734</v>
      </c>
      <c r="K11" s="1689"/>
    </row>
    <row r="12" spans="1:89" s="1498" customFormat="1" ht="29.25" hidden="1" customHeight="1">
      <c r="A12" s="1682">
        <v>1995</v>
      </c>
      <c r="B12" s="1683">
        <f t="shared" si="0"/>
        <v>12089</v>
      </c>
      <c r="C12" s="1684">
        <v>5683</v>
      </c>
      <c r="D12" s="1685">
        <v>6406</v>
      </c>
      <c r="E12" s="1684">
        <f t="shared" si="1"/>
        <v>8494</v>
      </c>
      <c r="F12" s="1685">
        <v>3919</v>
      </c>
      <c r="G12" s="1684">
        <v>4575</v>
      </c>
      <c r="H12" s="1686">
        <f t="shared" si="2"/>
        <v>70.262221854578542</v>
      </c>
      <c r="I12" s="1687">
        <f t="shared" si="2"/>
        <v>68.960056308287875</v>
      </c>
      <c r="J12" s="1688">
        <f t="shared" si="2"/>
        <v>71.41742116765532</v>
      </c>
      <c r="K12" s="1689"/>
    </row>
    <row r="13" spans="1:89" s="1498" customFormat="1" ht="29.25" hidden="1" customHeight="1">
      <c r="A13" s="1682">
        <v>1996</v>
      </c>
      <c r="B13" s="1683">
        <f t="shared" si="0"/>
        <v>12846</v>
      </c>
      <c r="C13" s="1684">
        <v>6126</v>
      </c>
      <c r="D13" s="1685">
        <v>6720</v>
      </c>
      <c r="E13" s="1684">
        <f t="shared" si="1"/>
        <v>9626</v>
      </c>
      <c r="F13" s="1685">
        <v>4448</v>
      </c>
      <c r="G13" s="1684">
        <v>5178</v>
      </c>
      <c r="H13" s="1686">
        <f t="shared" si="2"/>
        <v>74.933831542892733</v>
      </c>
      <c r="I13" s="1687">
        <f t="shared" si="2"/>
        <v>72.608553705517465</v>
      </c>
      <c r="J13" s="1688">
        <f t="shared" si="2"/>
        <v>77.053571428571431</v>
      </c>
      <c r="K13" s="1689"/>
    </row>
    <row r="14" spans="1:89" s="1498" customFormat="1" ht="31.5" hidden="1" customHeight="1">
      <c r="A14" s="1682">
        <v>1997</v>
      </c>
      <c r="B14" s="1683">
        <f t="shared" si="0"/>
        <v>13661</v>
      </c>
      <c r="C14" s="1684">
        <v>6665</v>
      </c>
      <c r="D14" s="1685">
        <v>6996</v>
      </c>
      <c r="E14" s="1684">
        <f t="shared" si="1"/>
        <v>10316</v>
      </c>
      <c r="F14" s="1685">
        <v>4914</v>
      </c>
      <c r="G14" s="1684">
        <v>5402</v>
      </c>
      <c r="H14" s="1686">
        <f t="shared" si="2"/>
        <v>75.514237610716634</v>
      </c>
      <c r="I14" s="1687">
        <f t="shared" si="2"/>
        <v>73.728432108027008</v>
      </c>
      <c r="J14" s="1688">
        <f t="shared" si="2"/>
        <v>77.215551743853624</v>
      </c>
      <c r="K14" s="1689"/>
    </row>
    <row r="15" spans="1:89" s="1498" customFormat="1" ht="30" hidden="1" customHeight="1">
      <c r="A15" s="1682">
        <v>1998</v>
      </c>
      <c r="B15" s="1683">
        <f t="shared" si="0"/>
        <v>14376</v>
      </c>
      <c r="C15" s="1684">
        <v>6737</v>
      </c>
      <c r="D15" s="1685">
        <v>7639</v>
      </c>
      <c r="E15" s="1684">
        <f t="shared" si="1"/>
        <v>11126</v>
      </c>
      <c r="F15" s="1685">
        <v>5192</v>
      </c>
      <c r="G15" s="1684">
        <v>5934</v>
      </c>
      <c r="H15" s="1686">
        <f t="shared" si="2"/>
        <v>77.392877017250967</v>
      </c>
      <c r="I15" s="1687">
        <f t="shared" si="2"/>
        <v>77.066943743506016</v>
      </c>
      <c r="J15" s="1688">
        <f t="shared" si="2"/>
        <v>77.680324649823277</v>
      </c>
      <c r="K15" s="1689"/>
    </row>
    <row r="16" spans="1:89" s="1498" customFormat="1" ht="30" hidden="1" customHeight="1">
      <c r="A16" s="1682">
        <v>1999</v>
      </c>
      <c r="B16" s="1683">
        <v>14700</v>
      </c>
      <c r="C16" s="1684">
        <v>6705</v>
      </c>
      <c r="D16" s="1685">
        <v>7995</v>
      </c>
      <c r="E16" s="1684">
        <v>11309</v>
      </c>
      <c r="F16" s="1685">
        <v>5067</v>
      </c>
      <c r="G16" s="1684">
        <v>6242</v>
      </c>
      <c r="H16" s="1686">
        <f t="shared" si="2"/>
        <v>76.931972789115648</v>
      </c>
      <c r="I16" s="1687">
        <f t="shared" si="2"/>
        <v>75.570469798657712</v>
      </c>
      <c r="J16" s="1687">
        <f t="shared" si="2"/>
        <v>78.07379612257661</v>
      </c>
      <c r="K16" s="1689"/>
    </row>
    <row r="17" spans="1:11" s="1498" customFormat="1" ht="33.75" hidden="1" customHeight="1">
      <c r="A17" s="1690">
        <v>2001</v>
      </c>
      <c r="B17" s="1683">
        <f>C17+D17</f>
        <v>14248</v>
      </c>
      <c r="C17" s="1684">
        <v>6564</v>
      </c>
      <c r="D17" s="1685">
        <v>7684</v>
      </c>
      <c r="E17" s="1683">
        <f>F17+G17</f>
        <v>10918</v>
      </c>
      <c r="F17" s="1684">
        <v>4884</v>
      </c>
      <c r="G17" s="1684">
        <v>6034</v>
      </c>
      <c r="H17" s="1686">
        <f>E17/B17*100</f>
        <v>76.628298708590677</v>
      </c>
      <c r="I17" s="1686">
        <f t="shared" si="2"/>
        <v>74.405850091407672</v>
      </c>
      <c r="J17" s="1687">
        <f t="shared" si="2"/>
        <v>78.52680895366997</v>
      </c>
      <c r="K17" s="1689"/>
    </row>
    <row r="18" spans="1:11" s="1498" customFormat="1" ht="38.1" hidden="1" customHeight="1">
      <c r="A18" s="1691">
        <v>2002</v>
      </c>
      <c r="B18" s="1683">
        <f>SUM(C18:D18)</f>
        <v>14527</v>
      </c>
      <c r="C18" s="1684">
        <v>6697</v>
      </c>
      <c r="D18" s="1685">
        <v>7830</v>
      </c>
      <c r="E18" s="1683">
        <f>SUM(F18:G18)</f>
        <v>10843</v>
      </c>
      <c r="F18" s="1684">
        <v>4844</v>
      </c>
      <c r="G18" s="1684">
        <v>5999</v>
      </c>
      <c r="H18" s="1686">
        <f>E18/B18*100</f>
        <v>74.640324912232387</v>
      </c>
      <c r="I18" s="1686">
        <f>F18/C18*100</f>
        <v>72.330894430341942</v>
      </c>
      <c r="J18" s="1687">
        <f>G18/D18*100</f>
        <v>76.615581098339732</v>
      </c>
      <c r="K18" s="1689"/>
    </row>
    <row r="19" spans="1:11" s="1498" customFormat="1" ht="38.1" hidden="1" customHeight="1">
      <c r="A19" s="1691">
        <v>2004</v>
      </c>
      <c r="B19" s="1683">
        <v>14809</v>
      </c>
      <c r="C19" s="1684">
        <v>6876</v>
      </c>
      <c r="D19" s="1685">
        <v>7933</v>
      </c>
      <c r="E19" s="1683">
        <v>11483</v>
      </c>
      <c r="F19" s="1684">
        <v>5184</v>
      </c>
      <c r="G19" s="1684">
        <v>6299</v>
      </c>
      <c r="H19" s="1686">
        <v>77.540684718752104</v>
      </c>
      <c r="I19" s="1686">
        <v>75.392670157068068</v>
      </c>
      <c r="J19" s="1687">
        <v>79.402495903189205</v>
      </c>
      <c r="K19" s="1689"/>
    </row>
    <row r="20" spans="1:11" s="1498" customFormat="1" ht="38.1" hidden="1" customHeight="1">
      <c r="A20" s="1691">
        <v>2007</v>
      </c>
      <c r="B20" s="1683">
        <v>17343</v>
      </c>
      <c r="C20" s="1684">
        <v>8213</v>
      </c>
      <c r="D20" s="1685">
        <v>9030</v>
      </c>
      <c r="E20" s="1683">
        <v>13298</v>
      </c>
      <c r="F20" s="1684">
        <v>5889</v>
      </c>
      <c r="G20" s="1684">
        <v>7409</v>
      </c>
      <c r="H20" s="1686">
        <v>76.7</v>
      </c>
      <c r="I20" s="1686">
        <v>71.7</v>
      </c>
      <c r="J20" s="1687">
        <v>81.2</v>
      </c>
      <c r="K20" s="1689"/>
    </row>
    <row r="21" spans="1:11" s="1498" customFormat="1" ht="38.1" customHeight="1">
      <c r="A21" s="1691">
        <v>2008</v>
      </c>
      <c r="B21" s="1683">
        <v>17794</v>
      </c>
      <c r="C21" s="1684">
        <v>8262</v>
      </c>
      <c r="D21" s="1685">
        <v>9532</v>
      </c>
      <c r="E21" s="1683">
        <v>13617</v>
      </c>
      <c r="F21" s="1684">
        <v>5908</v>
      </c>
      <c r="G21" s="1684">
        <v>7709</v>
      </c>
      <c r="H21" s="1686">
        <v>76.52579521186918</v>
      </c>
      <c r="I21" s="1686">
        <v>71.508109416606146</v>
      </c>
      <c r="J21" s="1687">
        <v>80.874947545111212</v>
      </c>
      <c r="K21" s="1689"/>
    </row>
    <row r="22" spans="1:11" s="1498" customFormat="1" ht="38.1" customHeight="1">
      <c r="A22" s="1691">
        <v>2009</v>
      </c>
      <c r="B22" s="1683">
        <v>17498</v>
      </c>
      <c r="C22" s="1684">
        <v>8124</v>
      </c>
      <c r="D22" s="1685">
        <v>9374</v>
      </c>
      <c r="E22" s="1683">
        <v>13586</v>
      </c>
      <c r="F22" s="1684">
        <v>5840</v>
      </c>
      <c r="G22" s="1684">
        <v>7746</v>
      </c>
      <c r="H22" s="1686">
        <v>77.646319158664838</v>
      </c>
      <c r="I22" s="1686">
        <v>71.900000000000006</v>
      </c>
      <c r="J22" s="1687">
        <v>82.6</v>
      </c>
      <c r="K22" s="1689"/>
    </row>
    <row r="23" spans="1:11" s="1498" customFormat="1" ht="38.1" customHeight="1">
      <c r="A23" s="1691">
        <v>2010</v>
      </c>
      <c r="B23" s="1683">
        <v>17487</v>
      </c>
      <c r="C23" s="1684">
        <v>8170</v>
      </c>
      <c r="D23" s="1685">
        <v>9317</v>
      </c>
      <c r="E23" s="1683">
        <v>13609</v>
      </c>
      <c r="F23" s="1684">
        <v>5987</v>
      </c>
      <c r="G23" s="1684">
        <v>7622</v>
      </c>
      <c r="H23" s="1686">
        <v>77.823526047921305</v>
      </c>
      <c r="I23" s="1686">
        <v>73.280293757649943</v>
      </c>
      <c r="J23" s="1687">
        <v>81.807448749597512</v>
      </c>
      <c r="K23" s="1689"/>
    </row>
    <row r="24" spans="1:11" s="1498" customFormat="1" ht="38.1" customHeight="1">
      <c r="A24" s="1691">
        <v>2011</v>
      </c>
      <c r="B24" s="1683">
        <v>17192</v>
      </c>
      <c r="C24" s="1684">
        <v>8080</v>
      </c>
      <c r="D24" s="1685">
        <v>9112</v>
      </c>
      <c r="E24" s="1683">
        <v>13194</v>
      </c>
      <c r="F24" s="1684">
        <v>5799</v>
      </c>
      <c r="G24" s="1684">
        <v>7395</v>
      </c>
      <c r="H24" s="1686">
        <v>76.744997673336428</v>
      </c>
      <c r="I24" s="1686">
        <v>71.769801980198025</v>
      </c>
      <c r="J24" s="1687">
        <v>81.156716417910445</v>
      </c>
      <c r="K24" s="1689"/>
    </row>
    <row r="25" spans="1:11" s="1498" customFormat="1" ht="38.1" customHeight="1">
      <c r="A25" s="1691">
        <v>2012</v>
      </c>
      <c r="B25" s="1683">
        <v>16885</v>
      </c>
      <c r="C25" s="1684">
        <v>7799</v>
      </c>
      <c r="D25" s="1685">
        <v>9086</v>
      </c>
      <c r="E25" s="1683">
        <v>12788</v>
      </c>
      <c r="F25" s="1684">
        <v>5431</v>
      </c>
      <c r="G25" s="1684">
        <v>7357</v>
      </c>
      <c r="H25" s="1686">
        <v>75.735860230974239</v>
      </c>
      <c r="I25" s="1686">
        <v>69.637132965764835</v>
      </c>
      <c r="J25" s="1687">
        <v>80.970724191063169</v>
      </c>
      <c r="K25" s="1689"/>
    </row>
    <row r="26" spans="1:11" s="1498" customFormat="1" ht="38.1" customHeight="1">
      <c r="A26" s="1691">
        <v>2013</v>
      </c>
      <c r="B26" s="1683">
        <v>15890</v>
      </c>
      <c r="C26" s="1684">
        <v>7277</v>
      </c>
      <c r="D26" s="1685">
        <v>8613</v>
      </c>
      <c r="E26" s="1683">
        <v>11914</v>
      </c>
      <c r="F26" s="1684">
        <v>5117</v>
      </c>
      <c r="G26" s="1684">
        <v>6797</v>
      </c>
      <c r="H26" s="1686">
        <v>74.977973568281939</v>
      </c>
      <c r="I26" s="1686">
        <v>70.317438504878382</v>
      </c>
      <c r="J26" s="1687">
        <v>78.915592708696153</v>
      </c>
      <c r="K26" s="1689"/>
    </row>
    <row r="27" spans="1:11" s="1498" customFormat="1" ht="38.1" customHeight="1">
      <c r="A27" s="1691">
        <v>2014</v>
      </c>
      <c r="B27" s="1683">
        <v>15632</v>
      </c>
      <c r="C27" s="1684">
        <v>7061</v>
      </c>
      <c r="D27" s="1685">
        <v>8571</v>
      </c>
      <c r="E27" s="1683">
        <v>11475</v>
      </c>
      <c r="F27" s="1684">
        <v>4951</v>
      </c>
      <c r="G27" s="1684">
        <v>6524</v>
      </c>
      <c r="H27" s="1686">
        <v>73.40711361310133</v>
      </c>
      <c r="I27" s="1686">
        <v>70.11754708964736</v>
      </c>
      <c r="J27" s="1687">
        <v>76.117139190292846</v>
      </c>
      <c r="K27" s="1689"/>
    </row>
    <row r="28" spans="1:11" s="1498" customFormat="1" ht="38.1" customHeight="1">
      <c r="A28" s="1691">
        <v>2015</v>
      </c>
      <c r="B28" s="1683">
        <v>15675</v>
      </c>
      <c r="C28" s="1684">
        <v>7205</v>
      </c>
      <c r="D28" s="1685">
        <v>8470</v>
      </c>
      <c r="E28" s="1683">
        <v>11365</v>
      </c>
      <c r="F28" s="1684">
        <v>4894</v>
      </c>
      <c r="G28" s="1684">
        <v>6471</v>
      </c>
      <c r="H28" s="1687">
        <v>72.503987240829346</v>
      </c>
      <c r="I28" s="1686">
        <v>67.925052047189453</v>
      </c>
      <c r="J28" s="1687">
        <v>76.399055489964582</v>
      </c>
      <c r="K28" s="1689"/>
    </row>
    <row r="29" spans="1:11" s="1498" customFormat="1" ht="38.1" customHeight="1">
      <c r="A29" s="1692">
        <v>2016</v>
      </c>
      <c r="B29" s="1683">
        <v>15455</v>
      </c>
      <c r="C29" s="1684">
        <v>7097</v>
      </c>
      <c r="D29" s="1685">
        <v>8358</v>
      </c>
      <c r="E29" s="1683">
        <v>11129</v>
      </c>
      <c r="F29" s="1684">
        <v>4859</v>
      </c>
      <c r="G29" s="1684">
        <v>6270</v>
      </c>
      <c r="H29" s="1687">
        <v>72.010000000000005</v>
      </c>
      <c r="I29" s="1686">
        <v>68.47</v>
      </c>
      <c r="J29" s="1687">
        <v>75.02</v>
      </c>
      <c r="K29" s="1689"/>
    </row>
    <row r="30" spans="1:11" s="1498" customFormat="1" ht="38.1" customHeight="1">
      <c r="A30" s="1692">
        <v>2017</v>
      </c>
      <c r="B30" s="1684">
        <v>15352</v>
      </c>
      <c r="C30" s="1684">
        <v>6910</v>
      </c>
      <c r="D30" s="1684">
        <v>8442</v>
      </c>
      <c r="E30" s="1684">
        <v>10990</v>
      </c>
      <c r="F30" s="1684">
        <v>4645</v>
      </c>
      <c r="G30" s="1684">
        <v>6345</v>
      </c>
      <c r="H30" s="1687">
        <v>71.586763939551844</v>
      </c>
      <c r="I30" s="1687">
        <v>67.221418234442837</v>
      </c>
      <c r="J30" s="1687">
        <v>75.159914712153522</v>
      </c>
      <c r="K30" s="1689"/>
    </row>
    <row r="31" spans="1:11" s="1498" customFormat="1" ht="38.1" customHeight="1">
      <c r="A31" s="1692">
        <v>2018</v>
      </c>
      <c r="B31" s="1684">
        <v>15374</v>
      </c>
      <c r="C31" s="1684">
        <v>6828</v>
      </c>
      <c r="D31" s="1684">
        <v>8546</v>
      </c>
      <c r="E31" s="1684">
        <v>10994</v>
      </c>
      <c r="F31" s="1684">
        <v>4653</v>
      </c>
      <c r="G31" s="1684">
        <v>6341</v>
      </c>
      <c r="H31" s="1687">
        <v>71.5</v>
      </c>
      <c r="I31" s="1687">
        <v>68.2</v>
      </c>
      <c r="J31" s="1687">
        <v>74.2</v>
      </c>
      <c r="K31" s="1689"/>
    </row>
    <row r="32" spans="1:11" s="1498" customFormat="1" ht="38.1" customHeight="1">
      <c r="A32" s="1678">
        <v>2019</v>
      </c>
      <c r="B32" s="2386">
        <v>15419</v>
      </c>
      <c r="C32" s="2386">
        <v>6796</v>
      </c>
      <c r="D32" s="2386">
        <v>8623</v>
      </c>
      <c r="E32" s="2386">
        <v>10937</v>
      </c>
      <c r="F32" s="2386">
        <v>4617</v>
      </c>
      <c r="G32" s="2386">
        <v>6320</v>
      </c>
      <c r="H32" s="2387">
        <v>70.930000000000007</v>
      </c>
      <c r="I32" s="2387">
        <v>67.94</v>
      </c>
      <c r="J32" s="2387">
        <v>73.290000000000006</v>
      </c>
      <c r="K32" s="1689"/>
    </row>
    <row r="33" spans="1:9" s="1545" customFormat="1" ht="24" customHeight="1">
      <c r="A33" s="1545" t="s">
        <v>2805</v>
      </c>
      <c r="I33" s="1693"/>
    </row>
    <row r="34" spans="1:9" s="1545" customFormat="1">
      <c r="F34" s="1568"/>
    </row>
    <row r="35" spans="1:9" s="1545" customFormat="1" ht="12.75"/>
    <row r="36" spans="1:9" s="1545" customFormat="1" ht="12.75"/>
    <row r="38" spans="1:9" s="1545" customFormat="1" ht="12.75"/>
    <row r="39" spans="1:9" s="1545" customFormat="1" ht="12.75"/>
    <row r="40" spans="1:9" s="1545" customFormat="1" ht="12.75"/>
    <row r="41" spans="1:9" s="1545" customFormat="1" ht="12.75"/>
    <row r="42" spans="1:9" s="1545" customFormat="1" ht="12.75"/>
    <row r="43" spans="1:9" s="1545" customFormat="1" ht="12.75"/>
    <row r="44" spans="1:9" s="1545" customFormat="1" ht="12.75"/>
    <row r="45" spans="1:9" s="1545" customFormat="1" ht="12.75"/>
    <row r="46" spans="1:9" s="1545" customFormat="1" ht="12.75"/>
    <row r="47" spans="1:9" s="1545" customFormat="1" ht="12.75"/>
    <row r="48" spans="1:9" s="1545" customFormat="1" ht="12.75"/>
    <row r="49" s="1545" customFormat="1" ht="12.75"/>
    <row r="50" s="1545" customFormat="1" ht="12.75"/>
    <row r="51" s="1545" customFormat="1" ht="12.75"/>
    <row r="52" s="1545" customFormat="1" ht="12.75"/>
    <row r="53" s="1545" customFormat="1" ht="12.75"/>
    <row r="54" s="1545" customFormat="1" ht="12.75"/>
    <row r="55" s="1545" customFormat="1" ht="12.75"/>
    <row r="56" s="1545" customFormat="1" ht="12.75"/>
    <row r="57" s="1545" customFormat="1" ht="12.75"/>
    <row r="58" s="1545" customFormat="1" ht="12.75"/>
    <row r="59" s="1545" customFormat="1" ht="12.75"/>
    <row r="60" s="1545" customFormat="1" ht="12.75"/>
    <row r="61" s="1545" customFormat="1" ht="12.75"/>
    <row r="62" s="1545" customFormat="1" ht="12.75"/>
    <row r="63" s="1545" customFormat="1" ht="12.75"/>
    <row r="64" s="1545" customFormat="1" ht="12.75"/>
    <row r="65" s="1545" customFormat="1" ht="12.75"/>
    <row r="66" s="1545" customFormat="1" ht="12.75"/>
    <row r="67" s="1545" customFormat="1" ht="12.75"/>
    <row r="68" s="1545" customFormat="1" ht="12.75"/>
    <row r="69" s="1545" customFormat="1" ht="12.75"/>
    <row r="70" s="1545" customFormat="1" ht="12.75"/>
    <row r="71" s="1545" customFormat="1" ht="12.75"/>
    <row r="72" s="1545" customFormat="1" ht="12.75"/>
    <row r="73" s="1545" customFormat="1" ht="12.75"/>
    <row r="74" s="1545" customFormat="1" ht="12.75"/>
    <row r="75" s="1545" customFormat="1" ht="12.75"/>
    <row r="76" s="1545" customFormat="1" ht="12.75"/>
    <row r="77" s="1545" customFormat="1" ht="12.75"/>
    <row r="78" s="1545" customFormat="1" ht="12.75"/>
    <row r="79" s="1545" customFormat="1" ht="12.75"/>
    <row r="80" s="1545" customFormat="1" ht="12.75"/>
    <row r="81" s="1545" customFormat="1" ht="12.75"/>
    <row r="82" s="1545" customFormat="1" ht="12.75"/>
    <row r="83" s="1545" customFormat="1" ht="12.75"/>
    <row r="84" s="1545" customFormat="1" ht="12.75"/>
    <row r="85" s="1545" customFormat="1" ht="12.75"/>
    <row r="86" s="1545" customFormat="1" ht="12.75"/>
    <row r="87" s="1545" customFormat="1" ht="12.75"/>
    <row r="88" s="1545" customFormat="1" ht="12.75"/>
    <row r="89" s="1545" customFormat="1" ht="12.75"/>
    <row r="90" s="1545" customFormat="1" ht="12.75"/>
    <row r="91" s="1545" customFormat="1" ht="12.75"/>
    <row r="92" s="1545" customFormat="1" ht="12.75"/>
    <row r="93" s="1545" customFormat="1" ht="12.75"/>
    <row r="94" s="1545" customFormat="1" ht="12.75"/>
    <row r="95" s="1545" customFormat="1" ht="12.75"/>
    <row r="96" s="1545" customFormat="1" ht="12.75"/>
    <row r="97" s="1545" customFormat="1" ht="12.75"/>
    <row r="98" s="1545" customFormat="1" ht="12.75"/>
    <row r="99" s="1545" customFormat="1" ht="12.75"/>
    <row r="100" s="1545" customFormat="1" ht="12.75"/>
    <row r="101" s="1545" customFormat="1" ht="12.75"/>
    <row r="102" s="1545" customFormat="1" ht="12.75"/>
    <row r="103" s="1545" customFormat="1" ht="12.75"/>
    <row r="104" s="1545" customFormat="1" ht="12.75"/>
    <row r="105" s="1545" customFormat="1" ht="12.75"/>
    <row r="106" s="1545" customFormat="1" ht="12.75"/>
    <row r="107" s="1545" customFormat="1" ht="12.75"/>
    <row r="108" s="1545" customFormat="1" ht="12.75"/>
    <row r="109" s="1545" customFormat="1" ht="12.75"/>
  </sheetData>
  <mergeCells count="4">
    <mergeCell ref="A1:C1"/>
    <mergeCell ref="A5:A6"/>
    <mergeCell ref="B5:D5"/>
    <mergeCell ref="H5:J5"/>
  </mergeCells>
  <hyperlinks>
    <hyperlink ref="A1" location="CONTENT!A1" display="Back to table of contents"/>
  </hyperlinks>
  <pageMargins left="0.98425196850393704" right="0" top="0.9055118110236221" bottom="0.51181102362204722" header="0.51181102362204722" footer="0.51181102362204722"/>
  <pageSetup paperSize="9" scale="75"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CK39"/>
  <sheetViews>
    <sheetView workbookViewId="0">
      <selection activeCell="K1" sqref="K1:K1048576"/>
    </sheetView>
  </sheetViews>
  <sheetFormatPr defaultColWidth="9.33203125" defaultRowHeight="12.75"/>
  <cols>
    <col min="1" max="1" width="13.6640625" style="1545" customWidth="1"/>
    <col min="2" max="2" width="14.33203125" style="1545" customWidth="1"/>
    <col min="3" max="3" width="13.1640625" style="1545" customWidth="1"/>
    <col min="4" max="5" width="13" style="1545" customWidth="1"/>
    <col min="6" max="6" width="13.1640625" style="1545" customWidth="1"/>
    <col min="7" max="7" width="14.33203125" style="1545" customWidth="1"/>
    <col min="8" max="8" width="13.33203125" style="1545" customWidth="1"/>
    <col min="9" max="10" width="14.33203125" style="1545" customWidth="1"/>
    <col min="11" max="14" width="12.83203125" style="1545" customWidth="1"/>
    <col min="15" max="16384" width="9.33203125" style="1545"/>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1546" customFormat="1" ht="45.75" customHeight="1">
      <c r="A2" s="6739" t="s">
        <v>3910</v>
      </c>
      <c r="B2" s="6739"/>
      <c r="C2" s="6739"/>
      <c r="D2" s="6739"/>
      <c r="E2" s="6739"/>
      <c r="F2" s="6739"/>
      <c r="G2" s="6739"/>
      <c r="H2" s="6739"/>
      <c r="I2" s="6739"/>
      <c r="J2" s="6739"/>
    </row>
    <row r="3" spans="1:89" s="963" customFormat="1" ht="33" customHeight="1">
      <c r="A3" s="1672" t="s">
        <v>2804</v>
      </c>
      <c r="B3" s="1672"/>
    </row>
    <row r="4" spans="1:89" ht="5.25" customHeight="1"/>
    <row r="5" spans="1:89" s="1498" customFormat="1" ht="27.75" customHeight="1">
      <c r="A5" s="6705" t="s">
        <v>3</v>
      </c>
      <c r="B5" s="1674" t="s">
        <v>2779</v>
      </c>
      <c r="C5" s="1619"/>
      <c r="D5" s="1675"/>
      <c r="E5" s="1674" t="s">
        <v>2780</v>
      </c>
      <c r="F5" s="1619"/>
      <c r="G5" s="1675"/>
      <c r="H5" s="1674" t="s">
        <v>2781</v>
      </c>
      <c r="I5" s="1619"/>
      <c r="J5" s="1675"/>
    </row>
    <row r="6" spans="1:89" s="1498" customFormat="1" ht="26.25" customHeight="1">
      <c r="A6" s="6707"/>
      <c r="B6" s="2209" t="s">
        <v>260</v>
      </c>
      <c r="C6" s="2223" t="s">
        <v>6</v>
      </c>
      <c r="D6" s="2210" t="s">
        <v>7</v>
      </c>
      <c r="E6" s="2209" t="s">
        <v>260</v>
      </c>
      <c r="F6" s="2223" t="s">
        <v>6</v>
      </c>
      <c r="G6" s="2210" t="s">
        <v>7</v>
      </c>
      <c r="H6" s="2209" t="s">
        <v>260</v>
      </c>
      <c r="I6" s="2219" t="s">
        <v>6</v>
      </c>
      <c r="J6" s="2215" t="s">
        <v>7</v>
      </c>
    </row>
    <row r="7" spans="1:89" s="1498" customFormat="1" ht="29.25" hidden="1" customHeight="1">
      <c r="A7" s="1694">
        <v>1990</v>
      </c>
      <c r="B7" s="1528">
        <f t="shared" ref="B7:B15" si="0">SUM(C7,D7)</f>
        <v>3980</v>
      </c>
      <c r="C7" s="1526">
        <v>2097</v>
      </c>
      <c r="D7" s="1525">
        <v>1883</v>
      </c>
      <c r="E7" s="1528">
        <f t="shared" ref="E7:E15" si="1">SUM(F7,G7)</f>
        <v>2231</v>
      </c>
      <c r="F7" s="1526">
        <v>1148</v>
      </c>
      <c r="G7" s="1525">
        <v>1083</v>
      </c>
      <c r="H7" s="1695">
        <f t="shared" ref="H7:J17" si="2">E7/B7*100</f>
        <v>56.05527638190955</v>
      </c>
      <c r="I7" s="1696">
        <f t="shared" si="2"/>
        <v>54.744873628993794</v>
      </c>
      <c r="J7" s="1697">
        <f t="shared" si="2"/>
        <v>57.514604354753054</v>
      </c>
    </row>
    <row r="8" spans="1:89" s="1498" customFormat="1" ht="29.25" hidden="1" customHeight="1">
      <c r="A8" s="1694">
        <v>1991</v>
      </c>
      <c r="B8" s="1528">
        <f t="shared" si="0"/>
        <v>4150</v>
      </c>
      <c r="C8" s="1526">
        <v>2089</v>
      </c>
      <c r="D8" s="1525">
        <v>2061</v>
      </c>
      <c r="E8" s="1528">
        <f t="shared" si="1"/>
        <v>2481</v>
      </c>
      <c r="F8" s="1526">
        <v>1228</v>
      </c>
      <c r="G8" s="1525">
        <v>1253</v>
      </c>
      <c r="H8" s="1695">
        <f t="shared" si="2"/>
        <v>59.783132530120483</v>
      </c>
      <c r="I8" s="1696">
        <f t="shared" si="2"/>
        <v>58.784107228338925</v>
      </c>
      <c r="J8" s="1697">
        <f t="shared" si="2"/>
        <v>60.79573022804464</v>
      </c>
    </row>
    <row r="9" spans="1:89" s="1498" customFormat="1" ht="29.25" hidden="1" customHeight="1">
      <c r="A9" s="1694">
        <v>1992</v>
      </c>
      <c r="B9" s="1528">
        <f t="shared" si="0"/>
        <v>4306</v>
      </c>
      <c r="C9" s="1526">
        <v>2210</v>
      </c>
      <c r="D9" s="1525">
        <v>2096</v>
      </c>
      <c r="E9" s="1528">
        <f t="shared" si="1"/>
        <v>2311</v>
      </c>
      <c r="F9" s="1526">
        <v>1199</v>
      </c>
      <c r="G9" s="1525">
        <v>1112</v>
      </c>
      <c r="H9" s="1695">
        <f t="shared" si="2"/>
        <v>53.669298653042262</v>
      </c>
      <c r="I9" s="1696">
        <f t="shared" si="2"/>
        <v>54.25339366515837</v>
      </c>
      <c r="J9" s="1697">
        <f t="shared" si="2"/>
        <v>53.05343511450382</v>
      </c>
    </row>
    <row r="10" spans="1:89" s="1498" customFormat="1" ht="29.25" hidden="1" customHeight="1">
      <c r="A10" s="1694">
        <v>1993</v>
      </c>
      <c r="B10" s="1528">
        <f t="shared" si="0"/>
        <v>4770</v>
      </c>
      <c r="C10" s="1526">
        <v>2399</v>
      </c>
      <c r="D10" s="1525">
        <v>2371</v>
      </c>
      <c r="E10" s="1528">
        <f t="shared" si="1"/>
        <v>3018</v>
      </c>
      <c r="F10" s="1526">
        <v>1459</v>
      </c>
      <c r="G10" s="1525">
        <v>1559</v>
      </c>
      <c r="H10" s="1695">
        <f t="shared" si="2"/>
        <v>63.270440251572325</v>
      </c>
      <c r="I10" s="1696">
        <f t="shared" si="2"/>
        <v>60.817007086285955</v>
      </c>
      <c r="J10" s="1697">
        <f t="shared" si="2"/>
        <v>65.752846900042172</v>
      </c>
    </row>
    <row r="11" spans="1:89" s="1498" customFormat="1" ht="29.25" hidden="1" customHeight="1">
      <c r="A11" s="1694">
        <v>1994</v>
      </c>
      <c r="B11" s="1528">
        <f t="shared" si="0"/>
        <v>5009</v>
      </c>
      <c r="C11" s="1526">
        <v>2482</v>
      </c>
      <c r="D11" s="1525">
        <v>2527</v>
      </c>
      <c r="E11" s="1528">
        <f t="shared" si="1"/>
        <v>3171</v>
      </c>
      <c r="F11" s="1526">
        <v>1546</v>
      </c>
      <c r="G11" s="1525">
        <v>1625</v>
      </c>
      <c r="H11" s="1695">
        <f t="shared" si="2"/>
        <v>63.306049111599116</v>
      </c>
      <c r="I11" s="1696">
        <f t="shared" si="2"/>
        <v>62.288477034649482</v>
      </c>
      <c r="J11" s="1697">
        <f t="shared" si="2"/>
        <v>64.305500593589244</v>
      </c>
    </row>
    <row r="12" spans="1:89" s="1498" customFormat="1" ht="29.25" hidden="1" customHeight="1">
      <c r="A12" s="1694">
        <v>1995</v>
      </c>
      <c r="B12" s="1528">
        <f t="shared" si="0"/>
        <v>5319</v>
      </c>
      <c r="C12" s="1526">
        <v>2554</v>
      </c>
      <c r="D12" s="1525">
        <v>2765</v>
      </c>
      <c r="E12" s="1528">
        <f t="shared" si="1"/>
        <v>3528</v>
      </c>
      <c r="F12" s="1526">
        <v>1655</v>
      </c>
      <c r="G12" s="1525">
        <v>1873</v>
      </c>
      <c r="H12" s="1695">
        <f t="shared" si="2"/>
        <v>66.328257191201359</v>
      </c>
      <c r="I12" s="1696">
        <f t="shared" si="2"/>
        <v>64.800313234142521</v>
      </c>
      <c r="J12" s="1697">
        <f t="shared" si="2"/>
        <v>67.739602169981922</v>
      </c>
    </row>
    <row r="13" spans="1:89" s="1498" customFormat="1" ht="29.25" hidden="1" customHeight="1">
      <c r="A13" s="1694">
        <v>1996</v>
      </c>
      <c r="B13" s="1528">
        <f t="shared" si="0"/>
        <v>5257</v>
      </c>
      <c r="C13" s="1526">
        <v>2515</v>
      </c>
      <c r="D13" s="1525">
        <v>2742</v>
      </c>
      <c r="E13" s="1528">
        <f t="shared" si="1"/>
        <v>3619</v>
      </c>
      <c r="F13" s="1526">
        <v>1729</v>
      </c>
      <c r="G13" s="1525">
        <v>1890</v>
      </c>
      <c r="H13" s="1695">
        <f t="shared" si="2"/>
        <v>68.841544607190414</v>
      </c>
      <c r="I13" s="1696">
        <f t="shared" si="2"/>
        <v>68.747514910536779</v>
      </c>
      <c r="J13" s="1697">
        <f t="shared" si="2"/>
        <v>68.927789934354493</v>
      </c>
    </row>
    <row r="14" spans="1:89" s="1498" customFormat="1" ht="30.75" hidden="1" customHeight="1">
      <c r="A14" s="1694">
        <v>1997</v>
      </c>
      <c r="B14" s="1528">
        <f t="shared" si="0"/>
        <v>5793</v>
      </c>
      <c r="C14" s="1526">
        <v>2711</v>
      </c>
      <c r="D14" s="1525">
        <v>3082</v>
      </c>
      <c r="E14" s="1528">
        <f t="shared" si="1"/>
        <v>4232</v>
      </c>
      <c r="F14" s="1526">
        <v>1942</v>
      </c>
      <c r="G14" s="1525">
        <v>2290</v>
      </c>
      <c r="H14" s="1695">
        <f t="shared" si="2"/>
        <v>73.053685482478855</v>
      </c>
      <c r="I14" s="1696">
        <f t="shared" si="2"/>
        <v>71.634083364072296</v>
      </c>
      <c r="J14" s="1697">
        <f t="shared" si="2"/>
        <v>74.302401038286831</v>
      </c>
    </row>
    <row r="15" spans="1:89" s="1498" customFormat="1" ht="27.75" hidden="1" customHeight="1">
      <c r="A15" s="1694">
        <v>1998</v>
      </c>
      <c r="B15" s="1528">
        <f t="shared" si="0"/>
        <v>6129</v>
      </c>
      <c r="C15" s="1526">
        <v>2844</v>
      </c>
      <c r="D15" s="1525">
        <v>3285</v>
      </c>
      <c r="E15" s="1528">
        <f t="shared" si="1"/>
        <v>4437</v>
      </c>
      <c r="F15" s="1526">
        <v>2067</v>
      </c>
      <c r="G15" s="1525">
        <v>2370</v>
      </c>
      <c r="H15" s="1695">
        <f t="shared" si="2"/>
        <v>72.393538913362704</v>
      </c>
      <c r="I15" s="1696">
        <f t="shared" si="2"/>
        <v>72.679324894514764</v>
      </c>
      <c r="J15" s="1697">
        <v>72.2</v>
      </c>
    </row>
    <row r="16" spans="1:89" s="1498" customFormat="1" ht="27.75" hidden="1" customHeight="1">
      <c r="A16" s="1694">
        <v>1999</v>
      </c>
      <c r="B16" s="1528">
        <v>6416</v>
      </c>
      <c r="C16" s="1526">
        <v>2954</v>
      </c>
      <c r="D16" s="1525">
        <v>3462</v>
      </c>
      <c r="E16" s="1528">
        <v>4780</v>
      </c>
      <c r="F16" s="1526">
        <v>2145</v>
      </c>
      <c r="G16" s="1525">
        <v>2635</v>
      </c>
      <c r="H16" s="1695">
        <f t="shared" si="2"/>
        <v>74.501246882793012</v>
      </c>
      <c r="I16" s="1696">
        <f t="shared" si="2"/>
        <v>72.613405551794173</v>
      </c>
      <c r="J16" s="1697">
        <f t="shared" si="2"/>
        <v>76.112073945696139</v>
      </c>
    </row>
    <row r="17" spans="1:10" s="1498" customFormat="1" ht="27" hidden="1" customHeight="1">
      <c r="A17" s="1665">
        <v>2001</v>
      </c>
      <c r="B17" s="1526">
        <f>C17+D17</f>
        <v>6796</v>
      </c>
      <c r="C17" s="1535">
        <v>3181</v>
      </c>
      <c r="D17" s="1526">
        <v>3615</v>
      </c>
      <c r="E17" s="1526">
        <f>F17+G17</f>
        <v>4974</v>
      </c>
      <c r="F17" s="1526">
        <v>2228</v>
      </c>
      <c r="G17" s="1535">
        <v>2746</v>
      </c>
      <c r="H17" s="1696">
        <f>E17/B17*100</f>
        <v>73.190111830488519</v>
      </c>
      <c r="I17" s="1696">
        <f t="shared" si="2"/>
        <v>70.040867651681864</v>
      </c>
      <c r="J17" s="1696">
        <f t="shared" si="2"/>
        <v>75.961272475795298</v>
      </c>
    </row>
    <row r="18" spans="1:10" s="1498" customFormat="1" ht="26.1" hidden="1" customHeight="1">
      <c r="A18" s="1665">
        <v>2004</v>
      </c>
      <c r="B18" s="1526">
        <v>6883</v>
      </c>
      <c r="C18" s="1535">
        <v>3209</v>
      </c>
      <c r="D18" s="1526">
        <v>3674</v>
      </c>
      <c r="E18" s="1526">
        <v>5245</v>
      </c>
      <c r="F18" s="1526">
        <v>2328</v>
      </c>
      <c r="G18" s="1535">
        <v>2917</v>
      </c>
      <c r="H18" s="1696">
        <v>76.202237396484094</v>
      </c>
      <c r="I18" s="1696">
        <v>72.5459644749143</v>
      </c>
      <c r="J18" s="1696">
        <v>79.39575394665215</v>
      </c>
    </row>
    <row r="19" spans="1:10" s="1498" customFormat="1" ht="26.1" hidden="1" customHeight="1">
      <c r="A19" s="1665">
        <v>2007</v>
      </c>
      <c r="B19" s="1526">
        <v>8517</v>
      </c>
      <c r="C19" s="1535">
        <v>3896</v>
      </c>
      <c r="D19" s="1526">
        <v>4621</v>
      </c>
      <c r="E19" s="1526">
        <v>6622</v>
      </c>
      <c r="F19" s="1526">
        <v>2842</v>
      </c>
      <c r="G19" s="1535">
        <v>3780</v>
      </c>
      <c r="H19" s="1696">
        <v>77.8</v>
      </c>
      <c r="I19" s="1696">
        <v>72.900000000000006</v>
      </c>
      <c r="J19" s="1696">
        <v>81.8</v>
      </c>
    </row>
    <row r="20" spans="1:10" s="1498" customFormat="1" ht="26.1" customHeight="1">
      <c r="A20" s="1665">
        <v>2008</v>
      </c>
      <c r="B20" s="1526">
        <v>8907</v>
      </c>
      <c r="C20" s="1535">
        <v>3999</v>
      </c>
      <c r="D20" s="1526">
        <v>4908</v>
      </c>
      <c r="E20" s="1526">
        <v>7011</v>
      </c>
      <c r="F20" s="1526">
        <v>2976</v>
      </c>
      <c r="G20" s="1535">
        <v>4035</v>
      </c>
      <c r="H20" s="1696">
        <v>78.713371505557433</v>
      </c>
      <c r="I20" s="1696">
        <v>74.418604651162795</v>
      </c>
      <c r="J20" s="1696">
        <v>82.212713936430319</v>
      </c>
    </row>
    <row r="21" spans="1:10" s="1498" customFormat="1" ht="26.1" customHeight="1">
      <c r="A21" s="1665">
        <v>2009</v>
      </c>
      <c r="B21" s="1526">
        <v>9490</v>
      </c>
      <c r="C21" s="1535">
        <v>4034</v>
      </c>
      <c r="D21" s="1526">
        <v>5456</v>
      </c>
      <c r="E21" s="1526">
        <v>7475</v>
      </c>
      <c r="F21" s="1526">
        <v>2995</v>
      </c>
      <c r="G21" s="1535">
        <v>4480</v>
      </c>
      <c r="H21" s="1696">
        <v>78.767123287671239</v>
      </c>
      <c r="I21" s="1696">
        <v>74.24392662369857</v>
      </c>
      <c r="J21" s="1696">
        <v>82.111436950146626</v>
      </c>
    </row>
    <row r="22" spans="1:10" s="1498" customFormat="1" ht="26.1" customHeight="1">
      <c r="A22" s="1665">
        <v>2010</v>
      </c>
      <c r="B22" s="1526">
        <v>9813</v>
      </c>
      <c r="C22" s="1535">
        <v>4146</v>
      </c>
      <c r="D22" s="1526">
        <v>5667</v>
      </c>
      <c r="E22" s="1526">
        <v>7687</v>
      </c>
      <c r="F22" s="1526">
        <v>3055</v>
      </c>
      <c r="G22" s="1535">
        <v>4632</v>
      </c>
      <c r="H22" s="1696">
        <v>78.33486191786406</v>
      </c>
      <c r="I22" s="1696">
        <v>73.685479980704287</v>
      </c>
      <c r="J22" s="1696">
        <v>81.73636844891476</v>
      </c>
    </row>
    <row r="23" spans="1:10" s="1498" customFormat="1" ht="26.1" customHeight="1">
      <c r="A23" s="1665">
        <v>2011</v>
      </c>
      <c r="B23" s="1526">
        <v>10081</v>
      </c>
      <c r="C23" s="1535">
        <v>4283</v>
      </c>
      <c r="D23" s="1526">
        <v>5798</v>
      </c>
      <c r="E23" s="1526">
        <v>7995</v>
      </c>
      <c r="F23" s="1526">
        <v>3224</v>
      </c>
      <c r="G23" s="1535">
        <v>4771</v>
      </c>
      <c r="H23" s="1696">
        <v>79.3076083721853</v>
      </c>
      <c r="I23" s="1696">
        <v>75.274340415596541</v>
      </c>
      <c r="J23" s="1696">
        <v>82.286995515695068</v>
      </c>
    </row>
    <row r="24" spans="1:10" s="1498" customFormat="1" ht="26.1" customHeight="1">
      <c r="A24" s="1665">
        <v>2012</v>
      </c>
      <c r="B24" s="1526">
        <v>10414</v>
      </c>
      <c r="C24" s="1535">
        <v>4326</v>
      </c>
      <c r="D24" s="1526">
        <v>6088</v>
      </c>
      <c r="E24" s="1526">
        <v>8242</v>
      </c>
      <c r="F24" s="1526">
        <v>3235</v>
      </c>
      <c r="G24" s="1535">
        <v>5007</v>
      </c>
      <c r="H24" s="1696">
        <v>79.143460725945843</v>
      </c>
      <c r="I24" s="1696">
        <v>74.780397595931575</v>
      </c>
      <c r="J24" s="1696">
        <v>82.243758212877793</v>
      </c>
    </row>
    <row r="25" spans="1:10" s="1498" customFormat="1" ht="26.1" customHeight="1">
      <c r="A25" s="1665">
        <v>2013</v>
      </c>
      <c r="B25" s="1526">
        <v>10287</v>
      </c>
      <c r="C25" s="1535">
        <v>4293</v>
      </c>
      <c r="D25" s="1526">
        <v>5994</v>
      </c>
      <c r="E25" s="1526">
        <v>8017</v>
      </c>
      <c r="F25" s="1526">
        <v>3174</v>
      </c>
      <c r="G25" s="1535">
        <v>4843</v>
      </c>
      <c r="H25" s="1696">
        <v>77.933313891319145</v>
      </c>
      <c r="I25" s="1696">
        <v>73.934311670160724</v>
      </c>
      <c r="J25" s="1696">
        <v>80.797464130797465</v>
      </c>
    </row>
    <row r="26" spans="1:10" s="1498" customFormat="1" ht="26.1" customHeight="1">
      <c r="A26" s="1665">
        <v>2014</v>
      </c>
      <c r="B26" s="1526">
        <v>10429</v>
      </c>
      <c r="C26" s="1535">
        <v>4252</v>
      </c>
      <c r="D26" s="1526">
        <v>6177</v>
      </c>
      <c r="E26" s="1526">
        <v>7863</v>
      </c>
      <c r="F26" s="1526">
        <v>2977</v>
      </c>
      <c r="G26" s="1535">
        <v>4886</v>
      </c>
      <c r="H26" s="1696">
        <v>75.395531690478478</v>
      </c>
      <c r="I26" s="1696">
        <v>70.014111006585139</v>
      </c>
      <c r="J26" s="1696">
        <v>79.099886676380109</v>
      </c>
    </row>
    <row r="27" spans="1:10" s="1498" customFormat="1" ht="26.1" customHeight="1">
      <c r="A27" s="1665">
        <v>2015</v>
      </c>
      <c r="B27" s="1526">
        <v>10285</v>
      </c>
      <c r="C27" s="1535">
        <v>4336</v>
      </c>
      <c r="D27" s="1526">
        <v>5949</v>
      </c>
      <c r="E27" s="1526">
        <v>7746</v>
      </c>
      <c r="F27" s="1526">
        <v>3120</v>
      </c>
      <c r="G27" s="1535">
        <v>4626</v>
      </c>
      <c r="H27" s="1696">
        <v>75.313563441905686</v>
      </c>
      <c r="I27" s="1696">
        <v>71.955719557195579</v>
      </c>
      <c r="J27" s="1696">
        <v>77.760968229954614</v>
      </c>
    </row>
    <row r="28" spans="1:10" s="1498" customFormat="1" ht="26.1" customHeight="1">
      <c r="A28" s="1552">
        <v>2016</v>
      </c>
      <c r="B28" s="1526">
        <v>9285</v>
      </c>
      <c r="C28" s="1526">
        <v>3866</v>
      </c>
      <c r="D28" s="1526">
        <v>5419</v>
      </c>
      <c r="E28" s="1526">
        <v>7006</v>
      </c>
      <c r="F28" s="1526">
        <v>2740</v>
      </c>
      <c r="G28" s="1526">
        <v>4266</v>
      </c>
      <c r="H28" s="1696">
        <v>75.459999999999994</v>
      </c>
      <c r="I28" s="1696">
        <v>70.87</v>
      </c>
      <c r="J28" s="1696">
        <v>78.72</v>
      </c>
    </row>
    <row r="29" spans="1:10" s="1498" customFormat="1" ht="26.1" customHeight="1">
      <c r="A29" s="1552">
        <v>2017</v>
      </c>
      <c r="B29" s="1526">
        <v>9490</v>
      </c>
      <c r="C29" s="1526">
        <v>4000</v>
      </c>
      <c r="D29" s="1526">
        <v>5490</v>
      </c>
      <c r="E29" s="1526">
        <v>7058</v>
      </c>
      <c r="F29" s="1526">
        <v>2781</v>
      </c>
      <c r="G29" s="1526">
        <v>4277</v>
      </c>
      <c r="H29" s="1696">
        <v>74.373024236037935</v>
      </c>
      <c r="I29" s="1696">
        <v>69.525000000000006</v>
      </c>
      <c r="J29" s="1696">
        <v>77.905282331511842</v>
      </c>
    </row>
    <row r="30" spans="1:10" s="1498" customFormat="1" ht="26.1" customHeight="1">
      <c r="A30" s="1552">
        <v>2018</v>
      </c>
      <c r="B30" s="1526">
        <v>9408</v>
      </c>
      <c r="C30" s="1526">
        <v>3938</v>
      </c>
      <c r="D30" s="1526">
        <v>5470</v>
      </c>
      <c r="E30" s="1526">
        <v>7047</v>
      </c>
      <c r="F30" s="1526">
        <v>2779</v>
      </c>
      <c r="G30" s="1526">
        <v>4268</v>
      </c>
      <c r="H30" s="1696">
        <v>74.900000000000006</v>
      </c>
      <c r="I30" s="1696">
        <v>70.599999999999994</v>
      </c>
      <c r="J30" s="1696">
        <v>78</v>
      </c>
    </row>
    <row r="31" spans="1:10" s="1498" customFormat="1" ht="26.1" customHeight="1">
      <c r="A31" s="2383">
        <v>2019</v>
      </c>
      <c r="B31" s="2381">
        <v>8975</v>
      </c>
      <c r="C31" s="2381">
        <v>3656</v>
      </c>
      <c r="D31" s="2381">
        <v>5319</v>
      </c>
      <c r="E31" s="2381">
        <v>6727</v>
      </c>
      <c r="F31" s="2381">
        <v>2588</v>
      </c>
      <c r="G31" s="2381">
        <v>4139</v>
      </c>
      <c r="H31" s="2384">
        <v>74.95</v>
      </c>
      <c r="I31" s="2384">
        <v>70.790000000000006</v>
      </c>
      <c r="J31" s="2384">
        <v>77.819999999999993</v>
      </c>
    </row>
    <row r="32" spans="1:10" ht="26.25" customHeight="1">
      <c r="A32" s="1545" t="s">
        <v>2805</v>
      </c>
      <c r="F32" s="1698"/>
    </row>
    <row r="33" spans="1:6" ht="21" customHeight="1">
      <c r="A33" s="1568"/>
      <c r="F33" s="1698"/>
    </row>
    <row r="34" spans="1:6">
      <c r="F34" s="1698"/>
    </row>
    <row r="35" spans="1:6">
      <c r="F35" s="1698"/>
    </row>
    <row r="36" spans="1:6">
      <c r="F36" s="1698"/>
    </row>
    <row r="37" spans="1:6">
      <c r="F37" s="1698"/>
    </row>
    <row r="38" spans="1:6">
      <c r="F38" s="1698"/>
    </row>
    <row r="39" spans="1:6">
      <c r="F39" s="1698"/>
    </row>
  </sheetData>
  <mergeCells count="3">
    <mergeCell ref="A1:C1"/>
    <mergeCell ref="A2:J2"/>
    <mergeCell ref="A5:A6"/>
  </mergeCells>
  <hyperlinks>
    <hyperlink ref="A1" location="CONTENT!A1" display="Back to table of contents"/>
  </hyperlinks>
  <pageMargins left="0.98425196850393704" right="0" top="0.59055118110236227" bottom="3.937007874015748E-2" header="0.59055118110236227" footer="0.35433070866141736"/>
  <pageSetup paperSize="9" orientation="landscape" horizontalDpi="4294967294" verticalDpi="4294967294"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CJ76"/>
  <sheetViews>
    <sheetView workbookViewId="0">
      <selection activeCell="H1" sqref="H1:I1048576"/>
    </sheetView>
  </sheetViews>
  <sheetFormatPr defaultColWidth="9.33203125" defaultRowHeight="12.75"/>
  <cols>
    <col min="1" max="7" width="20.83203125" style="1545" customWidth="1"/>
    <col min="8" max="16384" width="9.33203125" style="1545"/>
  </cols>
  <sheetData>
    <row r="1" spans="1:88"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s="1699" customFormat="1" ht="36" customHeight="1">
      <c r="A2" s="1511" t="s">
        <v>3909</v>
      </c>
    </row>
    <row r="3" spans="1:88" ht="8.25" customHeight="1"/>
    <row r="4" spans="1:88" s="1547" customFormat="1" ht="22.5" customHeight="1">
      <c r="A4" s="6705" t="s">
        <v>342</v>
      </c>
      <c r="B4" s="1700" t="s">
        <v>2735</v>
      </c>
      <c r="C4" s="6683" t="s">
        <v>2733</v>
      </c>
      <c r="D4" s="6684"/>
      <c r="E4" s="6685"/>
      <c r="F4" s="6705" t="s">
        <v>2806</v>
      </c>
      <c r="G4" s="1700" t="s">
        <v>2807</v>
      </c>
    </row>
    <row r="5" spans="1:88" s="1547" customFormat="1" ht="22.5" customHeight="1">
      <c r="A5" s="6707"/>
      <c r="B5" s="1701" t="s">
        <v>2808</v>
      </c>
      <c r="C5" s="1701" t="s">
        <v>260</v>
      </c>
      <c r="D5" s="1701" t="s">
        <v>2809</v>
      </c>
      <c r="E5" s="1701" t="s">
        <v>2810</v>
      </c>
      <c r="F5" s="6707"/>
      <c r="G5" s="2218" t="s">
        <v>2811</v>
      </c>
    </row>
    <row r="6" spans="1:88" s="1498" customFormat="1" ht="20.25" customHeight="1">
      <c r="A6" s="1702" t="s">
        <v>424</v>
      </c>
      <c r="B6" s="1520"/>
      <c r="C6" s="1520"/>
      <c r="D6" s="1522" t="s">
        <v>2746</v>
      </c>
      <c r="E6" s="1520"/>
      <c r="F6" s="1522"/>
      <c r="G6" s="1523"/>
    </row>
    <row r="7" spans="1:88" s="1498" customFormat="1" ht="22.5" hidden="1" customHeight="1">
      <c r="A7" s="1524">
        <v>36951</v>
      </c>
      <c r="B7" s="1525">
        <v>59</v>
      </c>
      <c r="C7" s="1525">
        <v>4919</v>
      </c>
      <c r="D7" s="1525">
        <v>3370</v>
      </c>
      <c r="E7" s="1525">
        <v>1549</v>
      </c>
      <c r="F7" s="1526">
        <v>305</v>
      </c>
      <c r="G7" s="1525">
        <f t="shared" ref="G7:G15" si="0">C7/F7</f>
        <v>16.127868852459017</v>
      </c>
    </row>
    <row r="8" spans="1:88" s="1498" customFormat="1" ht="24.75" hidden="1" customHeight="1">
      <c r="A8" s="1524">
        <v>37317</v>
      </c>
      <c r="B8" s="1525">
        <v>70</v>
      </c>
      <c r="C8" s="1525">
        <v>5966</v>
      </c>
      <c r="D8" s="1525">
        <v>3926</v>
      </c>
      <c r="E8" s="1525">
        <v>2040</v>
      </c>
      <c r="F8" s="1526">
        <v>380</v>
      </c>
      <c r="G8" s="1525">
        <f t="shared" si="0"/>
        <v>15.7</v>
      </c>
    </row>
    <row r="9" spans="1:88" s="1498" customFormat="1" ht="21.75" hidden="1" customHeight="1">
      <c r="A9" s="1524">
        <v>37682</v>
      </c>
      <c r="B9" s="1526">
        <v>114</v>
      </c>
      <c r="C9" s="1526">
        <v>7326</v>
      </c>
      <c r="D9" s="1526">
        <v>4673</v>
      </c>
      <c r="E9" s="1526">
        <v>2653</v>
      </c>
      <c r="F9" s="1526">
        <v>433</v>
      </c>
      <c r="G9" s="1526">
        <f t="shared" si="0"/>
        <v>16.919168591224018</v>
      </c>
    </row>
    <row r="10" spans="1:88" s="1498" customFormat="1" ht="21.75" hidden="1" customHeight="1">
      <c r="A10" s="1524">
        <v>38048</v>
      </c>
      <c r="B10" s="1526">
        <f>B27+B44</f>
        <v>126</v>
      </c>
      <c r="C10" s="1526">
        <f>SUM(D10:E10)</f>
        <v>8488</v>
      </c>
      <c r="D10" s="1526">
        <f>D27+D44</f>
        <v>5457</v>
      </c>
      <c r="E10" s="1526">
        <f>E27+E44</f>
        <v>3031</v>
      </c>
      <c r="F10" s="1526">
        <f>F27+F44</f>
        <v>578</v>
      </c>
      <c r="G10" s="1526">
        <f t="shared" si="0"/>
        <v>14.685121107266436</v>
      </c>
    </row>
    <row r="11" spans="1:88" s="1498" customFormat="1" ht="21.75" hidden="1" customHeight="1">
      <c r="A11" s="1524">
        <v>38413</v>
      </c>
      <c r="B11" s="1526">
        <v>147</v>
      </c>
      <c r="C11" s="1526">
        <v>9845</v>
      </c>
      <c r="D11" s="1526">
        <v>6121</v>
      </c>
      <c r="E11" s="1526">
        <v>3724</v>
      </c>
      <c r="F11" s="1526">
        <v>648</v>
      </c>
      <c r="G11" s="1526">
        <f t="shared" si="0"/>
        <v>15.192901234567902</v>
      </c>
    </row>
    <row r="12" spans="1:88" ht="21.75" hidden="1" customHeight="1">
      <c r="A12" s="1524">
        <v>38778</v>
      </c>
      <c r="B12" s="1526">
        <v>152</v>
      </c>
      <c r="C12" s="1526">
        <f t="shared" ref="C12:C15" si="1">SUM(D12:E12)</f>
        <v>10424</v>
      </c>
      <c r="D12" s="1526">
        <v>6399</v>
      </c>
      <c r="E12" s="1526">
        <v>4025</v>
      </c>
      <c r="F12" s="1526">
        <v>682</v>
      </c>
      <c r="G12" s="1526">
        <f t="shared" si="0"/>
        <v>15.284457478005866</v>
      </c>
    </row>
    <row r="13" spans="1:88" ht="21" hidden="1" customHeight="1">
      <c r="A13" s="1527">
        <v>39143</v>
      </c>
      <c r="B13" s="1526">
        <v>153</v>
      </c>
      <c r="C13" s="1526">
        <f t="shared" si="1"/>
        <v>9573</v>
      </c>
      <c r="D13" s="1526">
        <v>5957</v>
      </c>
      <c r="E13" s="1526">
        <v>3616</v>
      </c>
      <c r="F13" s="1526">
        <v>701</v>
      </c>
      <c r="G13" s="1526">
        <f t="shared" si="0"/>
        <v>13.656205420827389</v>
      </c>
    </row>
    <row r="14" spans="1:88" ht="21" hidden="1" customHeight="1">
      <c r="A14" s="1527">
        <v>39509</v>
      </c>
      <c r="B14" s="1526">
        <v>138</v>
      </c>
      <c r="C14" s="1526">
        <f t="shared" si="1"/>
        <v>8495</v>
      </c>
      <c r="D14" s="1526">
        <v>5336</v>
      </c>
      <c r="E14" s="1526">
        <v>3159</v>
      </c>
      <c r="F14" s="1526">
        <v>645</v>
      </c>
      <c r="G14" s="1526">
        <f t="shared" si="0"/>
        <v>13.170542635658915</v>
      </c>
    </row>
    <row r="15" spans="1:88" ht="21" hidden="1" customHeight="1">
      <c r="A15" s="1527">
        <v>39874</v>
      </c>
      <c r="B15" s="1526">
        <v>131</v>
      </c>
      <c r="C15" s="1526">
        <f t="shared" si="1"/>
        <v>8033</v>
      </c>
      <c r="D15" s="1526">
        <v>5114</v>
      </c>
      <c r="E15" s="1526">
        <v>2919</v>
      </c>
      <c r="F15" s="1526">
        <v>622</v>
      </c>
      <c r="G15" s="1526">
        <f t="shared" si="0"/>
        <v>12.914790996784566</v>
      </c>
    </row>
    <row r="16" spans="1:88" ht="21" hidden="1" customHeight="1">
      <c r="A16" s="1527">
        <v>40603</v>
      </c>
      <c r="B16" s="1526">
        <v>126</v>
      </c>
      <c r="C16" s="1526">
        <v>7270</v>
      </c>
      <c r="D16" s="1526">
        <v>4635</v>
      </c>
      <c r="E16" s="1526">
        <v>2635</v>
      </c>
      <c r="F16" s="1526">
        <v>634</v>
      </c>
      <c r="G16" s="1526">
        <v>11.466876971608833</v>
      </c>
    </row>
    <row r="17" spans="1:7" ht="21" hidden="1" customHeight="1">
      <c r="A17" s="1536">
        <v>41699</v>
      </c>
      <c r="B17" s="1526">
        <v>117</v>
      </c>
      <c r="C17" s="1526">
        <v>10391</v>
      </c>
      <c r="D17" s="1526">
        <v>6736</v>
      </c>
      <c r="E17" s="1526">
        <v>3655</v>
      </c>
      <c r="F17" s="1526">
        <v>980</v>
      </c>
      <c r="G17" s="1526">
        <v>10.603061224489796</v>
      </c>
    </row>
    <row r="18" spans="1:7" ht="21" customHeight="1">
      <c r="A18" s="1536">
        <v>42064</v>
      </c>
      <c r="B18" s="1526">
        <v>119</v>
      </c>
      <c r="C18" s="1526">
        <v>10660</v>
      </c>
      <c r="D18" s="1526">
        <v>6976</v>
      </c>
      <c r="E18" s="1526">
        <v>3684</v>
      </c>
      <c r="F18" s="1526">
        <v>906</v>
      </c>
      <c r="G18" s="1526">
        <v>11.766004415011038</v>
      </c>
    </row>
    <row r="19" spans="1:7" ht="21" customHeight="1">
      <c r="A19" s="1527">
        <v>42430</v>
      </c>
      <c r="B19" s="1526">
        <v>114</v>
      </c>
      <c r="C19" s="1526">
        <v>9792</v>
      </c>
      <c r="D19" s="1526">
        <v>6427</v>
      </c>
      <c r="E19" s="1526">
        <v>3365</v>
      </c>
      <c r="F19" s="1526">
        <v>1005</v>
      </c>
      <c r="G19" s="1526">
        <v>9.7432835820895516</v>
      </c>
    </row>
    <row r="20" spans="1:7" ht="21" customHeight="1">
      <c r="A20" s="1527">
        <v>42795</v>
      </c>
      <c r="B20" s="1526">
        <v>110</v>
      </c>
      <c r="C20" s="1526">
        <v>9047</v>
      </c>
      <c r="D20" s="1526">
        <v>5911</v>
      </c>
      <c r="E20" s="1526">
        <v>3136</v>
      </c>
      <c r="F20" s="1526">
        <v>814</v>
      </c>
      <c r="G20" s="1526">
        <v>11</v>
      </c>
    </row>
    <row r="21" spans="1:7" ht="21" customHeight="1">
      <c r="A21" s="1527">
        <v>43160</v>
      </c>
      <c r="B21" s="1526">
        <v>111</v>
      </c>
      <c r="C21" s="1526">
        <f>SUM(D21:E21)</f>
        <v>6243</v>
      </c>
      <c r="D21" s="1526">
        <v>4114</v>
      </c>
      <c r="E21" s="1526">
        <v>2129</v>
      </c>
      <c r="F21" s="1526">
        <v>984</v>
      </c>
      <c r="G21" s="1526">
        <f>C21/F21</f>
        <v>6.3445121951219514</v>
      </c>
    </row>
    <row r="22" spans="1:7" ht="21" customHeight="1">
      <c r="A22" s="2380">
        <v>43525</v>
      </c>
      <c r="B22" s="2381">
        <v>111</v>
      </c>
      <c r="C22" s="2381">
        <f>SUM(D22:E22)</f>
        <v>3781</v>
      </c>
      <c r="D22" s="2381">
        <v>2471</v>
      </c>
      <c r="E22" s="2381">
        <v>1310</v>
      </c>
      <c r="F22" s="2381">
        <v>970</v>
      </c>
      <c r="G22" s="2381">
        <f>C22/F22</f>
        <v>3.8979381443298968</v>
      </c>
    </row>
    <row r="23" spans="1:7" s="1498" customFormat="1" ht="22.5" customHeight="1">
      <c r="A23" s="1519"/>
      <c r="B23" s="1537"/>
      <c r="C23" s="1537"/>
      <c r="D23" s="1539" t="s">
        <v>2752</v>
      </c>
      <c r="E23" s="1537"/>
      <c r="F23" s="1539"/>
      <c r="G23" s="1540"/>
    </row>
    <row r="24" spans="1:7" s="1498" customFormat="1" ht="22.5" hidden="1" customHeight="1">
      <c r="A24" s="1524">
        <v>36951</v>
      </c>
      <c r="B24" s="1526">
        <v>56</v>
      </c>
      <c r="C24" s="1526">
        <v>4731</v>
      </c>
      <c r="D24" s="1535">
        <v>3233</v>
      </c>
      <c r="E24" s="1526">
        <v>1498</v>
      </c>
      <c r="F24" s="1526">
        <v>292</v>
      </c>
      <c r="G24" s="1525">
        <v>16.202054794520549</v>
      </c>
    </row>
    <row r="25" spans="1:7" s="1498" customFormat="1" ht="24.75" hidden="1" customHeight="1">
      <c r="A25" s="1524">
        <v>37317</v>
      </c>
      <c r="B25" s="1526">
        <v>65</v>
      </c>
      <c r="C25" s="1526">
        <v>5663</v>
      </c>
      <c r="D25" s="1535">
        <v>3729</v>
      </c>
      <c r="E25" s="1526">
        <v>1934</v>
      </c>
      <c r="F25" s="1526">
        <v>359</v>
      </c>
      <c r="G25" s="1525">
        <v>15.774373259052926</v>
      </c>
    </row>
    <row r="26" spans="1:7" s="1498" customFormat="1" ht="21.75" hidden="1" customHeight="1">
      <c r="A26" s="1524">
        <v>37682</v>
      </c>
      <c r="B26" s="1526">
        <v>109</v>
      </c>
      <c r="C26" s="1526">
        <v>6995</v>
      </c>
      <c r="D26" s="1535">
        <v>4455</v>
      </c>
      <c r="E26" s="1526">
        <v>2540</v>
      </c>
      <c r="F26" s="1526">
        <v>414</v>
      </c>
      <c r="G26" s="1525">
        <v>16.896135265700483</v>
      </c>
    </row>
    <row r="27" spans="1:7" s="1498" customFormat="1" ht="21.75" hidden="1" customHeight="1">
      <c r="A27" s="1524">
        <v>38048</v>
      </c>
      <c r="B27" s="1526">
        <v>121</v>
      </c>
      <c r="C27" s="1526">
        <v>8048</v>
      </c>
      <c r="D27" s="1535">
        <v>5180</v>
      </c>
      <c r="E27" s="1526">
        <v>2868</v>
      </c>
      <c r="F27" s="1526">
        <v>551</v>
      </c>
      <c r="G27" s="1525">
        <v>14.606170598911071</v>
      </c>
    </row>
    <row r="28" spans="1:7" s="1498" customFormat="1" ht="21.75" hidden="1" customHeight="1">
      <c r="A28" s="1524">
        <v>38413</v>
      </c>
      <c r="B28" s="1526">
        <v>142</v>
      </c>
      <c r="C28" s="1526">
        <v>9366</v>
      </c>
      <c r="D28" s="1535">
        <v>5820</v>
      </c>
      <c r="E28" s="1526">
        <v>3546</v>
      </c>
      <c r="F28" s="1526">
        <v>621</v>
      </c>
      <c r="G28" s="1525">
        <v>15.082125603864734</v>
      </c>
    </row>
    <row r="29" spans="1:7" s="1498" customFormat="1" ht="21.75" hidden="1" customHeight="1">
      <c r="A29" s="1524">
        <v>38778</v>
      </c>
      <c r="B29" s="1526">
        <v>147</v>
      </c>
      <c r="C29" s="1526">
        <v>9903</v>
      </c>
      <c r="D29" s="1535">
        <v>6095</v>
      </c>
      <c r="E29" s="1526">
        <v>3808</v>
      </c>
      <c r="F29" s="1526">
        <v>651</v>
      </c>
      <c r="G29" s="1525">
        <v>15.211981566820276</v>
      </c>
    </row>
    <row r="30" spans="1:7" s="1498" customFormat="1" ht="21" hidden="1" customHeight="1">
      <c r="A30" s="1527">
        <v>39143</v>
      </c>
      <c r="B30" s="1526">
        <v>148</v>
      </c>
      <c r="C30" s="1526">
        <v>9071</v>
      </c>
      <c r="D30" s="1535">
        <v>5655</v>
      </c>
      <c r="E30" s="1526">
        <v>3416</v>
      </c>
      <c r="F30" s="1526">
        <v>663</v>
      </c>
      <c r="G30" s="1525">
        <v>13.681749622926093</v>
      </c>
    </row>
    <row r="31" spans="1:7" s="1498" customFormat="1" ht="21" hidden="1" customHeight="1">
      <c r="A31" s="1527">
        <v>39509</v>
      </c>
      <c r="B31" s="1526">
        <v>133</v>
      </c>
      <c r="C31" s="1526">
        <v>8011</v>
      </c>
      <c r="D31" s="1535">
        <v>5053</v>
      </c>
      <c r="E31" s="1526">
        <v>2958</v>
      </c>
      <c r="F31" s="1526">
        <v>611</v>
      </c>
      <c r="G31" s="1525">
        <v>13.111292962356792</v>
      </c>
    </row>
    <row r="32" spans="1:7" s="1498" customFormat="1" ht="21" hidden="1" customHeight="1">
      <c r="A32" s="1527">
        <v>39874</v>
      </c>
      <c r="B32" s="1526">
        <v>126</v>
      </c>
      <c r="C32" s="1526">
        <v>7574</v>
      </c>
      <c r="D32" s="1535">
        <v>4834</v>
      </c>
      <c r="E32" s="1526">
        <v>2740</v>
      </c>
      <c r="F32" s="1526">
        <v>586</v>
      </c>
      <c r="G32" s="1525">
        <v>12.924914675767917</v>
      </c>
    </row>
    <row r="33" spans="1:7" s="1498" customFormat="1" ht="21" hidden="1" customHeight="1">
      <c r="A33" s="1536">
        <v>40603</v>
      </c>
      <c r="B33" s="1526">
        <v>121</v>
      </c>
      <c r="C33" s="1526">
        <v>6907</v>
      </c>
      <c r="D33" s="1535">
        <v>4398</v>
      </c>
      <c r="E33" s="1526">
        <v>2509</v>
      </c>
      <c r="F33" s="1526">
        <v>596</v>
      </c>
      <c r="G33" s="1525">
        <v>11.588926174496644</v>
      </c>
    </row>
    <row r="34" spans="1:7" s="1498" customFormat="1" ht="21" hidden="1" customHeight="1">
      <c r="A34" s="1527">
        <v>41699</v>
      </c>
      <c r="B34" s="1526">
        <v>111</v>
      </c>
      <c r="C34" s="1526">
        <v>9855</v>
      </c>
      <c r="D34" s="1526">
        <v>6376</v>
      </c>
      <c r="E34" s="1526">
        <v>3479</v>
      </c>
      <c r="F34" s="1526">
        <v>943</v>
      </c>
      <c r="G34" s="1526">
        <v>10.450689289501591</v>
      </c>
    </row>
    <row r="35" spans="1:7" s="1498" customFormat="1" ht="21" customHeight="1">
      <c r="A35" s="1527">
        <v>42064</v>
      </c>
      <c r="B35" s="1526">
        <v>112</v>
      </c>
      <c r="C35" s="1526">
        <v>10144</v>
      </c>
      <c r="D35" s="1526">
        <v>6650</v>
      </c>
      <c r="E35" s="1526">
        <v>3494</v>
      </c>
      <c r="F35" s="1526">
        <v>865</v>
      </c>
      <c r="G35" s="1526">
        <v>11.727167630057803</v>
      </c>
    </row>
    <row r="36" spans="1:7" s="1498" customFormat="1" ht="21" customHeight="1">
      <c r="A36" s="1527">
        <v>42430</v>
      </c>
      <c r="B36" s="1526">
        <v>107</v>
      </c>
      <c r="C36" s="1526">
        <v>9311</v>
      </c>
      <c r="D36" s="1526">
        <v>6127</v>
      </c>
      <c r="E36" s="1526">
        <v>3184</v>
      </c>
      <c r="F36" s="1526">
        <v>961</v>
      </c>
      <c r="G36" s="1526">
        <v>9.6888657648283036</v>
      </c>
    </row>
    <row r="37" spans="1:7" s="1498" customFormat="1" ht="21" customHeight="1">
      <c r="A37" s="1527">
        <v>42795</v>
      </c>
      <c r="B37" s="1526">
        <v>103</v>
      </c>
      <c r="C37" s="1526">
        <v>8616</v>
      </c>
      <c r="D37" s="1526">
        <v>5627</v>
      </c>
      <c r="E37" s="1526">
        <v>2989</v>
      </c>
      <c r="F37" s="1526">
        <v>770</v>
      </c>
      <c r="G37" s="1526">
        <v>11</v>
      </c>
    </row>
    <row r="38" spans="1:7" s="1498" customFormat="1" ht="21" customHeight="1">
      <c r="A38" s="1527">
        <v>43160</v>
      </c>
      <c r="B38" s="1526">
        <v>104</v>
      </c>
      <c r="C38" s="1526">
        <f>SUM(D38:E38)</f>
        <v>5942</v>
      </c>
      <c r="D38" s="1526">
        <v>3911</v>
      </c>
      <c r="E38" s="1526">
        <v>2031</v>
      </c>
      <c r="F38" s="1526">
        <v>946</v>
      </c>
      <c r="G38" s="1526">
        <f>C38/F38</f>
        <v>6.2811839323467229</v>
      </c>
    </row>
    <row r="39" spans="1:7" s="1498" customFormat="1" ht="21" customHeight="1">
      <c r="A39" s="2380">
        <v>43525</v>
      </c>
      <c r="B39" s="2381">
        <v>104</v>
      </c>
      <c r="C39" s="2381">
        <f>SUM(D39:E39)</f>
        <v>3598</v>
      </c>
      <c r="D39" s="2381">
        <v>2344</v>
      </c>
      <c r="E39" s="2381">
        <v>1254</v>
      </c>
      <c r="F39" s="2381">
        <v>920</v>
      </c>
      <c r="G39" s="2381">
        <f>C39/F39</f>
        <v>3.9108695652173915</v>
      </c>
    </row>
    <row r="40" spans="1:7" s="1498" customFormat="1" ht="20.25" customHeight="1">
      <c r="A40" s="1530"/>
      <c r="B40" s="1531"/>
      <c r="C40" s="1531"/>
      <c r="D40" s="1533" t="s">
        <v>2753</v>
      </c>
      <c r="E40" s="1531"/>
      <c r="F40" s="1533"/>
      <c r="G40" s="1534"/>
    </row>
    <row r="41" spans="1:7" s="1498" customFormat="1" ht="21" hidden="1" customHeight="1">
      <c r="A41" s="1524">
        <v>36951</v>
      </c>
      <c r="B41" s="1526">
        <v>3</v>
      </c>
      <c r="C41" s="1526">
        <v>188</v>
      </c>
      <c r="D41" s="1535">
        <v>137</v>
      </c>
      <c r="E41" s="1526">
        <v>51</v>
      </c>
      <c r="F41" s="1526">
        <v>13</v>
      </c>
      <c r="G41" s="1525">
        <v>14.461538461538462</v>
      </c>
    </row>
    <row r="42" spans="1:7" s="1498" customFormat="1" ht="24.75" hidden="1" customHeight="1">
      <c r="A42" s="1524">
        <v>37317</v>
      </c>
      <c r="B42" s="1526">
        <v>5</v>
      </c>
      <c r="C42" s="1526">
        <v>303</v>
      </c>
      <c r="D42" s="1535">
        <v>197</v>
      </c>
      <c r="E42" s="1526">
        <v>106</v>
      </c>
      <c r="F42" s="1525">
        <v>21</v>
      </c>
      <c r="G42" s="1526">
        <v>14.428571428571429</v>
      </c>
    </row>
    <row r="43" spans="1:7" s="1498" customFormat="1" ht="21.75" hidden="1" customHeight="1">
      <c r="A43" s="1524">
        <v>37682</v>
      </c>
      <c r="B43" s="1526">
        <v>5</v>
      </c>
      <c r="C43" s="1526">
        <v>331</v>
      </c>
      <c r="D43" s="1535">
        <v>218</v>
      </c>
      <c r="E43" s="1526">
        <v>113</v>
      </c>
      <c r="F43" s="1525">
        <v>19</v>
      </c>
      <c r="G43" s="1526">
        <v>17.421052631578949</v>
      </c>
    </row>
    <row r="44" spans="1:7" s="1498" customFormat="1" ht="21.75" hidden="1" customHeight="1">
      <c r="A44" s="1524">
        <v>38048</v>
      </c>
      <c r="B44" s="1526">
        <v>5</v>
      </c>
      <c r="C44" s="1526">
        <v>440</v>
      </c>
      <c r="D44" s="1535">
        <v>277</v>
      </c>
      <c r="E44" s="1526">
        <v>163</v>
      </c>
      <c r="F44" s="1525">
        <v>27</v>
      </c>
      <c r="G44" s="1526">
        <v>16.296296296296298</v>
      </c>
    </row>
    <row r="45" spans="1:7" s="1498" customFormat="1" ht="21.75" hidden="1" customHeight="1">
      <c r="A45" s="1524">
        <v>38413</v>
      </c>
      <c r="B45" s="1526">
        <v>5</v>
      </c>
      <c r="C45" s="1526">
        <v>479</v>
      </c>
      <c r="D45" s="1526">
        <v>301</v>
      </c>
      <c r="E45" s="1526">
        <v>178</v>
      </c>
      <c r="F45" s="1528">
        <v>27</v>
      </c>
      <c r="G45" s="1526">
        <v>17.74074074074074</v>
      </c>
    </row>
    <row r="46" spans="1:7" s="1498" customFormat="1" ht="21.75" hidden="1" customHeight="1">
      <c r="A46" s="1524">
        <v>38778</v>
      </c>
      <c r="B46" s="1526">
        <v>5</v>
      </c>
      <c r="C46" s="1526">
        <v>521</v>
      </c>
      <c r="D46" s="1526">
        <v>304</v>
      </c>
      <c r="E46" s="1526">
        <v>217</v>
      </c>
      <c r="F46" s="1528">
        <v>31</v>
      </c>
      <c r="G46" s="1526">
        <v>16.806451612903224</v>
      </c>
    </row>
    <row r="47" spans="1:7" s="1498" customFormat="1" ht="21" hidden="1" customHeight="1">
      <c r="A47" s="1527">
        <v>39143</v>
      </c>
      <c r="B47" s="1526">
        <v>5</v>
      </c>
      <c r="C47" s="1526">
        <v>502</v>
      </c>
      <c r="D47" s="1526">
        <v>302</v>
      </c>
      <c r="E47" s="1526">
        <v>200</v>
      </c>
      <c r="F47" s="1528">
        <v>38</v>
      </c>
      <c r="G47" s="1526">
        <v>13.210526315789474</v>
      </c>
    </row>
    <row r="48" spans="1:7" s="1498" customFormat="1" ht="21" hidden="1" customHeight="1">
      <c r="A48" s="1527">
        <v>39509</v>
      </c>
      <c r="B48" s="1526">
        <v>5</v>
      </c>
      <c r="C48" s="1526">
        <v>484</v>
      </c>
      <c r="D48" s="1526">
        <v>283</v>
      </c>
      <c r="E48" s="1526">
        <v>201</v>
      </c>
      <c r="F48" s="1526">
        <v>34</v>
      </c>
      <c r="G48" s="1526">
        <v>14.235294117647058</v>
      </c>
    </row>
    <row r="49" spans="1:7" s="1498" customFormat="1" ht="21" hidden="1" customHeight="1">
      <c r="A49" s="1536">
        <v>40603</v>
      </c>
      <c r="B49" s="1526">
        <v>5</v>
      </c>
      <c r="C49" s="1526">
        <v>363</v>
      </c>
      <c r="D49" s="1526">
        <v>237</v>
      </c>
      <c r="E49" s="1526">
        <v>126</v>
      </c>
      <c r="F49" s="1526">
        <v>38</v>
      </c>
      <c r="G49" s="1526">
        <v>10</v>
      </c>
    </row>
    <row r="50" spans="1:7" s="1498" customFormat="1" ht="21" hidden="1" customHeight="1">
      <c r="A50" s="1536">
        <v>41699</v>
      </c>
      <c r="B50" s="1526">
        <v>6</v>
      </c>
      <c r="C50" s="1526">
        <v>536</v>
      </c>
      <c r="D50" s="1526">
        <v>360</v>
      </c>
      <c r="E50" s="1526">
        <v>176</v>
      </c>
      <c r="F50" s="1526">
        <v>37</v>
      </c>
      <c r="G50" s="1526">
        <v>14.486486486486486</v>
      </c>
    </row>
    <row r="51" spans="1:7" s="1498" customFormat="1" ht="21" customHeight="1">
      <c r="A51" s="1536">
        <v>42064</v>
      </c>
      <c r="B51" s="1526">
        <v>7</v>
      </c>
      <c r="C51" s="1526">
        <v>516</v>
      </c>
      <c r="D51" s="1526">
        <v>326</v>
      </c>
      <c r="E51" s="1526">
        <v>190</v>
      </c>
      <c r="F51" s="1526">
        <v>41</v>
      </c>
      <c r="G51" s="1526">
        <v>12.585365853658537</v>
      </c>
    </row>
    <row r="52" spans="1:7" s="1498" customFormat="1" ht="21" customHeight="1">
      <c r="A52" s="1527">
        <v>42430</v>
      </c>
      <c r="B52" s="1526">
        <v>7</v>
      </c>
      <c r="C52" s="1526">
        <v>481</v>
      </c>
      <c r="D52" s="1526">
        <v>300</v>
      </c>
      <c r="E52" s="1526">
        <v>181</v>
      </c>
      <c r="F52" s="1526">
        <v>44</v>
      </c>
      <c r="G52" s="1526">
        <v>10.931818181818182</v>
      </c>
    </row>
    <row r="53" spans="1:7" s="1498" customFormat="1" ht="21" customHeight="1">
      <c r="A53" s="1527">
        <v>42795</v>
      </c>
      <c r="B53" s="1526">
        <v>7</v>
      </c>
      <c r="C53" s="1526">
        <v>431</v>
      </c>
      <c r="D53" s="1526">
        <v>284</v>
      </c>
      <c r="E53" s="1526">
        <v>147</v>
      </c>
      <c r="F53" s="1526">
        <v>44</v>
      </c>
      <c r="G53" s="1526">
        <v>10</v>
      </c>
    </row>
    <row r="54" spans="1:7" s="1498" customFormat="1" ht="21" customHeight="1">
      <c r="A54" s="1527">
        <v>43160</v>
      </c>
      <c r="B54" s="1526">
        <v>7</v>
      </c>
      <c r="C54" s="1526">
        <f>SUM(D54:E54)</f>
        <v>301</v>
      </c>
      <c r="D54" s="1526">
        <v>203</v>
      </c>
      <c r="E54" s="1526">
        <v>98</v>
      </c>
      <c r="F54" s="1526">
        <v>38</v>
      </c>
      <c r="G54" s="1526">
        <f>C54/F54</f>
        <v>7.9210526315789478</v>
      </c>
    </row>
    <row r="55" spans="1:7" s="1498" customFormat="1" ht="21" customHeight="1">
      <c r="A55" s="2380">
        <v>43525</v>
      </c>
      <c r="B55" s="2381">
        <v>7</v>
      </c>
      <c r="C55" s="2381">
        <f>SUM(D55:E55)</f>
        <v>183</v>
      </c>
      <c r="D55" s="2381">
        <v>127</v>
      </c>
      <c r="E55" s="2381">
        <v>56</v>
      </c>
      <c r="F55" s="2381">
        <v>50</v>
      </c>
      <c r="G55" s="2381">
        <f>C55/F55</f>
        <v>3.66</v>
      </c>
    </row>
    <row r="56" spans="1:7" ht="22.5" customHeight="1">
      <c r="A56" s="1568" t="s">
        <v>2812</v>
      </c>
      <c r="D56" s="1703"/>
    </row>
    <row r="76" spans="13:13">
      <c r="M76" s="2382"/>
    </row>
  </sheetData>
  <mergeCells count="4">
    <mergeCell ref="A1:C1"/>
    <mergeCell ref="A4:A5"/>
    <mergeCell ref="C4:E4"/>
    <mergeCell ref="F4:F5"/>
  </mergeCells>
  <hyperlinks>
    <hyperlink ref="A1" location="CONTENT!A1" display="Back to table of contents"/>
  </hyperlinks>
  <pageMargins left="0.75" right="0" top="0.5" bottom="0.5" header="0.3" footer="0.3"/>
  <pageSetup paperSize="9"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CK39"/>
  <sheetViews>
    <sheetView zoomScaleNormal="100" workbookViewId="0">
      <selection sqref="A1:C1"/>
    </sheetView>
  </sheetViews>
  <sheetFormatPr defaultColWidth="9.33203125" defaultRowHeight="15.75"/>
  <cols>
    <col min="1" max="1" width="18.83203125" style="963" customWidth="1"/>
    <col min="2" max="2" width="14.33203125" style="963" customWidth="1"/>
    <col min="3" max="17" width="12.33203125" style="1705" customWidth="1"/>
    <col min="18" max="16384" width="9.33203125" style="963"/>
  </cols>
  <sheetData>
    <row r="1" spans="1:89"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1546" customFormat="1" ht="22.5" customHeight="1">
      <c r="A2" s="2224" t="s">
        <v>3906</v>
      </c>
      <c r="B2" s="1511"/>
      <c r="C2" s="1704"/>
      <c r="D2" s="1704"/>
      <c r="E2" s="1704"/>
      <c r="F2" s="1704"/>
      <c r="G2" s="1704"/>
      <c r="H2" s="1704"/>
      <c r="I2" s="1704"/>
      <c r="J2" s="1704"/>
      <c r="K2" s="1704"/>
      <c r="L2" s="1704"/>
      <c r="M2" s="1704"/>
      <c r="N2" s="1704"/>
      <c r="O2" s="1704"/>
      <c r="P2" s="1704"/>
      <c r="Q2" s="1704"/>
    </row>
    <row r="3" spans="1:89" ht="14.25" customHeight="1">
      <c r="A3" s="1546" t="s">
        <v>2795</v>
      </c>
      <c r="B3" s="1546"/>
      <c r="D3" s="1705" t="s">
        <v>445</v>
      </c>
      <c r="E3" s="1706"/>
      <c r="F3" s="1706"/>
      <c r="G3" s="1706"/>
      <c r="H3" s="1706"/>
      <c r="I3" s="1706"/>
      <c r="J3" s="1706"/>
      <c r="K3" s="1706"/>
      <c r="L3" s="1706"/>
    </row>
    <row r="4" spans="1:89" ht="9" customHeight="1">
      <c r="A4" s="1546"/>
      <c r="B4" s="1546"/>
      <c r="E4" s="1706"/>
      <c r="F4" s="1706"/>
      <c r="G4" s="1706"/>
      <c r="H4" s="1706"/>
      <c r="I4" s="1706"/>
      <c r="J4" s="1706"/>
      <c r="K4" s="1706"/>
      <c r="L4" s="1706"/>
    </row>
    <row r="5" spans="1:89" ht="20.25" customHeight="1">
      <c r="A5" s="1707"/>
      <c r="B5" s="1708"/>
      <c r="C5" s="6746" t="s">
        <v>2813</v>
      </c>
      <c r="D5" s="6747"/>
      <c r="E5" s="6747"/>
      <c r="F5" s="6747"/>
      <c r="G5" s="6747"/>
      <c r="H5" s="6747"/>
      <c r="I5" s="6747"/>
      <c r="J5" s="6747"/>
      <c r="K5" s="6747"/>
      <c r="L5" s="6747"/>
      <c r="M5" s="6747"/>
      <c r="N5" s="6747"/>
      <c r="O5" s="6747"/>
      <c r="P5" s="6747"/>
      <c r="Q5" s="6748"/>
    </row>
    <row r="6" spans="1:89" ht="20.25" customHeight="1">
      <c r="A6" s="1709" t="s">
        <v>2721</v>
      </c>
      <c r="B6" s="1710"/>
      <c r="C6" s="6749" t="s">
        <v>260</v>
      </c>
      <c r="D6" s="6750"/>
      <c r="E6" s="6750"/>
      <c r="F6" s="6750"/>
      <c r="G6" s="6751"/>
      <c r="H6" s="6750" t="s">
        <v>6</v>
      </c>
      <c r="I6" s="6750"/>
      <c r="J6" s="6750"/>
      <c r="K6" s="6750"/>
      <c r="L6" s="6751"/>
      <c r="M6" s="6750" t="s">
        <v>7</v>
      </c>
      <c r="N6" s="6750"/>
      <c r="O6" s="6750"/>
      <c r="P6" s="6750"/>
      <c r="Q6" s="6751"/>
    </row>
    <row r="7" spans="1:89" ht="20.25" customHeight="1">
      <c r="A7" s="1711"/>
      <c r="B7" s="1712"/>
      <c r="C7" s="3760" t="s">
        <v>2814</v>
      </c>
      <c r="D7" s="2364" t="s">
        <v>3907</v>
      </c>
      <c r="E7" s="1713" t="s">
        <v>2815</v>
      </c>
      <c r="F7" s="1714" t="s">
        <v>2816</v>
      </c>
      <c r="G7" s="1715" t="s">
        <v>260</v>
      </c>
      <c r="H7" s="3760" t="s">
        <v>2814</v>
      </c>
      <c r="I7" s="2364" t="s">
        <v>3907</v>
      </c>
      <c r="J7" s="1713" t="s">
        <v>2815</v>
      </c>
      <c r="K7" s="1714" t="s">
        <v>2816</v>
      </c>
      <c r="L7" s="1713" t="s">
        <v>260</v>
      </c>
      <c r="M7" s="3760" t="s">
        <v>2814</v>
      </c>
      <c r="N7" s="2364" t="s">
        <v>3907</v>
      </c>
      <c r="O7" s="1713" t="s">
        <v>2815</v>
      </c>
      <c r="P7" s="1714" t="s">
        <v>2816</v>
      </c>
      <c r="Q7" s="1714" t="s">
        <v>260</v>
      </c>
    </row>
    <row r="8" spans="1:89" ht="27" customHeight="1">
      <c r="A8" s="1716" t="s">
        <v>2762</v>
      </c>
      <c r="B8" s="1717"/>
      <c r="C8" s="2378"/>
      <c r="D8" s="2378"/>
      <c r="E8" s="2365">
        <v>385</v>
      </c>
      <c r="F8" s="2366">
        <v>0</v>
      </c>
      <c r="G8" s="2366">
        <v>0</v>
      </c>
      <c r="H8" s="2367"/>
      <c r="I8" s="2378"/>
      <c r="J8" s="2365">
        <v>237</v>
      </c>
      <c r="K8" s="2366">
        <v>0</v>
      </c>
      <c r="L8" s="2366">
        <v>0</v>
      </c>
      <c r="M8" s="2378"/>
      <c r="N8" s="2378"/>
      <c r="O8" s="2367">
        <v>148</v>
      </c>
      <c r="P8" s="2366">
        <v>0</v>
      </c>
      <c r="Q8" s="2366">
        <v>0</v>
      </c>
    </row>
    <row r="9" spans="1:89" ht="27" customHeight="1">
      <c r="A9" s="1660" t="s">
        <v>2763</v>
      </c>
      <c r="B9" s="1717"/>
      <c r="C9" s="2378"/>
      <c r="D9" s="2378"/>
      <c r="E9" s="2365">
        <v>196</v>
      </c>
      <c r="F9" s="2366">
        <v>0</v>
      </c>
      <c r="G9" s="2366">
        <v>0</v>
      </c>
      <c r="H9" s="2365"/>
      <c r="I9" s="2378"/>
      <c r="J9" s="2365">
        <v>143</v>
      </c>
      <c r="K9" s="2366">
        <v>0</v>
      </c>
      <c r="L9" s="2366">
        <v>0</v>
      </c>
      <c r="M9" s="2378"/>
      <c r="N9" s="2378"/>
      <c r="O9" s="2365">
        <v>53</v>
      </c>
      <c r="P9" s="2366">
        <v>0</v>
      </c>
      <c r="Q9" s="2366">
        <v>0</v>
      </c>
    </row>
    <row r="10" spans="1:89" ht="27" customHeight="1">
      <c r="A10" s="1660" t="s">
        <v>2764</v>
      </c>
      <c r="B10" s="1717"/>
      <c r="C10" s="2378"/>
      <c r="D10" s="2378"/>
      <c r="E10" s="2365">
        <v>163</v>
      </c>
      <c r="F10" s="2366">
        <v>0</v>
      </c>
      <c r="G10" s="2366">
        <v>0</v>
      </c>
      <c r="H10" s="2365"/>
      <c r="I10" s="2378"/>
      <c r="J10" s="2365">
        <v>110</v>
      </c>
      <c r="K10" s="2366">
        <v>0</v>
      </c>
      <c r="L10" s="2366">
        <v>0</v>
      </c>
      <c r="M10" s="2378"/>
      <c r="N10" s="2378"/>
      <c r="O10" s="2365">
        <v>53</v>
      </c>
      <c r="P10" s="2366">
        <v>0</v>
      </c>
      <c r="Q10" s="2366">
        <v>0</v>
      </c>
    </row>
    <row r="11" spans="1:89" ht="27" customHeight="1">
      <c r="A11" s="1660" t="s">
        <v>2765</v>
      </c>
      <c r="B11" s="1717"/>
      <c r="C11" s="2378"/>
      <c r="D11" s="2378"/>
      <c r="E11" s="2365">
        <v>263</v>
      </c>
      <c r="F11" s="2366">
        <v>0</v>
      </c>
      <c r="G11" s="2366">
        <v>0</v>
      </c>
      <c r="H11" s="2365"/>
      <c r="I11" s="2378"/>
      <c r="J11" s="2365">
        <v>176</v>
      </c>
      <c r="K11" s="2366">
        <v>0</v>
      </c>
      <c r="L11" s="2366">
        <v>0</v>
      </c>
      <c r="M11" s="2378"/>
      <c r="N11" s="2378"/>
      <c r="O11" s="2365">
        <v>87</v>
      </c>
      <c r="P11" s="2366">
        <v>0</v>
      </c>
      <c r="Q11" s="2366">
        <v>0</v>
      </c>
    </row>
    <row r="12" spans="1:89" ht="27" customHeight="1">
      <c r="A12" s="1660" t="s">
        <v>2766</v>
      </c>
      <c r="B12" s="1717"/>
      <c r="C12" s="2378"/>
      <c r="D12" s="2378"/>
      <c r="E12" s="2365">
        <v>203</v>
      </c>
      <c r="F12" s="2366">
        <v>0</v>
      </c>
      <c r="G12" s="2366">
        <v>0</v>
      </c>
      <c r="H12" s="2365"/>
      <c r="I12" s="2378"/>
      <c r="J12" s="2365">
        <v>136</v>
      </c>
      <c r="K12" s="2366">
        <v>0</v>
      </c>
      <c r="L12" s="2366">
        <v>0</v>
      </c>
      <c r="M12" s="2378"/>
      <c r="N12" s="2378"/>
      <c r="O12" s="2365">
        <v>67</v>
      </c>
      <c r="P12" s="2366">
        <v>0</v>
      </c>
      <c r="Q12" s="2366">
        <v>0</v>
      </c>
    </row>
    <row r="13" spans="1:89" ht="27" customHeight="1">
      <c r="A13" s="1660" t="s">
        <v>2767</v>
      </c>
      <c r="B13" s="1717"/>
      <c r="C13" s="2378"/>
      <c r="D13" s="2378"/>
      <c r="E13" s="2365">
        <v>164</v>
      </c>
      <c r="F13" s="2366">
        <v>0</v>
      </c>
      <c r="G13" s="2366">
        <v>0</v>
      </c>
      <c r="H13" s="2365"/>
      <c r="I13" s="2378"/>
      <c r="J13" s="2365">
        <v>103</v>
      </c>
      <c r="K13" s="2366">
        <v>0</v>
      </c>
      <c r="L13" s="2366">
        <v>0</v>
      </c>
      <c r="M13" s="2378"/>
      <c r="N13" s="2378"/>
      <c r="O13" s="2365">
        <v>61</v>
      </c>
      <c r="P13" s="2366">
        <v>0</v>
      </c>
      <c r="Q13" s="2366">
        <v>0</v>
      </c>
    </row>
    <row r="14" spans="1:89" ht="27" customHeight="1">
      <c r="A14" s="1660" t="s">
        <v>2768</v>
      </c>
      <c r="B14" s="1717"/>
      <c r="C14" s="2378"/>
      <c r="D14" s="2378"/>
      <c r="E14" s="2365">
        <v>517</v>
      </c>
      <c r="F14" s="2366">
        <v>0</v>
      </c>
      <c r="G14" s="2366">
        <v>0</v>
      </c>
      <c r="H14" s="2365"/>
      <c r="I14" s="2378"/>
      <c r="J14" s="2365">
        <v>329</v>
      </c>
      <c r="K14" s="2366">
        <v>0</v>
      </c>
      <c r="L14" s="2366">
        <v>0</v>
      </c>
      <c r="M14" s="2378"/>
      <c r="N14" s="2378"/>
      <c r="O14" s="2365">
        <v>188</v>
      </c>
      <c r="P14" s="2366">
        <v>0</v>
      </c>
      <c r="Q14" s="2366">
        <v>0</v>
      </c>
    </row>
    <row r="15" spans="1:89" ht="27" customHeight="1">
      <c r="A15" s="1660" t="s">
        <v>2769</v>
      </c>
      <c r="B15" s="1717"/>
      <c r="C15" s="2378"/>
      <c r="D15" s="2378"/>
      <c r="E15" s="2365">
        <v>117</v>
      </c>
      <c r="F15" s="2366">
        <v>0</v>
      </c>
      <c r="G15" s="2366">
        <v>0</v>
      </c>
      <c r="H15" s="2365"/>
      <c r="I15" s="2378"/>
      <c r="J15" s="2365">
        <v>74</v>
      </c>
      <c r="K15" s="2366">
        <v>0</v>
      </c>
      <c r="L15" s="2366">
        <v>0</v>
      </c>
      <c r="M15" s="2378"/>
      <c r="N15" s="2378"/>
      <c r="O15" s="2365">
        <v>43</v>
      </c>
      <c r="P15" s="2366">
        <v>0</v>
      </c>
      <c r="Q15" s="2366">
        <v>0</v>
      </c>
    </row>
    <row r="16" spans="1:89" ht="27" customHeight="1">
      <c r="A16" s="1660" t="s">
        <v>2799</v>
      </c>
      <c r="B16" s="1717"/>
      <c r="C16" s="2378"/>
      <c r="D16" s="2378"/>
      <c r="E16" s="2368">
        <v>159</v>
      </c>
      <c r="F16" s="2366">
        <v>0</v>
      </c>
      <c r="G16" s="2366">
        <v>0</v>
      </c>
      <c r="H16" s="2368"/>
      <c r="I16" s="2378"/>
      <c r="J16" s="2368">
        <v>86</v>
      </c>
      <c r="K16" s="2366">
        <v>0</v>
      </c>
      <c r="L16" s="2366">
        <v>0</v>
      </c>
      <c r="M16" s="3761"/>
      <c r="N16" s="2378"/>
      <c r="O16" s="2368">
        <v>73</v>
      </c>
      <c r="P16" s="2366">
        <v>0</v>
      </c>
      <c r="Q16" s="2366">
        <v>0</v>
      </c>
    </row>
    <row r="17" spans="1:17" s="1546" customFormat="1" ht="27" customHeight="1">
      <c r="A17" s="1716" t="s">
        <v>2817</v>
      </c>
      <c r="B17" s="1512"/>
      <c r="C17" s="2370"/>
      <c r="D17" s="2370"/>
      <c r="E17" s="2369">
        <f>SUM(E8:E16)</f>
        <v>2167</v>
      </c>
      <c r="F17" s="2370">
        <v>1431</v>
      </c>
      <c r="G17" s="2370">
        <v>3598</v>
      </c>
      <c r="H17" s="3762"/>
      <c r="I17" s="2370"/>
      <c r="J17" s="2369">
        <f>SUM(J8:J16)</f>
        <v>1394</v>
      </c>
      <c r="K17" s="2370">
        <v>950</v>
      </c>
      <c r="L17" s="2370">
        <v>2344</v>
      </c>
      <c r="M17" s="2379"/>
      <c r="N17" s="2370"/>
      <c r="O17" s="2369">
        <f>SUM(O8:O16)</f>
        <v>773</v>
      </c>
      <c r="P17" s="2370">
        <v>481</v>
      </c>
      <c r="Q17" s="2371">
        <v>1254</v>
      </c>
    </row>
    <row r="18" spans="1:17" s="1546" customFormat="1" ht="27" customHeight="1">
      <c r="A18" s="1625" t="s">
        <v>2818</v>
      </c>
      <c r="B18" s="1718"/>
      <c r="C18" s="2369"/>
      <c r="D18" s="2369"/>
      <c r="E18" s="2369">
        <v>99</v>
      </c>
      <c r="F18" s="2372">
        <v>84</v>
      </c>
      <c r="G18" s="2373">
        <v>183</v>
      </c>
      <c r="H18" s="3763"/>
      <c r="I18" s="2369"/>
      <c r="J18" s="2373">
        <v>70</v>
      </c>
      <c r="K18" s="2373">
        <v>57</v>
      </c>
      <c r="L18" s="2373">
        <v>127</v>
      </c>
      <c r="M18" s="2372"/>
      <c r="N18" s="2369"/>
      <c r="O18" s="2373">
        <v>29</v>
      </c>
      <c r="P18" s="2373">
        <v>27</v>
      </c>
      <c r="Q18" s="2373">
        <v>56</v>
      </c>
    </row>
    <row r="19" spans="1:17" s="1546" customFormat="1" ht="27" customHeight="1">
      <c r="A19" s="1702" t="s">
        <v>2819</v>
      </c>
      <c r="B19" s="1719"/>
      <c r="C19" s="2374"/>
      <c r="D19" s="2374"/>
      <c r="E19" s="2374">
        <f>SUM(E17:E18)</f>
        <v>2266</v>
      </c>
      <c r="F19" s="2374">
        <f>SUM(F17:F18)</f>
        <v>1515</v>
      </c>
      <c r="G19" s="2374">
        <f>SUM(G17:G18)</f>
        <v>3781</v>
      </c>
      <c r="H19" s="2374"/>
      <c r="I19" s="2374"/>
      <c r="J19" s="2374">
        <f>SUM(J17:J18)</f>
        <v>1464</v>
      </c>
      <c r="K19" s="2374">
        <f>SUM(K17:K18)</f>
        <v>1007</v>
      </c>
      <c r="L19" s="2374">
        <f>SUM(L17:L18)</f>
        <v>2471</v>
      </c>
      <c r="M19" s="2374"/>
      <c r="N19" s="2374"/>
      <c r="O19" s="2374">
        <f>SUM(O17:O18)</f>
        <v>802</v>
      </c>
      <c r="P19" s="2374">
        <f>SUM(P17:P18)</f>
        <v>508</v>
      </c>
      <c r="Q19" s="2374">
        <f>SUM(Q17:Q18)</f>
        <v>1310</v>
      </c>
    </row>
    <row r="20" spans="1:17" s="1546" customFormat="1" ht="41.25" customHeight="1">
      <c r="A20" s="2224" t="s">
        <v>3908</v>
      </c>
      <c r="B20" s="1511"/>
    </row>
    <row r="21" spans="1:17" ht="12.75" customHeight="1">
      <c r="A21" s="1546" t="s">
        <v>2795</v>
      </c>
      <c r="B21" s="1546"/>
      <c r="C21" s="963"/>
      <c r="D21" s="963"/>
      <c r="E21" s="964" t="s">
        <v>2820</v>
      </c>
      <c r="F21" s="964"/>
      <c r="G21" s="964"/>
      <c r="H21" s="964"/>
      <c r="I21" s="964"/>
      <c r="J21" s="964"/>
      <c r="K21" s="964"/>
      <c r="L21" s="964"/>
      <c r="M21" s="963"/>
      <c r="N21" s="963"/>
      <c r="O21" s="963"/>
      <c r="P21" s="963"/>
      <c r="Q21" s="963"/>
    </row>
    <row r="22" spans="1:17" ht="6.75" customHeight="1">
      <c r="A22" s="1546"/>
      <c r="B22" s="1546"/>
      <c r="C22" s="963"/>
      <c r="D22" s="963"/>
      <c r="E22" s="964"/>
      <c r="F22" s="964"/>
      <c r="G22" s="964"/>
      <c r="H22" s="964"/>
      <c r="I22" s="964"/>
      <c r="J22" s="964"/>
      <c r="K22" s="964"/>
      <c r="L22" s="964"/>
      <c r="M22" s="963"/>
      <c r="N22" s="963"/>
      <c r="O22" s="963"/>
      <c r="P22" s="963"/>
      <c r="Q22" s="963"/>
    </row>
    <row r="23" spans="1:17" ht="18.75" customHeight="1">
      <c r="A23" s="6752" t="s">
        <v>2821</v>
      </c>
      <c r="B23" s="6753"/>
      <c r="C23" s="1720" t="s">
        <v>2822</v>
      </c>
      <c r="D23" s="1721"/>
      <c r="E23" s="1721"/>
      <c r="F23" s="1721"/>
      <c r="G23" s="1721"/>
      <c r="H23" s="1721"/>
      <c r="I23" s="1721"/>
      <c r="J23" s="1721"/>
      <c r="K23" s="1721"/>
      <c r="L23" s="1721"/>
      <c r="M23" s="1721"/>
      <c r="N23" s="1721"/>
      <c r="O23" s="1721"/>
      <c r="P23" s="1721"/>
      <c r="Q23" s="1722"/>
    </row>
    <row r="24" spans="1:17" ht="18.75" customHeight="1">
      <c r="A24" s="6754"/>
      <c r="B24" s="6755"/>
      <c r="C24" s="6758" t="s">
        <v>260</v>
      </c>
      <c r="D24" s="6758"/>
      <c r="E24" s="6758"/>
      <c r="F24" s="6758"/>
      <c r="G24" s="6759"/>
      <c r="H24" s="6758" t="s">
        <v>6</v>
      </c>
      <c r="I24" s="6758"/>
      <c r="J24" s="6758"/>
      <c r="K24" s="6758"/>
      <c r="L24" s="6759"/>
      <c r="M24" s="6758" t="s">
        <v>7</v>
      </c>
      <c r="N24" s="6758"/>
      <c r="O24" s="6758"/>
      <c r="P24" s="6758"/>
      <c r="Q24" s="6759"/>
    </row>
    <row r="25" spans="1:17" ht="18.75" customHeight="1">
      <c r="A25" s="6756"/>
      <c r="B25" s="6757"/>
      <c r="C25" s="3760" t="s">
        <v>2814</v>
      </c>
      <c r="D25" s="2364" t="s">
        <v>3907</v>
      </c>
      <c r="E25" s="1723" t="s">
        <v>2815</v>
      </c>
      <c r="F25" s="1714" t="s">
        <v>2816</v>
      </c>
      <c r="G25" s="1723" t="s">
        <v>260</v>
      </c>
      <c r="H25" s="3760" t="s">
        <v>2814</v>
      </c>
      <c r="I25" s="2364" t="s">
        <v>3907</v>
      </c>
      <c r="J25" s="1724" t="s">
        <v>2815</v>
      </c>
      <c r="K25" s="1714" t="s">
        <v>2816</v>
      </c>
      <c r="L25" s="1723" t="s">
        <v>260</v>
      </c>
      <c r="M25" s="3760" t="s">
        <v>2814</v>
      </c>
      <c r="N25" s="2364" t="s">
        <v>3907</v>
      </c>
      <c r="O25" s="1724" t="s">
        <v>2815</v>
      </c>
      <c r="P25" s="1714" t="s">
        <v>2816</v>
      </c>
      <c r="Q25" s="1723" t="s">
        <v>260</v>
      </c>
    </row>
    <row r="26" spans="1:17" ht="25.5" customHeight="1">
      <c r="A26" s="2211" t="s">
        <v>2823</v>
      </c>
      <c r="B26" s="1717"/>
      <c r="C26" s="2378"/>
      <c r="D26" s="2378"/>
      <c r="E26" s="2365">
        <v>754</v>
      </c>
      <c r="F26" s="2366">
        <v>0</v>
      </c>
      <c r="G26" s="2366">
        <v>0</v>
      </c>
      <c r="H26" s="3764"/>
      <c r="I26" s="2378"/>
      <c r="J26" s="2365">
        <v>490</v>
      </c>
      <c r="K26" s="2366">
        <v>0</v>
      </c>
      <c r="L26" s="2366">
        <v>0</v>
      </c>
      <c r="M26" s="2367"/>
      <c r="N26" s="2378"/>
      <c r="O26" s="2365">
        <v>264</v>
      </c>
      <c r="P26" s="2366">
        <v>0</v>
      </c>
      <c r="Q26" s="2366">
        <v>0</v>
      </c>
    </row>
    <row r="27" spans="1:17" ht="25.5" customHeight="1">
      <c r="A27" s="6740" t="s">
        <v>2824</v>
      </c>
      <c r="B27" s="6741"/>
      <c r="C27" s="2378"/>
      <c r="D27" s="2378"/>
      <c r="E27" s="2365">
        <v>527</v>
      </c>
      <c r="F27" s="2366">
        <v>0</v>
      </c>
      <c r="G27" s="2366">
        <v>0</v>
      </c>
      <c r="H27" s="2378"/>
      <c r="I27" s="2378"/>
      <c r="J27" s="2365">
        <v>332</v>
      </c>
      <c r="K27" s="2366">
        <v>0</v>
      </c>
      <c r="L27" s="2366">
        <v>0</v>
      </c>
      <c r="M27" s="2365"/>
      <c r="N27" s="2378"/>
      <c r="O27" s="2365">
        <v>195</v>
      </c>
      <c r="P27" s="2366">
        <v>0</v>
      </c>
      <c r="Q27" s="2366">
        <v>0</v>
      </c>
    </row>
    <row r="28" spans="1:17" ht="25.5" customHeight="1">
      <c r="A28" s="2211" t="s">
        <v>2825</v>
      </c>
      <c r="B28" s="1725"/>
      <c r="C28" s="2378"/>
      <c r="D28" s="2378"/>
      <c r="E28" s="2365">
        <v>487</v>
      </c>
      <c r="F28" s="2366">
        <v>0</v>
      </c>
      <c r="G28" s="2366">
        <v>0</v>
      </c>
      <c r="H28" s="2378"/>
      <c r="I28" s="2378"/>
      <c r="J28" s="2365">
        <v>325</v>
      </c>
      <c r="K28" s="2366">
        <v>0</v>
      </c>
      <c r="L28" s="2366">
        <v>0</v>
      </c>
      <c r="M28" s="2365"/>
      <c r="N28" s="2378"/>
      <c r="O28" s="2365">
        <v>162</v>
      </c>
      <c r="P28" s="2366">
        <v>0</v>
      </c>
      <c r="Q28" s="2366">
        <v>0</v>
      </c>
    </row>
    <row r="29" spans="1:17" ht="25.5" customHeight="1">
      <c r="A29" s="6742" t="s">
        <v>2826</v>
      </c>
      <c r="B29" s="6743"/>
      <c r="C29" s="2378"/>
      <c r="D29" s="2378"/>
      <c r="E29" s="2365">
        <v>399</v>
      </c>
      <c r="F29" s="2366">
        <v>0</v>
      </c>
      <c r="G29" s="2366">
        <v>0</v>
      </c>
      <c r="H29" s="2378"/>
      <c r="I29" s="2378"/>
      <c r="J29" s="2365">
        <v>247</v>
      </c>
      <c r="K29" s="2366">
        <v>0</v>
      </c>
      <c r="L29" s="2366">
        <v>0</v>
      </c>
      <c r="M29" s="2365"/>
      <c r="N29" s="2378"/>
      <c r="O29" s="2365">
        <v>152</v>
      </c>
      <c r="P29" s="2366">
        <v>0</v>
      </c>
      <c r="Q29" s="2366">
        <v>0</v>
      </c>
    </row>
    <row r="30" spans="1:17" ht="25.5" customHeight="1">
      <c r="A30" s="6744"/>
      <c r="B30" s="6745"/>
      <c r="C30" s="2376"/>
      <c r="D30" s="2376"/>
      <c r="E30" s="2375"/>
      <c r="F30" s="2366"/>
      <c r="G30" s="2366"/>
      <c r="H30" s="2376"/>
      <c r="I30" s="2376"/>
      <c r="J30" s="2375"/>
      <c r="K30" s="2376"/>
      <c r="L30" s="2377"/>
      <c r="M30" s="2375"/>
      <c r="N30" s="2376"/>
      <c r="O30" s="2375"/>
      <c r="P30" s="2376"/>
      <c r="Q30" s="2378"/>
    </row>
    <row r="31" spans="1:17" ht="25.5" customHeight="1">
      <c r="A31" s="1716" t="s">
        <v>31</v>
      </c>
      <c r="B31" s="2216"/>
      <c r="C31" s="2371"/>
      <c r="D31" s="2371"/>
      <c r="E31" s="2370">
        <f>SUM(E26:E29)</f>
        <v>2167</v>
      </c>
      <c r="F31" s="2370">
        <v>1431</v>
      </c>
      <c r="G31" s="2370">
        <v>3598</v>
      </c>
      <c r="H31" s="2371"/>
      <c r="I31" s="2371"/>
      <c r="J31" s="2370">
        <f>SUM(J26:J29)</f>
        <v>1394</v>
      </c>
      <c r="K31" s="2370">
        <v>950</v>
      </c>
      <c r="L31" s="2370">
        <v>2344</v>
      </c>
      <c r="M31" s="2370"/>
      <c r="N31" s="2371"/>
      <c r="O31" s="2370">
        <f>SUM(O26:O29)</f>
        <v>773</v>
      </c>
      <c r="P31" s="2370">
        <v>481</v>
      </c>
      <c r="Q31" s="2370">
        <v>1254</v>
      </c>
    </row>
    <row r="32" spans="1:17" ht="25.5" customHeight="1">
      <c r="A32" s="1625" t="s">
        <v>32</v>
      </c>
      <c r="B32" s="1725"/>
      <c r="C32" s="2379"/>
      <c r="D32" s="2379"/>
      <c r="E32" s="2369">
        <v>99</v>
      </c>
      <c r="F32" s="2379">
        <v>84</v>
      </c>
      <c r="G32" s="2373">
        <v>183</v>
      </c>
      <c r="H32" s="2379"/>
      <c r="I32" s="2379"/>
      <c r="J32" s="2369">
        <v>70</v>
      </c>
      <c r="K32" s="2379">
        <v>57</v>
      </c>
      <c r="L32" s="2379">
        <v>127</v>
      </c>
      <c r="M32" s="2373"/>
      <c r="N32" s="2379"/>
      <c r="O32" s="2369">
        <v>29</v>
      </c>
      <c r="P32" s="2379">
        <v>27</v>
      </c>
      <c r="Q32" s="2379">
        <v>56</v>
      </c>
    </row>
    <row r="33" spans="1:21" ht="25.5" customHeight="1">
      <c r="A33" s="6700" t="s">
        <v>30</v>
      </c>
      <c r="B33" s="6701"/>
      <c r="C33" s="2374"/>
      <c r="D33" s="2374"/>
      <c r="E33" s="2374">
        <f t="shared" ref="E33:Q33" si="0">SUM(E31:E32)</f>
        <v>2266</v>
      </c>
      <c r="F33" s="2374">
        <f t="shared" si="0"/>
        <v>1515</v>
      </c>
      <c r="G33" s="2374">
        <f t="shared" si="0"/>
        <v>3781</v>
      </c>
      <c r="H33" s="2374"/>
      <c r="I33" s="2374"/>
      <c r="J33" s="2374">
        <f t="shared" si="0"/>
        <v>1464</v>
      </c>
      <c r="K33" s="2374">
        <f t="shared" si="0"/>
        <v>1007</v>
      </c>
      <c r="L33" s="2374">
        <f t="shared" si="0"/>
        <v>2471</v>
      </c>
      <c r="M33" s="2374"/>
      <c r="N33" s="2374"/>
      <c r="O33" s="2374">
        <f t="shared" si="0"/>
        <v>802</v>
      </c>
      <c r="P33" s="2374">
        <f t="shared" si="0"/>
        <v>508</v>
      </c>
      <c r="Q33" s="2374">
        <f t="shared" si="0"/>
        <v>1310</v>
      </c>
    </row>
    <row r="34" spans="1:21" ht="5.25" customHeight="1"/>
    <row r="35" spans="1:21" ht="12" customHeight="1">
      <c r="A35" s="1726"/>
      <c r="B35" s="1726"/>
      <c r="C35" s="1544"/>
      <c r="D35" s="1544"/>
      <c r="E35" s="1544"/>
      <c r="F35" s="1544"/>
      <c r="G35" s="1544"/>
      <c r="H35" s="1545"/>
      <c r="I35" s="1498"/>
      <c r="J35" s="963"/>
      <c r="K35" s="963"/>
      <c r="L35" s="963"/>
      <c r="M35" s="1727"/>
      <c r="N35" s="1727"/>
      <c r="O35" s="1727"/>
      <c r="P35" s="1727"/>
      <c r="Q35" s="1727"/>
      <c r="R35" s="1727"/>
      <c r="S35" s="1727"/>
      <c r="T35" s="1727"/>
      <c r="U35" s="1727"/>
    </row>
    <row r="36" spans="1:21" ht="18.75" customHeight="1">
      <c r="A36" s="3759" t="s">
        <v>2835</v>
      </c>
      <c r="B36" s="1544"/>
      <c r="C36" s="1544"/>
      <c r="D36" s="1544"/>
      <c r="E36" s="1544"/>
      <c r="F36" s="1544"/>
      <c r="G36" s="1544"/>
      <c r="H36" s="1545"/>
      <c r="I36" s="1498"/>
      <c r="J36" s="963"/>
      <c r="K36" s="963"/>
      <c r="L36" s="963"/>
      <c r="M36" s="1727"/>
      <c r="N36" s="1727"/>
      <c r="O36" s="1727"/>
      <c r="P36" s="1727"/>
      <c r="Q36" s="1727"/>
      <c r="R36" s="1727"/>
      <c r="S36" s="1727"/>
      <c r="T36" s="1727"/>
      <c r="U36" s="1727"/>
    </row>
    <row r="37" spans="1:21" ht="12" customHeight="1">
      <c r="A37" s="1544"/>
      <c r="B37" s="1544"/>
      <c r="C37" s="1544"/>
      <c r="D37" s="1544"/>
      <c r="E37" s="1544"/>
      <c r="F37" s="1544"/>
      <c r="G37" s="1544"/>
      <c r="H37" s="1545"/>
      <c r="I37" s="1498"/>
      <c r="J37" s="963"/>
      <c r="K37" s="963"/>
      <c r="L37" s="963"/>
      <c r="M37" s="1727"/>
      <c r="N37" s="1727"/>
      <c r="O37" s="1727"/>
      <c r="P37" s="1727"/>
      <c r="Q37" s="1727"/>
      <c r="R37" s="1727"/>
      <c r="S37" s="1727"/>
      <c r="T37" s="1727"/>
      <c r="U37" s="1727"/>
    </row>
    <row r="38" spans="1:21" ht="12" customHeight="1">
      <c r="A38" s="1544"/>
      <c r="B38" s="1544"/>
      <c r="C38" s="1544"/>
      <c r="D38" s="1544"/>
      <c r="E38" s="1544"/>
      <c r="F38" s="1544"/>
      <c r="G38" s="1544"/>
      <c r="H38" s="1545"/>
      <c r="I38" s="1498"/>
      <c r="J38" s="963"/>
      <c r="K38" s="963"/>
      <c r="L38" s="963"/>
      <c r="M38" s="1727"/>
      <c r="N38" s="1727"/>
      <c r="O38" s="1727"/>
      <c r="P38" s="1727"/>
      <c r="Q38" s="1727"/>
      <c r="R38" s="1727"/>
      <c r="S38" s="1727"/>
      <c r="T38" s="1727"/>
      <c r="U38" s="1727"/>
    </row>
    <row r="39" spans="1:21" ht="12" customHeight="1">
      <c r="C39" s="963"/>
      <c r="D39" s="963"/>
      <c r="E39" s="963"/>
      <c r="F39" s="963"/>
      <c r="G39" s="963"/>
      <c r="H39" s="963"/>
      <c r="I39" s="963"/>
      <c r="J39" s="963"/>
      <c r="K39" s="963"/>
      <c r="L39" s="963"/>
      <c r="M39" s="963"/>
      <c r="N39" s="963"/>
      <c r="O39" s="963"/>
      <c r="P39" s="963"/>
      <c r="Q39" s="963"/>
    </row>
  </sheetData>
  <mergeCells count="12">
    <mergeCell ref="A27:B27"/>
    <mergeCell ref="A29:B30"/>
    <mergeCell ref="A33:B33"/>
    <mergeCell ref="A1:C1"/>
    <mergeCell ref="C5:Q5"/>
    <mergeCell ref="C6:G6"/>
    <mergeCell ref="H6:L6"/>
    <mergeCell ref="M6:Q6"/>
    <mergeCell ref="A23:B25"/>
    <mergeCell ref="C24:G24"/>
    <mergeCell ref="H24:L24"/>
    <mergeCell ref="M24:Q24"/>
  </mergeCells>
  <hyperlinks>
    <hyperlink ref="A1" location="CONTENT!A1" display="Back to table of contents"/>
  </hyperlinks>
  <pageMargins left="0.75" right="0" top="0.5" bottom="0.5" header="0.3" footer="0.3"/>
  <pageSetup paperSize="9" scale="67" orientation="landscape" r:id="rId1"/>
  <headerFooter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CK35"/>
  <sheetViews>
    <sheetView zoomScaleNormal="100" workbookViewId="0">
      <selection activeCell="Q1" sqref="Q1:Q1048576"/>
    </sheetView>
  </sheetViews>
  <sheetFormatPr defaultColWidth="8.83203125" defaultRowHeight="12.75"/>
  <cols>
    <col min="1" max="1" width="16.1640625" style="3758" customWidth="1"/>
    <col min="2" max="16" width="9.5" style="3758" customWidth="1"/>
    <col min="17" max="16384" width="8.83203125" style="1545"/>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0.25" customHeight="1">
      <c r="A2" s="3736" t="s">
        <v>3904</v>
      </c>
      <c r="B2" s="3737"/>
      <c r="C2" s="3737"/>
      <c r="D2" s="3737"/>
      <c r="E2" s="3737"/>
      <c r="F2" s="3737"/>
      <c r="G2" s="3737"/>
      <c r="H2" s="3737"/>
      <c r="I2" s="3737"/>
      <c r="J2" s="3737"/>
      <c r="K2" s="3737"/>
      <c r="L2" s="3737"/>
      <c r="M2" s="3737"/>
      <c r="N2" s="3737"/>
      <c r="O2" s="3737"/>
      <c r="P2" s="3737"/>
    </row>
    <row r="3" spans="1:89" ht="18" customHeight="1">
      <c r="A3" s="3737" t="s">
        <v>30</v>
      </c>
      <c r="B3" s="3737"/>
      <c r="C3" s="3738"/>
      <c r="D3" s="3738"/>
      <c r="E3" s="3738"/>
      <c r="F3" s="3738"/>
      <c r="G3" s="3738"/>
      <c r="H3" s="3738"/>
      <c r="I3" s="3738"/>
      <c r="J3" s="3738"/>
      <c r="K3" s="3738"/>
      <c r="L3" s="3738"/>
      <c r="M3" s="3738"/>
      <c r="N3" s="3738"/>
      <c r="O3" s="3738"/>
      <c r="P3" s="3738"/>
    </row>
    <row r="4" spans="1:89" ht="16.5" customHeight="1">
      <c r="A4" s="3737" t="s">
        <v>2827</v>
      </c>
      <c r="B4" s="3737"/>
      <c r="C4" s="3738"/>
      <c r="D4" s="3738"/>
      <c r="E4" s="3738"/>
      <c r="F4" s="3738"/>
      <c r="G4" s="3738"/>
      <c r="H4" s="3738"/>
      <c r="I4" s="3738"/>
      <c r="J4" s="3738"/>
      <c r="K4" s="3738"/>
      <c r="L4" s="3738"/>
      <c r="M4" s="3738"/>
      <c r="N4" s="3738"/>
      <c r="O4" s="3738"/>
      <c r="P4" s="3738"/>
    </row>
    <row r="5" spans="1:89" ht="16.5" customHeight="1">
      <c r="A5" s="3739" t="s">
        <v>2828</v>
      </c>
      <c r="B5" s="6760" t="s">
        <v>2822</v>
      </c>
      <c r="C5" s="6761"/>
      <c r="D5" s="6761"/>
      <c r="E5" s="6761"/>
      <c r="F5" s="6761"/>
      <c r="G5" s="6761"/>
      <c r="H5" s="6761"/>
      <c r="I5" s="6761"/>
      <c r="J5" s="6761"/>
      <c r="K5" s="6761"/>
      <c r="L5" s="6761"/>
      <c r="M5" s="6761"/>
      <c r="N5" s="6761"/>
      <c r="O5" s="6761"/>
      <c r="P5" s="6762"/>
    </row>
    <row r="6" spans="1:89" ht="16.5" customHeight="1">
      <c r="A6" s="3740" t="s">
        <v>2829</v>
      </c>
      <c r="B6" s="6760" t="s">
        <v>260</v>
      </c>
      <c r="C6" s="6761"/>
      <c r="D6" s="6761"/>
      <c r="E6" s="6761"/>
      <c r="F6" s="6762"/>
      <c r="G6" s="6760" t="s">
        <v>6</v>
      </c>
      <c r="H6" s="6761"/>
      <c r="I6" s="6761"/>
      <c r="J6" s="6761"/>
      <c r="K6" s="6762"/>
      <c r="L6" s="6760" t="s">
        <v>7</v>
      </c>
      <c r="M6" s="6761"/>
      <c r="N6" s="6761"/>
      <c r="O6" s="6761"/>
      <c r="P6" s="6762"/>
    </row>
    <row r="7" spans="1:89" ht="16.5" customHeight="1">
      <c r="A7" s="3741"/>
      <c r="B7" s="3742" t="s">
        <v>2830</v>
      </c>
      <c r="C7" s="3742" t="s">
        <v>3905</v>
      </c>
      <c r="D7" s="3742" t="s">
        <v>2815</v>
      </c>
      <c r="E7" s="3742" t="s">
        <v>2816</v>
      </c>
      <c r="F7" s="3743" t="s">
        <v>260</v>
      </c>
      <c r="G7" s="3742" t="s">
        <v>2830</v>
      </c>
      <c r="H7" s="3742" t="s">
        <v>3905</v>
      </c>
      <c r="I7" s="3742" t="s">
        <v>2815</v>
      </c>
      <c r="J7" s="3742" t="s">
        <v>2816</v>
      </c>
      <c r="K7" s="3743" t="s">
        <v>260</v>
      </c>
      <c r="L7" s="3742" t="s">
        <v>2830</v>
      </c>
      <c r="M7" s="3742" t="s">
        <v>3905</v>
      </c>
      <c r="N7" s="3742" t="s">
        <v>2815</v>
      </c>
      <c r="O7" s="3742" t="s">
        <v>2816</v>
      </c>
      <c r="P7" s="3743" t="s">
        <v>260</v>
      </c>
    </row>
    <row r="8" spans="1:89" ht="15.75" customHeight="1">
      <c r="A8" s="3744">
        <v>11</v>
      </c>
      <c r="B8" s="2360"/>
      <c r="C8" s="2348"/>
      <c r="D8" s="2348">
        <v>0</v>
      </c>
      <c r="E8" s="2349">
        <v>0</v>
      </c>
      <c r="F8" s="2350">
        <f>SUM(B8:E8)</f>
        <v>0</v>
      </c>
      <c r="G8" s="1728"/>
      <c r="H8" s="2348"/>
      <c r="I8" s="2348">
        <v>0</v>
      </c>
      <c r="J8" s="2351">
        <v>0</v>
      </c>
      <c r="K8" s="2352">
        <f t="shared" ref="K8:K14" si="0">SUM(G8:J8)</f>
        <v>0</v>
      </c>
      <c r="L8" s="2360"/>
      <c r="M8" s="2348"/>
      <c r="N8" s="2348">
        <v>0</v>
      </c>
      <c r="O8" s="2348">
        <v>0</v>
      </c>
      <c r="P8" s="2352">
        <f t="shared" ref="P8:P14" si="1">SUM(L8:O8)</f>
        <v>0</v>
      </c>
    </row>
    <row r="9" spans="1:89" ht="15.75" customHeight="1">
      <c r="A9" s="3744">
        <v>12</v>
      </c>
      <c r="B9" s="2349"/>
      <c r="C9" s="2351"/>
      <c r="D9" s="2351">
        <v>62</v>
      </c>
      <c r="E9" s="2349">
        <v>0</v>
      </c>
      <c r="F9" s="2352">
        <f t="shared" ref="F9:F14" si="2">SUM(B9:E9)</f>
        <v>62</v>
      </c>
      <c r="G9" s="3745"/>
      <c r="H9" s="2351"/>
      <c r="I9" s="2351">
        <v>50</v>
      </c>
      <c r="J9" s="2351">
        <v>0</v>
      </c>
      <c r="K9" s="2352">
        <f t="shared" si="0"/>
        <v>50</v>
      </c>
      <c r="L9" s="2349"/>
      <c r="M9" s="2351"/>
      <c r="N9" s="2351">
        <v>12</v>
      </c>
      <c r="O9" s="2351">
        <v>0</v>
      </c>
      <c r="P9" s="2352">
        <f t="shared" si="1"/>
        <v>12</v>
      </c>
    </row>
    <row r="10" spans="1:89" ht="15.75" customHeight="1">
      <c r="A10" s="3744">
        <v>13</v>
      </c>
      <c r="B10" s="2349"/>
      <c r="C10" s="2351"/>
      <c r="D10" s="2351">
        <v>1333</v>
      </c>
      <c r="E10" s="2349">
        <v>0</v>
      </c>
      <c r="F10" s="2352">
        <f t="shared" si="2"/>
        <v>1333</v>
      </c>
      <c r="G10" s="3745"/>
      <c r="H10" s="2351"/>
      <c r="I10" s="2351">
        <v>822</v>
      </c>
      <c r="J10" s="2351">
        <v>0</v>
      </c>
      <c r="K10" s="2352">
        <f t="shared" si="0"/>
        <v>822</v>
      </c>
      <c r="L10" s="2349"/>
      <c r="M10" s="2351"/>
      <c r="N10" s="2351">
        <v>511</v>
      </c>
      <c r="O10" s="2351">
        <v>0</v>
      </c>
      <c r="P10" s="2352">
        <f t="shared" si="1"/>
        <v>511</v>
      </c>
    </row>
    <row r="11" spans="1:89" ht="15.75" customHeight="1">
      <c r="A11" s="3744">
        <v>14</v>
      </c>
      <c r="B11" s="2349"/>
      <c r="C11" s="2351"/>
      <c r="D11" s="2351">
        <v>709</v>
      </c>
      <c r="E11" s="2349">
        <v>42</v>
      </c>
      <c r="F11" s="2352">
        <f t="shared" si="2"/>
        <v>751</v>
      </c>
      <c r="G11" s="3745"/>
      <c r="H11" s="2351"/>
      <c r="I11" s="2351">
        <v>467</v>
      </c>
      <c r="J11" s="2351">
        <v>22</v>
      </c>
      <c r="K11" s="2352">
        <f t="shared" si="0"/>
        <v>489</v>
      </c>
      <c r="L11" s="2349"/>
      <c r="M11" s="2351"/>
      <c r="N11" s="2351">
        <v>242</v>
      </c>
      <c r="O11" s="2351">
        <v>20</v>
      </c>
      <c r="P11" s="2352">
        <f t="shared" si="1"/>
        <v>262</v>
      </c>
    </row>
    <row r="12" spans="1:89" ht="15.75" customHeight="1">
      <c r="A12" s="3744">
        <v>15</v>
      </c>
      <c r="B12" s="3746"/>
      <c r="C12" s="2351"/>
      <c r="D12" s="2351">
        <v>152</v>
      </c>
      <c r="E12" s="2349">
        <v>1190</v>
      </c>
      <c r="F12" s="2352">
        <f t="shared" si="2"/>
        <v>1342</v>
      </c>
      <c r="G12" s="3745"/>
      <c r="H12" s="2351"/>
      <c r="I12" s="2351">
        <v>117</v>
      </c>
      <c r="J12" s="2351">
        <v>785</v>
      </c>
      <c r="K12" s="2352">
        <f>SUM(G12:J12)</f>
        <v>902</v>
      </c>
      <c r="L12" s="2349"/>
      <c r="M12" s="2351"/>
      <c r="N12" s="2351">
        <v>35</v>
      </c>
      <c r="O12" s="2351">
        <v>405</v>
      </c>
      <c r="P12" s="2352">
        <f t="shared" si="1"/>
        <v>440</v>
      </c>
    </row>
    <row r="13" spans="1:89" ht="15.75" customHeight="1">
      <c r="A13" s="3744">
        <v>16</v>
      </c>
      <c r="B13" s="2349"/>
      <c r="C13" s="2351"/>
      <c r="D13" s="2351">
        <v>8</v>
      </c>
      <c r="E13" s="2349">
        <v>247</v>
      </c>
      <c r="F13" s="2352">
        <f t="shared" si="2"/>
        <v>255</v>
      </c>
      <c r="G13" s="3745"/>
      <c r="H13" s="2351"/>
      <c r="I13" s="2351">
        <v>7</v>
      </c>
      <c r="J13" s="2351">
        <v>175</v>
      </c>
      <c r="K13" s="2352">
        <f t="shared" si="0"/>
        <v>182</v>
      </c>
      <c r="L13" s="2349"/>
      <c r="M13" s="2351"/>
      <c r="N13" s="2351">
        <v>1</v>
      </c>
      <c r="O13" s="2351">
        <v>72</v>
      </c>
      <c r="P13" s="2352">
        <f t="shared" si="1"/>
        <v>73</v>
      </c>
    </row>
    <row r="14" spans="1:89" ht="15.75" customHeight="1">
      <c r="A14" s="3741" t="s">
        <v>2831</v>
      </c>
      <c r="B14" s="3747"/>
      <c r="C14" s="2353"/>
      <c r="D14" s="2353">
        <v>2</v>
      </c>
      <c r="E14" s="2354">
        <v>36</v>
      </c>
      <c r="F14" s="2355">
        <f t="shared" si="2"/>
        <v>38</v>
      </c>
      <c r="G14" s="3748"/>
      <c r="H14" s="2353"/>
      <c r="I14" s="2353">
        <v>1</v>
      </c>
      <c r="J14" s="2353">
        <v>25</v>
      </c>
      <c r="K14" s="2355">
        <f t="shared" si="0"/>
        <v>26</v>
      </c>
      <c r="L14" s="2354"/>
      <c r="M14" s="2353"/>
      <c r="N14" s="2353">
        <v>1</v>
      </c>
      <c r="O14" s="2353">
        <v>11</v>
      </c>
      <c r="P14" s="2355">
        <f t="shared" si="1"/>
        <v>12</v>
      </c>
    </row>
    <row r="15" spans="1:89" ht="15.75" customHeight="1">
      <c r="A15" s="3741" t="s">
        <v>260</v>
      </c>
      <c r="B15" s="2354"/>
      <c r="C15" s="2353"/>
      <c r="D15" s="2353">
        <f t="shared" ref="D15:P15" si="3">SUM(D8:D14)</f>
        <v>2266</v>
      </c>
      <c r="E15" s="2354">
        <f t="shared" si="3"/>
        <v>1515</v>
      </c>
      <c r="F15" s="2356">
        <f>SUM(F8:F14)</f>
        <v>3781</v>
      </c>
      <c r="G15" s="3748"/>
      <c r="H15" s="2353"/>
      <c r="I15" s="2353">
        <f t="shared" si="3"/>
        <v>1464</v>
      </c>
      <c r="J15" s="2357">
        <f t="shared" si="3"/>
        <v>1007</v>
      </c>
      <c r="K15" s="2358">
        <f t="shared" si="3"/>
        <v>2471</v>
      </c>
      <c r="L15" s="3748"/>
      <c r="M15" s="2353"/>
      <c r="N15" s="2353">
        <f>SUM(N8:N14)</f>
        <v>802</v>
      </c>
      <c r="O15" s="2357">
        <f>SUM(O8:O14)</f>
        <v>508</v>
      </c>
      <c r="P15" s="2356">
        <f t="shared" si="3"/>
        <v>1310</v>
      </c>
    </row>
    <row r="16" spans="1:89" ht="14.25" customHeight="1">
      <c r="A16" s="3749" t="s">
        <v>2832</v>
      </c>
      <c r="B16" s="1728"/>
      <c r="C16" s="1728"/>
      <c r="D16" s="1728"/>
      <c r="E16" s="1728"/>
      <c r="F16" s="1728"/>
      <c r="G16" s="1728"/>
      <c r="H16" s="1728"/>
      <c r="I16" s="1728"/>
      <c r="J16" s="1728"/>
      <c r="K16" s="1728"/>
      <c r="L16" s="1728"/>
      <c r="M16" s="1728"/>
      <c r="N16" s="1728"/>
      <c r="O16" s="1728"/>
      <c r="P16" s="2359"/>
    </row>
    <row r="17" spans="1:16" ht="16.5" customHeight="1">
      <c r="A17" s="3750">
        <v>11</v>
      </c>
      <c r="B17" s="3751"/>
      <c r="C17" s="2348"/>
      <c r="D17" s="2348">
        <v>0</v>
      </c>
      <c r="E17" s="2360">
        <v>0</v>
      </c>
      <c r="F17" s="2350">
        <v>0</v>
      </c>
      <c r="G17" s="1728"/>
      <c r="H17" s="2348"/>
      <c r="I17" s="2348">
        <v>0</v>
      </c>
      <c r="J17" s="2360">
        <v>0</v>
      </c>
      <c r="K17" s="2350">
        <v>0</v>
      </c>
      <c r="L17" s="1728"/>
      <c r="M17" s="2348"/>
      <c r="N17" s="2348">
        <v>0</v>
      </c>
      <c r="O17" s="2360">
        <v>0</v>
      </c>
      <c r="P17" s="2350">
        <v>0</v>
      </c>
    </row>
    <row r="18" spans="1:16" ht="16.5" customHeight="1">
      <c r="A18" s="3752">
        <v>12</v>
      </c>
      <c r="B18" s="3746"/>
      <c r="C18" s="2351"/>
      <c r="D18" s="2351">
        <v>9</v>
      </c>
      <c r="E18" s="2349">
        <v>0</v>
      </c>
      <c r="F18" s="2352">
        <v>0</v>
      </c>
      <c r="G18" s="3745"/>
      <c r="H18" s="2351"/>
      <c r="I18" s="2351">
        <v>9</v>
      </c>
      <c r="J18" s="2349">
        <v>0</v>
      </c>
      <c r="K18" s="2352">
        <v>0</v>
      </c>
      <c r="L18" s="3745"/>
      <c r="M18" s="2351"/>
      <c r="N18" s="2351">
        <v>0</v>
      </c>
      <c r="O18" s="2349">
        <v>0</v>
      </c>
      <c r="P18" s="2352">
        <v>0</v>
      </c>
    </row>
    <row r="19" spans="1:16" ht="16.5" customHeight="1">
      <c r="A19" s="3753">
        <v>13</v>
      </c>
      <c r="B19" s="3746"/>
      <c r="C19" s="2351"/>
      <c r="D19" s="2351">
        <v>398</v>
      </c>
      <c r="E19" s="2349">
        <v>0</v>
      </c>
      <c r="F19" s="2352">
        <v>0</v>
      </c>
      <c r="G19" s="3745"/>
      <c r="H19" s="2351"/>
      <c r="I19" s="2351">
        <v>217</v>
      </c>
      <c r="J19" s="2349">
        <v>0</v>
      </c>
      <c r="K19" s="2352">
        <v>0</v>
      </c>
      <c r="L19" s="3745"/>
      <c r="M19" s="2351"/>
      <c r="N19" s="2351">
        <v>181</v>
      </c>
      <c r="O19" s="2349">
        <v>0</v>
      </c>
      <c r="P19" s="2352">
        <v>0</v>
      </c>
    </row>
    <row r="20" spans="1:16" ht="16.5" customHeight="1">
      <c r="A20" s="3753">
        <v>14</v>
      </c>
      <c r="B20" s="3746"/>
      <c r="C20" s="2351"/>
      <c r="D20" s="2351">
        <v>148</v>
      </c>
      <c r="E20" s="2349">
        <v>0</v>
      </c>
      <c r="F20" s="2352">
        <v>0</v>
      </c>
      <c r="G20" s="3745"/>
      <c r="H20" s="2351"/>
      <c r="I20" s="2351">
        <v>84</v>
      </c>
      <c r="J20" s="2349">
        <v>0</v>
      </c>
      <c r="K20" s="2352">
        <v>0</v>
      </c>
      <c r="L20" s="3745"/>
      <c r="M20" s="2351"/>
      <c r="N20" s="2351">
        <v>64</v>
      </c>
      <c r="O20" s="2349">
        <v>0</v>
      </c>
      <c r="P20" s="2352">
        <v>0</v>
      </c>
    </row>
    <row r="21" spans="1:16" ht="16.5" customHeight="1">
      <c r="A21" s="3753">
        <v>15</v>
      </c>
      <c r="B21" s="3746"/>
      <c r="C21" s="2351"/>
      <c r="D21" s="2351">
        <v>39</v>
      </c>
      <c r="E21" s="2349">
        <v>0</v>
      </c>
      <c r="F21" s="2352">
        <v>0</v>
      </c>
      <c r="G21" s="3745"/>
      <c r="H21" s="2351"/>
      <c r="I21" s="2351">
        <v>32</v>
      </c>
      <c r="J21" s="2349">
        <v>0</v>
      </c>
      <c r="K21" s="2352">
        <v>0</v>
      </c>
      <c r="L21" s="3745"/>
      <c r="M21" s="2351"/>
      <c r="N21" s="2351">
        <v>7</v>
      </c>
      <c r="O21" s="2349">
        <v>0</v>
      </c>
      <c r="P21" s="2352">
        <v>0</v>
      </c>
    </row>
    <row r="22" spans="1:16" ht="16.5" customHeight="1">
      <c r="A22" s="3753">
        <v>16</v>
      </c>
      <c r="B22" s="3746"/>
      <c r="C22" s="2351"/>
      <c r="D22" s="2351">
        <v>1</v>
      </c>
      <c r="E22" s="2349">
        <v>0</v>
      </c>
      <c r="F22" s="2352">
        <v>0</v>
      </c>
      <c r="G22" s="3745"/>
      <c r="H22" s="2351"/>
      <c r="I22" s="2351">
        <v>1</v>
      </c>
      <c r="J22" s="2349">
        <v>0</v>
      </c>
      <c r="K22" s="2352">
        <v>0</v>
      </c>
      <c r="L22" s="3745"/>
      <c r="M22" s="2351"/>
      <c r="N22" s="2351">
        <v>0</v>
      </c>
      <c r="O22" s="2349">
        <v>0</v>
      </c>
      <c r="P22" s="2352">
        <v>0</v>
      </c>
    </row>
    <row r="23" spans="1:16" ht="16.5" customHeight="1">
      <c r="A23" s="3752" t="s">
        <v>2833</v>
      </c>
      <c r="B23" s="3747"/>
      <c r="C23" s="2353"/>
      <c r="D23" s="2353">
        <v>0</v>
      </c>
      <c r="E23" s="2349">
        <v>0</v>
      </c>
      <c r="F23" s="2352">
        <v>0</v>
      </c>
      <c r="G23" s="3748"/>
      <c r="H23" s="2353"/>
      <c r="I23" s="2353">
        <v>0</v>
      </c>
      <c r="J23" s="2349">
        <v>0</v>
      </c>
      <c r="K23" s="2352">
        <v>0</v>
      </c>
      <c r="L23" s="3748"/>
      <c r="M23" s="2353"/>
      <c r="N23" s="2353">
        <v>0</v>
      </c>
      <c r="O23" s="2349">
        <v>0</v>
      </c>
      <c r="P23" s="2352">
        <v>0</v>
      </c>
    </row>
    <row r="24" spans="1:16" ht="16.5" customHeight="1">
      <c r="A24" s="3754" t="s">
        <v>260</v>
      </c>
      <c r="B24" s="2354"/>
      <c r="C24" s="2353"/>
      <c r="D24" s="2353">
        <f t="shared" ref="D24" si="4">SUM(D17:D23)</f>
        <v>595</v>
      </c>
      <c r="E24" s="2360">
        <v>0</v>
      </c>
      <c r="F24" s="2356">
        <v>0</v>
      </c>
      <c r="G24" s="3748"/>
      <c r="H24" s="2353"/>
      <c r="I24" s="2353">
        <f t="shared" ref="I24" si="5">SUM(I17:I23)</f>
        <v>343</v>
      </c>
      <c r="J24" s="2361">
        <v>0</v>
      </c>
      <c r="K24" s="2356">
        <v>0</v>
      </c>
      <c r="L24" s="3748"/>
      <c r="M24" s="2353"/>
      <c r="N24" s="2353">
        <f t="shared" ref="N24" si="6">SUM(N17:N23)</f>
        <v>252</v>
      </c>
      <c r="O24" s="2361">
        <v>0</v>
      </c>
      <c r="P24" s="2356">
        <v>0</v>
      </c>
    </row>
    <row r="25" spans="1:16" ht="15.75" customHeight="1">
      <c r="A25" s="3755" t="s">
        <v>2834</v>
      </c>
      <c r="B25" s="2362"/>
      <c r="C25" s="2362"/>
      <c r="D25" s="2362"/>
      <c r="E25" s="2362"/>
      <c r="F25" s="2362"/>
      <c r="G25" s="2362"/>
      <c r="H25" s="2362"/>
      <c r="I25" s="2362"/>
      <c r="J25" s="2362"/>
      <c r="K25" s="2362"/>
      <c r="L25" s="2362"/>
      <c r="M25" s="2362"/>
      <c r="N25" s="2362"/>
      <c r="O25" s="2362"/>
      <c r="P25" s="2358"/>
    </row>
    <row r="26" spans="1:16" ht="16.5" customHeight="1">
      <c r="A26" s="3744">
        <v>11</v>
      </c>
      <c r="B26" s="2360"/>
      <c r="C26" s="2348"/>
      <c r="D26" s="2348">
        <v>0</v>
      </c>
      <c r="E26" s="2360">
        <v>0</v>
      </c>
      <c r="F26" s="2350">
        <v>0</v>
      </c>
      <c r="G26" s="1728"/>
      <c r="H26" s="2348"/>
      <c r="I26" s="2348">
        <v>0</v>
      </c>
      <c r="J26" s="2360">
        <v>0</v>
      </c>
      <c r="K26" s="2350">
        <v>0</v>
      </c>
      <c r="L26" s="1728"/>
      <c r="M26" s="2348"/>
      <c r="N26" s="2348">
        <v>0</v>
      </c>
      <c r="O26" s="2360">
        <v>0</v>
      </c>
      <c r="P26" s="2350">
        <v>0</v>
      </c>
    </row>
    <row r="27" spans="1:16" ht="16.5" customHeight="1">
      <c r="A27" s="3744">
        <v>12</v>
      </c>
      <c r="B27" s="2349"/>
      <c r="C27" s="2351"/>
      <c r="D27" s="2351">
        <v>53</v>
      </c>
      <c r="E27" s="2349">
        <v>0</v>
      </c>
      <c r="F27" s="2352">
        <v>0</v>
      </c>
      <c r="G27" s="3745"/>
      <c r="H27" s="2351"/>
      <c r="I27" s="2351">
        <v>41</v>
      </c>
      <c r="J27" s="2349">
        <v>0</v>
      </c>
      <c r="K27" s="2352">
        <v>0</v>
      </c>
      <c r="L27" s="3745"/>
      <c r="M27" s="2351"/>
      <c r="N27" s="2351">
        <v>12</v>
      </c>
      <c r="O27" s="2349">
        <v>0</v>
      </c>
      <c r="P27" s="2352">
        <v>0</v>
      </c>
    </row>
    <row r="28" spans="1:16" ht="16.5" customHeight="1">
      <c r="A28" s="3756">
        <v>13</v>
      </c>
      <c r="B28" s="2349"/>
      <c r="C28" s="2351"/>
      <c r="D28" s="2351">
        <v>935</v>
      </c>
      <c r="E28" s="2349">
        <v>0</v>
      </c>
      <c r="F28" s="2352">
        <v>0</v>
      </c>
      <c r="G28" s="3745"/>
      <c r="H28" s="2351"/>
      <c r="I28" s="2351">
        <v>605</v>
      </c>
      <c r="J28" s="2349">
        <v>0</v>
      </c>
      <c r="K28" s="2352">
        <v>0</v>
      </c>
      <c r="L28" s="3745"/>
      <c r="M28" s="2351"/>
      <c r="N28" s="2351">
        <v>330</v>
      </c>
      <c r="O28" s="2349">
        <v>0</v>
      </c>
      <c r="P28" s="2352">
        <v>0</v>
      </c>
    </row>
    <row r="29" spans="1:16" ht="16.5" customHeight="1">
      <c r="A29" s="3756">
        <v>14</v>
      </c>
      <c r="B29" s="2349"/>
      <c r="C29" s="2351"/>
      <c r="D29" s="2351">
        <v>561</v>
      </c>
      <c r="E29" s="2349">
        <v>0</v>
      </c>
      <c r="F29" s="2352">
        <v>0</v>
      </c>
      <c r="G29" s="3745"/>
      <c r="H29" s="2351"/>
      <c r="I29" s="2351">
        <v>383</v>
      </c>
      <c r="J29" s="2349">
        <v>0</v>
      </c>
      <c r="K29" s="2352">
        <v>0</v>
      </c>
      <c r="L29" s="3745"/>
      <c r="M29" s="2351"/>
      <c r="N29" s="2351">
        <v>178</v>
      </c>
      <c r="O29" s="2349">
        <v>0</v>
      </c>
      <c r="P29" s="2352">
        <v>0</v>
      </c>
    </row>
    <row r="30" spans="1:16" ht="16.5" customHeight="1">
      <c r="A30" s="3753">
        <v>15</v>
      </c>
      <c r="B30" s="3746"/>
      <c r="C30" s="2351"/>
      <c r="D30" s="2351">
        <v>113</v>
      </c>
      <c r="E30" s="2349">
        <v>0</v>
      </c>
      <c r="F30" s="2352">
        <v>0</v>
      </c>
      <c r="G30" s="3745"/>
      <c r="H30" s="2351"/>
      <c r="I30" s="2351">
        <v>85</v>
      </c>
      <c r="J30" s="2349">
        <v>0</v>
      </c>
      <c r="K30" s="2352">
        <v>0</v>
      </c>
      <c r="L30" s="3745"/>
      <c r="M30" s="2351"/>
      <c r="N30" s="2351">
        <v>28</v>
      </c>
      <c r="O30" s="2349">
        <v>0</v>
      </c>
      <c r="P30" s="2352">
        <v>0</v>
      </c>
    </row>
    <row r="31" spans="1:16" ht="16.5" customHeight="1">
      <c r="A31" s="3753">
        <v>16</v>
      </c>
      <c r="B31" s="3746"/>
      <c r="C31" s="2351"/>
      <c r="D31" s="2351">
        <v>7</v>
      </c>
      <c r="E31" s="2349">
        <v>0</v>
      </c>
      <c r="F31" s="2352">
        <v>0</v>
      </c>
      <c r="G31" s="3745"/>
      <c r="H31" s="2351"/>
      <c r="I31" s="2351">
        <v>6</v>
      </c>
      <c r="J31" s="2349">
        <v>0</v>
      </c>
      <c r="K31" s="2352">
        <v>0</v>
      </c>
      <c r="L31" s="3745"/>
      <c r="M31" s="2351"/>
      <c r="N31" s="2351">
        <v>1</v>
      </c>
      <c r="O31" s="2349">
        <v>0</v>
      </c>
      <c r="P31" s="2352">
        <v>0</v>
      </c>
    </row>
    <row r="32" spans="1:16" ht="16.5" customHeight="1">
      <c r="A32" s="3741" t="s">
        <v>2833</v>
      </c>
      <c r="B32" s="2354"/>
      <c r="C32" s="2353"/>
      <c r="D32" s="2353">
        <v>2</v>
      </c>
      <c r="E32" s="2349">
        <v>0</v>
      </c>
      <c r="F32" s="2355">
        <v>0</v>
      </c>
      <c r="G32" s="3748"/>
      <c r="H32" s="2353"/>
      <c r="I32" s="2351">
        <v>1</v>
      </c>
      <c r="J32" s="2349">
        <v>0</v>
      </c>
      <c r="K32" s="2352">
        <v>0</v>
      </c>
      <c r="L32" s="3748"/>
      <c r="M32" s="2353"/>
      <c r="N32" s="2353">
        <v>1</v>
      </c>
      <c r="O32" s="2349">
        <v>0</v>
      </c>
      <c r="P32" s="2352">
        <v>0</v>
      </c>
    </row>
    <row r="33" spans="1:16" ht="16.5" customHeight="1">
      <c r="A33" s="3757" t="s">
        <v>260</v>
      </c>
      <c r="B33" s="2354"/>
      <c r="C33" s="2353"/>
      <c r="D33" s="2353">
        <f t="shared" ref="D33" si="7">SUM(D26:D32)</f>
        <v>1671</v>
      </c>
      <c r="E33" s="2361">
        <v>0</v>
      </c>
      <c r="F33" s="2356">
        <v>0</v>
      </c>
      <c r="G33" s="3748"/>
      <c r="H33" s="2353"/>
      <c r="I33" s="2363">
        <f t="shared" ref="I33" si="8">SUM(I26:I32)</f>
        <v>1121</v>
      </c>
      <c r="J33" s="2361">
        <v>0</v>
      </c>
      <c r="K33" s="2356">
        <v>0</v>
      </c>
      <c r="L33" s="3748"/>
      <c r="M33" s="2353"/>
      <c r="N33" s="2353">
        <f t="shared" ref="N33" si="9">SUM(N26:N32)</f>
        <v>550</v>
      </c>
      <c r="O33" s="2361">
        <v>0</v>
      </c>
      <c r="P33" s="2356">
        <v>0</v>
      </c>
    </row>
    <row r="35" spans="1:16" ht="15.75">
      <c r="A35" s="3759" t="s">
        <v>2835</v>
      </c>
    </row>
  </sheetData>
  <mergeCells count="5">
    <mergeCell ref="A1:C1"/>
    <mergeCell ref="B5:P5"/>
    <mergeCell ref="B6:F6"/>
    <mergeCell ref="G6:K6"/>
    <mergeCell ref="L6:P6"/>
  </mergeCells>
  <hyperlinks>
    <hyperlink ref="A1" location="CONTENT!A1" display="Back to table of contents"/>
  </hyperlinks>
  <pageMargins left="0.75" right="0" top="0.5" bottom="0.5" header="0.3" footer="0.3"/>
  <pageSetup paperSize="9" scale="89" orientation="landscape" r:id="rId1"/>
  <headerFooter alignWithMargins="0">
    <oddHeader xml:space="preserve">&amp;C&amp;"Times New Roman,Regular"&amp;11
</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CL62"/>
  <sheetViews>
    <sheetView zoomScaleNormal="100" workbookViewId="0">
      <selection sqref="A1:XFD1"/>
    </sheetView>
  </sheetViews>
  <sheetFormatPr defaultRowHeight="12.75"/>
  <cols>
    <col min="1" max="1" width="17" style="1731" customWidth="1"/>
    <col min="2" max="13" width="6.6640625" style="1731" customWidth="1"/>
    <col min="14" max="15" width="6.83203125" style="1731" customWidth="1"/>
    <col min="16" max="16" width="8.5" style="1731" customWidth="1"/>
    <col min="17" max="256" width="8.83203125" style="1731"/>
    <col min="257" max="257" width="15.6640625" style="1731" customWidth="1"/>
    <col min="258" max="269" width="6.6640625" style="1731" customWidth="1"/>
    <col min="270" max="272" width="6.83203125" style="1731" customWidth="1"/>
    <col min="273" max="512" width="8.83203125" style="1731"/>
    <col min="513" max="513" width="15.6640625" style="1731" customWidth="1"/>
    <col min="514" max="525" width="6.6640625" style="1731" customWidth="1"/>
    <col min="526" max="528" width="6.83203125" style="1731" customWidth="1"/>
    <col min="529" max="768" width="8.83203125" style="1731"/>
    <col min="769" max="769" width="15.6640625" style="1731" customWidth="1"/>
    <col min="770" max="781" width="6.6640625" style="1731" customWidth="1"/>
    <col min="782" max="784" width="6.83203125" style="1731" customWidth="1"/>
    <col min="785" max="1024" width="8.83203125" style="1731"/>
    <col min="1025" max="1025" width="15.6640625" style="1731" customWidth="1"/>
    <col min="1026" max="1037" width="6.6640625" style="1731" customWidth="1"/>
    <col min="1038" max="1040" width="6.83203125" style="1731" customWidth="1"/>
    <col min="1041" max="1280" width="8.83203125" style="1731"/>
    <col min="1281" max="1281" width="15.6640625" style="1731" customWidth="1"/>
    <col min="1282" max="1293" width="6.6640625" style="1731" customWidth="1"/>
    <col min="1294" max="1296" width="6.83203125" style="1731" customWidth="1"/>
    <col min="1297" max="1536" width="8.83203125" style="1731"/>
    <col min="1537" max="1537" width="15.6640625" style="1731" customWidth="1"/>
    <col min="1538" max="1549" width="6.6640625" style="1731" customWidth="1"/>
    <col min="1550" max="1552" width="6.83203125" style="1731" customWidth="1"/>
    <col min="1553" max="1792" width="8.83203125" style="1731"/>
    <col min="1793" max="1793" width="15.6640625" style="1731" customWidth="1"/>
    <col min="1794" max="1805" width="6.6640625" style="1731" customWidth="1"/>
    <col min="1806" max="1808" width="6.83203125" style="1731" customWidth="1"/>
    <col min="1809" max="2048" width="8.83203125" style="1731"/>
    <col min="2049" max="2049" width="15.6640625" style="1731" customWidth="1"/>
    <col min="2050" max="2061" width="6.6640625" style="1731" customWidth="1"/>
    <col min="2062" max="2064" width="6.83203125" style="1731" customWidth="1"/>
    <col min="2065" max="2304" width="8.83203125" style="1731"/>
    <col min="2305" max="2305" width="15.6640625" style="1731" customWidth="1"/>
    <col min="2306" max="2317" width="6.6640625" style="1731" customWidth="1"/>
    <col min="2318" max="2320" width="6.83203125" style="1731" customWidth="1"/>
    <col min="2321" max="2560" width="8.83203125" style="1731"/>
    <col min="2561" max="2561" width="15.6640625" style="1731" customWidth="1"/>
    <col min="2562" max="2573" width="6.6640625" style="1731" customWidth="1"/>
    <col min="2574" max="2576" width="6.83203125" style="1731" customWidth="1"/>
    <col min="2577" max="2816" width="8.83203125" style="1731"/>
    <col min="2817" max="2817" width="15.6640625" style="1731" customWidth="1"/>
    <col min="2818" max="2829" width="6.6640625" style="1731" customWidth="1"/>
    <col min="2830" max="2832" width="6.83203125" style="1731" customWidth="1"/>
    <col min="2833" max="3072" width="8.83203125" style="1731"/>
    <col min="3073" max="3073" width="15.6640625" style="1731" customWidth="1"/>
    <col min="3074" max="3085" width="6.6640625" style="1731" customWidth="1"/>
    <col min="3086" max="3088" width="6.83203125" style="1731" customWidth="1"/>
    <col min="3089" max="3328" width="8.83203125" style="1731"/>
    <col min="3329" max="3329" width="15.6640625" style="1731" customWidth="1"/>
    <col min="3330" max="3341" width="6.6640625" style="1731" customWidth="1"/>
    <col min="3342" max="3344" width="6.83203125" style="1731" customWidth="1"/>
    <col min="3345" max="3584" width="8.83203125" style="1731"/>
    <col min="3585" max="3585" width="15.6640625" style="1731" customWidth="1"/>
    <col min="3586" max="3597" width="6.6640625" style="1731" customWidth="1"/>
    <col min="3598" max="3600" width="6.83203125" style="1731" customWidth="1"/>
    <col min="3601" max="3840" width="8.83203125" style="1731"/>
    <col min="3841" max="3841" width="15.6640625" style="1731" customWidth="1"/>
    <col min="3842" max="3853" width="6.6640625" style="1731" customWidth="1"/>
    <col min="3854" max="3856" width="6.83203125" style="1731" customWidth="1"/>
    <col min="3857" max="4096" width="8.83203125" style="1731"/>
    <col min="4097" max="4097" width="15.6640625" style="1731" customWidth="1"/>
    <col min="4098" max="4109" width="6.6640625" style="1731" customWidth="1"/>
    <col min="4110" max="4112" width="6.83203125" style="1731" customWidth="1"/>
    <col min="4113" max="4352" width="8.83203125" style="1731"/>
    <col min="4353" max="4353" width="15.6640625" style="1731" customWidth="1"/>
    <col min="4354" max="4365" width="6.6640625" style="1731" customWidth="1"/>
    <col min="4366" max="4368" width="6.83203125" style="1731" customWidth="1"/>
    <col min="4369" max="4608" width="8.83203125" style="1731"/>
    <col min="4609" max="4609" width="15.6640625" style="1731" customWidth="1"/>
    <col min="4610" max="4621" width="6.6640625" style="1731" customWidth="1"/>
    <col min="4622" max="4624" width="6.83203125" style="1731" customWidth="1"/>
    <col min="4625" max="4864" width="8.83203125" style="1731"/>
    <col min="4865" max="4865" width="15.6640625" style="1731" customWidth="1"/>
    <col min="4866" max="4877" width="6.6640625" style="1731" customWidth="1"/>
    <col min="4878" max="4880" width="6.83203125" style="1731" customWidth="1"/>
    <col min="4881" max="5120" width="8.83203125" style="1731"/>
    <col min="5121" max="5121" width="15.6640625" style="1731" customWidth="1"/>
    <col min="5122" max="5133" width="6.6640625" style="1731" customWidth="1"/>
    <col min="5134" max="5136" width="6.83203125" style="1731" customWidth="1"/>
    <col min="5137" max="5376" width="8.83203125" style="1731"/>
    <col min="5377" max="5377" width="15.6640625" style="1731" customWidth="1"/>
    <col min="5378" max="5389" width="6.6640625" style="1731" customWidth="1"/>
    <col min="5390" max="5392" width="6.83203125" style="1731" customWidth="1"/>
    <col min="5393" max="5632" width="8.83203125" style="1731"/>
    <col min="5633" max="5633" width="15.6640625" style="1731" customWidth="1"/>
    <col min="5634" max="5645" width="6.6640625" style="1731" customWidth="1"/>
    <col min="5646" max="5648" width="6.83203125" style="1731" customWidth="1"/>
    <col min="5649" max="5888" width="8.83203125" style="1731"/>
    <col min="5889" max="5889" width="15.6640625" style="1731" customWidth="1"/>
    <col min="5890" max="5901" width="6.6640625" style="1731" customWidth="1"/>
    <col min="5902" max="5904" width="6.83203125" style="1731" customWidth="1"/>
    <col min="5905" max="6144" width="8.83203125" style="1731"/>
    <col min="6145" max="6145" width="15.6640625" style="1731" customWidth="1"/>
    <col min="6146" max="6157" width="6.6640625" style="1731" customWidth="1"/>
    <col min="6158" max="6160" width="6.83203125" style="1731" customWidth="1"/>
    <col min="6161" max="6400" width="8.83203125" style="1731"/>
    <col min="6401" max="6401" width="15.6640625" style="1731" customWidth="1"/>
    <col min="6402" max="6413" width="6.6640625" style="1731" customWidth="1"/>
    <col min="6414" max="6416" width="6.83203125" style="1731" customWidth="1"/>
    <col min="6417" max="6656" width="8.83203125" style="1731"/>
    <col min="6657" max="6657" width="15.6640625" style="1731" customWidth="1"/>
    <col min="6658" max="6669" width="6.6640625" style="1731" customWidth="1"/>
    <col min="6670" max="6672" width="6.83203125" style="1731" customWidth="1"/>
    <col min="6673" max="6912" width="8.83203125" style="1731"/>
    <col min="6913" max="6913" width="15.6640625" style="1731" customWidth="1"/>
    <col min="6914" max="6925" width="6.6640625" style="1731" customWidth="1"/>
    <col min="6926" max="6928" width="6.83203125" style="1731" customWidth="1"/>
    <col min="6929" max="7168" width="8.83203125" style="1731"/>
    <col min="7169" max="7169" width="15.6640625" style="1731" customWidth="1"/>
    <col min="7170" max="7181" width="6.6640625" style="1731" customWidth="1"/>
    <col min="7182" max="7184" width="6.83203125" style="1731" customWidth="1"/>
    <col min="7185" max="7424" width="8.83203125" style="1731"/>
    <col min="7425" max="7425" width="15.6640625" style="1731" customWidth="1"/>
    <col min="7426" max="7437" width="6.6640625" style="1731" customWidth="1"/>
    <col min="7438" max="7440" width="6.83203125" style="1731" customWidth="1"/>
    <col min="7441" max="7680" width="8.83203125" style="1731"/>
    <col min="7681" max="7681" width="15.6640625" style="1731" customWidth="1"/>
    <col min="7682" max="7693" width="6.6640625" style="1731" customWidth="1"/>
    <col min="7694" max="7696" width="6.83203125" style="1731" customWidth="1"/>
    <col min="7697" max="7936" width="8.83203125" style="1731"/>
    <col min="7937" max="7937" width="15.6640625" style="1731" customWidth="1"/>
    <col min="7938" max="7949" width="6.6640625" style="1731" customWidth="1"/>
    <col min="7950" max="7952" width="6.83203125" style="1731" customWidth="1"/>
    <col min="7953" max="8192" width="8.83203125" style="1731"/>
    <col min="8193" max="8193" width="15.6640625" style="1731" customWidth="1"/>
    <col min="8194" max="8205" width="6.6640625" style="1731" customWidth="1"/>
    <col min="8206" max="8208" width="6.83203125" style="1731" customWidth="1"/>
    <col min="8209" max="8448" width="8.83203125" style="1731"/>
    <col min="8449" max="8449" width="15.6640625" style="1731" customWidth="1"/>
    <col min="8450" max="8461" width="6.6640625" style="1731" customWidth="1"/>
    <col min="8462" max="8464" width="6.83203125" style="1731" customWidth="1"/>
    <col min="8465" max="8704" width="8.83203125" style="1731"/>
    <col min="8705" max="8705" width="15.6640625" style="1731" customWidth="1"/>
    <col min="8706" max="8717" width="6.6640625" style="1731" customWidth="1"/>
    <col min="8718" max="8720" width="6.83203125" style="1731" customWidth="1"/>
    <col min="8721" max="8960" width="8.83203125" style="1731"/>
    <col min="8961" max="8961" width="15.6640625" style="1731" customWidth="1"/>
    <col min="8962" max="8973" width="6.6640625" style="1731" customWidth="1"/>
    <col min="8974" max="8976" width="6.83203125" style="1731" customWidth="1"/>
    <col min="8977" max="9216" width="8.83203125" style="1731"/>
    <col min="9217" max="9217" width="15.6640625" style="1731" customWidth="1"/>
    <col min="9218" max="9229" width="6.6640625" style="1731" customWidth="1"/>
    <col min="9230" max="9232" width="6.83203125" style="1731" customWidth="1"/>
    <col min="9233" max="9472" width="8.83203125" style="1731"/>
    <col min="9473" max="9473" width="15.6640625" style="1731" customWidth="1"/>
    <col min="9474" max="9485" width="6.6640625" style="1731" customWidth="1"/>
    <col min="9486" max="9488" width="6.83203125" style="1731" customWidth="1"/>
    <col min="9489" max="9728" width="8.83203125" style="1731"/>
    <col min="9729" max="9729" width="15.6640625" style="1731" customWidth="1"/>
    <col min="9730" max="9741" width="6.6640625" style="1731" customWidth="1"/>
    <col min="9742" max="9744" width="6.83203125" style="1731" customWidth="1"/>
    <col min="9745" max="9984" width="8.83203125" style="1731"/>
    <col min="9985" max="9985" width="15.6640625" style="1731" customWidth="1"/>
    <col min="9986" max="9997" width="6.6640625" style="1731" customWidth="1"/>
    <col min="9998" max="10000" width="6.83203125" style="1731" customWidth="1"/>
    <col min="10001" max="10240" width="8.83203125" style="1731"/>
    <col min="10241" max="10241" width="15.6640625" style="1731" customWidth="1"/>
    <col min="10242" max="10253" width="6.6640625" style="1731" customWidth="1"/>
    <col min="10254" max="10256" width="6.83203125" style="1731" customWidth="1"/>
    <col min="10257" max="10496" width="8.83203125" style="1731"/>
    <col min="10497" max="10497" width="15.6640625" style="1731" customWidth="1"/>
    <col min="10498" max="10509" width="6.6640625" style="1731" customWidth="1"/>
    <col min="10510" max="10512" width="6.83203125" style="1731" customWidth="1"/>
    <col min="10513" max="10752" width="8.83203125" style="1731"/>
    <col min="10753" max="10753" width="15.6640625" style="1731" customWidth="1"/>
    <col min="10754" max="10765" width="6.6640625" style="1731" customWidth="1"/>
    <col min="10766" max="10768" width="6.83203125" style="1731" customWidth="1"/>
    <col min="10769" max="11008" width="8.83203125" style="1731"/>
    <col min="11009" max="11009" width="15.6640625" style="1731" customWidth="1"/>
    <col min="11010" max="11021" width="6.6640625" style="1731" customWidth="1"/>
    <col min="11022" max="11024" width="6.83203125" style="1731" customWidth="1"/>
    <col min="11025" max="11264" width="8.83203125" style="1731"/>
    <col min="11265" max="11265" width="15.6640625" style="1731" customWidth="1"/>
    <col min="11266" max="11277" width="6.6640625" style="1731" customWidth="1"/>
    <col min="11278" max="11280" width="6.83203125" style="1731" customWidth="1"/>
    <col min="11281" max="11520" width="8.83203125" style="1731"/>
    <col min="11521" max="11521" width="15.6640625" style="1731" customWidth="1"/>
    <col min="11522" max="11533" width="6.6640625" style="1731" customWidth="1"/>
    <col min="11534" max="11536" width="6.83203125" style="1731" customWidth="1"/>
    <col min="11537" max="11776" width="8.83203125" style="1731"/>
    <col min="11777" max="11777" width="15.6640625" style="1731" customWidth="1"/>
    <col min="11778" max="11789" width="6.6640625" style="1731" customWidth="1"/>
    <col min="11790" max="11792" width="6.83203125" style="1731" customWidth="1"/>
    <col min="11793" max="12032" width="8.83203125" style="1731"/>
    <col min="12033" max="12033" width="15.6640625" style="1731" customWidth="1"/>
    <col min="12034" max="12045" width="6.6640625" style="1731" customWidth="1"/>
    <col min="12046" max="12048" width="6.83203125" style="1731" customWidth="1"/>
    <col min="12049" max="12288" width="8.83203125" style="1731"/>
    <col min="12289" max="12289" width="15.6640625" style="1731" customWidth="1"/>
    <col min="12290" max="12301" width="6.6640625" style="1731" customWidth="1"/>
    <col min="12302" max="12304" width="6.83203125" style="1731" customWidth="1"/>
    <col min="12305" max="12544" width="8.83203125" style="1731"/>
    <col min="12545" max="12545" width="15.6640625" style="1731" customWidth="1"/>
    <col min="12546" max="12557" width="6.6640625" style="1731" customWidth="1"/>
    <col min="12558" max="12560" width="6.83203125" style="1731" customWidth="1"/>
    <col min="12561" max="12800" width="8.83203125" style="1731"/>
    <col min="12801" max="12801" width="15.6640625" style="1731" customWidth="1"/>
    <col min="12802" max="12813" width="6.6640625" style="1731" customWidth="1"/>
    <col min="12814" max="12816" width="6.83203125" style="1731" customWidth="1"/>
    <col min="12817" max="13056" width="8.83203125" style="1731"/>
    <col min="13057" max="13057" width="15.6640625" style="1731" customWidth="1"/>
    <col min="13058" max="13069" width="6.6640625" style="1731" customWidth="1"/>
    <col min="13070" max="13072" width="6.83203125" style="1731" customWidth="1"/>
    <col min="13073" max="13312" width="8.83203125" style="1731"/>
    <col min="13313" max="13313" width="15.6640625" style="1731" customWidth="1"/>
    <col min="13314" max="13325" width="6.6640625" style="1731" customWidth="1"/>
    <col min="13326" max="13328" width="6.83203125" style="1731" customWidth="1"/>
    <col min="13329" max="13568" width="8.83203125" style="1731"/>
    <col min="13569" max="13569" width="15.6640625" style="1731" customWidth="1"/>
    <col min="13570" max="13581" width="6.6640625" style="1731" customWidth="1"/>
    <col min="13582" max="13584" width="6.83203125" style="1731" customWidth="1"/>
    <col min="13585" max="13824" width="8.83203125" style="1731"/>
    <col min="13825" max="13825" width="15.6640625" style="1731" customWidth="1"/>
    <col min="13826" max="13837" width="6.6640625" style="1731" customWidth="1"/>
    <col min="13838" max="13840" width="6.83203125" style="1731" customWidth="1"/>
    <col min="13841" max="14080" width="8.83203125" style="1731"/>
    <col min="14081" max="14081" width="15.6640625" style="1731" customWidth="1"/>
    <col min="14082" max="14093" width="6.6640625" style="1731" customWidth="1"/>
    <col min="14094" max="14096" width="6.83203125" style="1731" customWidth="1"/>
    <col min="14097" max="14336" width="8.83203125" style="1731"/>
    <col min="14337" max="14337" width="15.6640625" style="1731" customWidth="1"/>
    <col min="14338" max="14349" width="6.6640625" style="1731" customWidth="1"/>
    <col min="14350" max="14352" width="6.83203125" style="1731" customWidth="1"/>
    <col min="14353" max="14592" width="8.83203125" style="1731"/>
    <col min="14593" max="14593" width="15.6640625" style="1731" customWidth="1"/>
    <col min="14594" max="14605" width="6.6640625" style="1731" customWidth="1"/>
    <col min="14606" max="14608" width="6.83203125" style="1731" customWidth="1"/>
    <col min="14609" max="14848" width="8.83203125" style="1731"/>
    <col min="14849" max="14849" width="15.6640625" style="1731" customWidth="1"/>
    <col min="14850" max="14861" width="6.6640625" style="1731" customWidth="1"/>
    <col min="14862" max="14864" width="6.83203125" style="1731" customWidth="1"/>
    <col min="14865" max="15104" width="8.83203125" style="1731"/>
    <col min="15105" max="15105" width="15.6640625" style="1731" customWidth="1"/>
    <col min="15106" max="15117" width="6.6640625" style="1731" customWidth="1"/>
    <col min="15118" max="15120" width="6.83203125" style="1731" customWidth="1"/>
    <col min="15121" max="15360" width="8.83203125" style="1731"/>
    <col min="15361" max="15361" width="15.6640625" style="1731" customWidth="1"/>
    <col min="15362" max="15373" width="6.6640625" style="1731" customWidth="1"/>
    <col min="15374" max="15376" width="6.83203125" style="1731" customWidth="1"/>
    <col min="15377" max="15616" width="8.83203125" style="1731"/>
    <col min="15617" max="15617" width="15.6640625" style="1731" customWidth="1"/>
    <col min="15618" max="15629" width="6.6640625" style="1731" customWidth="1"/>
    <col min="15630" max="15632" width="6.83203125" style="1731" customWidth="1"/>
    <col min="15633" max="15872" width="8.83203125" style="1731"/>
    <col min="15873" max="15873" width="15.6640625" style="1731" customWidth="1"/>
    <col min="15874" max="15885" width="6.6640625" style="1731" customWidth="1"/>
    <col min="15886" max="15888" width="6.83203125" style="1731" customWidth="1"/>
    <col min="15889" max="16128" width="8.83203125" style="1731"/>
    <col min="16129" max="16129" width="15.6640625" style="1731" customWidth="1"/>
    <col min="16130" max="16141" width="6.6640625" style="1731" customWidth="1"/>
    <col min="16142" max="16144" width="6.83203125" style="1731" customWidth="1"/>
    <col min="16145" max="16384" width="8.83203125" style="1731"/>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3691" customFormat="1" ht="21.75" customHeight="1">
      <c r="A2" s="3690" t="s">
        <v>3903</v>
      </c>
    </row>
    <row r="3" spans="1:90" s="3692" customFormat="1" ht="3" customHeight="1"/>
    <row r="4" spans="1:90" ht="18" customHeight="1">
      <c r="A4" s="6768" t="s">
        <v>2836</v>
      </c>
      <c r="B4" s="6770" t="s">
        <v>2837</v>
      </c>
      <c r="C4" s="6763"/>
      <c r="D4" s="6764"/>
      <c r="E4" s="6770" t="s">
        <v>2838</v>
      </c>
      <c r="F4" s="6763"/>
      <c r="G4" s="6764"/>
      <c r="H4" s="6770" t="s">
        <v>2839</v>
      </c>
      <c r="I4" s="6763"/>
      <c r="J4" s="6764"/>
      <c r="K4" s="6770" t="s">
        <v>2840</v>
      </c>
      <c r="L4" s="6763"/>
      <c r="M4" s="6764"/>
      <c r="N4" s="6763" t="s">
        <v>260</v>
      </c>
      <c r="O4" s="6763"/>
      <c r="P4" s="6764"/>
    </row>
    <row r="5" spans="1:90">
      <c r="A5" s="6769"/>
      <c r="B5" s="3693" t="s">
        <v>2841</v>
      </c>
      <c r="C5" s="3694" t="s">
        <v>2842</v>
      </c>
      <c r="D5" s="3695" t="s">
        <v>2843</v>
      </c>
      <c r="E5" s="3693" t="s">
        <v>2841</v>
      </c>
      <c r="F5" s="3694" t="s">
        <v>2842</v>
      </c>
      <c r="G5" s="3695" t="s">
        <v>2843</v>
      </c>
      <c r="H5" s="3693" t="s">
        <v>2841</v>
      </c>
      <c r="I5" s="3694" t="s">
        <v>2842</v>
      </c>
      <c r="J5" s="3695" t="s">
        <v>2843</v>
      </c>
      <c r="K5" s="3693" t="s">
        <v>2841</v>
      </c>
      <c r="L5" s="3694" t="s">
        <v>2842</v>
      </c>
      <c r="M5" s="3695" t="s">
        <v>2843</v>
      </c>
      <c r="N5" s="3693" t="s">
        <v>2841</v>
      </c>
      <c r="O5" s="3694" t="s">
        <v>2842</v>
      </c>
      <c r="P5" s="3695" t="s">
        <v>2843</v>
      </c>
    </row>
    <row r="6" spans="1:90" ht="14.25">
      <c r="A6" s="6765" t="s">
        <v>2844</v>
      </c>
      <c r="B6" s="6766"/>
      <c r="C6" s="6766"/>
      <c r="D6" s="6766"/>
      <c r="E6" s="6766"/>
      <c r="F6" s="6766"/>
      <c r="G6" s="6766"/>
      <c r="H6" s="6766"/>
      <c r="I6" s="6766"/>
      <c r="J6" s="6766"/>
      <c r="K6" s="6766"/>
      <c r="L6" s="6766"/>
      <c r="M6" s="6766"/>
      <c r="N6" s="6766"/>
      <c r="O6" s="6766"/>
      <c r="P6" s="6767"/>
    </row>
    <row r="7" spans="1:90">
      <c r="A7" s="3696" t="s">
        <v>2845</v>
      </c>
      <c r="B7" s="3697">
        <v>2</v>
      </c>
      <c r="C7" s="3698">
        <v>10</v>
      </c>
      <c r="D7" s="3699">
        <v>12</v>
      </c>
      <c r="E7" s="3700">
        <v>5</v>
      </c>
      <c r="F7" s="3701">
        <v>4</v>
      </c>
      <c r="G7" s="3699">
        <v>9</v>
      </c>
      <c r="H7" s="3700">
        <v>5</v>
      </c>
      <c r="I7" s="3702">
        <v>5</v>
      </c>
      <c r="J7" s="3699">
        <v>10</v>
      </c>
      <c r="K7" s="3700">
        <v>3</v>
      </c>
      <c r="L7" s="3702">
        <v>2</v>
      </c>
      <c r="M7" s="3699">
        <v>5</v>
      </c>
      <c r="N7" s="3703">
        <v>15</v>
      </c>
      <c r="O7" s="3703">
        <v>21</v>
      </c>
      <c r="P7" s="3699">
        <v>36</v>
      </c>
    </row>
    <row r="8" spans="1:90">
      <c r="A8" s="3696" t="s">
        <v>2846</v>
      </c>
      <c r="B8" s="3704">
        <v>1</v>
      </c>
      <c r="C8" s="3698">
        <v>0</v>
      </c>
      <c r="D8" s="3699">
        <v>1</v>
      </c>
      <c r="E8" s="3700">
        <v>3</v>
      </c>
      <c r="F8" s="3701">
        <v>10</v>
      </c>
      <c r="G8" s="3699">
        <v>13</v>
      </c>
      <c r="H8" s="3700">
        <v>0</v>
      </c>
      <c r="I8" s="3702">
        <v>0</v>
      </c>
      <c r="J8" s="3699">
        <v>0</v>
      </c>
      <c r="K8" s="3700">
        <v>0</v>
      </c>
      <c r="L8" s="3702">
        <v>0</v>
      </c>
      <c r="M8" s="3699">
        <v>0</v>
      </c>
      <c r="N8" s="3703">
        <v>4</v>
      </c>
      <c r="O8" s="3703">
        <v>10</v>
      </c>
      <c r="P8" s="3699">
        <v>14</v>
      </c>
    </row>
    <row r="9" spans="1:90">
      <c r="A9" s="3696" t="s">
        <v>2847</v>
      </c>
      <c r="B9" s="3704">
        <v>31</v>
      </c>
      <c r="C9" s="3705">
        <v>69</v>
      </c>
      <c r="D9" s="3699">
        <v>100</v>
      </c>
      <c r="E9" s="3706">
        <v>36</v>
      </c>
      <c r="F9" s="3707">
        <v>74</v>
      </c>
      <c r="G9" s="3699">
        <v>110</v>
      </c>
      <c r="H9" s="3706">
        <v>25</v>
      </c>
      <c r="I9" s="3707">
        <v>69</v>
      </c>
      <c r="J9" s="3699">
        <v>94</v>
      </c>
      <c r="K9" s="3708">
        <v>0</v>
      </c>
      <c r="L9" s="3707">
        <v>1</v>
      </c>
      <c r="M9" s="3699">
        <v>1</v>
      </c>
      <c r="N9" s="3703">
        <v>92</v>
      </c>
      <c r="O9" s="3703">
        <v>213</v>
      </c>
      <c r="P9" s="3699">
        <v>305</v>
      </c>
    </row>
    <row r="10" spans="1:90">
      <c r="A10" s="3696" t="s">
        <v>2848</v>
      </c>
      <c r="B10" s="3708">
        <v>41</v>
      </c>
      <c r="C10" s="3702">
        <v>7</v>
      </c>
      <c r="D10" s="3699">
        <v>48</v>
      </c>
      <c r="E10" s="3708">
        <v>23</v>
      </c>
      <c r="F10" s="3702">
        <v>0</v>
      </c>
      <c r="G10" s="3699">
        <v>23</v>
      </c>
      <c r="H10" s="3708">
        <v>0</v>
      </c>
      <c r="I10" s="3702">
        <v>0</v>
      </c>
      <c r="J10" s="3709">
        <v>0</v>
      </c>
      <c r="K10" s="3708">
        <v>0</v>
      </c>
      <c r="L10" s="3702">
        <v>0</v>
      </c>
      <c r="M10" s="3709">
        <v>0</v>
      </c>
      <c r="N10" s="3708">
        <v>64</v>
      </c>
      <c r="O10" s="3703">
        <v>7</v>
      </c>
      <c r="P10" s="3709">
        <v>71</v>
      </c>
    </row>
    <row r="11" spans="1:90">
      <c r="A11" s="3710" t="s">
        <v>260</v>
      </c>
      <c r="B11" s="3711">
        <v>75</v>
      </c>
      <c r="C11" s="3712">
        <v>86</v>
      </c>
      <c r="D11" s="3713">
        <v>161</v>
      </c>
      <c r="E11" s="3711">
        <v>67</v>
      </c>
      <c r="F11" s="3712">
        <v>88</v>
      </c>
      <c r="G11" s="3713">
        <v>155</v>
      </c>
      <c r="H11" s="3711">
        <v>30</v>
      </c>
      <c r="I11" s="3712">
        <v>74</v>
      </c>
      <c r="J11" s="3713">
        <v>104</v>
      </c>
      <c r="K11" s="3711">
        <v>3</v>
      </c>
      <c r="L11" s="3712">
        <v>3</v>
      </c>
      <c r="M11" s="3713">
        <v>6</v>
      </c>
      <c r="N11" s="3711">
        <v>175</v>
      </c>
      <c r="O11" s="3712">
        <v>251</v>
      </c>
      <c r="P11" s="3713">
        <v>426</v>
      </c>
    </row>
    <row r="12" spans="1:90" ht="14.25">
      <c r="A12" s="6765" t="s">
        <v>2849</v>
      </c>
      <c r="B12" s="6766"/>
      <c r="C12" s="6766"/>
      <c r="D12" s="6766"/>
      <c r="E12" s="6766"/>
      <c r="F12" s="6766"/>
      <c r="G12" s="6766"/>
      <c r="H12" s="6766"/>
      <c r="I12" s="6766"/>
      <c r="J12" s="6766"/>
      <c r="K12" s="6766"/>
      <c r="L12" s="6766"/>
      <c r="M12" s="6766"/>
      <c r="N12" s="6766"/>
      <c r="O12" s="6766"/>
      <c r="P12" s="6767"/>
    </row>
    <row r="13" spans="1:90">
      <c r="A13" s="1730" t="s">
        <v>2845</v>
      </c>
      <c r="B13" s="3714">
        <v>8</v>
      </c>
      <c r="C13" s="3701">
        <v>7</v>
      </c>
      <c r="D13" s="3715">
        <v>15</v>
      </c>
      <c r="E13" s="3707">
        <v>5</v>
      </c>
      <c r="F13" s="3701">
        <v>6</v>
      </c>
      <c r="G13" s="3715">
        <v>11</v>
      </c>
      <c r="H13" s="3700">
        <v>2</v>
      </c>
      <c r="I13" s="3702">
        <v>2</v>
      </c>
      <c r="J13" s="3715">
        <v>4</v>
      </c>
      <c r="K13" s="3700">
        <v>18</v>
      </c>
      <c r="L13" s="3702">
        <v>5</v>
      </c>
      <c r="M13" s="3699">
        <v>23</v>
      </c>
      <c r="N13" s="3707">
        <v>33</v>
      </c>
      <c r="O13" s="3716">
        <v>20</v>
      </c>
      <c r="P13" s="3717">
        <v>53</v>
      </c>
    </row>
    <row r="14" spans="1:90">
      <c r="A14" s="1730" t="s">
        <v>2846</v>
      </c>
      <c r="B14" s="3714">
        <v>52</v>
      </c>
      <c r="C14" s="3701">
        <v>16</v>
      </c>
      <c r="D14" s="3715">
        <v>68</v>
      </c>
      <c r="E14" s="3707">
        <v>38</v>
      </c>
      <c r="F14" s="3701">
        <v>20</v>
      </c>
      <c r="G14" s="3715">
        <v>58</v>
      </c>
      <c r="H14" s="3700">
        <v>0</v>
      </c>
      <c r="I14" s="3702">
        <v>0</v>
      </c>
      <c r="J14" s="3715">
        <v>0</v>
      </c>
      <c r="K14" s="3700">
        <v>0</v>
      </c>
      <c r="L14" s="3702">
        <v>0</v>
      </c>
      <c r="M14" s="3699">
        <v>0</v>
      </c>
      <c r="N14" s="3707">
        <v>90</v>
      </c>
      <c r="O14" s="3701">
        <v>36</v>
      </c>
      <c r="P14" s="3715">
        <v>126</v>
      </c>
    </row>
    <row r="15" spans="1:90">
      <c r="A15" s="1730" t="s">
        <v>2847</v>
      </c>
      <c r="B15" s="3714">
        <v>165</v>
      </c>
      <c r="C15" s="3701">
        <v>66</v>
      </c>
      <c r="D15" s="3715">
        <v>231</v>
      </c>
      <c r="E15" s="3707">
        <v>143</v>
      </c>
      <c r="F15" s="3701">
        <v>73</v>
      </c>
      <c r="G15" s="3715">
        <v>216</v>
      </c>
      <c r="H15" s="3707">
        <v>178</v>
      </c>
      <c r="I15" s="3701">
        <v>86</v>
      </c>
      <c r="J15" s="3715">
        <v>264</v>
      </c>
      <c r="K15" s="3707">
        <v>178</v>
      </c>
      <c r="L15" s="3718">
        <v>63</v>
      </c>
      <c r="M15" s="3699">
        <v>241</v>
      </c>
      <c r="N15" s="3707">
        <v>664</v>
      </c>
      <c r="O15" s="3701">
        <v>288</v>
      </c>
      <c r="P15" s="3715">
        <v>952</v>
      </c>
    </row>
    <row r="16" spans="1:90">
      <c r="A16" s="3719" t="s">
        <v>260</v>
      </c>
      <c r="B16" s="3720">
        <v>225</v>
      </c>
      <c r="C16" s="3721">
        <v>89</v>
      </c>
      <c r="D16" s="3722">
        <v>314</v>
      </c>
      <c r="E16" s="3723">
        <v>186</v>
      </c>
      <c r="F16" s="3721">
        <v>99</v>
      </c>
      <c r="G16" s="3721">
        <v>285</v>
      </c>
      <c r="H16" s="3711">
        <v>180</v>
      </c>
      <c r="I16" s="3712">
        <v>88</v>
      </c>
      <c r="J16" s="3724">
        <v>268</v>
      </c>
      <c r="K16" s="3720">
        <v>196</v>
      </c>
      <c r="L16" s="3721">
        <v>68</v>
      </c>
      <c r="M16" s="3722">
        <v>264</v>
      </c>
      <c r="N16" s="3725">
        <v>787</v>
      </c>
      <c r="O16" s="3712">
        <v>344</v>
      </c>
      <c r="P16" s="3724">
        <v>1131</v>
      </c>
    </row>
    <row r="17" spans="1:16" ht="14.25">
      <c r="A17" s="3726" t="s">
        <v>2850</v>
      </c>
      <c r="B17" s="3725"/>
      <c r="C17" s="3725"/>
      <c r="D17" s="3725"/>
      <c r="E17" s="3725"/>
      <c r="F17" s="3725"/>
      <c r="G17" s="3725"/>
      <c r="H17" s="3725"/>
      <c r="I17" s="3725"/>
      <c r="J17" s="3725"/>
      <c r="K17" s="3725"/>
      <c r="L17" s="3725"/>
      <c r="M17" s="3725"/>
      <c r="N17" s="3725"/>
      <c r="O17" s="3725"/>
      <c r="P17" s="3724"/>
    </row>
    <row r="18" spans="1:16">
      <c r="A18" s="1730" t="s">
        <v>2845</v>
      </c>
      <c r="B18" s="3707">
        <v>4</v>
      </c>
      <c r="C18" s="3701">
        <v>7</v>
      </c>
      <c r="D18" s="3699">
        <v>11</v>
      </c>
      <c r="E18" s="3706">
        <v>0</v>
      </c>
      <c r="F18" s="3701">
        <v>4</v>
      </c>
      <c r="G18" s="3715">
        <v>4</v>
      </c>
      <c r="H18" s="3706">
        <v>3</v>
      </c>
      <c r="I18" s="3701">
        <v>2</v>
      </c>
      <c r="J18" s="3715">
        <v>5</v>
      </c>
      <c r="K18" s="3706">
        <v>6</v>
      </c>
      <c r="L18" s="3703">
        <v>3</v>
      </c>
      <c r="M18" s="3715">
        <v>9</v>
      </c>
      <c r="N18" s="3714">
        <v>13</v>
      </c>
      <c r="O18" s="3701">
        <v>16</v>
      </c>
      <c r="P18" s="3715">
        <v>29</v>
      </c>
    </row>
    <row r="19" spans="1:16">
      <c r="A19" s="1730" t="s">
        <v>2846</v>
      </c>
      <c r="B19" s="3707">
        <v>103</v>
      </c>
      <c r="C19" s="3701">
        <v>191</v>
      </c>
      <c r="D19" s="3699">
        <v>294</v>
      </c>
      <c r="E19" s="3706">
        <v>46</v>
      </c>
      <c r="F19" s="3701">
        <v>74</v>
      </c>
      <c r="G19" s="3715">
        <v>120</v>
      </c>
      <c r="H19" s="3706">
        <v>12</v>
      </c>
      <c r="I19" s="3701">
        <v>13</v>
      </c>
      <c r="J19" s="3715">
        <v>25</v>
      </c>
      <c r="K19" s="3706">
        <v>0</v>
      </c>
      <c r="L19" s="3703">
        <v>0</v>
      </c>
      <c r="M19" s="3715">
        <v>0</v>
      </c>
      <c r="N19" s="3714">
        <v>161</v>
      </c>
      <c r="O19" s="3701">
        <v>278</v>
      </c>
      <c r="P19" s="3715">
        <v>439</v>
      </c>
    </row>
    <row r="20" spans="1:16">
      <c r="A20" s="1730" t="s">
        <v>2847</v>
      </c>
      <c r="B20" s="3707">
        <v>333</v>
      </c>
      <c r="C20" s="3701">
        <v>667</v>
      </c>
      <c r="D20" s="3699">
        <v>1000</v>
      </c>
      <c r="E20" s="3706">
        <v>276</v>
      </c>
      <c r="F20" s="3701">
        <v>610</v>
      </c>
      <c r="G20" s="3715">
        <v>886</v>
      </c>
      <c r="H20" s="3706">
        <v>213</v>
      </c>
      <c r="I20" s="3701">
        <v>561</v>
      </c>
      <c r="J20" s="3715">
        <v>774</v>
      </c>
      <c r="K20" s="3706">
        <v>51</v>
      </c>
      <c r="L20" s="3703">
        <v>83</v>
      </c>
      <c r="M20" s="3715">
        <v>134</v>
      </c>
      <c r="N20" s="3714">
        <v>873</v>
      </c>
      <c r="O20" s="3701">
        <v>1921</v>
      </c>
      <c r="P20" s="3715">
        <v>2794</v>
      </c>
    </row>
    <row r="21" spans="1:16">
      <c r="A21" s="1730" t="s">
        <v>2851</v>
      </c>
      <c r="B21" s="3707">
        <v>0</v>
      </c>
      <c r="C21" s="3701">
        <v>0</v>
      </c>
      <c r="D21" s="3699">
        <v>0</v>
      </c>
      <c r="E21" s="3706">
        <v>0</v>
      </c>
      <c r="F21" s="3701">
        <v>0</v>
      </c>
      <c r="G21" s="3715">
        <v>0</v>
      </c>
      <c r="H21" s="3706">
        <v>1</v>
      </c>
      <c r="I21" s="3701">
        <v>1</v>
      </c>
      <c r="J21" s="3715">
        <v>2</v>
      </c>
      <c r="K21" s="3706">
        <v>3</v>
      </c>
      <c r="L21" s="3703">
        <v>7</v>
      </c>
      <c r="M21" s="3715">
        <v>10</v>
      </c>
      <c r="N21" s="3714">
        <v>4</v>
      </c>
      <c r="O21" s="3701">
        <v>8</v>
      </c>
      <c r="P21" s="3715">
        <v>12</v>
      </c>
    </row>
    <row r="22" spans="1:16">
      <c r="A22" s="1730" t="s">
        <v>2848</v>
      </c>
      <c r="B22" s="3707">
        <v>0</v>
      </c>
      <c r="C22" s="3701">
        <v>0</v>
      </c>
      <c r="D22" s="3699">
        <v>0</v>
      </c>
      <c r="E22" s="3706">
        <v>4</v>
      </c>
      <c r="F22" s="3701">
        <v>11</v>
      </c>
      <c r="G22" s="3715">
        <v>15</v>
      </c>
      <c r="H22" s="3706">
        <v>0</v>
      </c>
      <c r="I22" s="3701">
        <v>0</v>
      </c>
      <c r="J22" s="3715">
        <v>0</v>
      </c>
      <c r="K22" s="3706">
        <v>0</v>
      </c>
      <c r="L22" s="3703">
        <v>0</v>
      </c>
      <c r="M22" s="3715">
        <v>0</v>
      </c>
      <c r="N22" s="3714">
        <v>4</v>
      </c>
      <c r="O22" s="3701">
        <v>11</v>
      </c>
      <c r="P22" s="3715">
        <v>15</v>
      </c>
    </row>
    <row r="23" spans="1:16">
      <c r="A23" s="3719" t="s">
        <v>260</v>
      </c>
      <c r="B23" s="3725">
        <v>440</v>
      </c>
      <c r="C23" s="3712">
        <v>865</v>
      </c>
      <c r="D23" s="3713">
        <v>1305</v>
      </c>
      <c r="E23" s="3711">
        <v>326</v>
      </c>
      <c r="F23" s="3712">
        <v>699</v>
      </c>
      <c r="G23" s="3724">
        <v>1025</v>
      </c>
      <c r="H23" s="3711">
        <v>229</v>
      </c>
      <c r="I23" s="3712">
        <v>577</v>
      </c>
      <c r="J23" s="3724">
        <v>806</v>
      </c>
      <c r="K23" s="3711">
        <v>60</v>
      </c>
      <c r="L23" s="3727">
        <v>93</v>
      </c>
      <c r="M23" s="3724">
        <v>153</v>
      </c>
      <c r="N23" s="3728">
        <v>1055</v>
      </c>
      <c r="O23" s="3712">
        <v>2234</v>
      </c>
      <c r="P23" s="3724">
        <v>3289</v>
      </c>
    </row>
    <row r="24" spans="1:16" ht="14.25">
      <c r="A24" s="3726" t="s">
        <v>2852</v>
      </c>
      <c r="B24" s="3725"/>
      <c r="C24" s="3725"/>
      <c r="D24" s="3725"/>
      <c r="E24" s="3725"/>
      <c r="F24" s="3725"/>
      <c r="G24" s="3725"/>
      <c r="H24" s="3725"/>
      <c r="I24" s="3725"/>
      <c r="J24" s="3725"/>
      <c r="K24" s="3725"/>
      <c r="L24" s="3725"/>
      <c r="M24" s="3725"/>
      <c r="N24" s="3725"/>
      <c r="O24" s="3725"/>
      <c r="P24" s="3724"/>
    </row>
    <row r="25" spans="1:16">
      <c r="A25" s="1729" t="s">
        <v>2845</v>
      </c>
      <c r="B25" s="3707">
        <v>10</v>
      </c>
      <c r="C25" s="3701">
        <v>12</v>
      </c>
      <c r="D25" s="3699">
        <v>22</v>
      </c>
      <c r="E25" s="3706">
        <v>8</v>
      </c>
      <c r="F25" s="3701">
        <v>7</v>
      </c>
      <c r="G25" s="3715">
        <v>15</v>
      </c>
      <c r="H25" s="3706">
        <v>4</v>
      </c>
      <c r="I25" s="3701">
        <v>5</v>
      </c>
      <c r="J25" s="3715">
        <v>9</v>
      </c>
      <c r="K25" s="3706">
        <v>6</v>
      </c>
      <c r="L25" s="3703">
        <v>8</v>
      </c>
      <c r="M25" s="3715">
        <v>14</v>
      </c>
      <c r="N25" s="3714">
        <v>28</v>
      </c>
      <c r="O25" s="3701">
        <v>32</v>
      </c>
      <c r="P25" s="3715">
        <v>60</v>
      </c>
    </row>
    <row r="26" spans="1:16">
      <c r="A26" s="1730" t="s">
        <v>2846</v>
      </c>
      <c r="B26" s="3707">
        <v>25</v>
      </c>
      <c r="C26" s="3701">
        <v>37</v>
      </c>
      <c r="D26" s="3699">
        <v>62</v>
      </c>
      <c r="E26" s="3706">
        <v>3</v>
      </c>
      <c r="F26" s="3701">
        <v>11</v>
      </c>
      <c r="G26" s="3715">
        <v>14</v>
      </c>
      <c r="H26" s="3706">
        <v>18</v>
      </c>
      <c r="I26" s="3701">
        <v>20</v>
      </c>
      <c r="J26" s="3715">
        <v>38</v>
      </c>
      <c r="K26" s="3706">
        <v>21</v>
      </c>
      <c r="L26" s="3703">
        <v>30</v>
      </c>
      <c r="M26" s="3715">
        <v>51</v>
      </c>
      <c r="N26" s="3714">
        <v>67</v>
      </c>
      <c r="O26" s="3701">
        <v>98</v>
      </c>
      <c r="P26" s="3715">
        <v>165</v>
      </c>
    </row>
    <row r="27" spans="1:16">
      <c r="A27" s="1730" t="s">
        <v>2847</v>
      </c>
      <c r="B27" s="3707">
        <v>86</v>
      </c>
      <c r="C27" s="3701">
        <v>110</v>
      </c>
      <c r="D27" s="3699">
        <v>196</v>
      </c>
      <c r="E27" s="3706">
        <v>64</v>
      </c>
      <c r="F27" s="3701">
        <v>131</v>
      </c>
      <c r="G27" s="3715">
        <v>195</v>
      </c>
      <c r="H27" s="3706">
        <v>76</v>
      </c>
      <c r="I27" s="3701">
        <v>134</v>
      </c>
      <c r="J27" s="3715">
        <v>210</v>
      </c>
      <c r="K27" s="3706">
        <v>15</v>
      </c>
      <c r="L27" s="3703">
        <v>30</v>
      </c>
      <c r="M27" s="3715">
        <v>45</v>
      </c>
      <c r="N27" s="3714">
        <v>241</v>
      </c>
      <c r="O27" s="3701">
        <v>405</v>
      </c>
      <c r="P27" s="3715">
        <v>646</v>
      </c>
    </row>
    <row r="28" spans="1:16">
      <c r="A28" s="1730" t="s">
        <v>2851</v>
      </c>
      <c r="B28" s="3707">
        <v>0</v>
      </c>
      <c r="C28" s="3701">
        <v>0</v>
      </c>
      <c r="D28" s="3699">
        <v>0</v>
      </c>
      <c r="E28" s="3706">
        <v>10</v>
      </c>
      <c r="F28" s="3701">
        <v>9</v>
      </c>
      <c r="G28" s="3715">
        <v>19</v>
      </c>
      <c r="H28" s="3706">
        <v>3</v>
      </c>
      <c r="I28" s="3701">
        <v>2</v>
      </c>
      <c r="J28" s="3715">
        <v>5</v>
      </c>
      <c r="K28" s="3706">
        <v>2</v>
      </c>
      <c r="L28" s="3703">
        <v>1</v>
      </c>
      <c r="M28" s="3715">
        <v>3</v>
      </c>
      <c r="N28" s="3714">
        <v>15</v>
      </c>
      <c r="O28" s="3701">
        <v>12</v>
      </c>
      <c r="P28" s="3715">
        <v>27</v>
      </c>
    </row>
    <row r="29" spans="1:16">
      <c r="A29" s="1730" t="s">
        <v>2848</v>
      </c>
      <c r="B29" s="3707">
        <v>5</v>
      </c>
      <c r="C29" s="3701">
        <v>12</v>
      </c>
      <c r="D29" s="3699">
        <v>17</v>
      </c>
      <c r="E29" s="3706">
        <v>7</v>
      </c>
      <c r="F29" s="3701">
        <v>9</v>
      </c>
      <c r="G29" s="3715">
        <v>16</v>
      </c>
      <c r="H29" s="3706">
        <v>0</v>
      </c>
      <c r="I29" s="3701">
        <v>0</v>
      </c>
      <c r="J29" s="3715">
        <v>0</v>
      </c>
      <c r="K29" s="3706">
        <v>0</v>
      </c>
      <c r="L29" s="3703">
        <v>0</v>
      </c>
      <c r="M29" s="3715">
        <v>0</v>
      </c>
      <c r="N29" s="3714">
        <v>12</v>
      </c>
      <c r="O29" s="3701">
        <v>21</v>
      </c>
      <c r="P29" s="3715">
        <v>33</v>
      </c>
    </row>
    <row r="30" spans="1:16">
      <c r="A30" s="3729" t="s">
        <v>2853</v>
      </c>
      <c r="B30" s="3707">
        <v>2</v>
      </c>
      <c r="C30" s="3701">
        <v>3</v>
      </c>
      <c r="D30" s="3699">
        <v>5</v>
      </c>
      <c r="E30" s="3706">
        <v>0</v>
      </c>
      <c r="F30" s="3701">
        <v>0</v>
      </c>
      <c r="G30" s="3715">
        <v>0</v>
      </c>
      <c r="H30" s="3706">
        <v>0</v>
      </c>
      <c r="I30" s="3701">
        <v>0</v>
      </c>
      <c r="J30" s="3715">
        <v>0</v>
      </c>
      <c r="K30" s="3706">
        <v>0</v>
      </c>
      <c r="L30" s="3703">
        <v>0</v>
      </c>
      <c r="M30" s="3715">
        <v>0</v>
      </c>
      <c r="N30" s="3714">
        <v>2</v>
      </c>
      <c r="O30" s="3701">
        <v>3</v>
      </c>
      <c r="P30" s="3715">
        <v>5</v>
      </c>
    </row>
    <row r="31" spans="1:16">
      <c r="A31" s="3719" t="s">
        <v>260</v>
      </c>
      <c r="B31" s="3725">
        <v>128</v>
      </c>
      <c r="C31" s="3712">
        <v>174</v>
      </c>
      <c r="D31" s="3713">
        <v>302</v>
      </c>
      <c r="E31" s="3711">
        <v>92</v>
      </c>
      <c r="F31" s="3712">
        <v>167</v>
      </c>
      <c r="G31" s="3724">
        <v>259</v>
      </c>
      <c r="H31" s="3711">
        <v>101</v>
      </c>
      <c r="I31" s="3712">
        <v>161</v>
      </c>
      <c r="J31" s="3724">
        <v>262</v>
      </c>
      <c r="K31" s="3711">
        <v>44</v>
      </c>
      <c r="L31" s="3727">
        <v>69</v>
      </c>
      <c r="M31" s="3724">
        <v>113</v>
      </c>
      <c r="N31" s="3728">
        <v>365</v>
      </c>
      <c r="O31" s="3712">
        <v>571</v>
      </c>
      <c r="P31" s="3724">
        <v>936</v>
      </c>
    </row>
    <row r="32" spans="1:16" ht="14.25">
      <c r="A32" s="3726" t="s">
        <v>2854</v>
      </c>
      <c r="B32" s="3725"/>
      <c r="C32" s="3725"/>
      <c r="D32" s="3725"/>
      <c r="E32" s="3725"/>
      <c r="F32" s="3725"/>
      <c r="G32" s="3725"/>
      <c r="H32" s="3725"/>
      <c r="I32" s="3725"/>
      <c r="J32" s="3725"/>
      <c r="K32" s="3725"/>
      <c r="L32" s="3725"/>
      <c r="M32" s="3725"/>
      <c r="N32" s="3725"/>
      <c r="O32" s="3725"/>
      <c r="P32" s="3724"/>
    </row>
    <row r="33" spans="1:16">
      <c r="A33" s="1729" t="s">
        <v>2845</v>
      </c>
      <c r="B33" s="3707">
        <v>2</v>
      </c>
      <c r="C33" s="3701">
        <v>9</v>
      </c>
      <c r="D33" s="3699">
        <v>11</v>
      </c>
      <c r="E33" s="3706">
        <v>1</v>
      </c>
      <c r="F33" s="3701">
        <v>2</v>
      </c>
      <c r="G33" s="3715">
        <v>3</v>
      </c>
      <c r="H33" s="3706">
        <v>0</v>
      </c>
      <c r="I33" s="3701">
        <v>0</v>
      </c>
      <c r="J33" s="3715">
        <v>0</v>
      </c>
      <c r="K33" s="3706">
        <v>3</v>
      </c>
      <c r="L33" s="3703">
        <v>6</v>
      </c>
      <c r="M33" s="3715">
        <v>9</v>
      </c>
      <c r="N33" s="3714">
        <v>6</v>
      </c>
      <c r="O33" s="3701">
        <v>17</v>
      </c>
      <c r="P33" s="3715">
        <v>23</v>
      </c>
    </row>
    <row r="34" spans="1:16">
      <c r="A34" s="1730" t="s">
        <v>2846</v>
      </c>
      <c r="B34" s="3707">
        <v>19</v>
      </c>
      <c r="C34" s="3701">
        <v>45</v>
      </c>
      <c r="D34" s="3699">
        <v>64</v>
      </c>
      <c r="E34" s="3706">
        <v>10</v>
      </c>
      <c r="F34" s="3701">
        <v>24</v>
      </c>
      <c r="G34" s="3715">
        <v>34</v>
      </c>
      <c r="H34" s="3706">
        <v>0</v>
      </c>
      <c r="I34" s="3701">
        <v>0</v>
      </c>
      <c r="J34" s="3715">
        <v>0</v>
      </c>
      <c r="K34" s="3706">
        <v>0</v>
      </c>
      <c r="L34" s="3703">
        <v>0</v>
      </c>
      <c r="M34" s="3715">
        <v>0</v>
      </c>
      <c r="N34" s="3714">
        <v>29</v>
      </c>
      <c r="O34" s="3701">
        <v>69</v>
      </c>
      <c r="P34" s="3715">
        <v>98</v>
      </c>
    </row>
    <row r="35" spans="1:16">
      <c r="A35" s="1730" t="s">
        <v>2847</v>
      </c>
      <c r="B35" s="3707">
        <v>71</v>
      </c>
      <c r="C35" s="3701">
        <v>332</v>
      </c>
      <c r="D35" s="3699">
        <v>403</v>
      </c>
      <c r="E35" s="3706">
        <v>72</v>
      </c>
      <c r="F35" s="3701">
        <v>298</v>
      </c>
      <c r="G35" s="3715">
        <v>370</v>
      </c>
      <c r="H35" s="3706">
        <v>78</v>
      </c>
      <c r="I35" s="3701">
        <v>333</v>
      </c>
      <c r="J35" s="3715">
        <v>411</v>
      </c>
      <c r="K35" s="3706">
        <v>9</v>
      </c>
      <c r="L35" s="3703">
        <v>20</v>
      </c>
      <c r="M35" s="3715">
        <v>29</v>
      </c>
      <c r="N35" s="3714">
        <v>230</v>
      </c>
      <c r="O35" s="3701">
        <v>983</v>
      </c>
      <c r="P35" s="3715">
        <v>1213</v>
      </c>
    </row>
    <row r="36" spans="1:16">
      <c r="A36" s="1730" t="s">
        <v>2851</v>
      </c>
      <c r="B36" s="3707">
        <v>12</v>
      </c>
      <c r="C36" s="3701">
        <v>38</v>
      </c>
      <c r="D36" s="3699">
        <v>50</v>
      </c>
      <c r="E36" s="3706">
        <v>4</v>
      </c>
      <c r="F36" s="3701">
        <v>22</v>
      </c>
      <c r="G36" s="3715">
        <v>26</v>
      </c>
      <c r="H36" s="3706">
        <v>25</v>
      </c>
      <c r="I36" s="3701">
        <v>46</v>
      </c>
      <c r="J36" s="3715">
        <v>71</v>
      </c>
      <c r="K36" s="3706">
        <v>1</v>
      </c>
      <c r="L36" s="3703">
        <v>13</v>
      </c>
      <c r="M36" s="3715">
        <v>14</v>
      </c>
      <c r="N36" s="3714">
        <v>42</v>
      </c>
      <c r="O36" s="3701">
        <v>119</v>
      </c>
      <c r="P36" s="3715">
        <v>161</v>
      </c>
    </row>
    <row r="37" spans="1:16">
      <c r="A37" s="3729" t="s">
        <v>2853</v>
      </c>
      <c r="B37" s="3707">
        <v>1</v>
      </c>
      <c r="C37" s="3701">
        <v>2</v>
      </c>
      <c r="D37" s="3699">
        <v>3</v>
      </c>
      <c r="E37" s="3706">
        <v>0</v>
      </c>
      <c r="F37" s="3701">
        <v>0</v>
      </c>
      <c r="G37" s="3715">
        <v>0</v>
      </c>
      <c r="H37" s="3706">
        <v>0</v>
      </c>
      <c r="I37" s="3701">
        <v>0</v>
      </c>
      <c r="J37" s="3715">
        <v>0</v>
      </c>
      <c r="K37" s="3706">
        <v>0</v>
      </c>
      <c r="L37" s="3703">
        <v>0</v>
      </c>
      <c r="M37" s="3715">
        <v>0</v>
      </c>
      <c r="N37" s="3714">
        <v>1</v>
      </c>
      <c r="O37" s="3701">
        <v>2</v>
      </c>
      <c r="P37" s="3715">
        <v>3</v>
      </c>
    </row>
    <row r="38" spans="1:16">
      <c r="A38" s="3719" t="s">
        <v>260</v>
      </c>
      <c r="B38" s="3725">
        <v>105</v>
      </c>
      <c r="C38" s="3712">
        <v>426</v>
      </c>
      <c r="D38" s="3713">
        <v>531</v>
      </c>
      <c r="E38" s="3711">
        <v>87</v>
      </c>
      <c r="F38" s="3712">
        <v>346</v>
      </c>
      <c r="G38" s="3724">
        <v>433</v>
      </c>
      <c r="H38" s="3711">
        <v>103</v>
      </c>
      <c r="I38" s="3712">
        <v>379</v>
      </c>
      <c r="J38" s="3724">
        <v>482</v>
      </c>
      <c r="K38" s="3711">
        <v>13</v>
      </c>
      <c r="L38" s="3727">
        <v>39</v>
      </c>
      <c r="M38" s="3724">
        <v>52</v>
      </c>
      <c r="N38" s="3728">
        <v>308</v>
      </c>
      <c r="O38" s="3712">
        <v>1190</v>
      </c>
      <c r="P38" s="3724">
        <v>1498</v>
      </c>
    </row>
    <row r="39" spans="1:16" ht="14.25">
      <c r="A39" s="3726" t="s">
        <v>2855</v>
      </c>
      <c r="B39" s="3725"/>
      <c r="C39" s="3725"/>
      <c r="D39" s="3725"/>
      <c r="E39" s="3725"/>
      <c r="F39" s="3725"/>
      <c r="G39" s="3725"/>
      <c r="H39" s="3725"/>
      <c r="I39" s="3725"/>
      <c r="J39" s="3725"/>
      <c r="K39" s="3725"/>
      <c r="L39" s="3725"/>
      <c r="M39" s="3725"/>
      <c r="N39" s="3725"/>
      <c r="O39" s="3725"/>
      <c r="P39" s="3724"/>
    </row>
    <row r="40" spans="1:16">
      <c r="A40" s="1730" t="s">
        <v>2845</v>
      </c>
      <c r="B40" s="3707">
        <v>3</v>
      </c>
      <c r="C40" s="3701">
        <v>2</v>
      </c>
      <c r="D40" s="3699">
        <v>5</v>
      </c>
      <c r="E40" s="3706">
        <v>2</v>
      </c>
      <c r="F40" s="3701">
        <v>0</v>
      </c>
      <c r="G40" s="3715">
        <v>2</v>
      </c>
      <c r="H40" s="3706">
        <v>1</v>
      </c>
      <c r="I40" s="3701">
        <v>0</v>
      </c>
      <c r="J40" s="3715">
        <v>1</v>
      </c>
      <c r="K40" s="3706">
        <v>4</v>
      </c>
      <c r="L40" s="3703">
        <v>4</v>
      </c>
      <c r="M40" s="3715">
        <v>8</v>
      </c>
      <c r="N40" s="3714">
        <v>10</v>
      </c>
      <c r="O40" s="3701">
        <v>6</v>
      </c>
      <c r="P40" s="3715">
        <v>16</v>
      </c>
    </row>
    <row r="41" spans="1:16">
      <c r="A41" s="1730" t="s">
        <v>2846</v>
      </c>
      <c r="B41" s="3707">
        <v>85</v>
      </c>
      <c r="C41" s="3701">
        <v>67</v>
      </c>
      <c r="D41" s="3699">
        <v>152</v>
      </c>
      <c r="E41" s="3706">
        <v>14</v>
      </c>
      <c r="F41" s="3701">
        <v>7</v>
      </c>
      <c r="G41" s="3715">
        <v>21</v>
      </c>
      <c r="H41" s="3706">
        <v>0</v>
      </c>
      <c r="I41" s="3701">
        <v>0</v>
      </c>
      <c r="J41" s="3715">
        <v>0</v>
      </c>
      <c r="K41" s="3706">
        <v>0</v>
      </c>
      <c r="L41" s="3703">
        <v>0</v>
      </c>
      <c r="M41" s="3715">
        <v>0</v>
      </c>
      <c r="N41" s="3714">
        <v>99</v>
      </c>
      <c r="O41" s="3701">
        <v>74</v>
      </c>
      <c r="P41" s="3715">
        <v>173</v>
      </c>
    </row>
    <row r="42" spans="1:16">
      <c r="A42" s="1730" t="s">
        <v>2847</v>
      </c>
      <c r="B42" s="3707">
        <v>159</v>
      </c>
      <c r="C42" s="3701">
        <v>92</v>
      </c>
      <c r="D42" s="3699">
        <v>251</v>
      </c>
      <c r="E42" s="3706">
        <v>140</v>
      </c>
      <c r="F42" s="3701">
        <v>75</v>
      </c>
      <c r="G42" s="3715">
        <v>215</v>
      </c>
      <c r="H42" s="3706">
        <v>121</v>
      </c>
      <c r="I42" s="3701">
        <v>74</v>
      </c>
      <c r="J42" s="3715">
        <v>195</v>
      </c>
      <c r="K42" s="3706">
        <v>23</v>
      </c>
      <c r="L42" s="3703">
        <v>7</v>
      </c>
      <c r="M42" s="3715">
        <v>30</v>
      </c>
      <c r="N42" s="3714">
        <v>443</v>
      </c>
      <c r="O42" s="3701">
        <v>248</v>
      </c>
      <c r="P42" s="3715">
        <v>691</v>
      </c>
    </row>
    <row r="43" spans="1:16">
      <c r="A43" s="3719" t="s">
        <v>260</v>
      </c>
      <c r="B43" s="3725">
        <v>247</v>
      </c>
      <c r="C43" s="3712">
        <v>161</v>
      </c>
      <c r="D43" s="3713">
        <v>408</v>
      </c>
      <c r="E43" s="3711">
        <v>156</v>
      </c>
      <c r="F43" s="3712">
        <v>82</v>
      </c>
      <c r="G43" s="3724">
        <v>238</v>
      </c>
      <c r="H43" s="3711">
        <v>122</v>
      </c>
      <c r="I43" s="3712">
        <v>74</v>
      </c>
      <c r="J43" s="3724">
        <v>196</v>
      </c>
      <c r="K43" s="3711">
        <v>27</v>
      </c>
      <c r="L43" s="3727">
        <v>11</v>
      </c>
      <c r="M43" s="3724">
        <v>38</v>
      </c>
      <c r="N43" s="3728">
        <v>552</v>
      </c>
      <c r="O43" s="3712">
        <v>328</v>
      </c>
      <c r="P43" s="3724">
        <v>880</v>
      </c>
    </row>
    <row r="44" spans="1:16" ht="14.25">
      <c r="A44" s="3726" t="s">
        <v>2856</v>
      </c>
      <c r="B44" s="3725"/>
      <c r="C44" s="3725"/>
      <c r="D44" s="3725"/>
      <c r="E44" s="3725"/>
      <c r="F44" s="3725"/>
      <c r="G44" s="3725"/>
      <c r="H44" s="3725"/>
      <c r="I44" s="3725"/>
      <c r="J44" s="3725"/>
      <c r="K44" s="3725"/>
      <c r="L44" s="3725"/>
      <c r="M44" s="3725"/>
      <c r="N44" s="3725"/>
      <c r="O44" s="3725"/>
      <c r="P44" s="3724"/>
    </row>
    <row r="45" spans="1:16">
      <c r="A45" s="1730" t="s">
        <v>2845</v>
      </c>
      <c r="B45" s="3707">
        <v>1</v>
      </c>
      <c r="C45" s="3701">
        <v>0</v>
      </c>
      <c r="D45" s="3715">
        <v>1</v>
      </c>
      <c r="E45" s="3714">
        <v>0</v>
      </c>
      <c r="F45" s="3701">
        <v>1</v>
      </c>
      <c r="G45" s="3715">
        <v>1</v>
      </c>
      <c r="H45" s="3700">
        <v>0</v>
      </c>
      <c r="I45" s="3702">
        <v>0</v>
      </c>
      <c r="J45" s="3709">
        <v>0</v>
      </c>
      <c r="K45" s="3700">
        <v>0</v>
      </c>
      <c r="L45" s="3702">
        <v>1</v>
      </c>
      <c r="M45" s="3709">
        <v>1</v>
      </c>
      <c r="N45" s="3714">
        <v>1</v>
      </c>
      <c r="O45" s="3701">
        <v>2</v>
      </c>
      <c r="P45" s="3715">
        <v>3</v>
      </c>
    </row>
    <row r="46" spans="1:16">
      <c r="A46" s="1730" t="s">
        <v>2846</v>
      </c>
      <c r="B46" s="3707">
        <v>75</v>
      </c>
      <c r="C46" s="3701">
        <v>71</v>
      </c>
      <c r="D46" s="3715">
        <v>146</v>
      </c>
      <c r="E46" s="3714">
        <v>3</v>
      </c>
      <c r="F46" s="3701">
        <v>10</v>
      </c>
      <c r="G46" s="3715">
        <v>13</v>
      </c>
      <c r="H46" s="3700">
        <v>0</v>
      </c>
      <c r="I46" s="3702">
        <v>0</v>
      </c>
      <c r="J46" s="3709">
        <v>0</v>
      </c>
      <c r="K46" s="3700">
        <v>0</v>
      </c>
      <c r="L46" s="3702">
        <v>0</v>
      </c>
      <c r="M46" s="3709">
        <v>0</v>
      </c>
      <c r="N46" s="3714">
        <v>78</v>
      </c>
      <c r="O46" s="3701">
        <v>81</v>
      </c>
      <c r="P46" s="3715">
        <v>159</v>
      </c>
    </row>
    <row r="47" spans="1:16">
      <c r="A47" s="1730" t="s">
        <v>2847</v>
      </c>
      <c r="B47" s="3707">
        <v>4</v>
      </c>
      <c r="C47" s="3701">
        <v>11</v>
      </c>
      <c r="D47" s="3715">
        <v>15</v>
      </c>
      <c r="E47" s="3714">
        <v>12</v>
      </c>
      <c r="F47" s="3701">
        <v>25</v>
      </c>
      <c r="G47" s="3715">
        <v>37</v>
      </c>
      <c r="H47" s="3700">
        <v>4</v>
      </c>
      <c r="I47" s="3702">
        <v>10</v>
      </c>
      <c r="J47" s="3709">
        <v>14</v>
      </c>
      <c r="K47" s="3700">
        <v>2</v>
      </c>
      <c r="L47" s="3702">
        <v>7</v>
      </c>
      <c r="M47" s="3709">
        <v>9</v>
      </c>
      <c r="N47" s="3714">
        <v>22</v>
      </c>
      <c r="O47" s="3701">
        <v>53</v>
      </c>
      <c r="P47" s="3715">
        <v>75</v>
      </c>
    </row>
    <row r="48" spans="1:16">
      <c r="A48" s="1730" t="s">
        <v>2857</v>
      </c>
      <c r="B48" s="3714">
        <v>2</v>
      </c>
      <c r="C48" s="3701">
        <v>0</v>
      </c>
      <c r="D48" s="3715">
        <v>2</v>
      </c>
      <c r="E48" s="3714">
        <v>0</v>
      </c>
      <c r="F48" s="3701">
        <v>0</v>
      </c>
      <c r="G48" s="3715">
        <v>0</v>
      </c>
      <c r="H48" s="3714">
        <v>0</v>
      </c>
      <c r="I48" s="3701">
        <v>0</v>
      </c>
      <c r="J48" s="3715">
        <v>0</v>
      </c>
      <c r="K48" s="3714">
        <v>0</v>
      </c>
      <c r="L48" s="3701">
        <v>0</v>
      </c>
      <c r="M48" s="3715">
        <v>0</v>
      </c>
      <c r="N48" s="3714">
        <v>2</v>
      </c>
      <c r="O48" s="3701">
        <v>0</v>
      </c>
      <c r="P48" s="3715">
        <v>2</v>
      </c>
    </row>
    <row r="49" spans="1:16">
      <c r="A49" s="1730" t="s">
        <v>2851</v>
      </c>
      <c r="B49" s="3707">
        <v>28</v>
      </c>
      <c r="C49" s="3701">
        <v>21</v>
      </c>
      <c r="D49" s="3715">
        <v>49</v>
      </c>
      <c r="E49" s="3707">
        <v>24</v>
      </c>
      <c r="F49" s="3701">
        <v>21</v>
      </c>
      <c r="G49" s="3715">
        <v>45</v>
      </c>
      <c r="H49" s="3714">
        <v>18</v>
      </c>
      <c r="I49" s="3701">
        <v>20</v>
      </c>
      <c r="J49" s="3715">
        <v>38</v>
      </c>
      <c r="K49" s="3707">
        <v>0</v>
      </c>
      <c r="L49" s="3701">
        <v>1</v>
      </c>
      <c r="M49" s="3715">
        <v>1</v>
      </c>
      <c r="N49" s="3714">
        <v>70</v>
      </c>
      <c r="O49" s="3701">
        <v>63</v>
      </c>
      <c r="P49" s="3715">
        <v>133</v>
      </c>
    </row>
    <row r="50" spans="1:16">
      <c r="A50" s="1730" t="s">
        <v>2858</v>
      </c>
      <c r="B50" s="3707">
        <v>345</v>
      </c>
      <c r="C50" s="3701">
        <v>71</v>
      </c>
      <c r="D50" s="3715">
        <v>416</v>
      </c>
      <c r="E50" s="3707">
        <v>0</v>
      </c>
      <c r="F50" s="3701">
        <v>0</v>
      </c>
      <c r="G50" s="3715">
        <v>0</v>
      </c>
      <c r="H50" s="3714">
        <v>0</v>
      </c>
      <c r="I50" s="3701">
        <v>0</v>
      </c>
      <c r="J50" s="3715">
        <v>0</v>
      </c>
      <c r="K50" s="3707">
        <v>0</v>
      </c>
      <c r="L50" s="3701">
        <v>0</v>
      </c>
      <c r="M50" s="3715">
        <v>0</v>
      </c>
      <c r="N50" s="3714">
        <v>345</v>
      </c>
      <c r="O50" s="3701">
        <v>71</v>
      </c>
      <c r="P50" s="3715">
        <v>416</v>
      </c>
    </row>
    <row r="51" spans="1:16">
      <c r="A51" s="3719" t="s">
        <v>260</v>
      </c>
      <c r="B51" s="3711">
        <v>455</v>
      </c>
      <c r="C51" s="3712">
        <v>174</v>
      </c>
      <c r="D51" s="3724">
        <v>629</v>
      </c>
      <c r="E51" s="3720">
        <v>39</v>
      </c>
      <c r="F51" s="3721">
        <v>57</v>
      </c>
      <c r="G51" s="3722">
        <v>96</v>
      </c>
      <c r="H51" s="3720">
        <v>22</v>
      </c>
      <c r="I51" s="3721">
        <v>30</v>
      </c>
      <c r="J51" s="3722">
        <v>52</v>
      </c>
      <c r="K51" s="3720">
        <v>2</v>
      </c>
      <c r="L51" s="3721">
        <v>9</v>
      </c>
      <c r="M51" s="3722">
        <v>11</v>
      </c>
      <c r="N51" s="3711">
        <v>518</v>
      </c>
      <c r="O51" s="3712">
        <v>270</v>
      </c>
      <c r="P51" s="3724">
        <v>788</v>
      </c>
    </row>
    <row r="52" spans="1:16" ht="14.25">
      <c r="A52" s="3726" t="s">
        <v>2859</v>
      </c>
      <c r="B52" s="3725"/>
      <c r="C52" s="3725"/>
      <c r="D52" s="3725"/>
      <c r="E52" s="3725"/>
      <c r="F52" s="3725"/>
      <c r="G52" s="3725"/>
      <c r="H52" s="3725"/>
      <c r="I52" s="3725"/>
      <c r="J52" s="3725"/>
      <c r="K52" s="3725"/>
      <c r="L52" s="3725"/>
      <c r="M52" s="3725"/>
      <c r="N52" s="3725"/>
      <c r="O52" s="3725"/>
      <c r="P52" s="3724"/>
    </row>
    <row r="53" spans="1:16">
      <c r="A53" s="1729" t="s">
        <v>2845</v>
      </c>
      <c r="B53" s="3707">
        <v>30</v>
      </c>
      <c r="C53" s="3701">
        <v>47</v>
      </c>
      <c r="D53" s="3699">
        <v>77</v>
      </c>
      <c r="E53" s="3706">
        <v>21</v>
      </c>
      <c r="F53" s="3701">
        <v>24</v>
      </c>
      <c r="G53" s="3715">
        <v>45</v>
      </c>
      <c r="H53" s="3706">
        <v>15</v>
      </c>
      <c r="I53" s="3701">
        <v>14</v>
      </c>
      <c r="J53" s="3715">
        <v>29</v>
      </c>
      <c r="K53" s="3706">
        <v>40</v>
      </c>
      <c r="L53" s="3703">
        <v>29</v>
      </c>
      <c r="M53" s="3715">
        <v>69</v>
      </c>
      <c r="N53" s="3714">
        <v>106</v>
      </c>
      <c r="O53" s="3701">
        <v>114</v>
      </c>
      <c r="P53" s="3715">
        <v>220</v>
      </c>
    </row>
    <row r="54" spans="1:16">
      <c r="A54" s="1730" t="s">
        <v>2846</v>
      </c>
      <c r="B54" s="3707">
        <v>360</v>
      </c>
      <c r="C54" s="3701">
        <v>427</v>
      </c>
      <c r="D54" s="3699">
        <v>787</v>
      </c>
      <c r="E54" s="3706">
        <v>117</v>
      </c>
      <c r="F54" s="3701">
        <v>156</v>
      </c>
      <c r="G54" s="3715">
        <v>273</v>
      </c>
      <c r="H54" s="3706">
        <v>30</v>
      </c>
      <c r="I54" s="3701">
        <v>33</v>
      </c>
      <c r="J54" s="3715">
        <v>63</v>
      </c>
      <c r="K54" s="3706">
        <v>21</v>
      </c>
      <c r="L54" s="3703">
        <v>30</v>
      </c>
      <c r="M54" s="3715">
        <v>51</v>
      </c>
      <c r="N54" s="3714">
        <v>528</v>
      </c>
      <c r="O54" s="3701">
        <v>646</v>
      </c>
      <c r="P54" s="3715">
        <v>1174</v>
      </c>
    </row>
    <row r="55" spans="1:16">
      <c r="A55" s="1730" t="s">
        <v>2847</v>
      </c>
      <c r="B55" s="3707">
        <v>849</v>
      </c>
      <c r="C55" s="3701">
        <v>1347</v>
      </c>
      <c r="D55" s="3699">
        <v>2196</v>
      </c>
      <c r="E55" s="3706">
        <v>743</v>
      </c>
      <c r="F55" s="3701">
        <v>1286</v>
      </c>
      <c r="G55" s="3715">
        <v>2029</v>
      </c>
      <c r="H55" s="3706">
        <v>695</v>
      </c>
      <c r="I55" s="3701">
        <v>1267</v>
      </c>
      <c r="J55" s="3715">
        <v>1962</v>
      </c>
      <c r="K55" s="3706">
        <v>278</v>
      </c>
      <c r="L55" s="3703">
        <v>211</v>
      </c>
      <c r="M55" s="3715">
        <v>489</v>
      </c>
      <c r="N55" s="3714">
        <v>2565</v>
      </c>
      <c r="O55" s="3701">
        <v>4111</v>
      </c>
      <c r="P55" s="3715">
        <v>6676</v>
      </c>
    </row>
    <row r="56" spans="1:16">
      <c r="A56" s="1730" t="s">
        <v>2857</v>
      </c>
      <c r="B56" s="3707">
        <v>2</v>
      </c>
      <c r="C56" s="3701">
        <v>0</v>
      </c>
      <c r="D56" s="3699">
        <v>2</v>
      </c>
      <c r="E56" s="3706">
        <v>0</v>
      </c>
      <c r="F56" s="3701">
        <v>0</v>
      </c>
      <c r="G56" s="3715">
        <v>0</v>
      </c>
      <c r="H56" s="3706">
        <v>0</v>
      </c>
      <c r="I56" s="3701">
        <v>0</v>
      </c>
      <c r="J56" s="3715">
        <v>0</v>
      </c>
      <c r="K56" s="3706">
        <v>0</v>
      </c>
      <c r="L56" s="3703">
        <v>0</v>
      </c>
      <c r="M56" s="3715">
        <v>0</v>
      </c>
      <c r="N56" s="3714">
        <v>2</v>
      </c>
      <c r="O56" s="3701">
        <v>0</v>
      </c>
      <c r="P56" s="3715">
        <v>2</v>
      </c>
    </row>
    <row r="57" spans="1:16">
      <c r="A57" s="1730" t="s">
        <v>2851</v>
      </c>
      <c r="B57" s="3707">
        <v>40</v>
      </c>
      <c r="C57" s="3701">
        <v>59</v>
      </c>
      <c r="D57" s="3699">
        <v>99</v>
      </c>
      <c r="E57" s="3706">
        <v>38</v>
      </c>
      <c r="F57" s="3701">
        <v>52</v>
      </c>
      <c r="G57" s="3715">
        <v>90</v>
      </c>
      <c r="H57" s="3706">
        <v>47</v>
      </c>
      <c r="I57" s="3701">
        <v>69</v>
      </c>
      <c r="J57" s="3715">
        <v>116</v>
      </c>
      <c r="K57" s="3706">
        <v>6</v>
      </c>
      <c r="L57" s="3703">
        <v>22</v>
      </c>
      <c r="M57" s="3715">
        <v>28</v>
      </c>
      <c r="N57" s="3714">
        <v>131</v>
      </c>
      <c r="O57" s="3701">
        <v>202</v>
      </c>
      <c r="P57" s="3715">
        <v>333</v>
      </c>
    </row>
    <row r="58" spans="1:16">
      <c r="A58" s="1730" t="s">
        <v>2848</v>
      </c>
      <c r="B58" s="3707">
        <v>46</v>
      </c>
      <c r="C58" s="3701">
        <v>19</v>
      </c>
      <c r="D58" s="3699">
        <v>65</v>
      </c>
      <c r="E58" s="3706">
        <v>34</v>
      </c>
      <c r="F58" s="3701">
        <v>20</v>
      </c>
      <c r="G58" s="3715">
        <v>54</v>
      </c>
      <c r="H58" s="3706">
        <v>0</v>
      </c>
      <c r="I58" s="3701">
        <v>0</v>
      </c>
      <c r="J58" s="3715">
        <v>0</v>
      </c>
      <c r="K58" s="3706">
        <v>0</v>
      </c>
      <c r="L58" s="3703">
        <v>0</v>
      </c>
      <c r="M58" s="3715">
        <v>0</v>
      </c>
      <c r="N58" s="3714">
        <v>80</v>
      </c>
      <c r="O58" s="3701">
        <v>39</v>
      </c>
      <c r="P58" s="3715">
        <v>119</v>
      </c>
    </row>
    <row r="59" spans="1:16">
      <c r="A59" s="1730" t="s">
        <v>2858</v>
      </c>
      <c r="B59" s="3707">
        <v>345</v>
      </c>
      <c r="C59" s="3701">
        <v>71</v>
      </c>
      <c r="D59" s="3699">
        <v>416</v>
      </c>
      <c r="E59" s="3706">
        <v>0</v>
      </c>
      <c r="F59" s="3701">
        <v>0</v>
      </c>
      <c r="G59" s="3715">
        <v>0</v>
      </c>
      <c r="H59" s="3706">
        <v>0</v>
      </c>
      <c r="I59" s="3701">
        <v>0</v>
      </c>
      <c r="J59" s="3715">
        <v>0</v>
      </c>
      <c r="K59" s="3706">
        <v>0</v>
      </c>
      <c r="L59" s="3703">
        <v>0</v>
      </c>
      <c r="M59" s="3715">
        <v>0</v>
      </c>
      <c r="N59" s="3714">
        <v>345</v>
      </c>
      <c r="O59" s="3701">
        <v>71</v>
      </c>
      <c r="P59" s="3715">
        <v>416</v>
      </c>
    </row>
    <row r="60" spans="1:16">
      <c r="A60" s="3729" t="s">
        <v>2853</v>
      </c>
      <c r="B60" s="3707">
        <v>3</v>
      </c>
      <c r="C60" s="3701">
        <v>5</v>
      </c>
      <c r="D60" s="3699">
        <v>8</v>
      </c>
      <c r="E60" s="3706">
        <v>0</v>
      </c>
      <c r="F60" s="3701">
        <v>0</v>
      </c>
      <c r="G60" s="3715">
        <v>0</v>
      </c>
      <c r="H60" s="3706">
        <v>0</v>
      </c>
      <c r="I60" s="3701">
        <v>0</v>
      </c>
      <c r="J60" s="3715">
        <v>0</v>
      </c>
      <c r="K60" s="3706">
        <v>0</v>
      </c>
      <c r="L60" s="3703">
        <v>0</v>
      </c>
      <c r="M60" s="3715">
        <v>0</v>
      </c>
      <c r="N60" s="3714">
        <v>3</v>
      </c>
      <c r="O60" s="3701">
        <v>5</v>
      </c>
      <c r="P60" s="3715">
        <v>8</v>
      </c>
    </row>
    <row r="61" spans="1:16">
      <c r="A61" s="3719" t="s">
        <v>260</v>
      </c>
      <c r="B61" s="3730">
        <v>1675</v>
      </c>
      <c r="C61" s="3731">
        <v>1975</v>
      </c>
      <c r="D61" s="3732">
        <v>3650</v>
      </c>
      <c r="E61" s="3733">
        <v>953</v>
      </c>
      <c r="F61" s="3731">
        <v>1538</v>
      </c>
      <c r="G61" s="3732">
        <v>2491</v>
      </c>
      <c r="H61" s="3733">
        <v>787</v>
      </c>
      <c r="I61" s="3731">
        <v>1383</v>
      </c>
      <c r="J61" s="3732">
        <v>2170</v>
      </c>
      <c r="K61" s="3733">
        <v>345</v>
      </c>
      <c r="L61" s="3731">
        <v>292</v>
      </c>
      <c r="M61" s="3732">
        <v>637</v>
      </c>
      <c r="N61" s="3733">
        <v>3760</v>
      </c>
      <c r="O61" s="3731">
        <v>5188</v>
      </c>
      <c r="P61" s="3732">
        <v>8948</v>
      </c>
    </row>
    <row r="62" spans="1:16">
      <c r="A62" s="3734" t="s">
        <v>2860</v>
      </c>
      <c r="C62" s="3734" t="s">
        <v>2861</v>
      </c>
      <c r="E62" s="3735" t="s">
        <v>2862</v>
      </c>
    </row>
  </sheetData>
  <mergeCells count="9">
    <mergeCell ref="N4:P4"/>
    <mergeCell ref="A6:P6"/>
    <mergeCell ref="A12:P12"/>
    <mergeCell ref="A1:C1"/>
    <mergeCell ref="A4:A5"/>
    <mergeCell ref="B4:D4"/>
    <mergeCell ref="E4:G4"/>
    <mergeCell ref="H4:J4"/>
    <mergeCell ref="K4:M4"/>
  </mergeCells>
  <hyperlinks>
    <hyperlink ref="A1" location="CONTENT!A1" display="Back to table of contents"/>
  </hyperlinks>
  <pageMargins left="3.9370078740157501E-2" right="3.9370078740157501E-2" top="0.99803149599999996" bottom="0" header="0.31496062992126" footer="0.31496062992126"/>
  <pageSetup paperSize="9" scale="86" fitToHeight="0"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DC44"/>
  <sheetViews>
    <sheetView workbookViewId="0">
      <selection sqref="A1:XFD1"/>
    </sheetView>
  </sheetViews>
  <sheetFormatPr defaultRowHeight="12.75"/>
  <cols>
    <col min="1" max="1" width="18" style="1743" customWidth="1"/>
    <col min="2" max="2" width="8.6640625" style="1742" customWidth="1"/>
    <col min="3" max="16" width="8.6640625" style="1743" customWidth="1"/>
    <col min="17" max="107" width="8.83203125" style="2318"/>
    <col min="108" max="256" width="8.83203125" style="1743"/>
    <col min="257" max="257" width="14.83203125" style="1743" customWidth="1"/>
    <col min="258" max="263" width="7" style="1743" customWidth="1"/>
    <col min="264" max="265" width="6.6640625" style="1743" customWidth="1"/>
    <col min="266" max="269" width="7" style="1743" customWidth="1"/>
    <col min="270" max="272" width="6.83203125" style="1743" customWidth="1"/>
    <col min="273" max="512" width="8.83203125" style="1743"/>
    <col min="513" max="513" width="14.83203125" style="1743" customWidth="1"/>
    <col min="514" max="519" width="7" style="1743" customWidth="1"/>
    <col min="520" max="521" width="6.6640625" style="1743" customWidth="1"/>
    <col min="522" max="525" width="7" style="1743" customWidth="1"/>
    <col min="526" max="528" width="6.83203125" style="1743" customWidth="1"/>
    <col min="529" max="768" width="8.83203125" style="1743"/>
    <col min="769" max="769" width="14.83203125" style="1743" customWidth="1"/>
    <col min="770" max="775" width="7" style="1743" customWidth="1"/>
    <col min="776" max="777" width="6.6640625" style="1743" customWidth="1"/>
    <col min="778" max="781" width="7" style="1743" customWidth="1"/>
    <col min="782" max="784" width="6.83203125" style="1743" customWidth="1"/>
    <col min="785" max="1024" width="8.83203125" style="1743"/>
    <col min="1025" max="1025" width="14.83203125" style="1743" customWidth="1"/>
    <col min="1026" max="1031" width="7" style="1743" customWidth="1"/>
    <col min="1032" max="1033" width="6.6640625" style="1743" customWidth="1"/>
    <col min="1034" max="1037" width="7" style="1743" customWidth="1"/>
    <col min="1038" max="1040" width="6.83203125" style="1743" customWidth="1"/>
    <col min="1041" max="1280" width="8.83203125" style="1743"/>
    <col min="1281" max="1281" width="14.83203125" style="1743" customWidth="1"/>
    <col min="1282" max="1287" width="7" style="1743" customWidth="1"/>
    <col min="1288" max="1289" width="6.6640625" style="1743" customWidth="1"/>
    <col min="1290" max="1293" width="7" style="1743" customWidth="1"/>
    <col min="1294" max="1296" width="6.83203125" style="1743" customWidth="1"/>
    <col min="1297" max="1536" width="8.83203125" style="1743"/>
    <col min="1537" max="1537" width="14.83203125" style="1743" customWidth="1"/>
    <col min="1538" max="1543" width="7" style="1743" customWidth="1"/>
    <col min="1544" max="1545" width="6.6640625" style="1743" customWidth="1"/>
    <col min="1546" max="1549" width="7" style="1743" customWidth="1"/>
    <col min="1550" max="1552" width="6.83203125" style="1743" customWidth="1"/>
    <col min="1553" max="1792" width="8.83203125" style="1743"/>
    <col min="1793" max="1793" width="14.83203125" style="1743" customWidth="1"/>
    <col min="1794" max="1799" width="7" style="1743" customWidth="1"/>
    <col min="1800" max="1801" width="6.6640625" style="1743" customWidth="1"/>
    <col min="1802" max="1805" width="7" style="1743" customWidth="1"/>
    <col min="1806" max="1808" width="6.83203125" style="1743" customWidth="1"/>
    <col min="1809" max="2048" width="8.83203125" style="1743"/>
    <col min="2049" max="2049" width="14.83203125" style="1743" customWidth="1"/>
    <col min="2050" max="2055" width="7" style="1743" customWidth="1"/>
    <col min="2056" max="2057" width="6.6640625" style="1743" customWidth="1"/>
    <col min="2058" max="2061" width="7" style="1743" customWidth="1"/>
    <col min="2062" max="2064" width="6.83203125" style="1743" customWidth="1"/>
    <col min="2065" max="2304" width="8.83203125" style="1743"/>
    <col min="2305" max="2305" width="14.83203125" style="1743" customWidth="1"/>
    <col min="2306" max="2311" width="7" style="1743" customWidth="1"/>
    <col min="2312" max="2313" width="6.6640625" style="1743" customWidth="1"/>
    <col min="2314" max="2317" width="7" style="1743" customWidth="1"/>
    <col min="2318" max="2320" width="6.83203125" style="1743" customWidth="1"/>
    <col min="2321" max="2560" width="8.83203125" style="1743"/>
    <col min="2561" max="2561" width="14.83203125" style="1743" customWidth="1"/>
    <col min="2562" max="2567" width="7" style="1743" customWidth="1"/>
    <col min="2568" max="2569" width="6.6640625" style="1743" customWidth="1"/>
    <col min="2570" max="2573" width="7" style="1743" customWidth="1"/>
    <col min="2574" max="2576" width="6.83203125" style="1743" customWidth="1"/>
    <col min="2577" max="2816" width="8.83203125" style="1743"/>
    <col min="2817" max="2817" width="14.83203125" style="1743" customWidth="1"/>
    <col min="2818" max="2823" width="7" style="1743" customWidth="1"/>
    <col min="2824" max="2825" width="6.6640625" style="1743" customWidth="1"/>
    <col min="2826" max="2829" width="7" style="1743" customWidth="1"/>
    <col min="2830" max="2832" width="6.83203125" style="1743" customWidth="1"/>
    <col min="2833" max="3072" width="8.83203125" style="1743"/>
    <col min="3073" max="3073" width="14.83203125" style="1743" customWidth="1"/>
    <col min="3074" max="3079" width="7" style="1743" customWidth="1"/>
    <col min="3080" max="3081" width="6.6640625" style="1743" customWidth="1"/>
    <col min="3082" max="3085" width="7" style="1743" customWidth="1"/>
    <col min="3086" max="3088" width="6.83203125" style="1743" customWidth="1"/>
    <col min="3089" max="3328" width="8.83203125" style="1743"/>
    <col min="3329" max="3329" width="14.83203125" style="1743" customWidth="1"/>
    <col min="3330" max="3335" width="7" style="1743" customWidth="1"/>
    <col min="3336" max="3337" width="6.6640625" style="1743" customWidth="1"/>
    <col min="3338" max="3341" width="7" style="1743" customWidth="1"/>
    <col min="3342" max="3344" width="6.83203125" style="1743" customWidth="1"/>
    <col min="3345" max="3584" width="8.83203125" style="1743"/>
    <col min="3585" max="3585" width="14.83203125" style="1743" customWidth="1"/>
    <col min="3586" max="3591" width="7" style="1743" customWidth="1"/>
    <col min="3592" max="3593" width="6.6640625" style="1743" customWidth="1"/>
    <col min="3594" max="3597" width="7" style="1743" customWidth="1"/>
    <col min="3598" max="3600" width="6.83203125" style="1743" customWidth="1"/>
    <col min="3601" max="3840" width="8.83203125" style="1743"/>
    <col min="3841" max="3841" width="14.83203125" style="1743" customWidth="1"/>
    <col min="3842" max="3847" width="7" style="1743" customWidth="1"/>
    <col min="3848" max="3849" width="6.6640625" style="1743" customWidth="1"/>
    <col min="3850" max="3853" width="7" style="1743" customWidth="1"/>
    <col min="3854" max="3856" width="6.83203125" style="1743" customWidth="1"/>
    <col min="3857" max="4096" width="8.83203125" style="1743"/>
    <col min="4097" max="4097" width="14.83203125" style="1743" customWidth="1"/>
    <col min="4098" max="4103" width="7" style="1743" customWidth="1"/>
    <col min="4104" max="4105" width="6.6640625" style="1743" customWidth="1"/>
    <col min="4106" max="4109" width="7" style="1743" customWidth="1"/>
    <col min="4110" max="4112" width="6.83203125" style="1743" customWidth="1"/>
    <col min="4113" max="4352" width="8.83203125" style="1743"/>
    <col min="4353" max="4353" width="14.83203125" style="1743" customWidth="1"/>
    <col min="4354" max="4359" width="7" style="1743" customWidth="1"/>
    <col min="4360" max="4361" width="6.6640625" style="1743" customWidth="1"/>
    <col min="4362" max="4365" width="7" style="1743" customWidth="1"/>
    <col min="4366" max="4368" width="6.83203125" style="1743" customWidth="1"/>
    <col min="4369" max="4608" width="8.83203125" style="1743"/>
    <col min="4609" max="4609" width="14.83203125" style="1743" customWidth="1"/>
    <col min="4610" max="4615" width="7" style="1743" customWidth="1"/>
    <col min="4616" max="4617" width="6.6640625" style="1743" customWidth="1"/>
    <col min="4618" max="4621" width="7" style="1743" customWidth="1"/>
    <col min="4622" max="4624" width="6.83203125" style="1743" customWidth="1"/>
    <col min="4625" max="4864" width="8.83203125" style="1743"/>
    <col min="4865" max="4865" width="14.83203125" style="1743" customWidth="1"/>
    <col min="4866" max="4871" width="7" style="1743" customWidth="1"/>
    <col min="4872" max="4873" width="6.6640625" style="1743" customWidth="1"/>
    <col min="4874" max="4877" width="7" style="1743" customWidth="1"/>
    <col min="4878" max="4880" width="6.83203125" style="1743" customWidth="1"/>
    <col min="4881" max="5120" width="8.83203125" style="1743"/>
    <col min="5121" max="5121" width="14.83203125" style="1743" customWidth="1"/>
    <col min="5122" max="5127" width="7" style="1743" customWidth="1"/>
    <col min="5128" max="5129" width="6.6640625" style="1743" customWidth="1"/>
    <col min="5130" max="5133" width="7" style="1743" customWidth="1"/>
    <col min="5134" max="5136" width="6.83203125" style="1743" customWidth="1"/>
    <col min="5137" max="5376" width="8.83203125" style="1743"/>
    <col min="5377" max="5377" width="14.83203125" style="1743" customWidth="1"/>
    <col min="5378" max="5383" width="7" style="1743" customWidth="1"/>
    <col min="5384" max="5385" width="6.6640625" style="1743" customWidth="1"/>
    <col min="5386" max="5389" width="7" style="1743" customWidth="1"/>
    <col min="5390" max="5392" width="6.83203125" style="1743" customWidth="1"/>
    <col min="5393" max="5632" width="8.83203125" style="1743"/>
    <col min="5633" max="5633" width="14.83203125" style="1743" customWidth="1"/>
    <col min="5634" max="5639" width="7" style="1743" customWidth="1"/>
    <col min="5640" max="5641" width="6.6640625" style="1743" customWidth="1"/>
    <col min="5642" max="5645" width="7" style="1743" customWidth="1"/>
    <col min="5646" max="5648" width="6.83203125" style="1743" customWidth="1"/>
    <col min="5649" max="5888" width="8.83203125" style="1743"/>
    <col min="5889" max="5889" width="14.83203125" style="1743" customWidth="1"/>
    <col min="5890" max="5895" width="7" style="1743" customWidth="1"/>
    <col min="5896" max="5897" width="6.6640625" style="1743" customWidth="1"/>
    <col min="5898" max="5901" width="7" style="1743" customWidth="1"/>
    <col min="5902" max="5904" width="6.83203125" style="1743" customWidth="1"/>
    <col min="5905" max="6144" width="8.83203125" style="1743"/>
    <col min="6145" max="6145" width="14.83203125" style="1743" customWidth="1"/>
    <col min="6146" max="6151" width="7" style="1743" customWidth="1"/>
    <col min="6152" max="6153" width="6.6640625" style="1743" customWidth="1"/>
    <col min="6154" max="6157" width="7" style="1743" customWidth="1"/>
    <col min="6158" max="6160" width="6.83203125" style="1743" customWidth="1"/>
    <col min="6161" max="6400" width="8.83203125" style="1743"/>
    <col min="6401" max="6401" width="14.83203125" style="1743" customWidth="1"/>
    <col min="6402" max="6407" width="7" style="1743" customWidth="1"/>
    <col min="6408" max="6409" width="6.6640625" style="1743" customWidth="1"/>
    <col min="6410" max="6413" width="7" style="1743" customWidth="1"/>
    <col min="6414" max="6416" width="6.83203125" style="1743" customWidth="1"/>
    <col min="6417" max="6656" width="8.83203125" style="1743"/>
    <col min="6657" max="6657" width="14.83203125" style="1743" customWidth="1"/>
    <col min="6658" max="6663" width="7" style="1743" customWidth="1"/>
    <col min="6664" max="6665" width="6.6640625" style="1743" customWidth="1"/>
    <col min="6666" max="6669" width="7" style="1743" customWidth="1"/>
    <col min="6670" max="6672" width="6.83203125" style="1743" customWidth="1"/>
    <col min="6673" max="6912" width="8.83203125" style="1743"/>
    <col min="6913" max="6913" width="14.83203125" style="1743" customWidth="1"/>
    <col min="6914" max="6919" width="7" style="1743" customWidth="1"/>
    <col min="6920" max="6921" width="6.6640625" style="1743" customWidth="1"/>
    <col min="6922" max="6925" width="7" style="1743" customWidth="1"/>
    <col min="6926" max="6928" width="6.83203125" style="1743" customWidth="1"/>
    <col min="6929" max="7168" width="8.83203125" style="1743"/>
    <col min="7169" max="7169" width="14.83203125" style="1743" customWidth="1"/>
    <col min="7170" max="7175" width="7" style="1743" customWidth="1"/>
    <col min="7176" max="7177" width="6.6640625" style="1743" customWidth="1"/>
    <col min="7178" max="7181" width="7" style="1743" customWidth="1"/>
    <col min="7182" max="7184" width="6.83203125" style="1743" customWidth="1"/>
    <col min="7185" max="7424" width="8.83203125" style="1743"/>
    <col min="7425" max="7425" width="14.83203125" style="1743" customWidth="1"/>
    <col min="7426" max="7431" width="7" style="1743" customWidth="1"/>
    <col min="7432" max="7433" width="6.6640625" style="1743" customWidth="1"/>
    <col min="7434" max="7437" width="7" style="1743" customWidth="1"/>
    <col min="7438" max="7440" width="6.83203125" style="1743" customWidth="1"/>
    <col min="7441" max="7680" width="8.83203125" style="1743"/>
    <col min="7681" max="7681" width="14.83203125" style="1743" customWidth="1"/>
    <col min="7682" max="7687" width="7" style="1743" customWidth="1"/>
    <col min="7688" max="7689" width="6.6640625" style="1743" customWidth="1"/>
    <col min="7690" max="7693" width="7" style="1743" customWidth="1"/>
    <col min="7694" max="7696" width="6.83203125" style="1743" customWidth="1"/>
    <col min="7697" max="7936" width="8.83203125" style="1743"/>
    <col min="7937" max="7937" width="14.83203125" style="1743" customWidth="1"/>
    <col min="7938" max="7943" width="7" style="1743" customWidth="1"/>
    <col min="7944" max="7945" width="6.6640625" style="1743" customWidth="1"/>
    <col min="7946" max="7949" width="7" style="1743" customWidth="1"/>
    <col min="7950" max="7952" width="6.83203125" style="1743" customWidth="1"/>
    <col min="7953" max="8192" width="8.83203125" style="1743"/>
    <col min="8193" max="8193" width="14.83203125" style="1743" customWidth="1"/>
    <col min="8194" max="8199" width="7" style="1743" customWidth="1"/>
    <col min="8200" max="8201" width="6.6640625" style="1743" customWidth="1"/>
    <col min="8202" max="8205" width="7" style="1743" customWidth="1"/>
    <col min="8206" max="8208" width="6.83203125" style="1743" customWidth="1"/>
    <col min="8209" max="8448" width="8.83203125" style="1743"/>
    <col min="8449" max="8449" width="14.83203125" style="1743" customWidth="1"/>
    <col min="8450" max="8455" width="7" style="1743" customWidth="1"/>
    <col min="8456" max="8457" width="6.6640625" style="1743" customWidth="1"/>
    <col min="8458" max="8461" width="7" style="1743" customWidth="1"/>
    <col min="8462" max="8464" width="6.83203125" style="1743" customWidth="1"/>
    <col min="8465" max="8704" width="8.83203125" style="1743"/>
    <col min="8705" max="8705" width="14.83203125" style="1743" customWidth="1"/>
    <col min="8706" max="8711" width="7" style="1743" customWidth="1"/>
    <col min="8712" max="8713" width="6.6640625" style="1743" customWidth="1"/>
    <col min="8714" max="8717" width="7" style="1743" customWidth="1"/>
    <col min="8718" max="8720" width="6.83203125" style="1743" customWidth="1"/>
    <col min="8721" max="8960" width="8.83203125" style="1743"/>
    <col min="8961" max="8961" width="14.83203125" style="1743" customWidth="1"/>
    <col min="8962" max="8967" width="7" style="1743" customWidth="1"/>
    <col min="8968" max="8969" width="6.6640625" style="1743" customWidth="1"/>
    <col min="8970" max="8973" width="7" style="1743" customWidth="1"/>
    <col min="8974" max="8976" width="6.83203125" style="1743" customWidth="1"/>
    <col min="8977" max="9216" width="8.83203125" style="1743"/>
    <col min="9217" max="9217" width="14.83203125" style="1743" customWidth="1"/>
    <col min="9218" max="9223" width="7" style="1743" customWidth="1"/>
    <col min="9224" max="9225" width="6.6640625" style="1743" customWidth="1"/>
    <col min="9226" max="9229" width="7" style="1743" customWidth="1"/>
    <col min="9230" max="9232" width="6.83203125" style="1743" customWidth="1"/>
    <col min="9233" max="9472" width="8.83203125" style="1743"/>
    <col min="9473" max="9473" width="14.83203125" style="1743" customWidth="1"/>
    <col min="9474" max="9479" width="7" style="1743" customWidth="1"/>
    <col min="9480" max="9481" width="6.6640625" style="1743" customWidth="1"/>
    <col min="9482" max="9485" width="7" style="1743" customWidth="1"/>
    <col min="9486" max="9488" width="6.83203125" style="1743" customWidth="1"/>
    <col min="9489" max="9728" width="8.83203125" style="1743"/>
    <col min="9729" max="9729" width="14.83203125" style="1743" customWidth="1"/>
    <col min="9730" max="9735" width="7" style="1743" customWidth="1"/>
    <col min="9736" max="9737" width="6.6640625" style="1743" customWidth="1"/>
    <col min="9738" max="9741" width="7" style="1743" customWidth="1"/>
    <col min="9742" max="9744" width="6.83203125" style="1743" customWidth="1"/>
    <col min="9745" max="9984" width="8.83203125" style="1743"/>
    <col min="9985" max="9985" width="14.83203125" style="1743" customWidth="1"/>
    <col min="9986" max="9991" width="7" style="1743" customWidth="1"/>
    <col min="9992" max="9993" width="6.6640625" style="1743" customWidth="1"/>
    <col min="9994" max="9997" width="7" style="1743" customWidth="1"/>
    <col min="9998" max="10000" width="6.83203125" style="1743" customWidth="1"/>
    <col min="10001" max="10240" width="8.83203125" style="1743"/>
    <col min="10241" max="10241" width="14.83203125" style="1743" customWidth="1"/>
    <col min="10242" max="10247" width="7" style="1743" customWidth="1"/>
    <col min="10248" max="10249" width="6.6640625" style="1743" customWidth="1"/>
    <col min="10250" max="10253" width="7" style="1743" customWidth="1"/>
    <col min="10254" max="10256" width="6.83203125" style="1743" customWidth="1"/>
    <col min="10257" max="10496" width="8.83203125" style="1743"/>
    <col min="10497" max="10497" width="14.83203125" style="1743" customWidth="1"/>
    <col min="10498" max="10503" width="7" style="1743" customWidth="1"/>
    <col min="10504" max="10505" width="6.6640625" style="1743" customWidth="1"/>
    <col min="10506" max="10509" width="7" style="1743" customWidth="1"/>
    <col min="10510" max="10512" width="6.83203125" style="1743" customWidth="1"/>
    <col min="10513" max="10752" width="8.83203125" style="1743"/>
    <col min="10753" max="10753" width="14.83203125" style="1743" customWidth="1"/>
    <col min="10754" max="10759" width="7" style="1743" customWidth="1"/>
    <col min="10760" max="10761" width="6.6640625" style="1743" customWidth="1"/>
    <col min="10762" max="10765" width="7" style="1743" customWidth="1"/>
    <col min="10766" max="10768" width="6.83203125" style="1743" customWidth="1"/>
    <col min="10769" max="11008" width="8.83203125" style="1743"/>
    <col min="11009" max="11009" width="14.83203125" style="1743" customWidth="1"/>
    <col min="11010" max="11015" width="7" style="1743" customWidth="1"/>
    <col min="11016" max="11017" width="6.6640625" style="1743" customWidth="1"/>
    <col min="11018" max="11021" width="7" style="1743" customWidth="1"/>
    <col min="11022" max="11024" width="6.83203125" style="1743" customWidth="1"/>
    <col min="11025" max="11264" width="8.83203125" style="1743"/>
    <col min="11265" max="11265" width="14.83203125" style="1743" customWidth="1"/>
    <col min="11266" max="11271" width="7" style="1743" customWidth="1"/>
    <col min="11272" max="11273" width="6.6640625" style="1743" customWidth="1"/>
    <col min="11274" max="11277" width="7" style="1743" customWidth="1"/>
    <col min="11278" max="11280" width="6.83203125" style="1743" customWidth="1"/>
    <col min="11281" max="11520" width="8.83203125" style="1743"/>
    <col min="11521" max="11521" width="14.83203125" style="1743" customWidth="1"/>
    <col min="11522" max="11527" width="7" style="1743" customWidth="1"/>
    <col min="11528" max="11529" width="6.6640625" style="1743" customWidth="1"/>
    <col min="11530" max="11533" width="7" style="1743" customWidth="1"/>
    <col min="11534" max="11536" width="6.83203125" style="1743" customWidth="1"/>
    <col min="11537" max="11776" width="8.83203125" style="1743"/>
    <col min="11777" max="11777" width="14.83203125" style="1743" customWidth="1"/>
    <col min="11778" max="11783" width="7" style="1743" customWidth="1"/>
    <col min="11784" max="11785" width="6.6640625" style="1743" customWidth="1"/>
    <col min="11786" max="11789" width="7" style="1743" customWidth="1"/>
    <col min="11790" max="11792" width="6.83203125" style="1743" customWidth="1"/>
    <col min="11793" max="12032" width="8.83203125" style="1743"/>
    <col min="12033" max="12033" width="14.83203125" style="1743" customWidth="1"/>
    <col min="12034" max="12039" width="7" style="1743" customWidth="1"/>
    <col min="12040" max="12041" width="6.6640625" style="1743" customWidth="1"/>
    <col min="12042" max="12045" width="7" style="1743" customWidth="1"/>
    <col min="12046" max="12048" width="6.83203125" style="1743" customWidth="1"/>
    <col min="12049" max="12288" width="8.83203125" style="1743"/>
    <col min="12289" max="12289" width="14.83203125" style="1743" customWidth="1"/>
    <col min="12290" max="12295" width="7" style="1743" customWidth="1"/>
    <col min="12296" max="12297" width="6.6640625" style="1743" customWidth="1"/>
    <col min="12298" max="12301" width="7" style="1743" customWidth="1"/>
    <col min="12302" max="12304" width="6.83203125" style="1743" customWidth="1"/>
    <col min="12305" max="12544" width="8.83203125" style="1743"/>
    <col min="12545" max="12545" width="14.83203125" style="1743" customWidth="1"/>
    <col min="12546" max="12551" width="7" style="1743" customWidth="1"/>
    <col min="12552" max="12553" width="6.6640625" style="1743" customWidth="1"/>
    <col min="12554" max="12557" width="7" style="1743" customWidth="1"/>
    <col min="12558" max="12560" width="6.83203125" style="1743" customWidth="1"/>
    <col min="12561" max="12800" width="8.83203125" style="1743"/>
    <col min="12801" max="12801" width="14.83203125" style="1743" customWidth="1"/>
    <col min="12802" max="12807" width="7" style="1743" customWidth="1"/>
    <col min="12808" max="12809" width="6.6640625" style="1743" customWidth="1"/>
    <col min="12810" max="12813" width="7" style="1743" customWidth="1"/>
    <col min="12814" max="12816" width="6.83203125" style="1743" customWidth="1"/>
    <col min="12817" max="13056" width="8.83203125" style="1743"/>
    <col min="13057" max="13057" width="14.83203125" style="1743" customWidth="1"/>
    <col min="13058" max="13063" width="7" style="1743" customWidth="1"/>
    <col min="13064" max="13065" width="6.6640625" style="1743" customWidth="1"/>
    <col min="13066" max="13069" width="7" style="1743" customWidth="1"/>
    <col min="13070" max="13072" width="6.83203125" style="1743" customWidth="1"/>
    <col min="13073" max="13312" width="8.83203125" style="1743"/>
    <col min="13313" max="13313" width="14.83203125" style="1743" customWidth="1"/>
    <col min="13314" max="13319" width="7" style="1743" customWidth="1"/>
    <col min="13320" max="13321" width="6.6640625" style="1743" customWidth="1"/>
    <col min="13322" max="13325" width="7" style="1743" customWidth="1"/>
    <col min="13326" max="13328" width="6.83203125" style="1743" customWidth="1"/>
    <col min="13329" max="13568" width="8.83203125" style="1743"/>
    <col min="13569" max="13569" width="14.83203125" style="1743" customWidth="1"/>
    <col min="13570" max="13575" width="7" style="1743" customWidth="1"/>
    <col min="13576" max="13577" width="6.6640625" style="1743" customWidth="1"/>
    <col min="13578" max="13581" width="7" style="1743" customWidth="1"/>
    <col min="13582" max="13584" width="6.83203125" style="1743" customWidth="1"/>
    <col min="13585" max="13824" width="8.83203125" style="1743"/>
    <col min="13825" max="13825" width="14.83203125" style="1743" customWidth="1"/>
    <col min="13826" max="13831" width="7" style="1743" customWidth="1"/>
    <col min="13832" max="13833" width="6.6640625" style="1743" customWidth="1"/>
    <col min="13834" max="13837" width="7" style="1743" customWidth="1"/>
    <col min="13838" max="13840" width="6.83203125" style="1743" customWidth="1"/>
    <col min="13841" max="14080" width="8.83203125" style="1743"/>
    <col min="14081" max="14081" width="14.83203125" style="1743" customWidth="1"/>
    <col min="14082" max="14087" width="7" style="1743" customWidth="1"/>
    <col min="14088" max="14089" width="6.6640625" style="1743" customWidth="1"/>
    <col min="14090" max="14093" width="7" style="1743" customWidth="1"/>
    <col min="14094" max="14096" width="6.83203125" style="1743" customWidth="1"/>
    <col min="14097" max="14336" width="8.83203125" style="1743"/>
    <col min="14337" max="14337" width="14.83203125" style="1743" customWidth="1"/>
    <col min="14338" max="14343" width="7" style="1743" customWidth="1"/>
    <col min="14344" max="14345" width="6.6640625" style="1743" customWidth="1"/>
    <col min="14346" max="14349" width="7" style="1743" customWidth="1"/>
    <col min="14350" max="14352" width="6.83203125" style="1743" customWidth="1"/>
    <col min="14353" max="14592" width="8.83203125" style="1743"/>
    <col min="14593" max="14593" width="14.83203125" style="1743" customWidth="1"/>
    <col min="14594" max="14599" width="7" style="1743" customWidth="1"/>
    <col min="14600" max="14601" width="6.6640625" style="1743" customWidth="1"/>
    <col min="14602" max="14605" width="7" style="1743" customWidth="1"/>
    <col min="14606" max="14608" width="6.83203125" style="1743" customWidth="1"/>
    <col min="14609" max="14848" width="8.83203125" style="1743"/>
    <col min="14849" max="14849" width="14.83203125" style="1743" customWidth="1"/>
    <col min="14850" max="14855" width="7" style="1743" customWidth="1"/>
    <col min="14856" max="14857" width="6.6640625" style="1743" customWidth="1"/>
    <col min="14858" max="14861" width="7" style="1743" customWidth="1"/>
    <col min="14862" max="14864" width="6.83203125" style="1743" customWidth="1"/>
    <col min="14865" max="15104" width="8.83203125" style="1743"/>
    <col min="15105" max="15105" width="14.83203125" style="1743" customWidth="1"/>
    <col min="15106" max="15111" width="7" style="1743" customWidth="1"/>
    <col min="15112" max="15113" width="6.6640625" style="1743" customWidth="1"/>
    <col min="15114" max="15117" width="7" style="1743" customWidth="1"/>
    <col min="15118" max="15120" width="6.83203125" style="1743" customWidth="1"/>
    <col min="15121" max="15360" width="8.83203125" style="1743"/>
    <col min="15361" max="15361" width="14.83203125" style="1743" customWidth="1"/>
    <col min="15362" max="15367" width="7" style="1743" customWidth="1"/>
    <col min="15368" max="15369" width="6.6640625" style="1743" customWidth="1"/>
    <col min="15370" max="15373" width="7" style="1743" customWidth="1"/>
    <col min="15374" max="15376" width="6.83203125" style="1743" customWidth="1"/>
    <col min="15377" max="15616" width="8.83203125" style="1743"/>
    <col min="15617" max="15617" width="14.83203125" style="1743" customWidth="1"/>
    <col min="15618" max="15623" width="7" style="1743" customWidth="1"/>
    <col min="15624" max="15625" width="6.6640625" style="1743" customWidth="1"/>
    <col min="15626" max="15629" width="7" style="1743" customWidth="1"/>
    <col min="15630" max="15632" width="6.83203125" style="1743" customWidth="1"/>
    <col min="15633" max="15872" width="8.83203125" style="1743"/>
    <col min="15873" max="15873" width="14.83203125" style="1743" customWidth="1"/>
    <col min="15874" max="15879" width="7" style="1743" customWidth="1"/>
    <col min="15880" max="15881" width="6.6640625" style="1743" customWidth="1"/>
    <col min="15882" max="15885" width="7" style="1743" customWidth="1"/>
    <col min="15886" max="15888" width="6.83203125" style="1743" customWidth="1"/>
    <col min="15889" max="16128" width="8.83203125" style="1743"/>
    <col min="16129" max="16129" width="14.83203125" style="1743" customWidth="1"/>
    <col min="16130" max="16135" width="7" style="1743" customWidth="1"/>
    <col min="16136" max="16137" width="6.6640625" style="1743" customWidth="1"/>
    <col min="16138" max="16141" width="7" style="1743" customWidth="1"/>
    <col min="16142" max="16144" width="6.83203125" style="1743" customWidth="1"/>
    <col min="16145" max="16384" width="8.83203125" style="1743"/>
  </cols>
  <sheetData>
    <row r="1" spans="1:107"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107" s="1736" customFormat="1" ht="17.25" customHeight="1">
      <c r="A2" s="1732" t="s">
        <v>3901</v>
      </c>
      <c r="B2" s="1733"/>
      <c r="C2" s="1734"/>
      <c r="D2" s="1734"/>
      <c r="E2" s="1734"/>
      <c r="F2" s="1734"/>
      <c r="G2" s="1734"/>
      <c r="H2" s="1734"/>
      <c r="I2" s="1734"/>
      <c r="J2" s="1734"/>
      <c r="K2" s="1734"/>
      <c r="L2" s="1734"/>
      <c r="M2" s="1734"/>
      <c r="N2" s="1734"/>
      <c r="O2" s="1734"/>
      <c r="P2" s="1734"/>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row>
    <row r="3" spans="1:107" s="1739" customFormat="1" ht="12.75" customHeight="1">
      <c r="A3" s="1737"/>
      <c r="B3" s="1738"/>
      <c r="C3" s="1737"/>
      <c r="D3" s="1737"/>
      <c r="F3" s="1737"/>
      <c r="G3" s="1737"/>
      <c r="H3" s="1737"/>
      <c r="I3" s="1737"/>
      <c r="J3" s="1737"/>
      <c r="K3" s="1737"/>
      <c r="L3" s="1737"/>
      <c r="M3" s="1737"/>
      <c r="N3" s="1737"/>
      <c r="O3" s="1737"/>
      <c r="P3" s="1737"/>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1740"/>
      <c r="AO3" s="1740"/>
      <c r="AP3" s="1740"/>
      <c r="AQ3" s="1740"/>
      <c r="AR3" s="1740"/>
      <c r="AS3" s="1740"/>
      <c r="AT3" s="1740"/>
      <c r="AU3" s="1740"/>
      <c r="AV3" s="1740"/>
      <c r="AW3" s="1740"/>
      <c r="AX3" s="1740"/>
      <c r="AY3" s="1740"/>
      <c r="AZ3" s="1740"/>
      <c r="BA3" s="1740"/>
      <c r="BB3" s="1740"/>
      <c r="BC3" s="1740"/>
      <c r="BD3" s="1740"/>
      <c r="BE3" s="1740"/>
      <c r="BF3" s="1740"/>
      <c r="BG3" s="1740"/>
      <c r="BH3" s="1740"/>
      <c r="BI3" s="1740"/>
      <c r="BJ3" s="1740"/>
      <c r="BK3" s="1740"/>
      <c r="BL3" s="1740"/>
      <c r="BM3" s="1740"/>
      <c r="BN3" s="1740"/>
      <c r="BO3" s="1740"/>
      <c r="BP3" s="1740"/>
      <c r="BQ3" s="1740"/>
      <c r="BR3" s="1740"/>
      <c r="BS3" s="1740"/>
      <c r="BT3" s="1740"/>
      <c r="BU3" s="1740"/>
      <c r="BV3" s="1740"/>
      <c r="BW3" s="1740"/>
      <c r="BX3" s="1740"/>
      <c r="BY3" s="1740"/>
      <c r="BZ3" s="1740"/>
      <c r="CA3" s="1740"/>
      <c r="CB3" s="1740"/>
      <c r="CC3" s="1740"/>
      <c r="CD3" s="1740"/>
      <c r="CE3" s="1740"/>
      <c r="CF3" s="1740"/>
      <c r="CG3" s="1740"/>
      <c r="CH3" s="1740"/>
      <c r="CI3" s="1740"/>
      <c r="CJ3" s="1740"/>
      <c r="CK3" s="1740"/>
      <c r="CL3" s="1740"/>
      <c r="CM3" s="1740"/>
      <c r="CN3" s="1740"/>
      <c r="CO3" s="1740"/>
      <c r="CP3" s="1740"/>
      <c r="CQ3" s="1740"/>
      <c r="CR3" s="1740"/>
      <c r="CS3" s="1740"/>
      <c r="CT3" s="1740"/>
      <c r="CU3" s="1740"/>
      <c r="CV3" s="1740"/>
      <c r="CW3" s="1740"/>
      <c r="CX3" s="1740"/>
      <c r="CY3" s="1740"/>
      <c r="CZ3" s="1740"/>
      <c r="DA3" s="1740"/>
      <c r="DB3" s="1740"/>
      <c r="DC3" s="1740"/>
    </row>
    <row r="4" spans="1:107" ht="3" customHeight="1">
      <c r="A4" s="1741"/>
      <c r="C4" s="1741"/>
      <c r="D4" s="1741"/>
      <c r="E4" s="1741"/>
      <c r="F4" s="1741"/>
      <c r="G4" s="1741"/>
      <c r="H4" s="1741"/>
      <c r="I4" s="1741"/>
      <c r="J4" s="1741"/>
      <c r="K4" s="1741"/>
      <c r="L4" s="1741"/>
      <c r="M4" s="1741"/>
      <c r="N4" s="1741"/>
      <c r="O4" s="1741"/>
      <c r="P4" s="1741"/>
    </row>
    <row r="5" spans="1:107" s="1745" customFormat="1" ht="16.5" customHeight="1">
      <c r="A5" s="6778" t="s">
        <v>2863</v>
      </c>
      <c r="B5" s="6780" t="s">
        <v>2837</v>
      </c>
      <c r="C5" s="6781"/>
      <c r="D5" s="6782"/>
      <c r="E5" s="6780" t="s">
        <v>2838</v>
      </c>
      <c r="F5" s="6781"/>
      <c r="G5" s="6782"/>
      <c r="H5" s="6780" t="s">
        <v>2839</v>
      </c>
      <c r="I5" s="6781"/>
      <c r="J5" s="6782"/>
      <c r="K5" s="6780" t="s">
        <v>2864</v>
      </c>
      <c r="L5" s="6781"/>
      <c r="M5" s="6782"/>
      <c r="N5" s="6780" t="s">
        <v>260</v>
      </c>
      <c r="O5" s="6781"/>
      <c r="P5" s="6782"/>
      <c r="Q5" s="1744"/>
      <c r="R5" s="1744"/>
      <c r="S5" s="1744"/>
      <c r="T5" s="1744"/>
      <c r="U5" s="1744"/>
      <c r="V5" s="1744"/>
      <c r="W5" s="1744"/>
      <c r="X5" s="1744"/>
      <c r="Y5" s="1744"/>
      <c r="Z5" s="1744"/>
      <c r="AA5" s="1744"/>
      <c r="AB5" s="1744"/>
      <c r="AC5" s="1744"/>
      <c r="AD5" s="1744"/>
      <c r="AE5" s="1744"/>
      <c r="AF5" s="1744"/>
      <c r="AG5" s="1744"/>
      <c r="AH5" s="1744"/>
      <c r="AI5" s="1744"/>
      <c r="AJ5" s="1744"/>
      <c r="AK5" s="1744"/>
      <c r="AL5" s="1744"/>
      <c r="AM5" s="1744"/>
      <c r="AN5" s="1744"/>
      <c r="AO5" s="1744"/>
      <c r="AP5" s="1744"/>
      <c r="AQ5" s="1744"/>
      <c r="AR5" s="1744"/>
      <c r="AS5" s="1744"/>
      <c r="AT5" s="1744"/>
      <c r="AU5" s="1744"/>
      <c r="AV5" s="1744"/>
      <c r="AW5" s="1744"/>
      <c r="AX5" s="1744"/>
      <c r="AY5" s="1744"/>
      <c r="AZ5" s="1744"/>
      <c r="BA5" s="1744"/>
      <c r="BB5" s="1744"/>
      <c r="BC5" s="1744"/>
      <c r="BD5" s="1744"/>
      <c r="BE5" s="1744"/>
      <c r="BF5" s="1744"/>
      <c r="BG5" s="1744"/>
      <c r="BH5" s="1744"/>
      <c r="BI5" s="1744"/>
      <c r="BJ5" s="1744"/>
      <c r="BK5" s="1744"/>
      <c r="BL5" s="1744"/>
      <c r="BM5" s="1744"/>
      <c r="BN5" s="1744"/>
      <c r="BO5" s="1744"/>
      <c r="BP5" s="1744"/>
      <c r="BQ5" s="1744"/>
      <c r="BR5" s="1744"/>
      <c r="BS5" s="1744"/>
      <c r="BT5" s="1744"/>
      <c r="BU5" s="1744"/>
      <c r="BV5" s="1744"/>
      <c r="BW5" s="1744"/>
      <c r="BX5" s="1744"/>
      <c r="BY5" s="1744"/>
      <c r="BZ5" s="1744"/>
      <c r="CA5" s="1744"/>
      <c r="CB5" s="1744"/>
      <c r="CC5" s="1744"/>
      <c r="CD5" s="1744"/>
      <c r="CE5" s="1744"/>
      <c r="CF5" s="1744"/>
      <c r="CG5" s="1744"/>
      <c r="CH5" s="1744"/>
      <c r="CI5" s="1744"/>
      <c r="CJ5" s="1744"/>
      <c r="CK5" s="1744"/>
      <c r="CL5" s="1744"/>
      <c r="CM5" s="1744"/>
      <c r="CN5" s="1744"/>
      <c r="CO5" s="1744"/>
      <c r="CP5" s="1744"/>
      <c r="CQ5" s="1744"/>
      <c r="CR5" s="1744"/>
      <c r="CS5" s="1744"/>
      <c r="CT5" s="1744"/>
      <c r="CU5" s="1744"/>
      <c r="CV5" s="1744"/>
      <c r="CW5" s="1744"/>
      <c r="CX5" s="1744"/>
      <c r="CY5" s="1744"/>
      <c r="CZ5" s="1744"/>
      <c r="DA5" s="1744"/>
      <c r="DB5" s="1744"/>
      <c r="DC5" s="1744"/>
    </row>
    <row r="6" spans="1:107" s="1745" customFormat="1" ht="24" customHeight="1">
      <c r="A6" s="6779"/>
      <c r="B6" s="1746" t="s">
        <v>2841</v>
      </c>
      <c r="C6" s="1747" t="s">
        <v>2842</v>
      </c>
      <c r="D6" s="2226" t="s">
        <v>2843</v>
      </c>
      <c r="E6" s="1746" t="s">
        <v>2841</v>
      </c>
      <c r="F6" s="1747" t="s">
        <v>2842</v>
      </c>
      <c r="G6" s="2226" t="s">
        <v>2843</v>
      </c>
      <c r="H6" s="1746" t="s">
        <v>2841</v>
      </c>
      <c r="I6" s="1747" t="s">
        <v>2842</v>
      </c>
      <c r="J6" s="2226" t="s">
        <v>2843</v>
      </c>
      <c r="K6" s="1746" t="s">
        <v>2841</v>
      </c>
      <c r="L6" s="1747" t="s">
        <v>2842</v>
      </c>
      <c r="M6" s="2226" t="s">
        <v>2843</v>
      </c>
      <c r="N6" s="1746" t="s">
        <v>2841</v>
      </c>
      <c r="O6" s="1747" t="s">
        <v>2842</v>
      </c>
      <c r="P6" s="2226" t="s">
        <v>2843</v>
      </c>
      <c r="Q6" s="1744"/>
      <c r="R6" s="1744"/>
      <c r="S6" s="1744"/>
      <c r="T6" s="1744"/>
      <c r="U6" s="1744"/>
      <c r="V6" s="1744"/>
      <c r="W6" s="1744"/>
      <c r="X6" s="1744"/>
      <c r="Y6" s="1744"/>
      <c r="Z6" s="1744"/>
      <c r="AA6" s="1744"/>
      <c r="AB6" s="1744"/>
      <c r="AC6" s="1744"/>
      <c r="AD6" s="1744"/>
      <c r="AE6" s="1744"/>
      <c r="AF6" s="1744"/>
      <c r="AG6" s="1744"/>
      <c r="AH6" s="1744"/>
      <c r="AI6" s="1744"/>
      <c r="AJ6" s="1744"/>
      <c r="AK6" s="1744"/>
      <c r="AL6" s="1744"/>
      <c r="AM6" s="1744"/>
      <c r="AN6" s="1744"/>
      <c r="AO6" s="1744"/>
      <c r="AP6" s="1744"/>
      <c r="AQ6" s="1744"/>
      <c r="AR6" s="1744"/>
      <c r="AS6" s="1744"/>
      <c r="AT6" s="1744"/>
      <c r="AU6" s="1744"/>
      <c r="AV6" s="1744"/>
      <c r="AW6" s="1744"/>
      <c r="AX6" s="1744"/>
      <c r="AY6" s="1744"/>
      <c r="AZ6" s="1744"/>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c r="CF6" s="1744"/>
      <c r="CG6" s="1744"/>
      <c r="CH6" s="1744"/>
      <c r="CI6" s="1744"/>
      <c r="CJ6" s="1744"/>
      <c r="CK6" s="1744"/>
      <c r="CL6" s="1744"/>
      <c r="CM6" s="1744"/>
      <c r="CN6" s="1744"/>
      <c r="CO6" s="1744"/>
      <c r="CP6" s="1744"/>
      <c r="CQ6" s="1744"/>
      <c r="CR6" s="1744"/>
      <c r="CS6" s="1744"/>
      <c r="CT6" s="1744"/>
      <c r="CU6" s="1744"/>
      <c r="CV6" s="1744"/>
      <c r="CW6" s="1744"/>
      <c r="CX6" s="1744"/>
      <c r="CY6" s="1744"/>
      <c r="CZ6" s="1744"/>
      <c r="DA6" s="1744"/>
      <c r="DB6" s="1744"/>
      <c r="DC6" s="1744"/>
    </row>
    <row r="7" spans="1:107" s="1745" customFormat="1" ht="23.25" customHeight="1">
      <c r="A7" s="6783" t="s">
        <v>2865</v>
      </c>
      <c r="B7" s="6784"/>
      <c r="C7" s="6784"/>
      <c r="D7" s="6784"/>
      <c r="E7" s="6784"/>
      <c r="F7" s="6784"/>
      <c r="G7" s="6784"/>
      <c r="H7" s="6784"/>
      <c r="I7" s="6784"/>
      <c r="J7" s="6784"/>
      <c r="K7" s="6784"/>
      <c r="L7" s="6784"/>
      <c r="M7" s="6784"/>
      <c r="N7" s="6784"/>
      <c r="O7" s="6784"/>
      <c r="P7" s="6785"/>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744"/>
      <c r="AU7" s="1744"/>
      <c r="AV7" s="1744"/>
      <c r="AW7" s="1744"/>
      <c r="AX7" s="1744"/>
      <c r="AY7" s="1744"/>
      <c r="AZ7" s="1744"/>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c r="CF7" s="1744"/>
      <c r="CG7" s="1744"/>
      <c r="CH7" s="1744"/>
      <c r="CI7" s="1744"/>
      <c r="CJ7" s="1744"/>
      <c r="CK7" s="1744"/>
      <c r="CL7" s="1744"/>
      <c r="CM7" s="1744"/>
      <c r="CN7" s="1744"/>
      <c r="CO7" s="1744"/>
      <c r="CP7" s="1744"/>
      <c r="CQ7" s="1744"/>
      <c r="CR7" s="1744"/>
      <c r="CS7" s="1744"/>
      <c r="CT7" s="1744"/>
      <c r="CU7" s="1744"/>
      <c r="CV7" s="1744"/>
      <c r="CW7" s="1744"/>
      <c r="CX7" s="1744"/>
      <c r="CY7" s="1744"/>
      <c r="CZ7" s="1744"/>
      <c r="DA7" s="1744"/>
      <c r="DB7" s="1744"/>
      <c r="DC7" s="1744"/>
    </row>
    <row r="8" spans="1:107" s="1745" customFormat="1" ht="25.5" customHeight="1">
      <c r="A8" s="1748" t="s">
        <v>2846</v>
      </c>
      <c r="B8" s="2319">
        <v>45</v>
      </c>
      <c r="C8" s="2320">
        <v>52</v>
      </c>
      <c r="D8" s="2321">
        <v>97</v>
      </c>
      <c r="E8" s="2320">
        <v>48</v>
      </c>
      <c r="F8" s="2320">
        <v>53</v>
      </c>
      <c r="G8" s="2321">
        <v>101</v>
      </c>
      <c r="H8" s="2322">
        <v>0</v>
      </c>
      <c r="I8" s="2323">
        <v>0</v>
      </c>
      <c r="J8" s="2321">
        <v>0</v>
      </c>
      <c r="K8" s="2324">
        <v>0</v>
      </c>
      <c r="L8" s="2320">
        <v>0</v>
      </c>
      <c r="M8" s="2321">
        <v>0</v>
      </c>
      <c r="N8" s="2325">
        <v>93</v>
      </c>
      <c r="O8" s="2320">
        <v>105</v>
      </c>
      <c r="P8" s="2321">
        <v>198</v>
      </c>
      <c r="Q8" s="1744"/>
      <c r="R8" s="1744"/>
      <c r="S8" s="1744"/>
      <c r="T8" s="1744"/>
      <c r="U8" s="1744"/>
      <c r="V8" s="1744"/>
      <c r="W8" s="1744"/>
      <c r="X8" s="1744"/>
      <c r="Y8" s="1744"/>
      <c r="Z8" s="1744"/>
      <c r="AA8" s="1744"/>
      <c r="AB8" s="1744"/>
      <c r="AC8" s="1744"/>
      <c r="AD8" s="1744"/>
      <c r="AE8" s="1744"/>
      <c r="AF8" s="1744"/>
      <c r="AG8" s="1744"/>
      <c r="AH8" s="1744"/>
      <c r="AI8" s="1744"/>
      <c r="AJ8" s="1744"/>
      <c r="AK8" s="1744"/>
      <c r="AL8" s="1744"/>
      <c r="AM8" s="1744"/>
      <c r="AN8" s="1744"/>
      <c r="AO8" s="1744"/>
      <c r="AP8" s="1744"/>
      <c r="AQ8" s="1744"/>
      <c r="AR8" s="1744"/>
      <c r="AS8" s="1744"/>
      <c r="AT8" s="1744"/>
      <c r="AU8" s="1744"/>
      <c r="AV8" s="1744"/>
      <c r="AW8" s="1744"/>
      <c r="AX8" s="1744"/>
      <c r="AY8" s="1744"/>
      <c r="AZ8" s="1744"/>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c r="CF8" s="1744"/>
      <c r="CG8" s="1744"/>
      <c r="CH8" s="1744"/>
      <c r="CI8" s="1744"/>
      <c r="CJ8" s="1744"/>
      <c r="CK8" s="1744"/>
      <c r="CL8" s="1744"/>
      <c r="CM8" s="1744"/>
      <c r="CN8" s="1744"/>
      <c r="CO8" s="1744"/>
      <c r="CP8" s="1744"/>
      <c r="CQ8" s="1744"/>
      <c r="CR8" s="1744"/>
      <c r="CS8" s="1744"/>
      <c r="CT8" s="1744"/>
      <c r="CU8" s="1744"/>
      <c r="CV8" s="1744"/>
      <c r="CW8" s="1744"/>
      <c r="CX8" s="1744"/>
      <c r="CY8" s="1744"/>
      <c r="CZ8" s="1744"/>
      <c r="DA8" s="1744"/>
      <c r="DB8" s="1744"/>
      <c r="DC8" s="1744"/>
    </row>
    <row r="9" spans="1:107" s="1745" customFormat="1" ht="25.5" customHeight="1">
      <c r="A9" s="1748" t="s">
        <v>2847</v>
      </c>
      <c r="B9" s="2319">
        <v>202</v>
      </c>
      <c r="C9" s="2320">
        <v>307</v>
      </c>
      <c r="D9" s="2321">
        <v>509</v>
      </c>
      <c r="E9" s="2326">
        <v>75</v>
      </c>
      <c r="F9" s="2320">
        <v>117</v>
      </c>
      <c r="G9" s="2321">
        <v>192</v>
      </c>
      <c r="H9" s="2319">
        <v>93</v>
      </c>
      <c r="I9" s="2320">
        <v>149</v>
      </c>
      <c r="J9" s="2321">
        <v>242</v>
      </c>
      <c r="K9" s="2325">
        <v>30</v>
      </c>
      <c r="L9" s="2320">
        <v>38</v>
      </c>
      <c r="M9" s="2321">
        <v>68</v>
      </c>
      <c r="N9" s="2325">
        <v>400</v>
      </c>
      <c r="O9" s="2320">
        <v>611</v>
      </c>
      <c r="P9" s="2321">
        <v>1011</v>
      </c>
      <c r="Q9" s="1744"/>
      <c r="R9" s="1744"/>
      <c r="S9" s="1744"/>
      <c r="T9" s="1744"/>
      <c r="U9" s="1744"/>
      <c r="V9" s="1744"/>
      <c r="W9" s="1744"/>
      <c r="X9" s="1744"/>
      <c r="Y9" s="1744"/>
      <c r="Z9" s="1744"/>
      <c r="AA9" s="1744"/>
      <c r="AB9" s="1744"/>
      <c r="AC9" s="1744"/>
      <c r="AD9" s="1744"/>
      <c r="AE9" s="1744"/>
      <c r="AF9" s="1744"/>
      <c r="AG9" s="1744"/>
      <c r="AH9" s="1744"/>
      <c r="AI9" s="1744"/>
      <c r="AJ9" s="1744"/>
      <c r="AK9" s="1744"/>
      <c r="AL9" s="1744"/>
      <c r="AM9" s="1744"/>
      <c r="AN9" s="1744"/>
      <c r="AO9" s="1744"/>
      <c r="AP9" s="1744"/>
      <c r="AQ9" s="1744"/>
      <c r="AR9" s="1744"/>
      <c r="AS9" s="1744"/>
      <c r="AT9" s="1744"/>
      <c r="AU9" s="1744"/>
      <c r="AV9" s="1744"/>
      <c r="AW9" s="1744"/>
      <c r="AX9" s="1744"/>
      <c r="AY9" s="1744"/>
      <c r="AZ9" s="1744"/>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c r="CF9" s="1744"/>
      <c r="CG9" s="1744"/>
      <c r="CH9" s="1744"/>
      <c r="CI9" s="1744"/>
      <c r="CJ9" s="1744"/>
      <c r="CK9" s="1744"/>
      <c r="CL9" s="1744"/>
      <c r="CM9" s="1744"/>
      <c r="CN9" s="1744"/>
      <c r="CO9" s="1744"/>
      <c r="CP9" s="1744"/>
      <c r="CQ9" s="1744"/>
      <c r="CR9" s="1744"/>
      <c r="CS9" s="1744"/>
      <c r="CT9" s="1744"/>
      <c r="CU9" s="1744"/>
      <c r="CV9" s="1744"/>
      <c r="CW9" s="1744"/>
      <c r="CX9" s="1744"/>
      <c r="CY9" s="1744"/>
      <c r="CZ9" s="1744"/>
      <c r="DA9" s="1744"/>
      <c r="DB9" s="1744"/>
      <c r="DC9" s="1744"/>
    </row>
    <row r="10" spans="1:107" s="1745" customFormat="1" ht="27" customHeight="1">
      <c r="A10" s="1749" t="s">
        <v>2848</v>
      </c>
      <c r="B10" s="2327">
        <v>1</v>
      </c>
      <c r="C10" s="2320">
        <v>0</v>
      </c>
      <c r="D10" s="2321">
        <v>1</v>
      </c>
      <c r="E10" s="2319">
        <v>0</v>
      </c>
      <c r="F10" s="2320">
        <v>0</v>
      </c>
      <c r="G10" s="2321">
        <v>0</v>
      </c>
      <c r="H10" s="2320">
        <v>7</v>
      </c>
      <c r="I10" s="2320">
        <v>29</v>
      </c>
      <c r="J10" s="2321">
        <v>36</v>
      </c>
      <c r="K10" s="2324">
        <v>0</v>
      </c>
      <c r="L10" s="2320">
        <v>0</v>
      </c>
      <c r="M10" s="2321">
        <v>0</v>
      </c>
      <c r="N10" s="2325">
        <v>8</v>
      </c>
      <c r="O10" s="2320">
        <v>29</v>
      </c>
      <c r="P10" s="2321">
        <v>37</v>
      </c>
      <c r="Q10" s="1744"/>
      <c r="R10" s="1744"/>
      <c r="S10" s="1744"/>
      <c r="T10" s="1744"/>
      <c r="U10" s="1744"/>
      <c r="V10" s="1744"/>
      <c r="W10" s="1744"/>
      <c r="X10" s="1744"/>
      <c r="Y10" s="1744"/>
      <c r="Z10" s="1744"/>
      <c r="AA10" s="1744"/>
      <c r="AB10" s="1744"/>
      <c r="AC10" s="1744"/>
      <c r="AD10" s="1744"/>
      <c r="AE10" s="1744"/>
      <c r="AF10" s="1744"/>
      <c r="AG10" s="1744"/>
      <c r="AH10" s="1744"/>
      <c r="AI10" s="1744"/>
      <c r="AJ10" s="1744"/>
      <c r="AK10" s="1744"/>
      <c r="AL10" s="1744"/>
      <c r="AM10" s="1744"/>
      <c r="AN10" s="1744"/>
      <c r="AO10" s="1744"/>
      <c r="AP10" s="1744"/>
      <c r="AQ10" s="1744"/>
      <c r="AR10" s="1744"/>
      <c r="AS10" s="1744"/>
      <c r="AT10" s="1744"/>
      <c r="AU10" s="1744"/>
      <c r="AV10" s="1744"/>
      <c r="AW10" s="1744"/>
      <c r="AX10" s="1744"/>
      <c r="AY10" s="1744"/>
      <c r="AZ10" s="1744"/>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c r="CF10" s="1744"/>
      <c r="CG10" s="1744"/>
      <c r="CH10" s="1744"/>
      <c r="CI10" s="1744"/>
      <c r="CJ10" s="1744"/>
      <c r="CK10" s="1744"/>
      <c r="CL10" s="1744"/>
      <c r="CM10" s="1744"/>
      <c r="CN10" s="1744"/>
      <c r="CO10" s="1744"/>
      <c r="CP10" s="1744"/>
      <c r="CQ10" s="1744"/>
      <c r="CR10" s="1744"/>
      <c r="CS10" s="1744"/>
      <c r="CT10" s="1744"/>
      <c r="CU10" s="1744"/>
      <c r="CV10" s="1744"/>
      <c r="CW10" s="1744"/>
      <c r="CX10" s="1744"/>
      <c r="CY10" s="1744"/>
      <c r="CZ10" s="1744"/>
      <c r="DA10" s="1744"/>
      <c r="DB10" s="1744"/>
      <c r="DC10" s="1744"/>
    </row>
    <row r="11" spans="1:107" s="1745" customFormat="1" ht="27" customHeight="1">
      <c r="A11" s="1748" t="s">
        <v>2858</v>
      </c>
      <c r="B11" s="2328">
        <v>9</v>
      </c>
      <c r="C11" s="2329">
        <v>16</v>
      </c>
      <c r="D11" s="2321">
        <v>25</v>
      </c>
      <c r="E11" s="2330">
        <v>0</v>
      </c>
      <c r="F11" s="2329">
        <v>0</v>
      </c>
      <c r="G11" s="2321">
        <v>0</v>
      </c>
      <c r="H11" s="2331">
        <v>0</v>
      </c>
      <c r="I11" s="2329">
        <v>0</v>
      </c>
      <c r="J11" s="2321">
        <v>0</v>
      </c>
      <c r="K11" s="2331">
        <v>0</v>
      </c>
      <c r="L11" s="2329">
        <v>0</v>
      </c>
      <c r="M11" s="2321">
        <v>0</v>
      </c>
      <c r="N11" s="2325">
        <v>9</v>
      </c>
      <c r="O11" s="2320">
        <v>16</v>
      </c>
      <c r="P11" s="2321">
        <v>25</v>
      </c>
      <c r="Q11" s="1744"/>
      <c r="R11" s="1744"/>
      <c r="S11" s="1744"/>
      <c r="T11" s="1744"/>
      <c r="U11" s="1744"/>
      <c r="V11" s="1744"/>
      <c r="W11" s="1744"/>
      <c r="X11" s="1744"/>
      <c r="Y11" s="1744"/>
      <c r="Z11" s="1744"/>
      <c r="AA11" s="1744"/>
      <c r="AB11" s="1744"/>
      <c r="AC11" s="1744"/>
      <c r="AD11" s="1744"/>
      <c r="AE11" s="1744"/>
      <c r="AF11" s="1744"/>
      <c r="AG11" s="1744"/>
      <c r="AH11" s="1744"/>
      <c r="AI11" s="1744"/>
      <c r="AJ11" s="1744"/>
      <c r="AK11" s="1744"/>
      <c r="AL11" s="1744"/>
      <c r="AM11" s="1744"/>
      <c r="AN11" s="1744"/>
      <c r="AO11" s="1744"/>
      <c r="AP11" s="1744"/>
      <c r="AQ11" s="1744"/>
      <c r="AR11" s="1744"/>
      <c r="AS11" s="1744"/>
      <c r="AT11" s="1744"/>
      <c r="AU11" s="1744"/>
      <c r="AV11" s="1744"/>
      <c r="AW11" s="1744"/>
      <c r="AX11" s="1744"/>
      <c r="AY11" s="1744"/>
      <c r="AZ11" s="1744"/>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c r="CF11" s="1744"/>
      <c r="CG11" s="1744"/>
      <c r="CH11" s="1744"/>
      <c r="CI11" s="1744"/>
      <c r="CJ11" s="1744"/>
      <c r="CK11" s="1744"/>
      <c r="CL11" s="1744"/>
      <c r="CM11" s="1744"/>
      <c r="CN11" s="1744"/>
      <c r="CO11" s="1744"/>
      <c r="CP11" s="1744"/>
      <c r="CQ11" s="1744"/>
      <c r="CR11" s="1744"/>
      <c r="CS11" s="1744"/>
      <c r="CT11" s="1744"/>
      <c r="CU11" s="1744"/>
      <c r="CV11" s="1744"/>
      <c r="CW11" s="1744"/>
      <c r="CX11" s="1744"/>
      <c r="CY11" s="1744"/>
      <c r="CZ11" s="1744"/>
      <c r="DA11" s="1744"/>
      <c r="DB11" s="1744"/>
      <c r="DC11" s="1744"/>
    </row>
    <row r="12" spans="1:107" s="1745" customFormat="1" ht="18.75" customHeight="1">
      <c r="A12" s="1750" t="s">
        <v>260</v>
      </c>
      <c r="B12" s="2332">
        <v>257</v>
      </c>
      <c r="C12" s="2333">
        <v>375</v>
      </c>
      <c r="D12" s="2334">
        <v>632</v>
      </c>
      <c r="E12" s="2335">
        <v>123</v>
      </c>
      <c r="F12" s="2333">
        <v>170</v>
      </c>
      <c r="G12" s="2334">
        <v>293</v>
      </c>
      <c r="H12" s="2335">
        <v>100</v>
      </c>
      <c r="I12" s="2333">
        <v>178</v>
      </c>
      <c r="J12" s="2334">
        <v>278</v>
      </c>
      <c r="K12" s="2335">
        <v>30</v>
      </c>
      <c r="L12" s="2333">
        <v>38</v>
      </c>
      <c r="M12" s="2334">
        <v>68</v>
      </c>
      <c r="N12" s="2335">
        <v>510</v>
      </c>
      <c r="O12" s="2333">
        <v>761</v>
      </c>
      <c r="P12" s="2334">
        <v>1271</v>
      </c>
      <c r="Q12" s="1744"/>
      <c r="R12" s="1744"/>
      <c r="S12" s="1744"/>
      <c r="T12" s="1744"/>
      <c r="U12" s="1744"/>
      <c r="V12" s="1744"/>
      <c r="W12" s="1744"/>
      <c r="X12" s="1744"/>
      <c r="Y12" s="1744"/>
      <c r="Z12" s="1744"/>
      <c r="AA12" s="1744"/>
      <c r="AB12" s="1744"/>
      <c r="AC12" s="1744"/>
      <c r="AD12" s="1744"/>
      <c r="AE12" s="1744"/>
      <c r="AF12" s="1744"/>
      <c r="AG12" s="1744"/>
      <c r="AH12" s="1744"/>
      <c r="AI12" s="1744"/>
      <c r="AJ12" s="1744"/>
      <c r="AK12" s="1744"/>
      <c r="AL12" s="1744"/>
      <c r="AM12" s="1744"/>
      <c r="AN12" s="1744"/>
      <c r="AO12" s="1744"/>
      <c r="AP12" s="1744"/>
      <c r="AQ12" s="1744"/>
      <c r="AR12" s="1744"/>
      <c r="AS12" s="1744"/>
      <c r="AT12" s="1744"/>
      <c r="AU12" s="1744"/>
      <c r="AV12" s="1744"/>
      <c r="AW12" s="1744"/>
      <c r="AX12" s="1744"/>
      <c r="AY12" s="1744"/>
      <c r="AZ12" s="1744"/>
      <c r="BA12" s="1744"/>
      <c r="BB12" s="1744"/>
      <c r="BC12" s="1744"/>
      <c r="BD12" s="1744"/>
      <c r="BE12" s="1744"/>
      <c r="BF12" s="1744"/>
      <c r="BG12" s="1744"/>
      <c r="BH12" s="1744"/>
      <c r="BI12" s="1744"/>
      <c r="BJ12" s="1744"/>
      <c r="BK12" s="1744"/>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c r="CF12" s="1744"/>
      <c r="CG12" s="1744"/>
      <c r="CH12" s="1744"/>
      <c r="CI12" s="1744"/>
      <c r="CJ12" s="1744"/>
      <c r="CK12" s="1744"/>
      <c r="CL12" s="1744"/>
      <c r="CM12" s="1744"/>
      <c r="CN12" s="1744"/>
      <c r="CO12" s="1744"/>
      <c r="CP12" s="1744"/>
      <c r="CQ12" s="1744"/>
      <c r="CR12" s="1744"/>
      <c r="CS12" s="1744"/>
      <c r="CT12" s="1744"/>
      <c r="CU12" s="1744"/>
      <c r="CV12" s="1744"/>
      <c r="CW12" s="1744"/>
      <c r="CX12" s="1744"/>
      <c r="CY12" s="1744"/>
      <c r="CZ12" s="1744"/>
      <c r="DA12" s="1744"/>
      <c r="DB12" s="1744"/>
      <c r="DC12" s="1744"/>
    </row>
    <row r="13" spans="1:107" s="1745" customFormat="1" ht="23.25" customHeight="1">
      <c r="A13" s="6783" t="s">
        <v>2866</v>
      </c>
      <c r="B13" s="6784"/>
      <c r="C13" s="6784"/>
      <c r="D13" s="6784"/>
      <c r="E13" s="6784"/>
      <c r="F13" s="6784"/>
      <c r="G13" s="6784"/>
      <c r="H13" s="6784"/>
      <c r="I13" s="6784"/>
      <c r="J13" s="6784"/>
      <c r="K13" s="6784"/>
      <c r="L13" s="6784"/>
      <c r="M13" s="6784"/>
      <c r="N13" s="6784"/>
      <c r="O13" s="6784"/>
      <c r="P13" s="6785"/>
      <c r="Q13" s="1744"/>
      <c r="R13" s="1744"/>
      <c r="S13" s="1744"/>
      <c r="T13" s="1744"/>
      <c r="U13" s="1744"/>
      <c r="V13" s="1744"/>
      <c r="W13" s="1744"/>
      <c r="X13" s="1744"/>
      <c r="Y13" s="1744"/>
      <c r="Z13" s="1744"/>
      <c r="AA13" s="1744"/>
      <c r="AB13" s="1744"/>
      <c r="AC13" s="1744"/>
      <c r="AD13" s="1744"/>
      <c r="AE13" s="1744"/>
      <c r="AF13" s="1744"/>
      <c r="AG13" s="1744"/>
      <c r="AH13" s="1744"/>
      <c r="AI13" s="1744"/>
      <c r="AJ13" s="1744"/>
      <c r="AK13" s="1744"/>
      <c r="AL13" s="1744"/>
      <c r="AM13" s="1744"/>
      <c r="AN13" s="1744"/>
      <c r="AO13" s="1744"/>
      <c r="AP13" s="1744"/>
      <c r="AQ13" s="1744"/>
      <c r="AR13" s="1744"/>
      <c r="AS13" s="1744"/>
      <c r="AT13" s="1744"/>
      <c r="AU13" s="1744"/>
      <c r="AV13" s="1744"/>
      <c r="AW13" s="1744"/>
      <c r="AX13" s="1744"/>
      <c r="AY13" s="1744"/>
      <c r="AZ13" s="1744"/>
      <c r="BA13" s="1744"/>
      <c r="BB13" s="1744"/>
      <c r="BC13" s="1744"/>
      <c r="BD13" s="1744"/>
      <c r="BE13" s="1744"/>
      <c r="BF13" s="1744"/>
      <c r="BG13" s="1744"/>
      <c r="BH13" s="1744"/>
      <c r="BI13" s="1744"/>
      <c r="BJ13" s="1744"/>
      <c r="BK13" s="1744"/>
      <c r="BL13" s="1744"/>
      <c r="BM13" s="1744"/>
      <c r="BN13" s="1744"/>
      <c r="BO13" s="1744"/>
      <c r="BP13" s="1744"/>
      <c r="BQ13" s="1744"/>
      <c r="BR13" s="1744"/>
      <c r="BS13" s="1744"/>
      <c r="BT13" s="1744"/>
      <c r="BU13" s="1744"/>
      <c r="BV13" s="1744"/>
      <c r="BW13" s="1744"/>
      <c r="BX13" s="1744"/>
      <c r="BY13" s="1744"/>
      <c r="BZ13" s="1744"/>
      <c r="CA13" s="1744"/>
      <c r="CB13" s="1744"/>
      <c r="CC13" s="1744"/>
      <c r="CD13" s="1744"/>
      <c r="CE13" s="1744"/>
      <c r="CF13" s="1744"/>
      <c r="CG13" s="1744"/>
      <c r="CH13" s="1744"/>
      <c r="CI13" s="1744"/>
      <c r="CJ13" s="1744"/>
      <c r="CK13" s="1744"/>
      <c r="CL13" s="1744"/>
      <c r="CM13" s="1744"/>
      <c r="CN13" s="1744"/>
      <c r="CO13" s="1744"/>
      <c r="CP13" s="1744"/>
      <c r="CQ13" s="1744"/>
      <c r="CR13" s="1744"/>
      <c r="CS13" s="1744"/>
      <c r="CT13" s="1744"/>
      <c r="CU13" s="1744"/>
      <c r="CV13" s="1744"/>
      <c r="CW13" s="1744"/>
      <c r="CX13" s="1744"/>
      <c r="CY13" s="1744"/>
      <c r="CZ13" s="1744"/>
      <c r="DA13" s="1744"/>
      <c r="DB13" s="1744"/>
      <c r="DC13" s="1744"/>
    </row>
    <row r="14" spans="1:107" s="1745" customFormat="1" ht="24.75" customHeight="1">
      <c r="A14" s="1749" t="s">
        <v>2846</v>
      </c>
      <c r="B14" s="2325">
        <v>31</v>
      </c>
      <c r="C14" s="2320">
        <v>13</v>
      </c>
      <c r="D14" s="2321">
        <v>44</v>
      </c>
      <c r="E14" s="2324">
        <v>31</v>
      </c>
      <c r="F14" s="2320">
        <v>8</v>
      </c>
      <c r="G14" s="2321">
        <v>39</v>
      </c>
      <c r="H14" s="2324">
        <v>22</v>
      </c>
      <c r="I14" s="2320">
        <v>7</v>
      </c>
      <c r="J14" s="2321">
        <v>29</v>
      </c>
      <c r="K14" s="2320">
        <v>0</v>
      </c>
      <c r="L14" s="2320">
        <v>0</v>
      </c>
      <c r="M14" s="2321">
        <v>0</v>
      </c>
      <c r="N14" s="2325">
        <v>84</v>
      </c>
      <c r="O14" s="2320">
        <v>28</v>
      </c>
      <c r="P14" s="2321">
        <v>112</v>
      </c>
      <c r="Q14" s="1744"/>
      <c r="R14" s="1744"/>
      <c r="S14" s="1744"/>
      <c r="T14" s="1744"/>
      <c r="U14" s="1744"/>
      <c r="V14" s="1744"/>
      <c r="W14" s="1744"/>
      <c r="X14" s="1744"/>
      <c r="Y14" s="1744"/>
      <c r="Z14" s="1744"/>
      <c r="AA14" s="1744"/>
      <c r="AB14" s="1744"/>
      <c r="AC14" s="1744"/>
      <c r="AD14" s="1744"/>
      <c r="AE14" s="1744"/>
      <c r="AF14" s="1744"/>
      <c r="AG14" s="1744"/>
      <c r="AH14" s="1744"/>
      <c r="AI14" s="1744"/>
      <c r="AJ14" s="1744"/>
      <c r="AK14" s="1744"/>
      <c r="AL14" s="1744"/>
      <c r="AM14" s="1744"/>
      <c r="AN14" s="1744"/>
      <c r="AO14" s="1744"/>
      <c r="AP14" s="1744"/>
      <c r="AQ14" s="1744"/>
      <c r="AR14" s="1744"/>
      <c r="AS14" s="1744"/>
      <c r="AT14" s="1744"/>
      <c r="AU14" s="1744"/>
      <c r="AV14" s="1744"/>
      <c r="AW14" s="1744"/>
      <c r="AX14" s="1744"/>
      <c r="AY14" s="1744"/>
      <c r="AZ14" s="1744"/>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1744"/>
      <c r="CC14" s="1744"/>
      <c r="CD14" s="1744"/>
      <c r="CE14" s="1744"/>
      <c r="CF14" s="1744"/>
      <c r="CG14" s="1744"/>
      <c r="CH14" s="1744"/>
      <c r="CI14" s="1744"/>
      <c r="CJ14" s="1744"/>
      <c r="CK14" s="1744"/>
      <c r="CL14" s="1744"/>
      <c r="CM14" s="1744"/>
      <c r="CN14" s="1744"/>
      <c r="CO14" s="1744"/>
      <c r="CP14" s="1744"/>
      <c r="CQ14" s="1744"/>
      <c r="CR14" s="1744"/>
      <c r="CS14" s="1744"/>
      <c r="CT14" s="1744"/>
      <c r="CU14" s="1744"/>
      <c r="CV14" s="1744"/>
      <c r="CW14" s="1744"/>
      <c r="CX14" s="1744"/>
      <c r="CY14" s="1744"/>
      <c r="CZ14" s="1744"/>
      <c r="DA14" s="1744"/>
      <c r="DB14" s="1744"/>
      <c r="DC14" s="1744"/>
    </row>
    <row r="15" spans="1:107" s="1745" customFormat="1" ht="25.5" customHeight="1">
      <c r="A15" s="1749" t="s">
        <v>2847</v>
      </c>
      <c r="B15" s="2325">
        <v>161</v>
      </c>
      <c r="C15" s="2320">
        <v>78</v>
      </c>
      <c r="D15" s="2321">
        <v>239</v>
      </c>
      <c r="E15" s="2324">
        <v>130</v>
      </c>
      <c r="F15" s="2320">
        <v>38</v>
      </c>
      <c r="G15" s="2321">
        <v>168</v>
      </c>
      <c r="H15" s="2319">
        <v>159</v>
      </c>
      <c r="I15" s="2320">
        <v>53</v>
      </c>
      <c r="J15" s="2321">
        <v>212</v>
      </c>
      <c r="K15" s="2319">
        <v>25</v>
      </c>
      <c r="L15" s="2320">
        <v>8</v>
      </c>
      <c r="M15" s="2321">
        <v>33</v>
      </c>
      <c r="N15" s="2325">
        <v>475</v>
      </c>
      <c r="O15" s="2320">
        <v>177</v>
      </c>
      <c r="P15" s="2321">
        <v>652</v>
      </c>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c r="AL15" s="1744"/>
      <c r="AM15" s="1744"/>
      <c r="AN15" s="1744"/>
      <c r="AO15" s="1744"/>
      <c r="AP15" s="1744"/>
      <c r="AQ15" s="1744"/>
      <c r="AR15" s="1744"/>
      <c r="AS15" s="1744"/>
      <c r="AT15" s="1744"/>
      <c r="AU15" s="1744"/>
      <c r="AV15" s="1744"/>
      <c r="AW15" s="1744"/>
      <c r="AX15" s="1744"/>
      <c r="AY15" s="1744"/>
      <c r="AZ15" s="1744"/>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4"/>
      <c r="BX15" s="1744"/>
      <c r="BY15" s="1744"/>
      <c r="BZ15" s="1744"/>
      <c r="CA15" s="1744"/>
      <c r="CB15" s="1744"/>
      <c r="CC15" s="1744"/>
      <c r="CD15" s="1744"/>
      <c r="CE15" s="1744"/>
      <c r="CF15" s="1744"/>
      <c r="CG15" s="1744"/>
      <c r="CH15" s="1744"/>
      <c r="CI15" s="1744"/>
      <c r="CJ15" s="1744"/>
      <c r="CK15" s="1744"/>
      <c r="CL15" s="1744"/>
      <c r="CM15" s="1744"/>
      <c r="CN15" s="1744"/>
      <c r="CO15" s="1744"/>
      <c r="CP15" s="1744"/>
      <c r="CQ15" s="1744"/>
      <c r="CR15" s="1744"/>
      <c r="CS15" s="1744"/>
      <c r="CT15" s="1744"/>
      <c r="CU15" s="1744"/>
      <c r="CV15" s="1744"/>
      <c r="CW15" s="1744"/>
      <c r="CX15" s="1744"/>
      <c r="CY15" s="1744"/>
      <c r="CZ15" s="1744"/>
      <c r="DA15" s="1744"/>
      <c r="DB15" s="1744"/>
      <c r="DC15" s="1744"/>
    </row>
    <row r="16" spans="1:107" s="1745" customFormat="1" ht="25.5" customHeight="1">
      <c r="A16" s="1751" t="s">
        <v>260</v>
      </c>
      <c r="B16" s="2333">
        <v>192</v>
      </c>
      <c r="C16" s="2333">
        <v>91</v>
      </c>
      <c r="D16" s="2334">
        <v>283</v>
      </c>
      <c r="E16" s="2335">
        <v>161</v>
      </c>
      <c r="F16" s="2333">
        <v>46</v>
      </c>
      <c r="G16" s="2334">
        <v>207</v>
      </c>
      <c r="H16" s="2335">
        <v>181</v>
      </c>
      <c r="I16" s="2333">
        <v>60</v>
      </c>
      <c r="J16" s="2334">
        <v>241</v>
      </c>
      <c r="K16" s="2335">
        <v>25</v>
      </c>
      <c r="L16" s="2333">
        <v>8</v>
      </c>
      <c r="M16" s="2334">
        <v>33</v>
      </c>
      <c r="N16" s="2335">
        <v>559</v>
      </c>
      <c r="O16" s="2333">
        <v>205</v>
      </c>
      <c r="P16" s="2334">
        <v>764</v>
      </c>
      <c r="Q16" s="1744"/>
      <c r="R16" s="1744"/>
      <c r="S16" s="1744"/>
      <c r="T16" s="1744"/>
      <c r="U16" s="1744"/>
      <c r="V16" s="1744"/>
      <c r="W16" s="1744"/>
      <c r="X16" s="1744"/>
      <c r="Y16" s="1744"/>
      <c r="Z16" s="1744"/>
      <c r="AA16" s="1744"/>
      <c r="AB16" s="1744"/>
      <c r="AC16" s="1744"/>
      <c r="AD16" s="1744"/>
      <c r="AE16" s="1744"/>
      <c r="AF16" s="1744"/>
      <c r="AG16" s="1744"/>
      <c r="AH16" s="1744"/>
      <c r="AI16" s="1744"/>
      <c r="AJ16" s="1744"/>
      <c r="AK16" s="1744"/>
      <c r="AL16" s="1744"/>
      <c r="AM16" s="1744"/>
      <c r="AN16" s="1744"/>
      <c r="AO16" s="1744"/>
      <c r="AP16" s="1744"/>
      <c r="AQ16" s="1744"/>
      <c r="AR16" s="1744"/>
      <c r="AS16" s="1744"/>
      <c r="AT16" s="1744"/>
      <c r="AU16" s="1744"/>
      <c r="AV16" s="1744"/>
      <c r="AW16" s="1744"/>
      <c r="AX16" s="1744"/>
      <c r="AY16" s="1744"/>
      <c r="AZ16" s="1744"/>
      <c r="BA16" s="1744"/>
      <c r="BB16" s="1744"/>
      <c r="BC16" s="1744"/>
      <c r="BD16" s="1744"/>
      <c r="BE16" s="1744"/>
      <c r="BF16" s="1744"/>
      <c r="BG16" s="1744"/>
      <c r="BH16" s="1744"/>
      <c r="BI16" s="1744"/>
      <c r="BJ16" s="1744"/>
      <c r="BK16" s="1744"/>
      <c r="BL16" s="1744"/>
      <c r="BM16" s="1744"/>
      <c r="BN16" s="1744"/>
      <c r="BO16" s="1744"/>
      <c r="BP16" s="1744"/>
      <c r="BQ16" s="1744"/>
      <c r="BR16" s="1744"/>
      <c r="BS16" s="1744"/>
      <c r="BT16" s="1744"/>
      <c r="BU16" s="1744"/>
      <c r="BV16" s="1744"/>
      <c r="BW16" s="1744"/>
      <c r="BX16" s="1744"/>
      <c r="BY16" s="1744"/>
      <c r="BZ16" s="1744"/>
      <c r="CA16" s="1744"/>
      <c r="CB16" s="1744"/>
      <c r="CC16" s="1744"/>
      <c r="CD16" s="1744"/>
      <c r="CE16" s="1744"/>
      <c r="CF16" s="1744"/>
      <c r="CG16" s="1744"/>
      <c r="CH16" s="1744"/>
      <c r="CI16" s="1744"/>
      <c r="CJ16" s="1744"/>
      <c r="CK16" s="1744"/>
      <c r="CL16" s="1744"/>
      <c r="CM16" s="1744"/>
      <c r="CN16" s="1744"/>
      <c r="CO16" s="1744"/>
      <c r="CP16" s="1744"/>
      <c r="CQ16" s="1744"/>
      <c r="CR16" s="1744"/>
      <c r="CS16" s="1744"/>
      <c r="CT16" s="1744"/>
      <c r="CU16" s="1744"/>
      <c r="CV16" s="1744"/>
      <c r="CW16" s="1744"/>
      <c r="CX16" s="1744"/>
      <c r="CY16" s="1744"/>
      <c r="CZ16" s="1744"/>
      <c r="DA16" s="1744"/>
      <c r="DB16" s="1744"/>
      <c r="DC16" s="1744"/>
    </row>
    <row r="17" spans="1:107" s="1745" customFormat="1" ht="23.25" customHeight="1">
      <c r="A17" s="6783" t="s">
        <v>2867</v>
      </c>
      <c r="B17" s="6784"/>
      <c r="C17" s="6784"/>
      <c r="D17" s="6784"/>
      <c r="E17" s="6784"/>
      <c r="F17" s="6784"/>
      <c r="G17" s="6784"/>
      <c r="H17" s="6784"/>
      <c r="I17" s="6784"/>
      <c r="J17" s="6784"/>
      <c r="K17" s="6784"/>
      <c r="L17" s="6784"/>
      <c r="M17" s="6784"/>
      <c r="N17" s="6784"/>
      <c r="O17" s="6784"/>
      <c r="P17" s="6785"/>
      <c r="Q17" s="1744"/>
      <c r="R17" s="1744"/>
      <c r="S17" s="1744"/>
      <c r="T17" s="1744"/>
      <c r="U17" s="1744"/>
      <c r="V17" s="1744"/>
      <c r="W17" s="1744"/>
      <c r="X17" s="1744"/>
      <c r="Y17" s="1744"/>
      <c r="Z17" s="1744"/>
      <c r="AA17" s="1744"/>
      <c r="AB17" s="1744"/>
      <c r="AC17" s="1744"/>
      <c r="AD17" s="1744"/>
      <c r="AE17" s="1744"/>
      <c r="AF17" s="1744"/>
      <c r="AG17" s="1744"/>
      <c r="AH17" s="1744"/>
      <c r="AI17" s="1744"/>
      <c r="AJ17" s="1744"/>
      <c r="AK17" s="1744"/>
      <c r="AL17" s="1744"/>
      <c r="AM17" s="1744"/>
      <c r="AN17" s="1744"/>
      <c r="AO17" s="1744"/>
      <c r="AP17" s="1744"/>
      <c r="AQ17" s="1744"/>
      <c r="AR17" s="1744"/>
      <c r="AS17" s="1744"/>
      <c r="AT17" s="1744"/>
      <c r="AU17" s="1744"/>
      <c r="AV17" s="1744"/>
      <c r="AW17" s="1744"/>
      <c r="AX17" s="1744"/>
      <c r="AY17" s="1744"/>
      <c r="AZ17" s="1744"/>
      <c r="BA17" s="1744"/>
      <c r="BB17" s="1744"/>
      <c r="BC17" s="1744"/>
      <c r="BD17" s="1744"/>
      <c r="BE17" s="1744"/>
      <c r="BF17" s="1744"/>
      <c r="BG17" s="1744"/>
      <c r="BH17" s="1744"/>
      <c r="BI17" s="1744"/>
      <c r="BJ17" s="1744"/>
      <c r="BK17" s="1744"/>
      <c r="BL17" s="1744"/>
      <c r="BM17" s="1744"/>
      <c r="BN17" s="1744"/>
      <c r="BO17" s="1744"/>
      <c r="BP17" s="1744"/>
      <c r="BQ17" s="1744"/>
      <c r="BR17" s="1744"/>
      <c r="BS17" s="1744"/>
      <c r="BT17" s="1744"/>
      <c r="BU17" s="1744"/>
      <c r="BV17" s="1744"/>
      <c r="BW17" s="1744"/>
      <c r="BX17" s="1744"/>
      <c r="BY17" s="1744"/>
      <c r="BZ17" s="1744"/>
      <c r="CA17" s="1744"/>
      <c r="CB17" s="1744"/>
      <c r="CC17" s="1744"/>
      <c r="CD17" s="1744"/>
      <c r="CE17" s="1744"/>
      <c r="CF17" s="1744"/>
      <c r="CG17" s="1744"/>
      <c r="CH17" s="1744"/>
      <c r="CI17" s="1744"/>
      <c r="CJ17" s="1744"/>
      <c r="CK17" s="1744"/>
      <c r="CL17" s="1744"/>
      <c r="CM17" s="1744"/>
      <c r="CN17" s="1744"/>
      <c r="CO17" s="1744"/>
      <c r="CP17" s="1744"/>
      <c r="CQ17" s="1744"/>
      <c r="CR17" s="1744"/>
      <c r="CS17" s="1744"/>
      <c r="CT17" s="1744"/>
      <c r="CU17" s="1744"/>
      <c r="CV17" s="1744"/>
      <c r="CW17" s="1744"/>
      <c r="CX17" s="1744"/>
      <c r="CY17" s="1744"/>
      <c r="CZ17" s="1744"/>
      <c r="DA17" s="1744"/>
      <c r="DB17" s="1744"/>
      <c r="DC17" s="1744"/>
    </row>
    <row r="18" spans="1:107" s="1745" customFormat="1" ht="26.25" customHeight="1">
      <c r="A18" s="1748" t="s">
        <v>2846</v>
      </c>
      <c r="B18" s="2326">
        <v>10</v>
      </c>
      <c r="C18" s="2320">
        <v>14</v>
      </c>
      <c r="D18" s="2321">
        <v>24</v>
      </c>
      <c r="E18" s="2319">
        <v>7</v>
      </c>
      <c r="F18" s="2320">
        <v>21</v>
      </c>
      <c r="G18" s="2321">
        <v>28</v>
      </c>
      <c r="H18" s="2325">
        <v>0</v>
      </c>
      <c r="I18" s="2320">
        <v>0</v>
      </c>
      <c r="J18" s="2321">
        <v>0</v>
      </c>
      <c r="K18" s="2325">
        <v>0</v>
      </c>
      <c r="L18" s="2320">
        <v>0</v>
      </c>
      <c r="M18" s="2321">
        <v>0</v>
      </c>
      <c r="N18" s="2325">
        <v>17</v>
      </c>
      <c r="O18" s="2320">
        <v>35</v>
      </c>
      <c r="P18" s="2321">
        <v>52</v>
      </c>
      <c r="Q18" s="1744"/>
      <c r="R18" s="1744"/>
      <c r="S18" s="1744"/>
      <c r="T18" s="1744"/>
      <c r="U18" s="1744"/>
      <c r="V18" s="1744"/>
      <c r="W18" s="1744"/>
      <c r="X18" s="1744"/>
      <c r="Y18" s="1744"/>
      <c r="Z18" s="1744"/>
      <c r="AA18" s="1744"/>
      <c r="AB18" s="1744"/>
      <c r="AC18" s="1744"/>
      <c r="AD18" s="1744"/>
      <c r="AE18" s="1744"/>
      <c r="AF18" s="1744"/>
      <c r="AG18" s="1744"/>
      <c r="AH18" s="1744"/>
      <c r="AI18" s="1744"/>
      <c r="AJ18" s="1744"/>
      <c r="AK18" s="1744"/>
      <c r="AL18" s="1744"/>
      <c r="AM18" s="1744"/>
      <c r="AN18" s="1744"/>
      <c r="AO18" s="1744"/>
      <c r="AP18" s="1744"/>
      <c r="AQ18" s="1744"/>
      <c r="AR18" s="1744"/>
      <c r="AS18" s="1744"/>
      <c r="AT18" s="1744"/>
      <c r="AU18" s="1744"/>
      <c r="AV18" s="1744"/>
      <c r="AW18" s="1744"/>
      <c r="AX18" s="1744"/>
      <c r="AY18" s="1744"/>
      <c r="AZ18" s="1744"/>
      <c r="BA18" s="1744"/>
      <c r="BB18" s="1744"/>
      <c r="BC18" s="1744"/>
      <c r="BD18" s="1744"/>
      <c r="BE18" s="1744"/>
      <c r="BF18" s="1744"/>
      <c r="BG18" s="1744"/>
      <c r="BH18" s="1744"/>
      <c r="BI18" s="1744"/>
      <c r="BJ18" s="1744"/>
      <c r="BK18" s="1744"/>
      <c r="BL18" s="1744"/>
      <c r="BM18" s="1744"/>
      <c r="BN18" s="1744"/>
      <c r="BO18" s="1744"/>
      <c r="BP18" s="1744"/>
      <c r="BQ18" s="1744"/>
      <c r="BR18" s="1744"/>
      <c r="BS18" s="1744"/>
      <c r="BT18" s="1744"/>
      <c r="BU18" s="1744"/>
      <c r="BV18" s="1744"/>
      <c r="BW18" s="1744"/>
      <c r="BX18" s="1744"/>
      <c r="BY18" s="1744"/>
      <c r="BZ18" s="1744"/>
      <c r="CA18" s="1744"/>
      <c r="CB18" s="1744"/>
      <c r="CC18" s="1744"/>
      <c r="CD18" s="1744"/>
      <c r="CE18" s="1744"/>
      <c r="CF18" s="1744"/>
      <c r="CG18" s="1744"/>
      <c r="CH18" s="1744"/>
      <c r="CI18" s="1744"/>
      <c r="CJ18" s="1744"/>
      <c r="CK18" s="1744"/>
      <c r="CL18" s="1744"/>
      <c r="CM18" s="1744"/>
      <c r="CN18" s="1744"/>
      <c r="CO18" s="1744"/>
      <c r="CP18" s="1744"/>
      <c r="CQ18" s="1744"/>
      <c r="CR18" s="1744"/>
      <c r="CS18" s="1744"/>
      <c r="CT18" s="1744"/>
      <c r="CU18" s="1744"/>
      <c r="CV18" s="1744"/>
      <c r="CW18" s="1744"/>
      <c r="CX18" s="1744"/>
      <c r="CY18" s="1744"/>
      <c r="CZ18" s="1744"/>
      <c r="DA18" s="1744"/>
      <c r="DB18" s="1744"/>
      <c r="DC18" s="1744"/>
    </row>
    <row r="19" spans="1:107" s="1745" customFormat="1" ht="27" customHeight="1">
      <c r="A19" s="1748" t="s">
        <v>2847</v>
      </c>
      <c r="B19" s="2326">
        <v>51</v>
      </c>
      <c r="C19" s="2320">
        <v>119</v>
      </c>
      <c r="D19" s="2321">
        <v>170</v>
      </c>
      <c r="E19" s="2319">
        <v>42</v>
      </c>
      <c r="F19" s="2320">
        <v>97</v>
      </c>
      <c r="G19" s="2321">
        <v>139</v>
      </c>
      <c r="H19" s="2319">
        <v>45</v>
      </c>
      <c r="I19" s="2320">
        <v>122</v>
      </c>
      <c r="J19" s="2321">
        <v>167</v>
      </c>
      <c r="K19" s="2325">
        <v>0</v>
      </c>
      <c r="L19" s="2320">
        <v>0</v>
      </c>
      <c r="M19" s="2321">
        <v>0</v>
      </c>
      <c r="N19" s="2325">
        <v>138</v>
      </c>
      <c r="O19" s="2320">
        <v>338</v>
      </c>
      <c r="P19" s="2321">
        <v>476</v>
      </c>
      <c r="Q19" s="1744"/>
      <c r="R19" s="1744"/>
      <c r="S19" s="1744"/>
      <c r="T19" s="1744"/>
      <c r="U19" s="1744"/>
      <c r="V19" s="1744"/>
      <c r="W19" s="1744"/>
      <c r="X19" s="1744"/>
      <c r="Y19" s="1744"/>
      <c r="Z19" s="1744"/>
      <c r="AA19" s="1744"/>
      <c r="AB19" s="1744"/>
      <c r="AC19" s="1744"/>
      <c r="AD19" s="1744"/>
      <c r="AE19" s="1744"/>
      <c r="AF19" s="1744"/>
      <c r="AG19" s="1744"/>
      <c r="AH19" s="1744"/>
      <c r="AI19" s="1744"/>
      <c r="AJ19" s="1744"/>
      <c r="AK19" s="1744"/>
      <c r="AL19" s="1744"/>
      <c r="AM19" s="1744"/>
      <c r="AN19" s="1744"/>
      <c r="AO19" s="1744"/>
      <c r="AP19" s="1744"/>
      <c r="AQ19" s="1744"/>
      <c r="AR19" s="1744"/>
      <c r="AS19" s="1744"/>
      <c r="AT19" s="1744"/>
      <c r="AU19" s="1744"/>
      <c r="AV19" s="1744"/>
      <c r="AW19" s="1744"/>
      <c r="AX19" s="1744"/>
      <c r="AY19" s="1744"/>
      <c r="AZ19" s="1744"/>
      <c r="BA19" s="1744"/>
      <c r="BB19" s="1744"/>
      <c r="BC19" s="1744"/>
      <c r="BD19" s="1744"/>
      <c r="BE19" s="1744"/>
      <c r="BF19" s="1744"/>
      <c r="BG19" s="1744"/>
      <c r="BH19" s="1744"/>
      <c r="BI19" s="1744"/>
      <c r="BJ19" s="1744"/>
      <c r="BK19" s="1744"/>
      <c r="BL19" s="1744"/>
      <c r="BM19" s="1744"/>
      <c r="BN19" s="1744"/>
      <c r="BO19" s="1744"/>
      <c r="BP19" s="1744"/>
      <c r="BQ19" s="1744"/>
      <c r="BR19" s="1744"/>
      <c r="BS19" s="1744"/>
      <c r="BT19" s="1744"/>
      <c r="BU19" s="1744"/>
      <c r="BV19" s="1744"/>
      <c r="BW19" s="1744"/>
      <c r="BX19" s="1744"/>
      <c r="BY19" s="1744"/>
      <c r="BZ19" s="1744"/>
      <c r="CA19" s="1744"/>
      <c r="CB19" s="1744"/>
      <c r="CC19" s="1744"/>
      <c r="CD19" s="1744"/>
      <c r="CE19" s="1744"/>
      <c r="CF19" s="1744"/>
      <c r="CG19" s="1744"/>
      <c r="CH19" s="1744"/>
      <c r="CI19" s="1744"/>
      <c r="CJ19" s="1744"/>
      <c r="CK19" s="1744"/>
      <c r="CL19" s="1744"/>
      <c r="CM19" s="1744"/>
      <c r="CN19" s="1744"/>
      <c r="CO19" s="1744"/>
      <c r="CP19" s="1744"/>
      <c r="CQ19" s="1744"/>
      <c r="CR19" s="1744"/>
      <c r="CS19" s="1744"/>
      <c r="CT19" s="1744"/>
      <c r="CU19" s="1744"/>
      <c r="CV19" s="1744"/>
      <c r="CW19" s="1744"/>
      <c r="CX19" s="1744"/>
      <c r="CY19" s="1744"/>
      <c r="CZ19" s="1744"/>
      <c r="DA19" s="1744"/>
      <c r="DB19" s="1744"/>
      <c r="DC19" s="1744"/>
    </row>
    <row r="20" spans="1:107" s="1745" customFormat="1" ht="25.5" customHeight="1">
      <c r="A20" s="1752" t="s">
        <v>2848</v>
      </c>
      <c r="B20" s="2325">
        <v>0</v>
      </c>
      <c r="C20" s="2320">
        <v>0</v>
      </c>
      <c r="D20" s="2321">
        <v>0</v>
      </c>
      <c r="E20" s="2325">
        <v>0</v>
      </c>
      <c r="F20" s="2320">
        <v>0</v>
      </c>
      <c r="G20" s="2321">
        <v>0</v>
      </c>
      <c r="H20" s="2319">
        <v>21</v>
      </c>
      <c r="I20" s="2320">
        <v>0</v>
      </c>
      <c r="J20" s="2321">
        <v>21</v>
      </c>
      <c r="K20" s="2325">
        <v>0</v>
      </c>
      <c r="L20" s="2320">
        <v>0</v>
      </c>
      <c r="M20" s="2321">
        <v>0</v>
      </c>
      <c r="N20" s="2325">
        <v>21</v>
      </c>
      <c r="O20" s="2320">
        <v>0</v>
      </c>
      <c r="P20" s="2321">
        <v>21</v>
      </c>
      <c r="Q20" s="1744"/>
      <c r="R20" s="1744"/>
      <c r="S20" s="1744"/>
      <c r="T20" s="1744"/>
      <c r="U20" s="1744"/>
      <c r="V20" s="1744"/>
      <c r="W20" s="1744"/>
      <c r="X20" s="1744"/>
      <c r="Y20" s="1744"/>
      <c r="Z20" s="1744"/>
      <c r="AA20" s="1744"/>
      <c r="AB20" s="1744"/>
      <c r="AC20" s="1744"/>
      <c r="AD20" s="1744"/>
      <c r="AE20" s="1744"/>
      <c r="AF20" s="1744"/>
      <c r="AG20" s="1744"/>
      <c r="AH20" s="1744"/>
      <c r="AI20" s="1744"/>
      <c r="AJ20" s="1744"/>
      <c r="AK20" s="1744"/>
      <c r="AL20" s="1744"/>
      <c r="AM20" s="1744"/>
      <c r="AN20" s="1744"/>
      <c r="AO20" s="1744"/>
      <c r="AP20" s="1744"/>
      <c r="AQ20" s="1744"/>
      <c r="AR20" s="1744"/>
      <c r="AS20" s="1744"/>
      <c r="AT20" s="1744"/>
      <c r="AU20" s="1744"/>
      <c r="AV20" s="1744"/>
      <c r="AW20" s="1744"/>
      <c r="AX20" s="1744"/>
      <c r="AY20" s="1744"/>
      <c r="AZ20" s="1744"/>
      <c r="BA20" s="1744"/>
      <c r="BB20" s="1744"/>
      <c r="BC20" s="1744"/>
      <c r="BD20" s="1744"/>
      <c r="BE20" s="1744"/>
      <c r="BF20" s="1744"/>
      <c r="BG20" s="1744"/>
      <c r="BH20" s="1744"/>
      <c r="BI20" s="1744"/>
      <c r="BJ20" s="1744"/>
      <c r="BK20" s="1744"/>
      <c r="BL20" s="1744"/>
      <c r="BM20" s="1744"/>
      <c r="BN20" s="1744"/>
      <c r="BO20" s="1744"/>
      <c r="BP20" s="1744"/>
      <c r="BQ20" s="1744"/>
      <c r="BR20" s="1744"/>
      <c r="BS20" s="1744"/>
      <c r="BT20" s="1744"/>
      <c r="BU20" s="1744"/>
      <c r="BV20" s="1744"/>
      <c r="BW20" s="1744"/>
      <c r="BX20" s="1744"/>
      <c r="BY20" s="1744"/>
      <c r="BZ20" s="1744"/>
      <c r="CA20" s="1744"/>
      <c r="CB20" s="1744"/>
      <c r="CC20" s="1744"/>
      <c r="CD20" s="1744"/>
      <c r="CE20" s="1744"/>
      <c r="CF20" s="1744"/>
      <c r="CG20" s="1744"/>
      <c r="CH20" s="1744"/>
      <c r="CI20" s="1744"/>
      <c r="CJ20" s="1744"/>
      <c r="CK20" s="1744"/>
      <c r="CL20" s="1744"/>
      <c r="CM20" s="1744"/>
      <c r="CN20" s="1744"/>
      <c r="CO20" s="1744"/>
      <c r="CP20" s="1744"/>
      <c r="CQ20" s="1744"/>
      <c r="CR20" s="1744"/>
      <c r="CS20" s="1744"/>
      <c r="CT20" s="1744"/>
      <c r="CU20" s="1744"/>
      <c r="CV20" s="1744"/>
      <c r="CW20" s="1744"/>
      <c r="CX20" s="1744"/>
      <c r="CY20" s="1744"/>
      <c r="CZ20" s="1744"/>
      <c r="DA20" s="1744"/>
      <c r="DB20" s="1744"/>
      <c r="DC20" s="1744"/>
    </row>
    <row r="21" spans="1:107" s="1745" customFormat="1" ht="28.5" customHeight="1">
      <c r="A21" s="1750" t="s">
        <v>260</v>
      </c>
      <c r="B21" s="2332">
        <v>61</v>
      </c>
      <c r="C21" s="2333">
        <v>133</v>
      </c>
      <c r="D21" s="2334">
        <v>194</v>
      </c>
      <c r="E21" s="2335">
        <v>49</v>
      </c>
      <c r="F21" s="2333">
        <v>118</v>
      </c>
      <c r="G21" s="2334">
        <v>167</v>
      </c>
      <c r="H21" s="2335">
        <v>66</v>
      </c>
      <c r="I21" s="2333">
        <v>122</v>
      </c>
      <c r="J21" s="2334">
        <v>188</v>
      </c>
      <c r="K21" s="2335">
        <v>0</v>
      </c>
      <c r="L21" s="2333">
        <v>0</v>
      </c>
      <c r="M21" s="2334">
        <v>0</v>
      </c>
      <c r="N21" s="2335">
        <v>176</v>
      </c>
      <c r="O21" s="2333">
        <v>373</v>
      </c>
      <c r="P21" s="2334">
        <v>549</v>
      </c>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c r="AL21" s="1744"/>
      <c r="AM21" s="1744"/>
      <c r="AN21" s="1744"/>
      <c r="AO21" s="1744"/>
      <c r="AP21" s="1744"/>
      <c r="AQ21" s="1744"/>
      <c r="AR21" s="1744"/>
      <c r="AS21" s="1744"/>
      <c r="AT21" s="1744"/>
      <c r="AU21" s="1744"/>
      <c r="AV21" s="1744"/>
      <c r="AW21" s="1744"/>
      <c r="AX21" s="1744"/>
      <c r="AY21" s="1744"/>
      <c r="AZ21" s="1744"/>
      <c r="BA21" s="1744"/>
      <c r="BB21" s="1744"/>
      <c r="BC21" s="1744"/>
      <c r="BD21" s="1744"/>
      <c r="BE21" s="1744"/>
      <c r="BF21" s="1744"/>
      <c r="BG21" s="1744"/>
      <c r="BH21" s="1744"/>
      <c r="BI21" s="1744"/>
      <c r="BJ21" s="1744"/>
      <c r="BK21" s="1744"/>
      <c r="BL21" s="1744"/>
      <c r="BM21" s="1744"/>
      <c r="BN21" s="1744"/>
      <c r="BO21" s="1744"/>
      <c r="BP21" s="1744"/>
      <c r="BQ21" s="1744"/>
      <c r="BR21" s="1744"/>
      <c r="BS21" s="1744"/>
      <c r="BT21" s="1744"/>
      <c r="BU21" s="1744"/>
      <c r="BV21" s="1744"/>
      <c r="BW21" s="1744"/>
      <c r="BX21" s="1744"/>
      <c r="BY21" s="1744"/>
      <c r="BZ21" s="1744"/>
      <c r="CA21" s="1744"/>
      <c r="CB21" s="1744"/>
      <c r="CC21" s="1744"/>
      <c r="CD21" s="1744"/>
      <c r="CE21" s="1744"/>
      <c r="CF21" s="1744"/>
      <c r="CG21" s="1744"/>
      <c r="CH21" s="1744"/>
      <c r="CI21" s="1744"/>
      <c r="CJ21" s="1744"/>
      <c r="CK21" s="1744"/>
      <c r="CL21" s="1744"/>
      <c r="CM21" s="1744"/>
      <c r="CN21" s="1744"/>
      <c r="CO21" s="1744"/>
      <c r="CP21" s="1744"/>
      <c r="CQ21" s="1744"/>
      <c r="CR21" s="1744"/>
      <c r="CS21" s="1744"/>
      <c r="CT21" s="1744"/>
      <c r="CU21" s="1744"/>
      <c r="CV21" s="1744"/>
      <c r="CW21" s="1744"/>
      <c r="CX21" s="1744"/>
      <c r="CY21" s="1744"/>
      <c r="CZ21" s="1744"/>
      <c r="DA21" s="1744"/>
      <c r="DB21" s="1744"/>
      <c r="DC21" s="1744"/>
    </row>
    <row r="22" spans="1:107" s="1753" customFormat="1" ht="23.25" customHeight="1">
      <c r="A22" s="2227" t="s">
        <v>2868</v>
      </c>
      <c r="B22" s="2228"/>
      <c r="C22" s="2228"/>
      <c r="D22" s="2228"/>
      <c r="E22" s="2228"/>
      <c r="F22" s="2228"/>
      <c r="G22" s="2228"/>
      <c r="H22" s="2228"/>
      <c r="I22" s="2228"/>
      <c r="J22" s="2228"/>
      <c r="K22" s="2228"/>
      <c r="L22" s="2228"/>
      <c r="M22" s="2228"/>
      <c r="N22" s="2228"/>
      <c r="O22" s="2228"/>
      <c r="P22" s="2229"/>
      <c r="Q22" s="1744"/>
      <c r="R22" s="1744"/>
      <c r="S22" s="1744"/>
      <c r="T22" s="1744"/>
      <c r="U22" s="1744"/>
      <c r="V22" s="1744"/>
      <c r="W22" s="1744"/>
      <c r="X22" s="1744"/>
      <c r="Y22" s="1744"/>
      <c r="Z22" s="1744"/>
      <c r="AA22" s="1744"/>
      <c r="AB22" s="1744"/>
      <c r="AC22" s="1744"/>
      <c r="AD22" s="1744"/>
      <c r="AE22" s="1744"/>
      <c r="AF22" s="1744"/>
      <c r="AG22" s="1744"/>
      <c r="AH22" s="1744"/>
      <c r="AI22" s="1744"/>
      <c r="AJ22" s="1744"/>
      <c r="AK22" s="1744"/>
      <c r="AL22" s="1744"/>
      <c r="AM22" s="1744"/>
      <c r="AN22" s="1744"/>
      <c r="AO22" s="1744"/>
      <c r="AP22" s="1744"/>
      <c r="AQ22" s="1744"/>
      <c r="AR22" s="1744"/>
      <c r="AS22" s="1744"/>
      <c r="AT22" s="1744"/>
      <c r="AU22" s="1744"/>
      <c r="AV22" s="1744"/>
      <c r="AW22" s="1744"/>
      <c r="AX22" s="1744"/>
      <c r="AY22" s="1744"/>
      <c r="AZ22" s="1744"/>
      <c r="BA22" s="1744"/>
      <c r="BB22" s="1744"/>
      <c r="BC22" s="1744"/>
      <c r="BD22" s="1744"/>
      <c r="BE22" s="1744"/>
      <c r="BF22" s="1744"/>
      <c r="BG22" s="1744"/>
      <c r="BH22" s="1744"/>
      <c r="BI22" s="1744"/>
      <c r="BJ22" s="1744"/>
      <c r="BK22" s="1744"/>
      <c r="BL22" s="1744"/>
      <c r="BM22" s="1744"/>
      <c r="BN22" s="1744"/>
      <c r="BO22" s="1744"/>
      <c r="BP22" s="1744"/>
      <c r="BQ22" s="1744"/>
      <c r="BR22" s="1744"/>
      <c r="BS22" s="1744"/>
      <c r="BT22" s="1744"/>
      <c r="BU22" s="1744"/>
      <c r="BV22" s="1744"/>
      <c r="BW22" s="1744"/>
      <c r="BX22" s="1744"/>
      <c r="BY22" s="1744"/>
      <c r="BZ22" s="1744"/>
      <c r="CA22" s="1744"/>
      <c r="CB22" s="1744"/>
      <c r="CC22" s="1744"/>
      <c r="CD22" s="1744"/>
      <c r="CE22" s="1744"/>
      <c r="CF22" s="1744"/>
      <c r="CG22" s="1744"/>
      <c r="CH22" s="1744"/>
      <c r="CI22" s="1744"/>
      <c r="CJ22" s="1744"/>
      <c r="CK22" s="1744"/>
      <c r="CL22" s="1744"/>
      <c r="CM22" s="1744"/>
      <c r="CN22" s="1744"/>
      <c r="CO22" s="1744"/>
      <c r="CP22" s="1744"/>
      <c r="CQ22" s="1744"/>
      <c r="CR22" s="1744"/>
      <c r="CS22" s="1744"/>
      <c r="CT22" s="1744"/>
      <c r="CU22" s="1744"/>
      <c r="CV22" s="1744"/>
      <c r="CW22" s="1744"/>
      <c r="CX22" s="1744"/>
      <c r="CY22" s="1744"/>
      <c r="CZ22" s="1744"/>
      <c r="DA22" s="1744"/>
      <c r="DB22" s="1744"/>
      <c r="DC22" s="1744"/>
    </row>
    <row r="23" spans="1:107" s="1753" customFormat="1" ht="32.25" customHeight="1">
      <c r="A23" s="1748" t="s">
        <v>2846</v>
      </c>
      <c r="B23" s="2326">
        <v>4</v>
      </c>
      <c r="C23" s="2320">
        <v>14</v>
      </c>
      <c r="D23" s="2321">
        <v>18</v>
      </c>
      <c r="E23" s="2320">
        <v>12</v>
      </c>
      <c r="F23" s="2320">
        <v>12</v>
      </c>
      <c r="G23" s="2321">
        <v>24</v>
      </c>
      <c r="H23" s="2319">
        <v>13</v>
      </c>
      <c r="I23" s="2324">
        <v>23</v>
      </c>
      <c r="J23" s="2321">
        <v>36</v>
      </c>
      <c r="K23" s="2324">
        <v>0</v>
      </c>
      <c r="L23" s="2324">
        <v>0</v>
      </c>
      <c r="M23" s="2321">
        <v>0</v>
      </c>
      <c r="N23" s="2325">
        <v>29</v>
      </c>
      <c r="O23" s="2320">
        <v>49</v>
      </c>
      <c r="P23" s="2321">
        <v>78</v>
      </c>
    </row>
    <row r="24" spans="1:107" s="1753" customFormat="1" ht="29.25" customHeight="1">
      <c r="A24" s="1748" t="s">
        <v>2847</v>
      </c>
      <c r="B24" s="2326">
        <v>17</v>
      </c>
      <c r="C24" s="2320">
        <v>32</v>
      </c>
      <c r="D24" s="2321">
        <v>49</v>
      </c>
      <c r="E24" s="2320">
        <v>4</v>
      </c>
      <c r="F24" s="2320">
        <v>2</v>
      </c>
      <c r="G24" s="2321">
        <v>6</v>
      </c>
      <c r="H24" s="2319">
        <v>18</v>
      </c>
      <c r="I24" s="2324">
        <v>19</v>
      </c>
      <c r="J24" s="2321">
        <v>37</v>
      </c>
      <c r="K24" s="2319">
        <v>0</v>
      </c>
      <c r="L24" s="2324">
        <v>0</v>
      </c>
      <c r="M24" s="2321">
        <v>0</v>
      </c>
      <c r="N24" s="2325">
        <v>39</v>
      </c>
      <c r="O24" s="2320">
        <v>53</v>
      </c>
      <c r="P24" s="2321">
        <v>92</v>
      </c>
    </row>
    <row r="25" spans="1:107" s="1753" customFormat="1" ht="29.25" customHeight="1">
      <c r="A25" s="1748" t="s">
        <v>2848</v>
      </c>
      <c r="B25" s="2326">
        <v>28</v>
      </c>
      <c r="C25" s="2320">
        <v>17</v>
      </c>
      <c r="D25" s="2321">
        <v>45</v>
      </c>
      <c r="E25" s="2320">
        <v>26</v>
      </c>
      <c r="F25" s="2320">
        <v>13</v>
      </c>
      <c r="G25" s="2321">
        <v>39</v>
      </c>
      <c r="H25" s="2324">
        <v>4</v>
      </c>
      <c r="I25" s="2324">
        <v>5</v>
      </c>
      <c r="J25" s="2321">
        <v>9</v>
      </c>
      <c r="K25" s="2324">
        <v>0</v>
      </c>
      <c r="L25" s="2324">
        <v>0</v>
      </c>
      <c r="M25" s="2321">
        <v>0</v>
      </c>
      <c r="N25" s="2325">
        <v>58</v>
      </c>
      <c r="O25" s="2320">
        <v>35</v>
      </c>
      <c r="P25" s="2321">
        <v>93</v>
      </c>
    </row>
    <row r="26" spans="1:107" s="1753" customFormat="1" ht="30" customHeight="1">
      <c r="A26" s="1748" t="s">
        <v>2858</v>
      </c>
      <c r="B26" s="2326">
        <v>15</v>
      </c>
      <c r="C26" s="2320">
        <v>2</v>
      </c>
      <c r="D26" s="2321">
        <v>17</v>
      </c>
      <c r="E26" s="2320">
        <v>0</v>
      </c>
      <c r="F26" s="2320">
        <v>0</v>
      </c>
      <c r="G26" s="2321">
        <v>0</v>
      </c>
      <c r="H26" s="2324">
        <v>0</v>
      </c>
      <c r="I26" s="2320">
        <v>0</v>
      </c>
      <c r="J26" s="2321">
        <v>0</v>
      </c>
      <c r="K26" s="2324">
        <v>0</v>
      </c>
      <c r="L26" s="2320">
        <v>0</v>
      </c>
      <c r="M26" s="2321">
        <v>0</v>
      </c>
      <c r="N26" s="2325">
        <v>15</v>
      </c>
      <c r="O26" s="2320">
        <v>2</v>
      </c>
      <c r="P26" s="2321">
        <v>17</v>
      </c>
    </row>
    <row r="27" spans="1:107" s="1753" customFormat="1" ht="27" customHeight="1">
      <c r="A27" s="1750" t="s">
        <v>260</v>
      </c>
      <c r="B27" s="2332">
        <v>64</v>
      </c>
      <c r="C27" s="2333">
        <v>65</v>
      </c>
      <c r="D27" s="2334">
        <v>129</v>
      </c>
      <c r="E27" s="2335">
        <v>42</v>
      </c>
      <c r="F27" s="2333">
        <v>27</v>
      </c>
      <c r="G27" s="2334">
        <v>69</v>
      </c>
      <c r="H27" s="2335">
        <v>35</v>
      </c>
      <c r="I27" s="2333">
        <v>47</v>
      </c>
      <c r="J27" s="2334">
        <v>82</v>
      </c>
      <c r="K27" s="2335">
        <v>0</v>
      </c>
      <c r="L27" s="2333">
        <v>0</v>
      </c>
      <c r="M27" s="2334">
        <v>0</v>
      </c>
      <c r="N27" s="2335">
        <v>141</v>
      </c>
      <c r="O27" s="2333">
        <v>139</v>
      </c>
      <c r="P27" s="2334">
        <v>280</v>
      </c>
    </row>
    <row r="28" spans="1:107" s="1753" customFormat="1" ht="23.25" customHeight="1">
      <c r="A28" s="6786" t="s">
        <v>2795</v>
      </c>
      <c r="B28" s="6787"/>
      <c r="C28" s="6787"/>
      <c r="D28" s="6787"/>
      <c r="E28" s="6787"/>
      <c r="F28" s="6787"/>
      <c r="G28" s="6787"/>
      <c r="H28" s="6787"/>
      <c r="I28" s="6787"/>
      <c r="J28" s="6787"/>
      <c r="K28" s="6787"/>
      <c r="L28" s="6787"/>
      <c r="M28" s="6787"/>
      <c r="N28" s="6787"/>
      <c r="O28" s="6787"/>
      <c r="P28" s="6788"/>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c r="AL28" s="1744"/>
      <c r="AM28" s="1744"/>
      <c r="AN28" s="1744"/>
      <c r="AO28" s="1744"/>
      <c r="AP28" s="1744"/>
      <c r="AQ28" s="1744"/>
      <c r="AR28" s="1744"/>
      <c r="AS28" s="1744"/>
      <c r="AT28" s="1744"/>
      <c r="AU28" s="1744"/>
      <c r="AV28" s="1744"/>
      <c r="AW28" s="1744"/>
      <c r="AX28" s="1744"/>
      <c r="AY28" s="1744"/>
      <c r="AZ28" s="1744"/>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c r="CF28" s="1744"/>
      <c r="CG28" s="1744"/>
      <c r="CH28" s="1744"/>
      <c r="CI28" s="1744"/>
      <c r="CJ28" s="1744"/>
      <c r="CK28" s="1744"/>
      <c r="CL28" s="1744"/>
      <c r="CM28" s="1744"/>
      <c r="CN28" s="1744"/>
      <c r="CO28" s="1744"/>
      <c r="CP28" s="1744"/>
      <c r="CQ28" s="1744"/>
      <c r="CR28" s="1744"/>
      <c r="CS28" s="1744"/>
      <c r="CT28" s="1744"/>
      <c r="CU28" s="1744"/>
      <c r="CV28" s="1744"/>
      <c r="CW28" s="1744"/>
      <c r="CX28" s="1744"/>
      <c r="CY28" s="1744"/>
      <c r="CZ28" s="1744"/>
      <c r="DA28" s="1744"/>
      <c r="DB28" s="1744"/>
      <c r="DC28" s="1744"/>
    </row>
    <row r="29" spans="1:107" s="1745" customFormat="1" ht="25.5" customHeight="1">
      <c r="A29" s="1749" t="s">
        <v>2846</v>
      </c>
      <c r="B29" s="2274">
        <v>90</v>
      </c>
      <c r="C29" s="2274">
        <v>93</v>
      </c>
      <c r="D29" s="2336">
        <v>183</v>
      </c>
      <c r="E29" s="2337">
        <v>98</v>
      </c>
      <c r="F29" s="2274">
        <v>94</v>
      </c>
      <c r="G29" s="2336">
        <v>192</v>
      </c>
      <c r="H29" s="2337">
        <v>35</v>
      </c>
      <c r="I29" s="2274">
        <v>30</v>
      </c>
      <c r="J29" s="2336">
        <v>65</v>
      </c>
      <c r="K29" s="2337">
        <v>0</v>
      </c>
      <c r="L29" s="2274">
        <v>0</v>
      </c>
      <c r="M29" s="2336">
        <v>0</v>
      </c>
      <c r="N29" s="2337">
        <v>223</v>
      </c>
      <c r="O29" s="2274">
        <v>217</v>
      </c>
      <c r="P29" s="2336">
        <v>440</v>
      </c>
      <c r="Q29" s="1744"/>
      <c r="R29" s="1744"/>
      <c r="S29" s="1744"/>
      <c r="T29" s="1744"/>
      <c r="U29" s="1744"/>
      <c r="V29" s="1744"/>
      <c r="W29" s="1744"/>
      <c r="X29" s="1744"/>
      <c r="Y29" s="1744"/>
      <c r="Z29" s="1744"/>
      <c r="AA29" s="1744"/>
      <c r="AB29" s="1744"/>
      <c r="AC29" s="1744"/>
      <c r="AD29" s="1744"/>
      <c r="AE29" s="1744"/>
      <c r="AF29" s="1744"/>
      <c r="AG29" s="1744"/>
      <c r="AH29" s="1744"/>
      <c r="AI29" s="1744"/>
      <c r="AJ29" s="1744"/>
      <c r="AK29" s="1744"/>
      <c r="AL29" s="1744"/>
      <c r="AM29" s="1744"/>
      <c r="AN29" s="1744"/>
      <c r="AO29" s="1744"/>
      <c r="AP29" s="1744"/>
      <c r="AQ29" s="1744"/>
      <c r="AR29" s="1744"/>
      <c r="AS29" s="1744"/>
      <c r="AT29" s="1744"/>
      <c r="AU29" s="1744"/>
      <c r="AV29" s="1744"/>
      <c r="AW29" s="1744"/>
      <c r="AX29" s="1744"/>
      <c r="AY29" s="1744"/>
      <c r="AZ29" s="1744"/>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c r="CF29" s="1744"/>
      <c r="CG29" s="1744"/>
      <c r="CH29" s="1744"/>
      <c r="CI29" s="1744"/>
      <c r="CJ29" s="1744"/>
      <c r="CK29" s="1744"/>
      <c r="CL29" s="1744"/>
      <c r="CM29" s="1744"/>
      <c r="CN29" s="1744"/>
      <c r="CO29" s="1744"/>
      <c r="CP29" s="1744"/>
      <c r="CQ29" s="1744"/>
      <c r="CR29" s="1744"/>
      <c r="CS29" s="1744"/>
      <c r="CT29" s="1744"/>
      <c r="CU29" s="1744"/>
      <c r="CV29" s="1744"/>
      <c r="CW29" s="1744"/>
      <c r="CX29" s="1744"/>
      <c r="CY29" s="1744"/>
      <c r="CZ29" s="1744"/>
      <c r="DA29" s="1744"/>
      <c r="DB29" s="1744"/>
      <c r="DC29" s="1744"/>
    </row>
    <row r="30" spans="1:107" s="1745" customFormat="1" ht="24.75" customHeight="1">
      <c r="A30" s="1749" t="s">
        <v>2847</v>
      </c>
      <c r="B30" s="2274">
        <v>431</v>
      </c>
      <c r="C30" s="2274">
        <v>536</v>
      </c>
      <c r="D30" s="2275">
        <v>967</v>
      </c>
      <c r="E30" s="2337">
        <v>251</v>
      </c>
      <c r="F30" s="2274">
        <v>254</v>
      </c>
      <c r="G30" s="2275">
        <v>505</v>
      </c>
      <c r="H30" s="2337">
        <v>315</v>
      </c>
      <c r="I30" s="2274">
        <v>343</v>
      </c>
      <c r="J30" s="2275">
        <v>658</v>
      </c>
      <c r="K30" s="2337">
        <v>55</v>
      </c>
      <c r="L30" s="2274">
        <v>46</v>
      </c>
      <c r="M30" s="2275">
        <v>101</v>
      </c>
      <c r="N30" s="2337">
        <v>1052</v>
      </c>
      <c r="O30" s="2274">
        <v>1179</v>
      </c>
      <c r="P30" s="2275">
        <v>2231</v>
      </c>
      <c r="Q30" s="1744"/>
      <c r="R30" s="1744"/>
      <c r="S30" s="1744"/>
      <c r="T30" s="1744"/>
      <c r="U30" s="1744"/>
      <c r="V30" s="1744"/>
      <c r="W30" s="1744"/>
      <c r="X30" s="1744"/>
      <c r="Y30" s="1744"/>
      <c r="Z30" s="1744"/>
      <c r="AA30" s="1744"/>
      <c r="AB30" s="1744"/>
      <c r="AC30" s="1744"/>
      <c r="AD30" s="1744"/>
      <c r="AE30" s="1744"/>
      <c r="AF30" s="1744"/>
      <c r="AG30" s="1744"/>
      <c r="AH30" s="1744"/>
      <c r="AI30" s="1744"/>
      <c r="AJ30" s="1744"/>
      <c r="AK30" s="1744"/>
      <c r="AL30" s="1744"/>
      <c r="AM30" s="1744"/>
      <c r="AN30" s="1744"/>
      <c r="AO30" s="1744"/>
      <c r="AP30" s="1744"/>
      <c r="AQ30" s="1744"/>
      <c r="AR30" s="1744"/>
      <c r="AS30" s="1744"/>
      <c r="AT30" s="1744"/>
      <c r="AU30" s="1744"/>
      <c r="AV30" s="1744"/>
      <c r="AW30" s="1744"/>
      <c r="AX30" s="1744"/>
      <c r="AY30" s="1744"/>
      <c r="AZ30" s="1744"/>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c r="CF30" s="1744"/>
      <c r="CG30" s="1744"/>
      <c r="CH30" s="1744"/>
      <c r="CI30" s="1744"/>
      <c r="CJ30" s="1744"/>
      <c r="CK30" s="1744"/>
      <c r="CL30" s="1744"/>
      <c r="CM30" s="1744"/>
      <c r="CN30" s="1744"/>
      <c r="CO30" s="1744"/>
      <c r="CP30" s="1744"/>
      <c r="CQ30" s="1744"/>
      <c r="CR30" s="1744"/>
      <c r="CS30" s="1744"/>
      <c r="CT30" s="1744"/>
      <c r="CU30" s="1744"/>
      <c r="CV30" s="1744"/>
      <c r="CW30" s="1744"/>
      <c r="CX30" s="1744"/>
      <c r="CY30" s="1744"/>
      <c r="CZ30" s="1744"/>
      <c r="DA30" s="1744"/>
      <c r="DB30" s="1744"/>
      <c r="DC30" s="1744"/>
    </row>
    <row r="31" spans="1:107" s="1745" customFormat="1" ht="26.25" customHeight="1">
      <c r="A31" s="1749" t="s">
        <v>2848</v>
      </c>
      <c r="B31" s="2320">
        <v>29</v>
      </c>
      <c r="C31" s="2320">
        <v>17</v>
      </c>
      <c r="D31" s="2321">
        <v>46</v>
      </c>
      <c r="E31" s="2324">
        <v>26</v>
      </c>
      <c r="F31" s="2320">
        <v>13</v>
      </c>
      <c r="G31" s="2321">
        <v>39</v>
      </c>
      <c r="H31" s="2324">
        <v>32</v>
      </c>
      <c r="I31" s="2320">
        <v>34</v>
      </c>
      <c r="J31" s="2321">
        <v>66</v>
      </c>
      <c r="K31" s="2324">
        <v>0</v>
      </c>
      <c r="L31" s="2320">
        <v>0</v>
      </c>
      <c r="M31" s="2321">
        <v>0</v>
      </c>
      <c r="N31" s="2324">
        <v>87</v>
      </c>
      <c r="O31" s="2320">
        <v>64</v>
      </c>
      <c r="P31" s="2321">
        <v>151</v>
      </c>
      <c r="Q31" s="1744"/>
      <c r="R31" s="1744"/>
      <c r="S31" s="1744"/>
      <c r="T31" s="1744"/>
      <c r="U31" s="1744"/>
      <c r="V31" s="1744"/>
      <c r="W31" s="1744"/>
      <c r="X31" s="1744"/>
      <c r="Y31" s="1744"/>
      <c r="Z31" s="1744"/>
      <c r="AA31" s="1744"/>
      <c r="AB31" s="1744"/>
      <c r="AC31" s="1744"/>
      <c r="AD31" s="1744"/>
      <c r="AE31" s="1744"/>
      <c r="AF31" s="1744"/>
      <c r="AG31" s="1744"/>
      <c r="AH31" s="1744"/>
      <c r="AI31" s="1744"/>
      <c r="AJ31" s="1744"/>
      <c r="AK31" s="1744"/>
      <c r="AL31" s="1744"/>
      <c r="AM31" s="1744"/>
      <c r="AN31" s="1744"/>
      <c r="AO31" s="1744"/>
      <c r="AP31" s="1744"/>
      <c r="AQ31" s="1744"/>
      <c r="AR31" s="1744"/>
      <c r="AS31" s="1744"/>
      <c r="AT31" s="1744"/>
      <c r="AU31" s="1744"/>
      <c r="AV31" s="1744"/>
      <c r="AW31" s="1744"/>
      <c r="AX31" s="1744"/>
      <c r="AY31" s="1744"/>
      <c r="AZ31" s="1744"/>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c r="CF31" s="1744"/>
      <c r="CG31" s="1744"/>
      <c r="CH31" s="1744"/>
      <c r="CI31" s="1744"/>
      <c r="CJ31" s="1744"/>
      <c r="CK31" s="1744"/>
      <c r="CL31" s="1744"/>
      <c r="CM31" s="1744"/>
      <c r="CN31" s="1744"/>
      <c r="CO31" s="1744"/>
      <c r="CP31" s="1744"/>
      <c r="CQ31" s="1744"/>
      <c r="CR31" s="1744"/>
      <c r="CS31" s="1744"/>
      <c r="CT31" s="1744"/>
      <c r="CU31" s="1744"/>
      <c r="CV31" s="1744"/>
      <c r="CW31" s="1744"/>
      <c r="CX31" s="1744"/>
      <c r="CY31" s="1744"/>
      <c r="CZ31" s="1744"/>
      <c r="DA31" s="1744"/>
      <c r="DB31" s="1744"/>
      <c r="DC31" s="1744"/>
    </row>
    <row r="32" spans="1:107" s="1745" customFormat="1" ht="27" customHeight="1">
      <c r="A32" s="1748" t="s">
        <v>2858</v>
      </c>
      <c r="B32" s="2338">
        <v>24</v>
      </c>
      <c r="C32" s="2329">
        <v>18</v>
      </c>
      <c r="D32" s="2339">
        <v>42</v>
      </c>
      <c r="E32" s="2340">
        <v>0</v>
      </c>
      <c r="F32" s="2329">
        <v>0</v>
      </c>
      <c r="G32" s="2339">
        <v>0</v>
      </c>
      <c r="H32" s="2340">
        <v>0</v>
      </c>
      <c r="I32" s="2329">
        <v>0</v>
      </c>
      <c r="J32" s="2339">
        <v>0</v>
      </c>
      <c r="K32" s="2340">
        <v>0</v>
      </c>
      <c r="L32" s="2329">
        <v>0</v>
      </c>
      <c r="M32" s="2339">
        <v>0</v>
      </c>
      <c r="N32" s="2340">
        <v>24</v>
      </c>
      <c r="O32" s="2329">
        <v>18</v>
      </c>
      <c r="P32" s="2339">
        <v>42</v>
      </c>
      <c r="Q32" s="1744"/>
      <c r="R32" s="1744"/>
      <c r="S32" s="1744"/>
      <c r="T32" s="1744"/>
      <c r="U32" s="1744"/>
      <c r="V32" s="1744"/>
      <c r="W32" s="1744"/>
      <c r="X32" s="1744"/>
      <c r="Y32" s="1744"/>
      <c r="Z32" s="1744"/>
      <c r="AA32" s="1744"/>
      <c r="AB32" s="1744"/>
      <c r="AC32" s="1744"/>
      <c r="AD32" s="1744"/>
      <c r="AE32" s="1744"/>
      <c r="AF32" s="1744"/>
      <c r="AG32" s="1744"/>
      <c r="AH32" s="1744"/>
      <c r="AI32" s="1744"/>
      <c r="AJ32" s="1744"/>
      <c r="AK32" s="1744"/>
      <c r="AL32" s="1744"/>
      <c r="AM32" s="1744"/>
      <c r="AN32" s="1744"/>
      <c r="AO32" s="1744"/>
      <c r="AP32" s="1744"/>
      <c r="AQ32" s="1744"/>
      <c r="AR32" s="1744"/>
      <c r="AS32" s="1744"/>
      <c r="AT32" s="1744"/>
      <c r="AU32" s="1744"/>
      <c r="AV32" s="1744"/>
      <c r="AW32" s="1744"/>
      <c r="AX32" s="1744"/>
      <c r="AY32" s="1744"/>
      <c r="AZ32" s="1744"/>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c r="CF32" s="1744"/>
      <c r="CG32" s="1744"/>
      <c r="CH32" s="1744"/>
      <c r="CI32" s="1744"/>
      <c r="CJ32" s="1744"/>
      <c r="CK32" s="1744"/>
      <c r="CL32" s="1744"/>
      <c r="CM32" s="1744"/>
      <c r="CN32" s="1744"/>
      <c r="CO32" s="1744"/>
      <c r="CP32" s="1744"/>
      <c r="CQ32" s="1744"/>
      <c r="CR32" s="1744"/>
      <c r="CS32" s="1744"/>
      <c r="CT32" s="1744"/>
      <c r="CU32" s="1744"/>
      <c r="CV32" s="1744"/>
      <c r="CW32" s="1744"/>
      <c r="CX32" s="1744"/>
      <c r="CY32" s="1744"/>
      <c r="CZ32" s="1744"/>
      <c r="DA32" s="1744"/>
      <c r="DB32" s="1744"/>
      <c r="DC32" s="1744"/>
    </row>
    <row r="33" spans="1:107" s="1745" customFormat="1" ht="29.25" customHeight="1">
      <c r="A33" s="1751" t="s">
        <v>260</v>
      </c>
      <c r="B33" s="2333">
        <v>574</v>
      </c>
      <c r="C33" s="2333">
        <v>664</v>
      </c>
      <c r="D33" s="2334">
        <v>1238</v>
      </c>
      <c r="E33" s="2335">
        <v>375</v>
      </c>
      <c r="F33" s="2333">
        <v>361</v>
      </c>
      <c r="G33" s="2334">
        <v>736</v>
      </c>
      <c r="H33" s="2335">
        <v>382</v>
      </c>
      <c r="I33" s="2333">
        <v>407</v>
      </c>
      <c r="J33" s="2334">
        <v>789</v>
      </c>
      <c r="K33" s="2335">
        <v>55</v>
      </c>
      <c r="L33" s="2333">
        <v>46</v>
      </c>
      <c r="M33" s="2334">
        <v>101</v>
      </c>
      <c r="N33" s="2335">
        <v>1386</v>
      </c>
      <c r="O33" s="2333">
        <v>1478</v>
      </c>
      <c r="P33" s="2334">
        <v>2864</v>
      </c>
      <c r="Q33" s="1744"/>
      <c r="R33" s="1744"/>
      <c r="S33" s="1744"/>
      <c r="T33" s="1744"/>
      <c r="U33" s="1744"/>
      <c r="V33" s="1744"/>
      <c r="W33" s="1744"/>
      <c r="X33" s="1744"/>
      <c r="Y33" s="1744"/>
      <c r="Z33" s="1744"/>
      <c r="AA33" s="1744"/>
      <c r="AB33" s="1744"/>
      <c r="AC33" s="1744"/>
      <c r="AD33" s="1744"/>
      <c r="AE33" s="1744"/>
      <c r="AF33" s="1744"/>
      <c r="AG33" s="1744"/>
      <c r="AH33" s="1744"/>
      <c r="AI33" s="1744"/>
      <c r="AJ33" s="1744"/>
      <c r="AK33" s="1744"/>
      <c r="AL33" s="1744"/>
      <c r="AM33" s="1744"/>
      <c r="AN33" s="1744"/>
      <c r="AO33" s="1744"/>
      <c r="AP33" s="1744"/>
      <c r="AQ33" s="1744"/>
      <c r="AR33" s="1744"/>
      <c r="AS33" s="1744"/>
      <c r="AT33" s="1744"/>
      <c r="AU33" s="1744"/>
      <c r="AV33" s="1744"/>
      <c r="AW33" s="1744"/>
      <c r="AX33" s="1744"/>
      <c r="AY33" s="1744"/>
      <c r="AZ33" s="1744"/>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c r="CF33" s="1744"/>
      <c r="CG33" s="1744"/>
      <c r="CH33" s="1744"/>
      <c r="CI33" s="1744"/>
      <c r="CJ33" s="1744"/>
      <c r="CK33" s="1744"/>
      <c r="CL33" s="1744"/>
      <c r="CM33" s="1744"/>
      <c r="CN33" s="1744"/>
      <c r="CO33" s="1744"/>
      <c r="CP33" s="1744"/>
      <c r="CQ33" s="1744"/>
      <c r="CR33" s="1744"/>
      <c r="CS33" s="1744"/>
      <c r="CT33" s="1744"/>
      <c r="CU33" s="1744"/>
      <c r="CV33" s="1744"/>
      <c r="CW33" s="1744"/>
      <c r="CX33" s="1744"/>
      <c r="CY33" s="1744"/>
      <c r="CZ33" s="1744"/>
      <c r="DA33" s="1744"/>
      <c r="DB33" s="1744"/>
      <c r="DC33" s="1744"/>
    </row>
    <row r="34" spans="1:107" s="1745" customFormat="1" ht="12.75" customHeight="1">
      <c r="A34" s="1754"/>
      <c r="B34" s="1755"/>
      <c r="C34" s="1756"/>
      <c r="D34" s="1756"/>
      <c r="E34" s="1756"/>
      <c r="F34" s="1756"/>
      <c r="G34" s="1756"/>
      <c r="H34" s="1756"/>
      <c r="I34" s="1756"/>
      <c r="J34" s="1756"/>
      <c r="K34" s="1756"/>
      <c r="L34" s="1756"/>
      <c r="M34" s="1756"/>
      <c r="N34" s="1756"/>
      <c r="O34" s="1756"/>
      <c r="P34" s="1756"/>
      <c r="Q34" s="1744"/>
      <c r="R34" s="1744"/>
      <c r="S34" s="1744"/>
      <c r="T34" s="1744"/>
      <c r="U34" s="1744"/>
      <c r="V34" s="1744"/>
      <c r="W34" s="1744"/>
      <c r="X34" s="1744"/>
      <c r="Y34" s="1744"/>
      <c r="Z34" s="1744"/>
      <c r="AA34" s="1744"/>
      <c r="AB34" s="1744"/>
      <c r="AC34" s="1744"/>
      <c r="AD34" s="1744"/>
      <c r="AE34" s="1744"/>
      <c r="AF34" s="1744"/>
      <c r="AG34" s="1744"/>
      <c r="AH34" s="1744"/>
      <c r="AI34" s="1744"/>
      <c r="AJ34" s="1744"/>
      <c r="AK34" s="1744"/>
      <c r="AL34" s="1744"/>
      <c r="AM34" s="1744"/>
      <c r="AN34" s="1744"/>
      <c r="AO34" s="1744"/>
      <c r="AP34" s="1744"/>
      <c r="AQ34" s="1744"/>
      <c r="AR34" s="1744"/>
      <c r="AS34" s="1744"/>
      <c r="AT34" s="1744"/>
      <c r="AU34" s="1744"/>
      <c r="AV34" s="1744"/>
      <c r="AW34" s="1744"/>
      <c r="AX34" s="1744"/>
      <c r="AY34" s="1744"/>
      <c r="AZ34" s="1744"/>
      <c r="BA34" s="1744"/>
      <c r="BB34" s="1744"/>
      <c r="BC34" s="1744"/>
      <c r="BD34" s="1744"/>
      <c r="BE34" s="1744"/>
      <c r="BF34" s="1744"/>
      <c r="BG34" s="1744"/>
      <c r="BH34" s="1744"/>
      <c r="BI34" s="1744"/>
      <c r="BJ34" s="1744"/>
      <c r="BK34" s="1744"/>
      <c r="BL34" s="1744"/>
      <c r="BM34" s="1744"/>
      <c r="BN34" s="1744"/>
      <c r="BO34" s="1744"/>
      <c r="BP34" s="1744"/>
      <c r="BQ34" s="1744"/>
      <c r="BR34" s="1744"/>
      <c r="BS34" s="1744"/>
      <c r="BT34" s="1744"/>
      <c r="BU34" s="1744"/>
      <c r="BV34" s="1744"/>
      <c r="BW34" s="1744"/>
      <c r="BX34" s="1744"/>
      <c r="BY34" s="1744"/>
      <c r="BZ34" s="1744"/>
      <c r="CA34" s="1744"/>
      <c r="CB34" s="1744"/>
      <c r="CC34" s="1744"/>
      <c r="CD34" s="1744"/>
      <c r="CE34" s="1744"/>
      <c r="CF34" s="1744"/>
      <c r="CG34" s="1744"/>
      <c r="CH34" s="1744"/>
      <c r="CI34" s="1744"/>
      <c r="CJ34" s="1744"/>
      <c r="CK34" s="1744"/>
      <c r="CL34" s="1744"/>
      <c r="CM34" s="1744"/>
      <c r="CN34" s="1744"/>
      <c r="CO34" s="1744"/>
      <c r="CP34" s="1744"/>
      <c r="CQ34" s="1744"/>
      <c r="CR34" s="1744"/>
      <c r="CS34" s="1744"/>
      <c r="CT34" s="1744"/>
      <c r="CU34" s="1744"/>
      <c r="CV34" s="1744"/>
      <c r="CW34" s="1744"/>
      <c r="CX34" s="1744"/>
      <c r="CY34" s="1744"/>
      <c r="CZ34" s="1744"/>
      <c r="DA34" s="1744"/>
      <c r="DB34" s="1744"/>
      <c r="DC34" s="1744"/>
    </row>
    <row r="35" spans="1:107" s="1736" customFormat="1" ht="22.5" customHeight="1">
      <c r="A35" s="1732" t="s">
        <v>3902</v>
      </c>
      <c r="B35" s="1733"/>
      <c r="Q35" s="1735"/>
      <c r="R35" s="1735"/>
      <c r="S35" s="1735"/>
      <c r="T35" s="1735"/>
      <c r="U35" s="1735"/>
      <c r="V35" s="1735"/>
      <c r="W35" s="1735"/>
      <c r="X35" s="1735"/>
      <c r="Y35" s="1735"/>
      <c r="Z35" s="1735"/>
      <c r="AA35" s="1735"/>
      <c r="AB35" s="1735"/>
      <c r="AC35" s="1735"/>
      <c r="AD35" s="1735"/>
      <c r="AE35" s="1735"/>
      <c r="AF35" s="1735"/>
      <c r="AG35" s="1735"/>
      <c r="AH35" s="1735"/>
      <c r="AI35" s="1735"/>
      <c r="AJ35" s="1735"/>
      <c r="AK35" s="1735"/>
      <c r="AL35" s="1735"/>
      <c r="AM35" s="1735"/>
      <c r="AN35" s="1735"/>
      <c r="AO35" s="1735"/>
      <c r="AP35" s="1735"/>
      <c r="AQ35" s="1735"/>
      <c r="AR35" s="1735"/>
      <c r="AS35" s="1735"/>
      <c r="AT35" s="1735"/>
      <c r="AU35" s="1735"/>
      <c r="AV35" s="1735"/>
      <c r="AW35" s="1735"/>
      <c r="AX35" s="1735"/>
      <c r="AY35" s="1735"/>
      <c r="AZ35" s="1735"/>
      <c r="BA35" s="1735"/>
      <c r="BB35" s="1735"/>
      <c r="BC35" s="1735"/>
      <c r="BD35" s="1735"/>
      <c r="BE35" s="1735"/>
      <c r="BF35" s="1735"/>
      <c r="BG35" s="1735"/>
      <c r="BH35" s="1735"/>
      <c r="BI35" s="1735"/>
      <c r="BJ35" s="1735"/>
      <c r="BK35" s="1735"/>
      <c r="BL35" s="1735"/>
      <c r="BM35" s="1735"/>
      <c r="BN35" s="1735"/>
      <c r="BO35" s="1735"/>
      <c r="BP35" s="1735"/>
      <c r="BQ35" s="1735"/>
      <c r="BR35" s="1735"/>
      <c r="BS35" s="1735"/>
      <c r="BT35" s="1735"/>
      <c r="BU35" s="1735"/>
      <c r="BV35" s="1735"/>
      <c r="BW35" s="1735"/>
      <c r="BX35" s="1735"/>
      <c r="BY35" s="1735"/>
      <c r="BZ35" s="1735"/>
      <c r="CA35" s="1735"/>
      <c r="CB35" s="1735"/>
      <c r="CC35" s="1735"/>
      <c r="CD35" s="1735"/>
      <c r="CE35" s="1735"/>
      <c r="CF35" s="1735"/>
      <c r="CG35" s="1735"/>
      <c r="CH35" s="1735"/>
      <c r="CI35" s="1735"/>
      <c r="CJ35" s="1735"/>
      <c r="CK35" s="1735"/>
      <c r="CL35" s="1735"/>
      <c r="CM35" s="1735"/>
      <c r="CN35" s="1735"/>
      <c r="CO35" s="1735"/>
      <c r="CP35" s="1735"/>
      <c r="CQ35" s="1735"/>
      <c r="CR35" s="1735"/>
      <c r="CS35" s="1735"/>
      <c r="CT35" s="1735"/>
      <c r="CU35" s="1735"/>
      <c r="CV35" s="1735"/>
      <c r="CW35" s="1735"/>
      <c r="CX35" s="1735"/>
      <c r="CY35" s="1735"/>
      <c r="CZ35" s="1735"/>
      <c r="DA35" s="1735"/>
      <c r="DB35" s="1735"/>
      <c r="DC35" s="1735"/>
    </row>
    <row r="36" spans="1:107" ht="24" customHeight="1">
      <c r="A36" s="6771" t="s">
        <v>2869</v>
      </c>
      <c r="B36" s="6772"/>
      <c r="C36" s="6772"/>
      <c r="D36" s="6773"/>
      <c r="E36" s="6777" t="s">
        <v>2870</v>
      </c>
      <c r="F36" s="6777"/>
      <c r="G36" s="6777"/>
      <c r="H36" s="6777" t="s">
        <v>2871</v>
      </c>
      <c r="I36" s="6777"/>
      <c r="J36" s="6777"/>
      <c r="K36" s="6777" t="s">
        <v>260</v>
      </c>
      <c r="L36" s="6777"/>
      <c r="M36" s="6777"/>
      <c r="N36" s="1745"/>
      <c r="O36" s="1745"/>
      <c r="P36" s="1745"/>
    </row>
    <row r="37" spans="1:107" ht="22.5" customHeight="1">
      <c r="A37" s="6774"/>
      <c r="B37" s="6775"/>
      <c r="C37" s="6775"/>
      <c r="D37" s="6776"/>
      <c r="E37" s="2225" t="s">
        <v>2841</v>
      </c>
      <c r="F37" s="1747" t="s">
        <v>2842</v>
      </c>
      <c r="G37" s="2226" t="s">
        <v>2843</v>
      </c>
      <c r="H37" s="2225" t="s">
        <v>2841</v>
      </c>
      <c r="I37" s="1747" t="s">
        <v>2842</v>
      </c>
      <c r="J37" s="2226" t="s">
        <v>2843</v>
      </c>
      <c r="K37" s="2225" t="s">
        <v>2841</v>
      </c>
      <c r="L37" s="1747" t="s">
        <v>2842</v>
      </c>
      <c r="M37" s="2226" t="s">
        <v>2843</v>
      </c>
      <c r="N37" s="1745"/>
      <c r="O37" s="1745"/>
      <c r="P37" s="1745"/>
    </row>
    <row r="38" spans="1:107" ht="36.75" customHeight="1">
      <c r="A38" s="6789" t="s">
        <v>2865</v>
      </c>
      <c r="B38" s="6790"/>
      <c r="C38" s="6790"/>
      <c r="D38" s="6791"/>
      <c r="E38" s="2341">
        <v>281</v>
      </c>
      <c r="F38" s="2342">
        <v>465</v>
      </c>
      <c r="G38" s="2343">
        <v>746</v>
      </c>
      <c r="H38" s="2341">
        <v>229</v>
      </c>
      <c r="I38" s="2342">
        <v>296</v>
      </c>
      <c r="J38" s="2343">
        <v>525</v>
      </c>
      <c r="K38" s="2344">
        <v>510</v>
      </c>
      <c r="L38" s="2345">
        <v>761</v>
      </c>
      <c r="M38" s="2343">
        <v>1271</v>
      </c>
      <c r="N38" s="1745"/>
      <c r="O38" s="1745"/>
      <c r="P38" s="1745"/>
    </row>
    <row r="39" spans="1:107" ht="34.5" customHeight="1">
      <c r="A39" s="6789" t="s">
        <v>2866</v>
      </c>
      <c r="B39" s="6790"/>
      <c r="C39" s="6790"/>
      <c r="D39" s="6791"/>
      <c r="E39" s="2341">
        <v>84</v>
      </c>
      <c r="F39" s="2342">
        <v>72</v>
      </c>
      <c r="G39" s="2343">
        <v>156</v>
      </c>
      <c r="H39" s="2341">
        <v>57</v>
      </c>
      <c r="I39" s="2342">
        <v>67</v>
      </c>
      <c r="J39" s="2343">
        <v>124</v>
      </c>
      <c r="K39" s="2344">
        <v>141</v>
      </c>
      <c r="L39" s="2345">
        <v>139</v>
      </c>
      <c r="M39" s="2343">
        <v>280</v>
      </c>
      <c r="N39" s="1745"/>
      <c r="O39" s="1745"/>
      <c r="P39" s="1745"/>
    </row>
    <row r="40" spans="1:107" ht="35.25" customHeight="1">
      <c r="A40" s="6789" t="s">
        <v>2867</v>
      </c>
      <c r="B40" s="6790"/>
      <c r="C40" s="6790"/>
      <c r="D40" s="6791"/>
      <c r="E40" s="2341">
        <v>454</v>
      </c>
      <c r="F40" s="2342">
        <v>171</v>
      </c>
      <c r="G40" s="2343">
        <v>625</v>
      </c>
      <c r="H40" s="2341">
        <v>105</v>
      </c>
      <c r="I40" s="2342">
        <v>34</v>
      </c>
      <c r="J40" s="2343">
        <v>139</v>
      </c>
      <c r="K40" s="2344">
        <v>559</v>
      </c>
      <c r="L40" s="2345">
        <v>205</v>
      </c>
      <c r="M40" s="2343">
        <v>764</v>
      </c>
      <c r="N40" s="1745"/>
      <c r="O40" s="1745"/>
      <c r="P40" s="1745"/>
    </row>
    <row r="41" spans="1:107" ht="35.25" customHeight="1">
      <c r="A41" s="6789" t="s">
        <v>2868</v>
      </c>
      <c r="B41" s="6790"/>
      <c r="C41" s="6790"/>
      <c r="D41" s="6791"/>
      <c r="E41" s="2341">
        <v>135</v>
      </c>
      <c r="F41" s="2342">
        <v>324</v>
      </c>
      <c r="G41" s="2343">
        <v>459</v>
      </c>
      <c r="H41" s="2341">
        <v>41</v>
      </c>
      <c r="I41" s="2342">
        <v>49</v>
      </c>
      <c r="J41" s="2343">
        <v>90</v>
      </c>
      <c r="K41" s="2344">
        <v>176</v>
      </c>
      <c r="L41" s="2345">
        <v>373</v>
      </c>
      <c r="M41" s="2343">
        <v>549</v>
      </c>
      <c r="N41" s="1745"/>
      <c r="O41" s="1745"/>
      <c r="P41" s="1745"/>
    </row>
    <row r="42" spans="1:107" ht="32.25" customHeight="1">
      <c r="A42" s="6780" t="s">
        <v>260</v>
      </c>
      <c r="B42" s="6781"/>
      <c r="C42" s="6781"/>
      <c r="D42" s="6782"/>
      <c r="E42" s="2345">
        <v>954</v>
      </c>
      <c r="F42" s="2345">
        <v>1032</v>
      </c>
      <c r="G42" s="2346">
        <v>1986</v>
      </c>
      <c r="H42" s="2347">
        <v>432</v>
      </c>
      <c r="I42" s="2345">
        <v>446</v>
      </c>
      <c r="J42" s="2346">
        <v>878</v>
      </c>
      <c r="K42" s="2347">
        <v>1386</v>
      </c>
      <c r="L42" s="2345">
        <v>1478</v>
      </c>
      <c r="M42" s="2346">
        <v>2864</v>
      </c>
      <c r="N42" s="1745"/>
      <c r="O42" s="1745"/>
      <c r="P42" s="1745"/>
    </row>
    <row r="43" spans="1:107" ht="8.25" customHeight="1">
      <c r="B43" s="1743"/>
    </row>
    <row r="44" spans="1:107" ht="16.5" customHeight="1">
      <c r="A44" s="1757" t="s">
        <v>2872</v>
      </c>
    </row>
  </sheetData>
  <mergeCells count="20">
    <mergeCell ref="A38:D38"/>
    <mergeCell ref="A39:D39"/>
    <mergeCell ref="A40:D40"/>
    <mergeCell ref="A41:D41"/>
    <mergeCell ref="A42:D42"/>
    <mergeCell ref="N5:P5"/>
    <mergeCell ref="A7:P7"/>
    <mergeCell ref="A13:P13"/>
    <mergeCell ref="A17:P17"/>
    <mergeCell ref="A28:P28"/>
    <mergeCell ref="A36:D37"/>
    <mergeCell ref="E36:G36"/>
    <mergeCell ref="H36:J36"/>
    <mergeCell ref="K36:M36"/>
    <mergeCell ref="A1:C1"/>
    <mergeCell ref="A5:A6"/>
    <mergeCell ref="B5:D5"/>
    <mergeCell ref="E5:G5"/>
    <mergeCell ref="H5:J5"/>
    <mergeCell ref="K5:M5"/>
  </mergeCells>
  <hyperlinks>
    <hyperlink ref="A1" location="CONTENT!A1" display="Back to table of contents"/>
  </hyperlinks>
  <pageMargins left="3.9370078740157501E-2" right="3.9370078740157501E-2" top="0.99803149599999996" bottom="0" header="0.31496062992126" footer="0.31496062992126"/>
  <pageSetup paperSize="9" scale="74"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K41"/>
  <sheetViews>
    <sheetView workbookViewId="0">
      <selection sqref="A1:C1"/>
    </sheetView>
  </sheetViews>
  <sheetFormatPr defaultColWidth="9.33203125" defaultRowHeight="15.75"/>
  <cols>
    <col min="1" max="1" width="19" style="10" customWidth="1"/>
    <col min="2" max="2" width="14.6640625" style="10" customWidth="1"/>
    <col min="3" max="3" width="15.33203125" style="10" customWidth="1"/>
    <col min="4" max="4" width="16" style="10" customWidth="1"/>
    <col min="5" max="5" width="14.33203125" style="10" customWidth="1"/>
    <col min="6" max="6" width="16.5" style="10" customWidth="1"/>
    <col min="7" max="7" width="14" style="10" customWidth="1"/>
    <col min="8" max="8" width="15" style="10" customWidth="1"/>
    <col min="9" max="9" width="12.33203125" style="10" customWidth="1"/>
    <col min="10" max="10" width="29.1640625" style="10" customWidth="1"/>
    <col min="11"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9.5">
      <c r="A2" s="5635" t="s">
        <v>179</v>
      </c>
    </row>
    <row r="3" spans="1:89" ht="14.25" customHeight="1" thickBot="1">
      <c r="A3" s="5635"/>
    </row>
    <row r="4" spans="1:89" ht="21.75" customHeight="1" thickBot="1">
      <c r="A4" s="5518" t="s">
        <v>180</v>
      </c>
      <c r="B4" s="5380" t="s">
        <v>181</v>
      </c>
      <c r="C4" s="5613"/>
      <c r="D4" s="5382"/>
      <c r="E4" s="5636"/>
      <c r="F4" s="5380" t="s">
        <v>182</v>
      </c>
      <c r="G4" s="5613"/>
      <c r="H4" s="5382"/>
      <c r="I4" s="5636"/>
    </row>
    <row r="5" spans="1:89" ht="23.25" customHeight="1" thickBot="1">
      <c r="A5" s="5523" t="s">
        <v>183</v>
      </c>
      <c r="B5" s="5615" t="s">
        <v>6</v>
      </c>
      <c r="C5" s="5616" t="s">
        <v>7</v>
      </c>
      <c r="D5" s="5617" t="s">
        <v>5</v>
      </c>
      <c r="E5" s="5618"/>
      <c r="F5" s="5615" t="s">
        <v>6</v>
      </c>
      <c r="G5" s="5616" t="s">
        <v>7</v>
      </c>
      <c r="H5" s="5617" t="s">
        <v>5</v>
      </c>
      <c r="I5" s="5618"/>
    </row>
    <row r="6" spans="1:89" ht="15.95" customHeight="1" thickBot="1">
      <c r="A6" s="5436"/>
      <c r="B6" s="5637"/>
      <c r="C6" s="5272"/>
      <c r="D6" s="5638" t="s">
        <v>98</v>
      </c>
      <c r="E6" s="5639" t="s">
        <v>184</v>
      </c>
      <c r="F6" s="5637"/>
      <c r="G6" s="5272"/>
      <c r="H6" s="5638" t="s">
        <v>98</v>
      </c>
      <c r="I6" s="5639" t="s">
        <v>184</v>
      </c>
    </row>
    <row r="7" spans="1:89" ht="15.95" customHeight="1">
      <c r="A7" s="5518" t="s">
        <v>185</v>
      </c>
      <c r="B7" s="5519">
        <v>9574</v>
      </c>
      <c r="C7" s="5520">
        <v>9341</v>
      </c>
      <c r="D7" s="5521">
        <v>18915</v>
      </c>
      <c r="E7" s="5640">
        <v>1.6045325606015364</v>
      </c>
      <c r="F7" s="5519">
        <v>6151</v>
      </c>
      <c r="G7" s="5520">
        <v>6156</v>
      </c>
      <c r="H7" s="5521">
        <v>12307</v>
      </c>
      <c r="I7" s="5640">
        <v>0.99505424003712761</v>
      </c>
    </row>
    <row r="8" spans="1:89" ht="15.95" customHeight="1">
      <c r="A8" s="5523" t="s">
        <v>186</v>
      </c>
      <c r="B8" s="5524">
        <v>38066</v>
      </c>
      <c r="C8" s="5525">
        <v>37322</v>
      </c>
      <c r="D8" s="5526">
        <v>75388</v>
      </c>
      <c r="E8" s="131">
        <v>6.3950568690789655</v>
      </c>
      <c r="F8" s="5524">
        <v>30551</v>
      </c>
      <c r="G8" s="5525">
        <v>30220</v>
      </c>
      <c r="H8" s="5526">
        <v>60771</v>
      </c>
      <c r="I8" s="131">
        <v>4.9134997335903376</v>
      </c>
    </row>
    <row r="9" spans="1:89" ht="15.95" customHeight="1">
      <c r="A9" s="5523" t="s">
        <v>187</v>
      </c>
      <c r="B9" s="5524">
        <v>53037</v>
      </c>
      <c r="C9" s="5525">
        <v>52152</v>
      </c>
      <c r="D9" s="5526">
        <v>105189</v>
      </c>
      <c r="E9" s="131">
        <v>8.9230333342381716</v>
      </c>
      <c r="F9" s="5524">
        <v>44947</v>
      </c>
      <c r="G9" s="5525">
        <v>44068</v>
      </c>
      <c r="H9" s="5526">
        <v>89015</v>
      </c>
      <c r="I9" s="131">
        <v>7.1971035326972386</v>
      </c>
    </row>
    <row r="10" spans="1:89" ht="15.95" customHeight="1">
      <c r="A10" s="5523" t="s">
        <v>188</v>
      </c>
      <c r="B10" s="5524">
        <v>49428</v>
      </c>
      <c r="C10" s="5525">
        <v>48312</v>
      </c>
      <c r="D10" s="5526">
        <v>97740</v>
      </c>
      <c r="E10" s="131">
        <v>8.291145253671381</v>
      </c>
      <c r="F10" s="5524">
        <v>47302</v>
      </c>
      <c r="G10" s="5525">
        <v>46337</v>
      </c>
      <c r="H10" s="5526">
        <v>93639</v>
      </c>
      <c r="I10" s="131">
        <v>7.5709664404677497</v>
      </c>
    </row>
    <row r="11" spans="1:89" ht="15.95" customHeight="1">
      <c r="A11" s="5523" t="s">
        <v>189</v>
      </c>
      <c r="B11" s="5524">
        <v>51671</v>
      </c>
      <c r="C11" s="5525">
        <v>50417</v>
      </c>
      <c r="D11" s="5526">
        <v>102088</v>
      </c>
      <c r="E11" s="131">
        <v>8.6599799125926324</v>
      </c>
      <c r="F11" s="5524">
        <v>50715</v>
      </c>
      <c r="G11" s="5525">
        <v>50293</v>
      </c>
      <c r="H11" s="5526">
        <v>101008</v>
      </c>
      <c r="I11" s="131">
        <v>8.1</v>
      </c>
    </row>
    <row r="12" spans="1:89" ht="15.95" customHeight="1">
      <c r="A12" s="5523" t="s">
        <v>190</v>
      </c>
      <c r="B12" s="5524">
        <v>55108</v>
      </c>
      <c r="C12" s="5525">
        <v>55784</v>
      </c>
      <c r="D12" s="5526">
        <v>110892</v>
      </c>
      <c r="E12" s="131">
        <v>9.4068107169032817</v>
      </c>
      <c r="F12" s="5524">
        <v>46871</v>
      </c>
      <c r="G12" s="5525">
        <v>45800</v>
      </c>
      <c r="H12" s="5526">
        <v>92671</v>
      </c>
      <c r="I12" s="131">
        <v>7.4</v>
      </c>
    </row>
    <row r="13" spans="1:89" ht="15.95" customHeight="1">
      <c r="A13" s="5523" t="s">
        <v>191</v>
      </c>
      <c r="B13" s="5524">
        <v>46749</v>
      </c>
      <c r="C13" s="5525">
        <v>47048</v>
      </c>
      <c r="D13" s="5526">
        <v>93797</v>
      </c>
      <c r="E13" s="131">
        <v>7.9566661690056737</v>
      </c>
      <c r="F13" s="5524">
        <v>45589</v>
      </c>
      <c r="G13" s="5525">
        <v>45348</v>
      </c>
      <c r="H13" s="5526">
        <v>90937</v>
      </c>
      <c r="I13" s="131">
        <v>7.3525024316451013</v>
      </c>
    </row>
    <row r="14" spans="1:89" ht="15.95" customHeight="1">
      <c r="A14" s="5523" t="s">
        <v>192</v>
      </c>
      <c r="B14" s="5524">
        <v>49964</v>
      </c>
      <c r="C14" s="5525">
        <v>49551</v>
      </c>
      <c r="D14" s="5526">
        <v>99515</v>
      </c>
      <c r="E14" s="131">
        <v>8.4417159803469151</v>
      </c>
      <c r="F14" s="5524">
        <v>52182</v>
      </c>
      <c r="G14" s="5525">
        <v>51247</v>
      </c>
      <c r="H14" s="5526">
        <v>103429</v>
      </c>
      <c r="I14" s="131">
        <v>8.3625144221012491</v>
      </c>
    </row>
    <row r="15" spans="1:89" ht="15.95" customHeight="1">
      <c r="A15" s="5523" t="s">
        <v>193</v>
      </c>
      <c r="B15" s="5524">
        <v>51621</v>
      </c>
      <c r="C15" s="5525">
        <v>50325</v>
      </c>
      <c r="D15" s="5526">
        <v>101946</v>
      </c>
      <c r="E15" s="131">
        <v>8.6479342544585904</v>
      </c>
      <c r="F15" s="5524">
        <v>44241</v>
      </c>
      <c r="G15" s="5525">
        <v>43556</v>
      </c>
      <c r="H15" s="5526">
        <v>87797</v>
      </c>
      <c r="I15" s="131">
        <v>7.0986249380466147</v>
      </c>
    </row>
    <row r="16" spans="1:89" ht="15.95" customHeight="1">
      <c r="A16" s="5523" t="s">
        <v>194</v>
      </c>
      <c r="B16" s="5524">
        <v>45798</v>
      </c>
      <c r="C16" s="5525">
        <v>44608</v>
      </c>
      <c r="D16" s="5526">
        <v>90406</v>
      </c>
      <c r="E16" s="131">
        <v>7.6690124596215963</v>
      </c>
      <c r="F16" s="5524">
        <v>45150</v>
      </c>
      <c r="G16" s="5525">
        <v>44236</v>
      </c>
      <c r="H16" s="5526">
        <v>89386</v>
      </c>
      <c r="I16" s="131">
        <v>7.2270998862402447</v>
      </c>
    </row>
    <row r="17" spans="1:9" ht="15.95" customHeight="1">
      <c r="A17" s="5523" t="s">
        <v>195</v>
      </c>
      <c r="B17" s="5524">
        <v>39133</v>
      </c>
      <c r="C17" s="5525">
        <v>38798</v>
      </c>
      <c r="D17" s="5526">
        <v>77931</v>
      </c>
      <c r="E17" s="131">
        <v>6.6107759439724205</v>
      </c>
      <c r="F17" s="5524">
        <v>49800</v>
      </c>
      <c r="G17" s="5525">
        <v>49541</v>
      </c>
      <c r="H17" s="5526">
        <v>99341</v>
      </c>
      <c r="I17" s="131">
        <v>8.0319885641934103</v>
      </c>
    </row>
    <row r="18" spans="1:9" ht="15.95" customHeight="1">
      <c r="A18" s="5523" t="s">
        <v>196</v>
      </c>
      <c r="B18" s="5524">
        <v>27790</v>
      </c>
      <c r="C18" s="5525">
        <v>29149</v>
      </c>
      <c r="D18" s="5526">
        <v>56939</v>
      </c>
      <c r="E18" s="131">
        <v>4.8300544260159066</v>
      </c>
      <c r="F18" s="5524">
        <v>42996</v>
      </c>
      <c r="G18" s="5525">
        <v>43341</v>
      </c>
      <c r="H18" s="5526">
        <v>86337</v>
      </c>
      <c r="I18" s="131">
        <v>6.9805799887938154</v>
      </c>
    </row>
    <row r="19" spans="1:9" ht="15.95" customHeight="1">
      <c r="A19" s="5523" t="s">
        <v>197</v>
      </c>
      <c r="B19" s="5524">
        <v>19228</v>
      </c>
      <c r="C19" s="5525">
        <v>21263</v>
      </c>
      <c r="D19" s="5526">
        <v>40491</v>
      </c>
      <c r="E19" s="131">
        <v>3.4347939683487607</v>
      </c>
      <c r="F19" s="5524">
        <v>35713</v>
      </c>
      <c r="G19" s="5525">
        <v>37341</v>
      </c>
      <c r="H19" s="5526">
        <v>73054</v>
      </c>
      <c r="I19" s="131">
        <v>5.9066135087082401</v>
      </c>
    </row>
    <row r="20" spans="1:9" ht="15.95" customHeight="1">
      <c r="A20" s="5523" t="s">
        <v>198</v>
      </c>
      <c r="B20" s="5524">
        <v>15301</v>
      </c>
      <c r="C20" s="5525">
        <v>17796</v>
      </c>
      <c r="D20" s="5526">
        <v>33097</v>
      </c>
      <c r="E20" s="131">
        <v>2.8075714595944516</v>
      </c>
      <c r="F20" s="5524">
        <v>27143</v>
      </c>
      <c r="G20" s="5525">
        <v>30199</v>
      </c>
      <c r="H20" s="5526">
        <v>57342</v>
      </c>
      <c r="I20" s="131">
        <v>4.6362558082561938</v>
      </c>
    </row>
    <row r="21" spans="1:9" ht="15.95" customHeight="1">
      <c r="A21" s="5523" t="s">
        <v>199</v>
      </c>
      <c r="B21" s="5524">
        <v>11758</v>
      </c>
      <c r="C21" s="5525">
        <v>14010</v>
      </c>
      <c r="D21" s="5526">
        <v>25768</v>
      </c>
      <c r="E21" s="131">
        <v>2.1858628084367111</v>
      </c>
      <c r="F21" s="5524">
        <v>15846</v>
      </c>
      <c r="G21" s="5525">
        <v>19593</v>
      </c>
      <c r="H21" s="5526">
        <v>35439</v>
      </c>
      <c r="I21" s="131">
        <v>2.865339011349294</v>
      </c>
    </row>
    <row r="22" spans="1:9" ht="15.95" customHeight="1">
      <c r="A22" s="5523" t="s">
        <v>200</v>
      </c>
      <c r="B22" s="5524">
        <v>9491</v>
      </c>
      <c r="C22" s="5525">
        <v>12203</v>
      </c>
      <c r="D22" s="5526">
        <v>21694</v>
      </c>
      <c r="E22" s="131">
        <v>1.9</v>
      </c>
      <c r="F22" s="5524">
        <v>10986</v>
      </c>
      <c r="G22" s="5525">
        <v>14389</v>
      </c>
      <c r="H22" s="5526">
        <v>25375</v>
      </c>
      <c r="I22" s="131">
        <v>2.0516373885546528</v>
      </c>
    </row>
    <row r="23" spans="1:9" ht="15.95" customHeight="1">
      <c r="A23" s="5523" t="s">
        <v>201</v>
      </c>
      <c r="B23" s="5524">
        <v>6047</v>
      </c>
      <c r="C23" s="5525">
        <v>8863</v>
      </c>
      <c r="D23" s="5526">
        <v>14910</v>
      </c>
      <c r="E23" s="131">
        <v>1.3</v>
      </c>
      <c r="F23" s="5524">
        <v>7349</v>
      </c>
      <c r="G23" s="5525">
        <v>10695</v>
      </c>
      <c r="H23" s="5526">
        <v>18044</v>
      </c>
      <c r="I23" s="131">
        <v>1.4589062084366564</v>
      </c>
    </row>
    <row r="24" spans="1:9" ht="15.95" customHeight="1">
      <c r="A24" s="5523" t="s">
        <v>202</v>
      </c>
      <c r="B24" s="5524">
        <v>2584</v>
      </c>
      <c r="C24" s="5525">
        <v>4548</v>
      </c>
      <c r="D24" s="5526">
        <v>7132</v>
      </c>
      <c r="E24" s="131">
        <v>0.60499742121121636</v>
      </c>
      <c r="F24" s="5524">
        <v>4176</v>
      </c>
      <c r="G24" s="5525">
        <v>7193</v>
      </c>
      <c r="H24" s="5526">
        <v>11369</v>
      </c>
      <c r="I24" s="131">
        <v>0.91921440277745214</v>
      </c>
    </row>
    <row r="25" spans="1:9" ht="15.95" customHeight="1">
      <c r="A25" s="5614" t="s">
        <v>203</v>
      </c>
      <c r="B25" s="5524">
        <v>1363</v>
      </c>
      <c r="C25" s="5525">
        <v>3528</v>
      </c>
      <c r="D25" s="5526">
        <v>4891</v>
      </c>
      <c r="E25" s="131">
        <v>0.41489657699720406</v>
      </c>
      <c r="F25" s="5524">
        <v>2767</v>
      </c>
      <c r="G25" s="5525">
        <v>6170</v>
      </c>
      <c r="H25" s="5526">
        <v>8937</v>
      </c>
      <c r="I25" s="131">
        <v>0.72258062429607617</v>
      </c>
    </row>
    <row r="26" spans="1:9" ht="15.95" customHeight="1" thickBot="1">
      <c r="A26" s="5614" t="s">
        <v>204</v>
      </c>
      <c r="B26" s="5524">
        <v>45</v>
      </c>
      <c r="C26" s="5525">
        <v>74</v>
      </c>
      <c r="D26" s="5526">
        <v>119</v>
      </c>
      <c r="E26" s="131">
        <v>0</v>
      </c>
      <c r="F26" s="5524">
        <v>373</v>
      </c>
      <c r="G26" s="5525">
        <v>246</v>
      </c>
      <c r="H26" s="5526">
        <v>619</v>
      </c>
      <c r="I26" s="5641">
        <v>5.0047824374988371E-2</v>
      </c>
    </row>
    <row r="27" spans="1:9" s="43" customFormat="1" ht="15.95" customHeight="1" thickBot="1">
      <c r="A27" s="5642" t="s">
        <v>205</v>
      </c>
      <c r="B27" s="5565">
        <v>583756</v>
      </c>
      <c r="C27" s="5591">
        <v>595092</v>
      </c>
      <c r="D27" s="5643">
        <v>1178848</v>
      </c>
      <c r="E27" s="5644">
        <v>100</v>
      </c>
      <c r="F27" s="5565">
        <v>610848</v>
      </c>
      <c r="G27" s="5591">
        <v>625969</v>
      </c>
      <c r="H27" s="5643">
        <v>1236817</v>
      </c>
      <c r="I27" s="5644">
        <v>100</v>
      </c>
    </row>
    <row r="28" spans="1:9" ht="17.25" customHeight="1">
      <c r="A28" s="5608" t="s">
        <v>206</v>
      </c>
      <c r="B28" s="73"/>
      <c r="C28" s="73"/>
      <c r="D28" s="73"/>
      <c r="E28" s="5645"/>
      <c r="F28" s="270"/>
      <c r="G28" s="270"/>
      <c r="H28" s="5646"/>
      <c r="I28" s="5647"/>
    </row>
    <row r="29" spans="1:9" ht="17.25" customHeight="1">
      <c r="A29" s="5648" t="s">
        <v>207</v>
      </c>
      <c r="B29" s="73"/>
      <c r="C29" s="73"/>
      <c r="D29" s="73"/>
    </row>
    <row r="31" spans="1:9">
      <c r="E31" s="5610"/>
      <c r="H31" s="5609"/>
      <c r="I31" s="5610"/>
    </row>
    <row r="33" spans="5:9">
      <c r="E33" s="5610"/>
      <c r="H33" s="5609"/>
      <c r="I33" s="5610"/>
    </row>
    <row r="35" spans="5:9">
      <c r="E35" s="5610"/>
      <c r="H35" s="5609"/>
      <c r="I35" s="5610"/>
    </row>
    <row r="37" spans="5:9">
      <c r="E37" s="5610"/>
      <c r="H37" s="5609"/>
      <c r="I37" s="5610"/>
    </row>
    <row r="39" spans="5:9">
      <c r="E39" s="5610"/>
      <c r="H39" s="5609"/>
      <c r="I39" s="5610"/>
    </row>
    <row r="41" spans="5:9">
      <c r="E41" s="5610"/>
      <c r="H41" s="5609"/>
      <c r="I41" s="5610"/>
    </row>
  </sheetData>
  <mergeCells count="1">
    <mergeCell ref="A1:C1"/>
  </mergeCells>
  <hyperlinks>
    <hyperlink ref="A1" location="CONTENT!A1" display="Back to table of contents"/>
  </hyperlinks>
  <pageMargins left="0.9055118110236221" right="0.23622047244094491" top="0.82677165354330717" bottom="0.23622047244094491" header="0.62992125984251968" footer="0.51181102362204722"/>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WVX24"/>
  <sheetViews>
    <sheetView zoomScale="80" zoomScaleNormal="80" workbookViewId="0">
      <selection activeCell="R1" sqref="R1:W1048576"/>
    </sheetView>
  </sheetViews>
  <sheetFormatPr defaultRowHeight="12.75"/>
  <cols>
    <col min="1" max="1" width="2" style="3687" customWidth="1"/>
    <col min="2" max="2" width="40.1640625" style="3687" customWidth="1"/>
    <col min="3" max="14" width="9.6640625" style="3688" customWidth="1"/>
    <col min="15" max="17" width="9" style="3688" customWidth="1"/>
    <col min="18" max="250" width="8.83203125" style="3687"/>
    <col min="251" max="251" width="2" style="3687" customWidth="1"/>
    <col min="252" max="252" width="32" style="3687" customWidth="1"/>
    <col min="253" max="254" width="8" style="3687" customWidth="1"/>
    <col min="255" max="255" width="11.33203125" style="3687" customWidth="1"/>
    <col min="256" max="266" width="8" style="3687" customWidth="1"/>
    <col min="267" max="267" width="9.6640625" style="3687" customWidth="1"/>
    <col min="268" max="268" width="8.83203125" style="3687" customWidth="1"/>
    <col min="269" max="269" width="1.33203125" style="3687" customWidth="1"/>
    <col min="270" max="272" width="9.33203125" style="3687" hidden="1" customWidth="1"/>
    <col min="273" max="506" width="8.83203125" style="3687"/>
    <col min="507" max="507" width="2" style="3687" customWidth="1"/>
    <col min="508" max="508" width="32" style="3687" customWidth="1"/>
    <col min="509" max="510" width="8" style="3687" customWidth="1"/>
    <col min="511" max="511" width="11.33203125" style="3687" customWidth="1"/>
    <col min="512" max="522" width="8" style="3687" customWidth="1"/>
    <col min="523" max="523" width="9.6640625" style="3687" customWidth="1"/>
    <col min="524" max="524" width="8.83203125" style="3687" customWidth="1"/>
    <col min="525" max="525" width="1.33203125" style="3687" customWidth="1"/>
    <col min="526" max="528" width="9.33203125" style="3687" hidden="1" customWidth="1"/>
    <col min="529" max="762" width="8.83203125" style="3687"/>
    <col min="763" max="763" width="2" style="3687" customWidth="1"/>
    <col min="764" max="764" width="32" style="3687" customWidth="1"/>
    <col min="765" max="766" width="8" style="3687" customWidth="1"/>
    <col min="767" max="767" width="11.33203125" style="3687" customWidth="1"/>
    <col min="768" max="778" width="8" style="3687" customWidth="1"/>
    <col min="779" max="779" width="9.6640625" style="3687" customWidth="1"/>
    <col min="780" max="780" width="8.83203125" style="3687" customWidth="1"/>
    <col min="781" max="781" width="1.33203125" style="3687" customWidth="1"/>
    <col min="782" max="784" width="9.33203125" style="3687" hidden="1" customWidth="1"/>
    <col min="785" max="1018" width="8.83203125" style="3687"/>
    <col min="1019" max="1019" width="2" style="3687" customWidth="1"/>
    <col min="1020" max="1020" width="32" style="3687" customWidth="1"/>
    <col min="1021" max="1022" width="8" style="3687" customWidth="1"/>
    <col min="1023" max="1023" width="11.33203125" style="3687" customWidth="1"/>
    <col min="1024" max="1034" width="8" style="3687" customWidth="1"/>
    <col min="1035" max="1035" width="9.6640625" style="3687" customWidth="1"/>
    <col min="1036" max="1036" width="8.83203125" style="3687" customWidth="1"/>
    <col min="1037" max="1037" width="1.33203125" style="3687" customWidth="1"/>
    <col min="1038" max="1040" width="9.33203125" style="3687" hidden="1" customWidth="1"/>
    <col min="1041" max="1274" width="8.83203125" style="3687"/>
    <col min="1275" max="1275" width="2" style="3687" customWidth="1"/>
    <col min="1276" max="1276" width="32" style="3687" customWidth="1"/>
    <col min="1277" max="1278" width="8" style="3687" customWidth="1"/>
    <col min="1279" max="1279" width="11.33203125" style="3687" customWidth="1"/>
    <col min="1280" max="1290" width="8" style="3687" customWidth="1"/>
    <col min="1291" max="1291" width="9.6640625" style="3687" customWidth="1"/>
    <col min="1292" max="1292" width="8.83203125" style="3687" customWidth="1"/>
    <col min="1293" max="1293" width="1.33203125" style="3687" customWidth="1"/>
    <col min="1294" max="1296" width="9.33203125" style="3687" hidden="1" customWidth="1"/>
    <col min="1297" max="1530" width="8.83203125" style="3687"/>
    <col min="1531" max="1531" width="2" style="3687" customWidth="1"/>
    <col min="1532" max="1532" width="32" style="3687" customWidth="1"/>
    <col min="1533" max="1534" width="8" style="3687" customWidth="1"/>
    <col min="1535" max="1535" width="11.33203125" style="3687" customWidth="1"/>
    <col min="1536" max="1546" width="8" style="3687" customWidth="1"/>
    <col min="1547" max="1547" width="9.6640625" style="3687" customWidth="1"/>
    <col min="1548" max="1548" width="8.83203125" style="3687" customWidth="1"/>
    <col min="1549" max="1549" width="1.33203125" style="3687" customWidth="1"/>
    <col min="1550" max="1552" width="9.33203125" style="3687" hidden="1" customWidth="1"/>
    <col min="1553" max="1786" width="8.83203125" style="3687"/>
    <col min="1787" max="1787" width="2" style="3687" customWidth="1"/>
    <col min="1788" max="1788" width="32" style="3687" customWidth="1"/>
    <col min="1789" max="1790" width="8" style="3687" customWidth="1"/>
    <col min="1791" max="1791" width="11.33203125" style="3687" customWidth="1"/>
    <col min="1792" max="1802" width="8" style="3687" customWidth="1"/>
    <col min="1803" max="1803" width="9.6640625" style="3687" customWidth="1"/>
    <col min="1804" max="1804" width="8.83203125" style="3687" customWidth="1"/>
    <col min="1805" max="1805" width="1.33203125" style="3687" customWidth="1"/>
    <col min="1806" max="1808" width="9.33203125" style="3687" hidden="1" customWidth="1"/>
    <col min="1809" max="2042" width="8.83203125" style="3687"/>
    <col min="2043" max="2043" width="2" style="3687" customWidth="1"/>
    <col min="2044" max="2044" width="32" style="3687" customWidth="1"/>
    <col min="2045" max="2046" width="8" style="3687" customWidth="1"/>
    <col min="2047" max="2047" width="11.33203125" style="3687" customWidth="1"/>
    <col min="2048" max="2058" width="8" style="3687" customWidth="1"/>
    <col min="2059" max="2059" width="9.6640625" style="3687" customWidth="1"/>
    <col min="2060" max="2060" width="8.83203125" style="3687" customWidth="1"/>
    <col min="2061" max="2061" width="1.33203125" style="3687" customWidth="1"/>
    <col min="2062" max="2064" width="9.33203125" style="3687" hidden="1" customWidth="1"/>
    <col min="2065" max="2298" width="8.83203125" style="3687"/>
    <col min="2299" max="2299" width="2" style="3687" customWidth="1"/>
    <col min="2300" max="2300" width="32" style="3687" customWidth="1"/>
    <col min="2301" max="2302" width="8" style="3687" customWidth="1"/>
    <col min="2303" max="2303" width="11.33203125" style="3687" customWidth="1"/>
    <col min="2304" max="2314" width="8" style="3687" customWidth="1"/>
    <col min="2315" max="2315" width="9.6640625" style="3687" customWidth="1"/>
    <col min="2316" max="2316" width="8.83203125" style="3687" customWidth="1"/>
    <col min="2317" max="2317" width="1.33203125" style="3687" customWidth="1"/>
    <col min="2318" max="2320" width="9.33203125" style="3687" hidden="1" customWidth="1"/>
    <col min="2321" max="2554" width="8.83203125" style="3687"/>
    <col min="2555" max="2555" width="2" style="3687" customWidth="1"/>
    <col min="2556" max="2556" width="32" style="3687" customWidth="1"/>
    <col min="2557" max="2558" width="8" style="3687" customWidth="1"/>
    <col min="2559" max="2559" width="11.33203125" style="3687" customWidth="1"/>
    <col min="2560" max="2570" width="8" style="3687" customWidth="1"/>
    <col min="2571" max="2571" width="9.6640625" style="3687" customWidth="1"/>
    <col min="2572" max="2572" width="8.83203125" style="3687" customWidth="1"/>
    <col min="2573" max="2573" width="1.33203125" style="3687" customWidth="1"/>
    <col min="2574" max="2576" width="9.33203125" style="3687" hidden="1" customWidth="1"/>
    <col min="2577" max="2810" width="8.83203125" style="3687"/>
    <col min="2811" max="2811" width="2" style="3687" customWidth="1"/>
    <col min="2812" max="2812" width="32" style="3687" customWidth="1"/>
    <col min="2813" max="2814" width="8" style="3687" customWidth="1"/>
    <col min="2815" max="2815" width="11.33203125" style="3687" customWidth="1"/>
    <col min="2816" max="2826" width="8" style="3687" customWidth="1"/>
    <col min="2827" max="2827" width="9.6640625" style="3687" customWidth="1"/>
    <col min="2828" max="2828" width="8.83203125" style="3687" customWidth="1"/>
    <col min="2829" max="2829" width="1.33203125" style="3687" customWidth="1"/>
    <col min="2830" max="2832" width="9.33203125" style="3687" hidden="1" customWidth="1"/>
    <col min="2833" max="3066" width="8.83203125" style="3687"/>
    <col min="3067" max="3067" width="2" style="3687" customWidth="1"/>
    <col min="3068" max="3068" width="32" style="3687" customWidth="1"/>
    <col min="3069" max="3070" width="8" style="3687" customWidth="1"/>
    <col min="3071" max="3071" width="11.33203125" style="3687" customWidth="1"/>
    <col min="3072" max="3082" width="8" style="3687" customWidth="1"/>
    <col min="3083" max="3083" width="9.6640625" style="3687" customWidth="1"/>
    <col min="3084" max="3084" width="8.83203125" style="3687" customWidth="1"/>
    <col min="3085" max="3085" width="1.33203125" style="3687" customWidth="1"/>
    <col min="3086" max="3088" width="9.33203125" style="3687" hidden="1" customWidth="1"/>
    <col min="3089" max="3322" width="8.83203125" style="3687"/>
    <col min="3323" max="3323" width="2" style="3687" customWidth="1"/>
    <col min="3324" max="3324" width="32" style="3687" customWidth="1"/>
    <col min="3325" max="3326" width="8" style="3687" customWidth="1"/>
    <col min="3327" max="3327" width="11.33203125" style="3687" customWidth="1"/>
    <col min="3328" max="3338" width="8" style="3687" customWidth="1"/>
    <col min="3339" max="3339" width="9.6640625" style="3687" customWidth="1"/>
    <col min="3340" max="3340" width="8.83203125" style="3687" customWidth="1"/>
    <col min="3341" max="3341" width="1.33203125" style="3687" customWidth="1"/>
    <col min="3342" max="3344" width="9.33203125" style="3687" hidden="1" customWidth="1"/>
    <col min="3345" max="3578" width="8.83203125" style="3687"/>
    <col min="3579" max="3579" width="2" style="3687" customWidth="1"/>
    <col min="3580" max="3580" width="32" style="3687" customWidth="1"/>
    <col min="3581" max="3582" width="8" style="3687" customWidth="1"/>
    <col min="3583" max="3583" width="11.33203125" style="3687" customWidth="1"/>
    <col min="3584" max="3594" width="8" style="3687" customWidth="1"/>
    <col min="3595" max="3595" width="9.6640625" style="3687" customWidth="1"/>
    <col min="3596" max="3596" width="8.83203125" style="3687" customWidth="1"/>
    <col min="3597" max="3597" width="1.33203125" style="3687" customWidth="1"/>
    <col min="3598" max="3600" width="9.33203125" style="3687" hidden="1" customWidth="1"/>
    <col min="3601" max="3834" width="8.83203125" style="3687"/>
    <col min="3835" max="3835" width="2" style="3687" customWidth="1"/>
    <col min="3836" max="3836" width="32" style="3687" customWidth="1"/>
    <col min="3837" max="3838" width="8" style="3687" customWidth="1"/>
    <col min="3839" max="3839" width="11.33203125" style="3687" customWidth="1"/>
    <col min="3840" max="3850" width="8" style="3687" customWidth="1"/>
    <col min="3851" max="3851" width="9.6640625" style="3687" customWidth="1"/>
    <col min="3852" max="3852" width="8.83203125" style="3687" customWidth="1"/>
    <col min="3853" max="3853" width="1.33203125" style="3687" customWidth="1"/>
    <col min="3854" max="3856" width="9.33203125" style="3687" hidden="1" customWidth="1"/>
    <col min="3857" max="4090" width="8.83203125" style="3687"/>
    <col min="4091" max="4091" width="2" style="3687" customWidth="1"/>
    <col min="4092" max="4092" width="32" style="3687" customWidth="1"/>
    <col min="4093" max="4094" width="8" style="3687" customWidth="1"/>
    <col min="4095" max="4095" width="11.33203125" style="3687" customWidth="1"/>
    <col min="4096" max="4106" width="8" style="3687" customWidth="1"/>
    <col min="4107" max="4107" width="9.6640625" style="3687" customWidth="1"/>
    <col min="4108" max="4108" width="8.83203125" style="3687" customWidth="1"/>
    <col min="4109" max="4109" width="1.33203125" style="3687" customWidth="1"/>
    <col min="4110" max="4112" width="9.33203125" style="3687" hidden="1" customWidth="1"/>
    <col min="4113" max="4346" width="8.83203125" style="3687"/>
    <col min="4347" max="4347" width="2" style="3687" customWidth="1"/>
    <col min="4348" max="4348" width="32" style="3687" customWidth="1"/>
    <col min="4349" max="4350" width="8" style="3687" customWidth="1"/>
    <col min="4351" max="4351" width="11.33203125" style="3687" customWidth="1"/>
    <col min="4352" max="4362" width="8" style="3687" customWidth="1"/>
    <col min="4363" max="4363" width="9.6640625" style="3687" customWidth="1"/>
    <col min="4364" max="4364" width="8.83203125" style="3687" customWidth="1"/>
    <col min="4365" max="4365" width="1.33203125" style="3687" customWidth="1"/>
    <col min="4366" max="4368" width="9.33203125" style="3687" hidden="1" customWidth="1"/>
    <col min="4369" max="4602" width="8.83203125" style="3687"/>
    <col min="4603" max="4603" width="2" style="3687" customWidth="1"/>
    <col min="4604" max="4604" width="32" style="3687" customWidth="1"/>
    <col min="4605" max="4606" width="8" style="3687" customWidth="1"/>
    <col min="4607" max="4607" width="11.33203125" style="3687" customWidth="1"/>
    <col min="4608" max="4618" width="8" style="3687" customWidth="1"/>
    <col min="4619" max="4619" width="9.6640625" style="3687" customWidth="1"/>
    <col min="4620" max="4620" width="8.83203125" style="3687" customWidth="1"/>
    <col min="4621" max="4621" width="1.33203125" style="3687" customWidth="1"/>
    <col min="4622" max="4624" width="9.33203125" style="3687" hidden="1" customWidth="1"/>
    <col min="4625" max="4858" width="8.83203125" style="3687"/>
    <col min="4859" max="4859" width="2" style="3687" customWidth="1"/>
    <col min="4860" max="4860" width="32" style="3687" customWidth="1"/>
    <col min="4861" max="4862" width="8" style="3687" customWidth="1"/>
    <col min="4863" max="4863" width="11.33203125" style="3687" customWidth="1"/>
    <col min="4864" max="4874" width="8" style="3687" customWidth="1"/>
    <col min="4875" max="4875" width="9.6640625" style="3687" customWidth="1"/>
    <col min="4876" max="4876" width="8.83203125" style="3687" customWidth="1"/>
    <col min="4877" max="4877" width="1.33203125" style="3687" customWidth="1"/>
    <col min="4878" max="4880" width="9.33203125" style="3687" hidden="1" customWidth="1"/>
    <col min="4881" max="5114" width="8.83203125" style="3687"/>
    <col min="5115" max="5115" width="2" style="3687" customWidth="1"/>
    <col min="5116" max="5116" width="32" style="3687" customWidth="1"/>
    <col min="5117" max="5118" width="8" style="3687" customWidth="1"/>
    <col min="5119" max="5119" width="11.33203125" style="3687" customWidth="1"/>
    <col min="5120" max="5130" width="8" style="3687" customWidth="1"/>
    <col min="5131" max="5131" width="9.6640625" style="3687" customWidth="1"/>
    <col min="5132" max="5132" width="8.83203125" style="3687" customWidth="1"/>
    <col min="5133" max="5133" width="1.33203125" style="3687" customWidth="1"/>
    <col min="5134" max="5136" width="9.33203125" style="3687" hidden="1" customWidth="1"/>
    <col min="5137" max="5370" width="8.83203125" style="3687"/>
    <col min="5371" max="5371" width="2" style="3687" customWidth="1"/>
    <col min="5372" max="5372" width="32" style="3687" customWidth="1"/>
    <col min="5373" max="5374" width="8" style="3687" customWidth="1"/>
    <col min="5375" max="5375" width="11.33203125" style="3687" customWidth="1"/>
    <col min="5376" max="5386" width="8" style="3687" customWidth="1"/>
    <col min="5387" max="5387" width="9.6640625" style="3687" customWidth="1"/>
    <col min="5388" max="5388" width="8.83203125" style="3687" customWidth="1"/>
    <col min="5389" max="5389" width="1.33203125" style="3687" customWidth="1"/>
    <col min="5390" max="5392" width="9.33203125" style="3687" hidden="1" customWidth="1"/>
    <col min="5393" max="5626" width="8.83203125" style="3687"/>
    <col min="5627" max="5627" width="2" style="3687" customWidth="1"/>
    <col min="5628" max="5628" width="32" style="3687" customWidth="1"/>
    <col min="5629" max="5630" width="8" style="3687" customWidth="1"/>
    <col min="5631" max="5631" width="11.33203125" style="3687" customWidth="1"/>
    <col min="5632" max="5642" width="8" style="3687" customWidth="1"/>
    <col min="5643" max="5643" width="9.6640625" style="3687" customWidth="1"/>
    <col min="5644" max="5644" width="8.83203125" style="3687" customWidth="1"/>
    <col min="5645" max="5645" width="1.33203125" style="3687" customWidth="1"/>
    <col min="5646" max="5648" width="9.33203125" style="3687" hidden="1" customWidth="1"/>
    <col min="5649" max="5882" width="8.83203125" style="3687"/>
    <col min="5883" max="5883" width="2" style="3687" customWidth="1"/>
    <col min="5884" max="5884" width="32" style="3687" customWidth="1"/>
    <col min="5885" max="5886" width="8" style="3687" customWidth="1"/>
    <col min="5887" max="5887" width="11.33203125" style="3687" customWidth="1"/>
    <col min="5888" max="5898" width="8" style="3687" customWidth="1"/>
    <col min="5899" max="5899" width="9.6640625" style="3687" customWidth="1"/>
    <col min="5900" max="5900" width="8.83203125" style="3687" customWidth="1"/>
    <col min="5901" max="5901" width="1.33203125" style="3687" customWidth="1"/>
    <col min="5902" max="5904" width="9.33203125" style="3687" hidden="1" customWidth="1"/>
    <col min="5905" max="6138" width="8.83203125" style="3687"/>
    <col min="6139" max="6139" width="2" style="3687" customWidth="1"/>
    <col min="6140" max="6140" width="32" style="3687" customWidth="1"/>
    <col min="6141" max="6142" width="8" style="3687" customWidth="1"/>
    <col min="6143" max="6143" width="11.33203125" style="3687" customWidth="1"/>
    <col min="6144" max="6154" width="8" style="3687" customWidth="1"/>
    <col min="6155" max="6155" width="9.6640625" style="3687" customWidth="1"/>
    <col min="6156" max="6156" width="8.83203125" style="3687" customWidth="1"/>
    <col min="6157" max="6157" width="1.33203125" style="3687" customWidth="1"/>
    <col min="6158" max="6160" width="9.33203125" style="3687" hidden="1" customWidth="1"/>
    <col min="6161" max="6394" width="8.83203125" style="3687"/>
    <col min="6395" max="6395" width="2" style="3687" customWidth="1"/>
    <col min="6396" max="6396" width="32" style="3687" customWidth="1"/>
    <col min="6397" max="6398" width="8" style="3687" customWidth="1"/>
    <col min="6399" max="6399" width="11.33203125" style="3687" customWidth="1"/>
    <col min="6400" max="6410" width="8" style="3687" customWidth="1"/>
    <col min="6411" max="6411" width="9.6640625" style="3687" customWidth="1"/>
    <col min="6412" max="6412" width="8.83203125" style="3687" customWidth="1"/>
    <col min="6413" max="6413" width="1.33203125" style="3687" customWidth="1"/>
    <col min="6414" max="6416" width="9.33203125" style="3687" hidden="1" customWidth="1"/>
    <col min="6417" max="6650" width="8.83203125" style="3687"/>
    <col min="6651" max="6651" width="2" style="3687" customWidth="1"/>
    <col min="6652" max="6652" width="32" style="3687" customWidth="1"/>
    <col min="6653" max="6654" width="8" style="3687" customWidth="1"/>
    <col min="6655" max="6655" width="11.33203125" style="3687" customWidth="1"/>
    <col min="6656" max="6666" width="8" style="3687" customWidth="1"/>
    <col min="6667" max="6667" width="9.6640625" style="3687" customWidth="1"/>
    <col min="6668" max="6668" width="8.83203125" style="3687" customWidth="1"/>
    <col min="6669" max="6669" width="1.33203125" style="3687" customWidth="1"/>
    <col min="6670" max="6672" width="9.33203125" style="3687" hidden="1" customWidth="1"/>
    <col min="6673" max="6906" width="8.83203125" style="3687"/>
    <col min="6907" max="6907" width="2" style="3687" customWidth="1"/>
    <col min="6908" max="6908" width="32" style="3687" customWidth="1"/>
    <col min="6909" max="6910" width="8" style="3687" customWidth="1"/>
    <col min="6911" max="6911" width="11.33203125" style="3687" customWidth="1"/>
    <col min="6912" max="6922" width="8" style="3687" customWidth="1"/>
    <col min="6923" max="6923" width="9.6640625" style="3687" customWidth="1"/>
    <col min="6924" max="6924" width="8.83203125" style="3687" customWidth="1"/>
    <col min="6925" max="6925" width="1.33203125" style="3687" customWidth="1"/>
    <col min="6926" max="6928" width="9.33203125" style="3687" hidden="1" customWidth="1"/>
    <col min="6929" max="7162" width="8.83203125" style="3687"/>
    <col min="7163" max="7163" width="2" style="3687" customWidth="1"/>
    <col min="7164" max="7164" width="32" style="3687" customWidth="1"/>
    <col min="7165" max="7166" width="8" style="3687" customWidth="1"/>
    <col min="7167" max="7167" width="11.33203125" style="3687" customWidth="1"/>
    <col min="7168" max="7178" width="8" style="3687" customWidth="1"/>
    <col min="7179" max="7179" width="9.6640625" style="3687" customWidth="1"/>
    <col min="7180" max="7180" width="8.83203125" style="3687" customWidth="1"/>
    <col min="7181" max="7181" width="1.33203125" style="3687" customWidth="1"/>
    <col min="7182" max="7184" width="9.33203125" style="3687" hidden="1" customWidth="1"/>
    <col min="7185" max="7418" width="8.83203125" style="3687"/>
    <col min="7419" max="7419" width="2" style="3687" customWidth="1"/>
    <col min="7420" max="7420" width="32" style="3687" customWidth="1"/>
    <col min="7421" max="7422" width="8" style="3687" customWidth="1"/>
    <col min="7423" max="7423" width="11.33203125" style="3687" customWidth="1"/>
    <col min="7424" max="7434" width="8" style="3687" customWidth="1"/>
    <col min="7435" max="7435" width="9.6640625" style="3687" customWidth="1"/>
    <col min="7436" max="7436" width="8.83203125" style="3687" customWidth="1"/>
    <col min="7437" max="7437" width="1.33203125" style="3687" customWidth="1"/>
    <col min="7438" max="7440" width="9.33203125" style="3687" hidden="1" customWidth="1"/>
    <col min="7441" max="7674" width="8.83203125" style="3687"/>
    <col min="7675" max="7675" width="2" style="3687" customWidth="1"/>
    <col min="7676" max="7676" width="32" style="3687" customWidth="1"/>
    <col min="7677" max="7678" width="8" style="3687" customWidth="1"/>
    <col min="7679" max="7679" width="11.33203125" style="3687" customWidth="1"/>
    <col min="7680" max="7690" width="8" style="3687" customWidth="1"/>
    <col min="7691" max="7691" width="9.6640625" style="3687" customWidth="1"/>
    <col min="7692" max="7692" width="8.83203125" style="3687" customWidth="1"/>
    <col min="7693" max="7693" width="1.33203125" style="3687" customWidth="1"/>
    <col min="7694" max="7696" width="9.33203125" style="3687" hidden="1" customWidth="1"/>
    <col min="7697" max="7930" width="8.83203125" style="3687"/>
    <col min="7931" max="7931" width="2" style="3687" customWidth="1"/>
    <col min="7932" max="7932" width="32" style="3687" customWidth="1"/>
    <col min="7933" max="7934" width="8" style="3687" customWidth="1"/>
    <col min="7935" max="7935" width="11.33203125" style="3687" customWidth="1"/>
    <col min="7936" max="7946" width="8" style="3687" customWidth="1"/>
    <col min="7947" max="7947" width="9.6640625" style="3687" customWidth="1"/>
    <col min="7948" max="7948" width="8.83203125" style="3687" customWidth="1"/>
    <col min="7949" max="7949" width="1.33203125" style="3687" customWidth="1"/>
    <col min="7950" max="7952" width="9.33203125" style="3687" hidden="1" customWidth="1"/>
    <col min="7953" max="8186" width="8.83203125" style="3687"/>
    <col min="8187" max="8187" width="2" style="3687" customWidth="1"/>
    <col min="8188" max="8188" width="32" style="3687" customWidth="1"/>
    <col min="8189" max="8190" width="8" style="3687" customWidth="1"/>
    <col min="8191" max="8191" width="11.33203125" style="3687" customWidth="1"/>
    <col min="8192" max="8202" width="8" style="3687" customWidth="1"/>
    <col min="8203" max="8203" width="9.6640625" style="3687" customWidth="1"/>
    <col min="8204" max="8204" width="8.83203125" style="3687" customWidth="1"/>
    <col min="8205" max="8205" width="1.33203125" style="3687" customWidth="1"/>
    <col min="8206" max="8208" width="9.33203125" style="3687" hidden="1" customWidth="1"/>
    <col min="8209" max="8442" width="8.83203125" style="3687"/>
    <col min="8443" max="8443" width="2" style="3687" customWidth="1"/>
    <col min="8444" max="8444" width="32" style="3687" customWidth="1"/>
    <col min="8445" max="8446" width="8" style="3687" customWidth="1"/>
    <col min="8447" max="8447" width="11.33203125" style="3687" customWidth="1"/>
    <col min="8448" max="8458" width="8" style="3687" customWidth="1"/>
    <col min="8459" max="8459" width="9.6640625" style="3687" customWidth="1"/>
    <col min="8460" max="8460" width="8.83203125" style="3687" customWidth="1"/>
    <col min="8461" max="8461" width="1.33203125" style="3687" customWidth="1"/>
    <col min="8462" max="8464" width="9.33203125" style="3687" hidden="1" customWidth="1"/>
    <col min="8465" max="8698" width="8.83203125" style="3687"/>
    <col min="8699" max="8699" width="2" style="3687" customWidth="1"/>
    <col min="8700" max="8700" width="32" style="3687" customWidth="1"/>
    <col min="8701" max="8702" width="8" style="3687" customWidth="1"/>
    <col min="8703" max="8703" width="11.33203125" style="3687" customWidth="1"/>
    <col min="8704" max="8714" width="8" style="3687" customWidth="1"/>
    <col min="8715" max="8715" width="9.6640625" style="3687" customWidth="1"/>
    <col min="8716" max="8716" width="8.83203125" style="3687" customWidth="1"/>
    <col min="8717" max="8717" width="1.33203125" style="3687" customWidth="1"/>
    <col min="8718" max="8720" width="9.33203125" style="3687" hidden="1" customWidth="1"/>
    <col min="8721" max="8954" width="8.83203125" style="3687"/>
    <col min="8955" max="8955" width="2" style="3687" customWidth="1"/>
    <col min="8956" max="8956" width="32" style="3687" customWidth="1"/>
    <col min="8957" max="8958" width="8" style="3687" customWidth="1"/>
    <col min="8959" max="8959" width="11.33203125" style="3687" customWidth="1"/>
    <col min="8960" max="8970" width="8" style="3687" customWidth="1"/>
    <col min="8971" max="8971" width="9.6640625" style="3687" customWidth="1"/>
    <col min="8972" max="8972" width="8.83203125" style="3687" customWidth="1"/>
    <col min="8973" max="8973" width="1.33203125" style="3687" customWidth="1"/>
    <col min="8974" max="8976" width="9.33203125" style="3687" hidden="1" customWidth="1"/>
    <col min="8977" max="9210" width="8.83203125" style="3687"/>
    <col min="9211" max="9211" width="2" style="3687" customWidth="1"/>
    <col min="9212" max="9212" width="32" style="3687" customWidth="1"/>
    <col min="9213" max="9214" width="8" style="3687" customWidth="1"/>
    <col min="9215" max="9215" width="11.33203125" style="3687" customWidth="1"/>
    <col min="9216" max="9226" width="8" style="3687" customWidth="1"/>
    <col min="9227" max="9227" width="9.6640625" style="3687" customWidth="1"/>
    <col min="9228" max="9228" width="8.83203125" style="3687" customWidth="1"/>
    <col min="9229" max="9229" width="1.33203125" style="3687" customWidth="1"/>
    <col min="9230" max="9232" width="9.33203125" style="3687" hidden="1" customWidth="1"/>
    <col min="9233" max="9466" width="8.83203125" style="3687"/>
    <col min="9467" max="9467" width="2" style="3687" customWidth="1"/>
    <col min="9468" max="9468" width="32" style="3687" customWidth="1"/>
    <col min="9469" max="9470" width="8" style="3687" customWidth="1"/>
    <col min="9471" max="9471" width="11.33203125" style="3687" customWidth="1"/>
    <col min="9472" max="9482" width="8" style="3687" customWidth="1"/>
    <col min="9483" max="9483" width="9.6640625" style="3687" customWidth="1"/>
    <col min="9484" max="9484" width="8.83203125" style="3687" customWidth="1"/>
    <col min="9485" max="9485" width="1.33203125" style="3687" customWidth="1"/>
    <col min="9486" max="9488" width="9.33203125" style="3687" hidden="1" customWidth="1"/>
    <col min="9489" max="9722" width="8.83203125" style="3687"/>
    <col min="9723" max="9723" width="2" style="3687" customWidth="1"/>
    <col min="9724" max="9724" width="32" style="3687" customWidth="1"/>
    <col min="9725" max="9726" width="8" style="3687" customWidth="1"/>
    <col min="9727" max="9727" width="11.33203125" style="3687" customWidth="1"/>
    <col min="9728" max="9738" width="8" style="3687" customWidth="1"/>
    <col min="9739" max="9739" width="9.6640625" style="3687" customWidth="1"/>
    <col min="9740" max="9740" width="8.83203125" style="3687" customWidth="1"/>
    <col min="9741" max="9741" width="1.33203125" style="3687" customWidth="1"/>
    <col min="9742" max="9744" width="9.33203125" style="3687" hidden="1" customWidth="1"/>
    <col min="9745" max="9978" width="8.83203125" style="3687"/>
    <col min="9979" max="9979" width="2" style="3687" customWidth="1"/>
    <col min="9980" max="9980" width="32" style="3687" customWidth="1"/>
    <col min="9981" max="9982" width="8" style="3687" customWidth="1"/>
    <col min="9983" max="9983" width="11.33203125" style="3687" customWidth="1"/>
    <col min="9984" max="9994" width="8" style="3687" customWidth="1"/>
    <col min="9995" max="9995" width="9.6640625" style="3687" customWidth="1"/>
    <col min="9996" max="9996" width="8.83203125" style="3687" customWidth="1"/>
    <col min="9997" max="9997" width="1.33203125" style="3687" customWidth="1"/>
    <col min="9998" max="10000" width="9.33203125" style="3687" hidden="1" customWidth="1"/>
    <col min="10001" max="10234" width="8.83203125" style="3687"/>
    <col min="10235" max="10235" width="2" style="3687" customWidth="1"/>
    <col min="10236" max="10236" width="32" style="3687" customWidth="1"/>
    <col min="10237" max="10238" width="8" style="3687" customWidth="1"/>
    <col min="10239" max="10239" width="11.33203125" style="3687" customWidth="1"/>
    <col min="10240" max="10250" width="8" style="3687" customWidth="1"/>
    <col min="10251" max="10251" width="9.6640625" style="3687" customWidth="1"/>
    <col min="10252" max="10252" width="8.83203125" style="3687" customWidth="1"/>
    <col min="10253" max="10253" width="1.33203125" style="3687" customWidth="1"/>
    <col min="10254" max="10256" width="9.33203125" style="3687" hidden="1" customWidth="1"/>
    <col min="10257" max="10490" width="8.83203125" style="3687"/>
    <col min="10491" max="10491" width="2" style="3687" customWidth="1"/>
    <col min="10492" max="10492" width="32" style="3687" customWidth="1"/>
    <col min="10493" max="10494" width="8" style="3687" customWidth="1"/>
    <col min="10495" max="10495" width="11.33203125" style="3687" customWidth="1"/>
    <col min="10496" max="10506" width="8" style="3687" customWidth="1"/>
    <col min="10507" max="10507" width="9.6640625" style="3687" customWidth="1"/>
    <col min="10508" max="10508" width="8.83203125" style="3687" customWidth="1"/>
    <col min="10509" max="10509" width="1.33203125" style="3687" customWidth="1"/>
    <col min="10510" max="10512" width="9.33203125" style="3687" hidden="1" customWidth="1"/>
    <col min="10513" max="10746" width="8.83203125" style="3687"/>
    <col min="10747" max="10747" width="2" style="3687" customWidth="1"/>
    <col min="10748" max="10748" width="32" style="3687" customWidth="1"/>
    <col min="10749" max="10750" width="8" style="3687" customWidth="1"/>
    <col min="10751" max="10751" width="11.33203125" style="3687" customWidth="1"/>
    <col min="10752" max="10762" width="8" style="3687" customWidth="1"/>
    <col min="10763" max="10763" width="9.6640625" style="3687" customWidth="1"/>
    <col min="10764" max="10764" width="8.83203125" style="3687" customWidth="1"/>
    <col min="10765" max="10765" width="1.33203125" style="3687" customWidth="1"/>
    <col min="10766" max="10768" width="9.33203125" style="3687" hidden="1" customWidth="1"/>
    <col min="10769" max="11002" width="8.83203125" style="3687"/>
    <col min="11003" max="11003" width="2" style="3687" customWidth="1"/>
    <col min="11004" max="11004" width="32" style="3687" customWidth="1"/>
    <col min="11005" max="11006" width="8" style="3687" customWidth="1"/>
    <col min="11007" max="11007" width="11.33203125" style="3687" customWidth="1"/>
    <col min="11008" max="11018" width="8" style="3687" customWidth="1"/>
    <col min="11019" max="11019" width="9.6640625" style="3687" customWidth="1"/>
    <col min="11020" max="11020" width="8.83203125" style="3687" customWidth="1"/>
    <col min="11021" max="11021" width="1.33203125" style="3687" customWidth="1"/>
    <col min="11022" max="11024" width="9.33203125" style="3687" hidden="1" customWidth="1"/>
    <col min="11025" max="11258" width="8.83203125" style="3687"/>
    <col min="11259" max="11259" width="2" style="3687" customWidth="1"/>
    <col min="11260" max="11260" width="32" style="3687" customWidth="1"/>
    <col min="11261" max="11262" width="8" style="3687" customWidth="1"/>
    <col min="11263" max="11263" width="11.33203125" style="3687" customWidth="1"/>
    <col min="11264" max="11274" width="8" style="3687" customWidth="1"/>
    <col min="11275" max="11275" width="9.6640625" style="3687" customWidth="1"/>
    <col min="11276" max="11276" width="8.83203125" style="3687" customWidth="1"/>
    <col min="11277" max="11277" width="1.33203125" style="3687" customWidth="1"/>
    <col min="11278" max="11280" width="9.33203125" style="3687" hidden="1" customWidth="1"/>
    <col min="11281" max="11514" width="8.83203125" style="3687"/>
    <col min="11515" max="11515" width="2" style="3687" customWidth="1"/>
    <col min="11516" max="11516" width="32" style="3687" customWidth="1"/>
    <col min="11517" max="11518" width="8" style="3687" customWidth="1"/>
    <col min="11519" max="11519" width="11.33203125" style="3687" customWidth="1"/>
    <col min="11520" max="11530" width="8" style="3687" customWidth="1"/>
    <col min="11531" max="11531" width="9.6640625" style="3687" customWidth="1"/>
    <col min="11532" max="11532" width="8.83203125" style="3687" customWidth="1"/>
    <col min="11533" max="11533" width="1.33203125" style="3687" customWidth="1"/>
    <col min="11534" max="11536" width="9.33203125" style="3687" hidden="1" customWidth="1"/>
    <col min="11537" max="11770" width="8.83203125" style="3687"/>
    <col min="11771" max="11771" width="2" style="3687" customWidth="1"/>
    <col min="11772" max="11772" width="32" style="3687" customWidth="1"/>
    <col min="11773" max="11774" width="8" style="3687" customWidth="1"/>
    <col min="11775" max="11775" width="11.33203125" style="3687" customWidth="1"/>
    <col min="11776" max="11786" width="8" style="3687" customWidth="1"/>
    <col min="11787" max="11787" width="9.6640625" style="3687" customWidth="1"/>
    <col min="11788" max="11788" width="8.83203125" style="3687" customWidth="1"/>
    <col min="11789" max="11789" width="1.33203125" style="3687" customWidth="1"/>
    <col min="11790" max="11792" width="9.33203125" style="3687" hidden="1" customWidth="1"/>
    <col min="11793" max="12026" width="8.83203125" style="3687"/>
    <col min="12027" max="12027" width="2" style="3687" customWidth="1"/>
    <col min="12028" max="12028" width="32" style="3687" customWidth="1"/>
    <col min="12029" max="12030" width="8" style="3687" customWidth="1"/>
    <col min="12031" max="12031" width="11.33203125" style="3687" customWidth="1"/>
    <col min="12032" max="12042" width="8" style="3687" customWidth="1"/>
    <col min="12043" max="12043" width="9.6640625" style="3687" customWidth="1"/>
    <col min="12044" max="12044" width="8.83203125" style="3687" customWidth="1"/>
    <col min="12045" max="12045" width="1.33203125" style="3687" customWidth="1"/>
    <col min="12046" max="12048" width="9.33203125" style="3687" hidden="1" customWidth="1"/>
    <col min="12049" max="12282" width="8.83203125" style="3687"/>
    <col min="12283" max="12283" width="2" style="3687" customWidth="1"/>
    <col min="12284" max="12284" width="32" style="3687" customWidth="1"/>
    <col min="12285" max="12286" width="8" style="3687" customWidth="1"/>
    <col min="12287" max="12287" width="11.33203125" style="3687" customWidth="1"/>
    <col min="12288" max="12298" width="8" style="3687" customWidth="1"/>
    <col min="12299" max="12299" width="9.6640625" style="3687" customWidth="1"/>
    <col min="12300" max="12300" width="8.83203125" style="3687" customWidth="1"/>
    <col min="12301" max="12301" width="1.33203125" style="3687" customWidth="1"/>
    <col min="12302" max="12304" width="9.33203125" style="3687" hidden="1" customWidth="1"/>
    <col min="12305" max="12538" width="8.83203125" style="3687"/>
    <col min="12539" max="12539" width="2" style="3687" customWidth="1"/>
    <col min="12540" max="12540" width="32" style="3687" customWidth="1"/>
    <col min="12541" max="12542" width="8" style="3687" customWidth="1"/>
    <col min="12543" max="12543" width="11.33203125" style="3687" customWidth="1"/>
    <col min="12544" max="12554" width="8" style="3687" customWidth="1"/>
    <col min="12555" max="12555" width="9.6640625" style="3687" customWidth="1"/>
    <col min="12556" max="12556" width="8.83203125" style="3687" customWidth="1"/>
    <col min="12557" max="12557" width="1.33203125" style="3687" customWidth="1"/>
    <col min="12558" max="12560" width="9.33203125" style="3687" hidden="1" customWidth="1"/>
    <col min="12561" max="12794" width="8.83203125" style="3687"/>
    <col min="12795" max="12795" width="2" style="3687" customWidth="1"/>
    <col min="12796" max="12796" width="32" style="3687" customWidth="1"/>
    <col min="12797" max="12798" width="8" style="3687" customWidth="1"/>
    <col min="12799" max="12799" width="11.33203125" style="3687" customWidth="1"/>
    <col min="12800" max="12810" width="8" style="3687" customWidth="1"/>
    <col min="12811" max="12811" width="9.6640625" style="3687" customWidth="1"/>
    <col min="12812" max="12812" width="8.83203125" style="3687" customWidth="1"/>
    <col min="12813" max="12813" width="1.33203125" style="3687" customWidth="1"/>
    <col min="12814" max="12816" width="9.33203125" style="3687" hidden="1" customWidth="1"/>
    <col min="12817" max="13050" width="8.83203125" style="3687"/>
    <col min="13051" max="13051" width="2" style="3687" customWidth="1"/>
    <col min="13052" max="13052" width="32" style="3687" customWidth="1"/>
    <col min="13053" max="13054" width="8" style="3687" customWidth="1"/>
    <col min="13055" max="13055" width="11.33203125" style="3687" customWidth="1"/>
    <col min="13056" max="13066" width="8" style="3687" customWidth="1"/>
    <col min="13067" max="13067" width="9.6640625" style="3687" customWidth="1"/>
    <col min="13068" max="13068" width="8.83203125" style="3687" customWidth="1"/>
    <col min="13069" max="13069" width="1.33203125" style="3687" customWidth="1"/>
    <col min="13070" max="13072" width="9.33203125" style="3687" hidden="1" customWidth="1"/>
    <col min="13073" max="13306" width="8.83203125" style="3687"/>
    <col min="13307" max="13307" width="2" style="3687" customWidth="1"/>
    <col min="13308" max="13308" width="32" style="3687" customWidth="1"/>
    <col min="13309" max="13310" width="8" style="3687" customWidth="1"/>
    <col min="13311" max="13311" width="11.33203125" style="3687" customWidth="1"/>
    <col min="13312" max="13322" width="8" style="3687" customWidth="1"/>
    <col min="13323" max="13323" width="9.6640625" style="3687" customWidth="1"/>
    <col min="13324" max="13324" width="8.83203125" style="3687" customWidth="1"/>
    <col min="13325" max="13325" width="1.33203125" style="3687" customWidth="1"/>
    <col min="13326" max="13328" width="9.33203125" style="3687" hidden="1" customWidth="1"/>
    <col min="13329" max="13562" width="8.83203125" style="3687"/>
    <col min="13563" max="13563" width="2" style="3687" customWidth="1"/>
    <col min="13564" max="13564" width="32" style="3687" customWidth="1"/>
    <col min="13565" max="13566" width="8" style="3687" customWidth="1"/>
    <col min="13567" max="13567" width="11.33203125" style="3687" customWidth="1"/>
    <col min="13568" max="13578" width="8" style="3687" customWidth="1"/>
    <col min="13579" max="13579" width="9.6640625" style="3687" customWidth="1"/>
    <col min="13580" max="13580" width="8.83203125" style="3687" customWidth="1"/>
    <col min="13581" max="13581" width="1.33203125" style="3687" customWidth="1"/>
    <col min="13582" max="13584" width="9.33203125" style="3687" hidden="1" customWidth="1"/>
    <col min="13585" max="13818" width="8.83203125" style="3687"/>
    <col min="13819" max="13819" width="2" style="3687" customWidth="1"/>
    <col min="13820" max="13820" width="32" style="3687" customWidth="1"/>
    <col min="13821" max="13822" width="8" style="3687" customWidth="1"/>
    <col min="13823" max="13823" width="11.33203125" style="3687" customWidth="1"/>
    <col min="13824" max="13834" width="8" style="3687" customWidth="1"/>
    <col min="13835" max="13835" width="9.6640625" style="3687" customWidth="1"/>
    <col min="13836" max="13836" width="8.83203125" style="3687" customWidth="1"/>
    <col min="13837" max="13837" width="1.33203125" style="3687" customWidth="1"/>
    <col min="13838" max="13840" width="9.33203125" style="3687" hidden="1" customWidth="1"/>
    <col min="13841" max="14074" width="8.83203125" style="3687"/>
    <col min="14075" max="14075" width="2" style="3687" customWidth="1"/>
    <col min="14076" max="14076" width="32" style="3687" customWidth="1"/>
    <col min="14077" max="14078" width="8" style="3687" customWidth="1"/>
    <col min="14079" max="14079" width="11.33203125" style="3687" customWidth="1"/>
    <col min="14080" max="14090" width="8" style="3687" customWidth="1"/>
    <col min="14091" max="14091" width="9.6640625" style="3687" customWidth="1"/>
    <col min="14092" max="14092" width="8.83203125" style="3687" customWidth="1"/>
    <col min="14093" max="14093" width="1.33203125" style="3687" customWidth="1"/>
    <col min="14094" max="14096" width="9.33203125" style="3687" hidden="1" customWidth="1"/>
    <col min="14097" max="14330" width="8.83203125" style="3687"/>
    <col min="14331" max="14331" width="2" style="3687" customWidth="1"/>
    <col min="14332" max="14332" width="32" style="3687" customWidth="1"/>
    <col min="14333" max="14334" width="8" style="3687" customWidth="1"/>
    <col min="14335" max="14335" width="11.33203125" style="3687" customWidth="1"/>
    <col min="14336" max="14346" width="8" style="3687" customWidth="1"/>
    <col min="14347" max="14347" width="9.6640625" style="3687" customWidth="1"/>
    <col min="14348" max="14348" width="8.83203125" style="3687" customWidth="1"/>
    <col min="14349" max="14349" width="1.33203125" style="3687" customWidth="1"/>
    <col min="14350" max="14352" width="9.33203125" style="3687" hidden="1" customWidth="1"/>
    <col min="14353" max="14586" width="8.83203125" style="3687"/>
    <col min="14587" max="14587" width="2" style="3687" customWidth="1"/>
    <col min="14588" max="14588" width="32" style="3687" customWidth="1"/>
    <col min="14589" max="14590" width="8" style="3687" customWidth="1"/>
    <col min="14591" max="14591" width="11.33203125" style="3687" customWidth="1"/>
    <col min="14592" max="14602" width="8" style="3687" customWidth="1"/>
    <col min="14603" max="14603" width="9.6640625" style="3687" customWidth="1"/>
    <col min="14604" max="14604" width="8.83203125" style="3687" customWidth="1"/>
    <col min="14605" max="14605" width="1.33203125" style="3687" customWidth="1"/>
    <col min="14606" max="14608" width="9.33203125" style="3687" hidden="1" customWidth="1"/>
    <col min="14609" max="14842" width="8.83203125" style="3687"/>
    <col min="14843" max="14843" width="2" style="3687" customWidth="1"/>
    <col min="14844" max="14844" width="32" style="3687" customWidth="1"/>
    <col min="14845" max="14846" width="8" style="3687" customWidth="1"/>
    <col min="14847" max="14847" width="11.33203125" style="3687" customWidth="1"/>
    <col min="14848" max="14858" width="8" style="3687" customWidth="1"/>
    <col min="14859" max="14859" width="9.6640625" style="3687" customWidth="1"/>
    <col min="14860" max="14860" width="8.83203125" style="3687" customWidth="1"/>
    <col min="14861" max="14861" width="1.33203125" style="3687" customWidth="1"/>
    <col min="14862" max="14864" width="9.33203125" style="3687" hidden="1" customWidth="1"/>
    <col min="14865" max="15098" width="8.83203125" style="3687"/>
    <col min="15099" max="15099" width="2" style="3687" customWidth="1"/>
    <col min="15100" max="15100" width="32" style="3687" customWidth="1"/>
    <col min="15101" max="15102" width="8" style="3687" customWidth="1"/>
    <col min="15103" max="15103" width="11.33203125" style="3687" customWidth="1"/>
    <col min="15104" max="15114" width="8" style="3687" customWidth="1"/>
    <col min="15115" max="15115" width="9.6640625" style="3687" customWidth="1"/>
    <col min="15116" max="15116" width="8.83203125" style="3687" customWidth="1"/>
    <col min="15117" max="15117" width="1.33203125" style="3687" customWidth="1"/>
    <col min="15118" max="15120" width="9.33203125" style="3687" hidden="1" customWidth="1"/>
    <col min="15121" max="15354" width="8.83203125" style="3687"/>
    <col min="15355" max="15355" width="2" style="3687" customWidth="1"/>
    <col min="15356" max="15356" width="32" style="3687" customWidth="1"/>
    <col min="15357" max="15358" width="8" style="3687" customWidth="1"/>
    <col min="15359" max="15359" width="11.33203125" style="3687" customWidth="1"/>
    <col min="15360" max="15370" width="8" style="3687" customWidth="1"/>
    <col min="15371" max="15371" width="9.6640625" style="3687" customWidth="1"/>
    <col min="15372" max="15372" width="8.83203125" style="3687" customWidth="1"/>
    <col min="15373" max="15373" width="1.33203125" style="3687" customWidth="1"/>
    <col min="15374" max="15376" width="9.33203125" style="3687" hidden="1" customWidth="1"/>
    <col min="15377" max="15610" width="8.83203125" style="3687"/>
    <col min="15611" max="15611" width="2" style="3687" customWidth="1"/>
    <col min="15612" max="15612" width="32" style="3687" customWidth="1"/>
    <col min="15613" max="15614" width="8" style="3687" customWidth="1"/>
    <col min="15615" max="15615" width="11.33203125" style="3687" customWidth="1"/>
    <col min="15616" max="15626" width="8" style="3687" customWidth="1"/>
    <col min="15627" max="15627" width="9.6640625" style="3687" customWidth="1"/>
    <col min="15628" max="15628" width="8.83203125" style="3687" customWidth="1"/>
    <col min="15629" max="15629" width="1.33203125" style="3687" customWidth="1"/>
    <col min="15630" max="15632" width="9.33203125" style="3687" hidden="1" customWidth="1"/>
    <col min="15633" max="15866" width="8.83203125" style="3687"/>
    <col min="15867" max="15867" width="2" style="3687" customWidth="1"/>
    <col min="15868" max="15868" width="32" style="3687" customWidth="1"/>
    <col min="15869" max="15870" width="8" style="3687" customWidth="1"/>
    <col min="15871" max="15871" width="11.33203125" style="3687" customWidth="1"/>
    <col min="15872" max="15882" width="8" style="3687" customWidth="1"/>
    <col min="15883" max="15883" width="9.6640625" style="3687" customWidth="1"/>
    <col min="15884" max="15884" width="8.83203125" style="3687" customWidth="1"/>
    <col min="15885" max="15885" width="1.33203125" style="3687" customWidth="1"/>
    <col min="15886" max="15888" width="9.33203125" style="3687" hidden="1" customWidth="1"/>
    <col min="15889" max="16122" width="8.83203125" style="3687"/>
    <col min="16123" max="16123" width="2" style="3687" customWidth="1"/>
    <col min="16124" max="16124" width="32" style="3687" customWidth="1"/>
    <col min="16125" max="16126" width="8" style="3687" customWidth="1"/>
    <col min="16127" max="16127" width="11.33203125" style="3687" customWidth="1"/>
    <col min="16128" max="16138" width="8" style="3687" customWidth="1"/>
    <col min="16139" max="16139" width="9.6640625" style="3687" customWidth="1"/>
    <col min="16140" max="16140" width="8.83203125" style="3687" customWidth="1"/>
    <col min="16141" max="16141" width="1.33203125" style="3687" customWidth="1"/>
    <col min="16142" max="16144" width="9.33203125" style="3687" hidden="1" customWidth="1"/>
    <col min="16145" max="16378" width="8.83203125" style="3687"/>
    <col min="16379" max="16384" width="8.83203125" style="3687" customWidth="1"/>
  </cols>
  <sheetData>
    <row r="1" spans="1:84"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row>
    <row r="2" spans="1:84" s="1758" customFormat="1" ht="27" customHeight="1">
      <c r="A2" s="1758" t="s">
        <v>3900</v>
      </c>
      <c r="C2" s="1759"/>
      <c r="D2" s="1759"/>
      <c r="E2" s="1759"/>
      <c r="F2" s="1759"/>
      <c r="G2" s="1759"/>
      <c r="H2" s="1759"/>
      <c r="I2" s="1759"/>
      <c r="J2" s="1759"/>
      <c r="K2" s="1759"/>
      <c r="L2" s="1759"/>
      <c r="M2" s="1759"/>
      <c r="N2" s="1759"/>
      <c r="O2" s="1759"/>
      <c r="P2" s="1759"/>
      <c r="Q2" s="1759"/>
    </row>
    <row r="3" spans="1:84" s="1761" customFormat="1" ht="8.25" customHeight="1" thickBot="1">
      <c r="A3" s="1760"/>
      <c r="C3" s="1762"/>
      <c r="D3" s="1762"/>
      <c r="E3" s="1762"/>
      <c r="F3" s="1762"/>
      <c r="G3" s="1762"/>
      <c r="H3" s="1762"/>
      <c r="I3" s="1762"/>
      <c r="J3" s="1762"/>
      <c r="K3" s="1762"/>
      <c r="L3" s="1762"/>
      <c r="M3" s="1762"/>
      <c r="N3" s="1762"/>
      <c r="O3" s="1762"/>
      <c r="P3" s="1762"/>
      <c r="Q3" s="1762"/>
    </row>
    <row r="4" spans="1:84" s="3651" customFormat="1" ht="30" customHeight="1" thickBot="1">
      <c r="B4" s="6792" t="s">
        <v>2873</v>
      </c>
      <c r="C4" s="6794" t="s">
        <v>2874</v>
      </c>
      <c r="D4" s="6795"/>
      <c r="E4" s="6795"/>
      <c r="F4" s="6795"/>
      <c r="G4" s="6795"/>
      <c r="H4" s="6795"/>
      <c r="I4" s="6795"/>
      <c r="J4" s="6795"/>
      <c r="K4" s="6795"/>
      <c r="L4" s="6795"/>
      <c r="M4" s="6795"/>
      <c r="N4" s="6795"/>
      <c r="O4" s="6795"/>
      <c r="P4" s="6795"/>
      <c r="Q4" s="6796"/>
    </row>
    <row r="5" spans="1:84" s="3651" customFormat="1" ht="29.25" customHeight="1">
      <c r="B5" s="6793"/>
      <c r="C5" s="6797" t="s">
        <v>2875</v>
      </c>
      <c r="D5" s="6798"/>
      <c r="E5" s="6799"/>
      <c r="F5" s="6800" t="s">
        <v>2876</v>
      </c>
      <c r="G5" s="6798"/>
      <c r="H5" s="6801"/>
      <c r="I5" s="6797" t="s">
        <v>2877</v>
      </c>
      <c r="J5" s="6798"/>
      <c r="K5" s="6799"/>
      <c r="L5" s="6800" t="s">
        <v>2878</v>
      </c>
      <c r="M5" s="6798"/>
      <c r="N5" s="6801"/>
      <c r="O5" s="6797" t="s">
        <v>260</v>
      </c>
      <c r="P5" s="6798"/>
      <c r="Q5" s="6799"/>
    </row>
    <row r="6" spans="1:84" s="3651" customFormat="1" ht="25.5" customHeight="1" thickBot="1">
      <c r="B6" s="6793"/>
      <c r="C6" s="3652" t="s">
        <v>2841</v>
      </c>
      <c r="D6" s="3653" t="s">
        <v>2842</v>
      </c>
      <c r="E6" s="3654" t="s">
        <v>2843</v>
      </c>
      <c r="F6" s="3652" t="s">
        <v>2841</v>
      </c>
      <c r="G6" s="3653" t="s">
        <v>2842</v>
      </c>
      <c r="H6" s="3654" t="s">
        <v>2843</v>
      </c>
      <c r="I6" s="3652" t="s">
        <v>2841</v>
      </c>
      <c r="J6" s="3653" t="s">
        <v>2842</v>
      </c>
      <c r="K6" s="3654" t="s">
        <v>2843</v>
      </c>
      <c r="L6" s="3652" t="s">
        <v>2841</v>
      </c>
      <c r="M6" s="3653" t="s">
        <v>2842</v>
      </c>
      <c r="N6" s="3654" t="s">
        <v>2843</v>
      </c>
      <c r="O6" s="3652" t="s">
        <v>2841</v>
      </c>
      <c r="P6" s="3653" t="s">
        <v>2842</v>
      </c>
      <c r="Q6" s="3654" t="s">
        <v>2843</v>
      </c>
    </row>
    <row r="7" spans="1:84" s="3655" customFormat="1" ht="25.5" customHeight="1">
      <c r="B7" s="3656" t="s">
        <v>2879</v>
      </c>
      <c r="C7" s="3657">
        <v>0</v>
      </c>
      <c r="D7" s="3658">
        <v>0</v>
      </c>
      <c r="E7" s="3659">
        <v>0</v>
      </c>
      <c r="F7" s="3660">
        <v>0</v>
      </c>
      <c r="G7" s="3658">
        <v>0</v>
      </c>
      <c r="H7" s="3660">
        <v>0</v>
      </c>
      <c r="I7" s="3657">
        <v>30</v>
      </c>
      <c r="J7" s="3658">
        <v>9</v>
      </c>
      <c r="K7" s="3659">
        <v>39</v>
      </c>
      <c r="L7" s="3660">
        <v>0</v>
      </c>
      <c r="M7" s="3658">
        <v>0</v>
      </c>
      <c r="N7" s="3660">
        <v>0</v>
      </c>
      <c r="O7" s="3657">
        <v>30</v>
      </c>
      <c r="P7" s="3658">
        <v>9</v>
      </c>
      <c r="Q7" s="3659">
        <v>39</v>
      </c>
    </row>
    <row r="8" spans="1:84" s="3651" customFormat="1" ht="25.5" customHeight="1">
      <c r="B8" s="3661" t="s">
        <v>2880</v>
      </c>
      <c r="C8" s="3662">
        <v>0</v>
      </c>
      <c r="D8" s="3663">
        <v>0</v>
      </c>
      <c r="E8" s="3664">
        <v>0</v>
      </c>
      <c r="F8" s="3665">
        <v>0</v>
      </c>
      <c r="G8" s="3663">
        <v>0</v>
      </c>
      <c r="H8" s="3665">
        <v>0</v>
      </c>
      <c r="I8" s="3662">
        <v>30</v>
      </c>
      <c r="J8" s="3663">
        <v>9</v>
      </c>
      <c r="K8" s="3664">
        <v>39</v>
      </c>
      <c r="L8" s="3665">
        <v>0</v>
      </c>
      <c r="M8" s="3663">
        <v>0</v>
      </c>
      <c r="N8" s="3665">
        <v>0</v>
      </c>
      <c r="O8" s="3662">
        <v>30</v>
      </c>
      <c r="P8" s="3663">
        <v>9</v>
      </c>
      <c r="Q8" s="3664">
        <v>39</v>
      </c>
    </row>
    <row r="9" spans="1:84" s="3655" customFormat="1" ht="43.5" customHeight="1">
      <c r="B9" s="3666" t="s">
        <v>2848</v>
      </c>
      <c r="C9" s="3667">
        <v>0</v>
      </c>
      <c r="D9" s="3668">
        <v>0</v>
      </c>
      <c r="E9" s="3669">
        <v>0</v>
      </c>
      <c r="F9" s="3670">
        <v>70</v>
      </c>
      <c r="G9" s="3668">
        <v>104</v>
      </c>
      <c r="H9" s="3670">
        <v>174</v>
      </c>
      <c r="I9" s="3667">
        <v>99</v>
      </c>
      <c r="J9" s="3668">
        <v>117</v>
      </c>
      <c r="K9" s="3669">
        <v>216</v>
      </c>
      <c r="L9" s="3670">
        <v>0</v>
      </c>
      <c r="M9" s="3668">
        <v>0</v>
      </c>
      <c r="N9" s="3670">
        <v>0</v>
      </c>
      <c r="O9" s="3667">
        <v>169</v>
      </c>
      <c r="P9" s="3668">
        <v>221</v>
      </c>
      <c r="Q9" s="3669">
        <v>390</v>
      </c>
    </row>
    <row r="10" spans="1:84" s="3651" customFormat="1" ht="43.5" customHeight="1">
      <c r="B10" s="3661" t="s">
        <v>2881</v>
      </c>
      <c r="C10" s="3662">
        <v>0</v>
      </c>
      <c r="D10" s="3663">
        <v>0</v>
      </c>
      <c r="E10" s="3664">
        <v>0</v>
      </c>
      <c r="F10" s="3665">
        <v>0</v>
      </c>
      <c r="G10" s="3663">
        <v>0</v>
      </c>
      <c r="H10" s="3665">
        <v>0</v>
      </c>
      <c r="I10" s="3662">
        <v>7</v>
      </c>
      <c r="J10" s="3663">
        <v>12</v>
      </c>
      <c r="K10" s="3664">
        <v>19</v>
      </c>
      <c r="L10" s="3665">
        <v>0</v>
      </c>
      <c r="M10" s="3663">
        <v>0</v>
      </c>
      <c r="N10" s="3665">
        <v>0</v>
      </c>
      <c r="O10" s="3662">
        <v>7</v>
      </c>
      <c r="P10" s="3663">
        <v>12</v>
      </c>
      <c r="Q10" s="3664">
        <v>19</v>
      </c>
    </row>
    <row r="11" spans="1:84" s="3651" customFormat="1" ht="43.5" customHeight="1">
      <c r="B11" s="3661" t="s">
        <v>2882</v>
      </c>
      <c r="C11" s="3662">
        <v>0</v>
      </c>
      <c r="D11" s="3663">
        <v>0</v>
      </c>
      <c r="E11" s="3664">
        <v>0</v>
      </c>
      <c r="F11" s="3665">
        <v>13</v>
      </c>
      <c r="G11" s="3663">
        <v>28</v>
      </c>
      <c r="H11" s="3665">
        <v>41</v>
      </c>
      <c r="I11" s="3662">
        <v>0</v>
      </c>
      <c r="J11" s="3663">
        <v>0</v>
      </c>
      <c r="K11" s="3664">
        <v>0</v>
      </c>
      <c r="L11" s="3665">
        <v>0</v>
      </c>
      <c r="M11" s="3663">
        <v>0</v>
      </c>
      <c r="N11" s="3665">
        <v>0</v>
      </c>
      <c r="O11" s="3662">
        <v>13</v>
      </c>
      <c r="P11" s="3663">
        <v>28</v>
      </c>
      <c r="Q11" s="3664">
        <v>41</v>
      </c>
    </row>
    <row r="12" spans="1:84" s="3651" customFormat="1" ht="43.5" customHeight="1">
      <c r="B12" s="3661" t="s">
        <v>2883</v>
      </c>
      <c r="C12" s="3662">
        <v>0</v>
      </c>
      <c r="D12" s="3663">
        <v>0</v>
      </c>
      <c r="E12" s="3664">
        <v>0</v>
      </c>
      <c r="F12" s="3665">
        <v>57</v>
      </c>
      <c r="G12" s="3663">
        <v>76</v>
      </c>
      <c r="H12" s="3665">
        <v>133</v>
      </c>
      <c r="I12" s="3662">
        <v>92</v>
      </c>
      <c r="J12" s="3663">
        <v>105</v>
      </c>
      <c r="K12" s="3664">
        <v>197</v>
      </c>
      <c r="L12" s="3665">
        <v>0</v>
      </c>
      <c r="M12" s="3663">
        <v>0</v>
      </c>
      <c r="N12" s="3665">
        <v>0</v>
      </c>
      <c r="O12" s="3662">
        <v>149</v>
      </c>
      <c r="P12" s="3663">
        <v>181</v>
      </c>
      <c r="Q12" s="3664">
        <v>330</v>
      </c>
    </row>
    <row r="13" spans="1:84" s="3651" customFormat="1" ht="43.5" customHeight="1">
      <c r="B13" s="3666" t="s">
        <v>2884</v>
      </c>
      <c r="C13" s="3667">
        <v>5</v>
      </c>
      <c r="D13" s="3668">
        <v>2</v>
      </c>
      <c r="E13" s="3669">
        <v>7</v>
      </c>
      <c r="F13" s="3670">
        <v>0</v>
      </c>
      <c r="G13" s="3668">
        <v>0</v>
      </c>
      <c r="H13" s="3670">
        <v>0</v>
      </c>
      <c r="I13" s="3667">
        <v>0</v>
      </c>
      <c r="J13" s="3668">
        <v>0</v>
      </c>
      <c r="K13" s="3669">
        <v>0</v>
      </c>
      <c r="L13" s="3670">
        <v>0</v>
      </c>
      <c r="M13" s="3668">
        <v>0</v>
      </c>
      <c r="N13" s="3670">
        <v>0</v>
      </c>
      <c r="O13" s="3667">
        <v>5</v>
      </c>
      <c r="P13" s="3668">
        <v>2</v>
      </c>
      <c r="Q13" s="3669">
        <v>7</v>
      </c>
    </row>
    <row r="14" spans="1:84" s="3651" customFormat="1" ht="43.5" customHeight="1">
      <c r="B14" s="3661" t="s">
        <v>2885</v>
      </c>
      <c r="C14" s="3662">
        <v>5</v>
      </c>
      <c r="D14" s="3663">
        <v>2</v>
      </c>
      <c r="E14" s="3664">
        <v>7</v>
      </c>
      <c r="F14" s="3665">
        <v>0</v>
      </c>
      <c r="G14" s="3663">
        <v>0</v>
      </c>
      <c r="H14" s="3665">
        <v>0</v>
      </c>
      <c r="I14" s="3662">
        <v>0</v>
      </c>
      <c r="J14" s="3663">
        <v>0</v>
      </c>
      <c r="K14" s="3664">
        <v>0</v>
      </c>
      <c r="L14" s="3665">
        <v>0</v>
      </c>
      <c r="M14" s="3663">
        <v>0</v>
      </c>
      <c r="N14" s="3665">
        <v>0</v>
      </c>
      <c r="O14" s="3662">
        <v>5</v>
      </c>
      <c r="P14" s="3663">
        <v>2</v>
      </c>
      <c r="Q14" s="3664">
        <v>7</v>
      </c>
    </row>
    <row r="15" spans="1:84" s="3655" customFormat="1" ht="43.5" customHeight="1">
      <c r="B15" s="3666" t="s">
        <v>2886</v>
      </c>
      <c r="C15" s="3667">
        <v>13</v>
      </c>
      <c r="D15" s="3668">
        <v>6</v>
      </c>
      <c r="E15" s="3669">
        <v>19</v>
      </c>
      <c r="F15" s="3670">
        <v>0</v>
      </c>
      <c r="G15" s="3668">
        <v>0</v>
      </c>
      <c r="H15" s="3670">
        <v>0</v>
      </c>
      <c r="I15" s="3667">
        <v>0</v>
      </c>
      <c r="J15" s="3668">
        <v>0</v>
      </c>
      <c r="K15" s="3669">
        <v>0</v>
      </c>
      <c r="L15" s="3670">
        <v>0</v>
      </c>
      <c r="M15" s="3668">
        <v>0</v>
      </c>
      <c r="N15" s="3670">
        <v>0</v>
      </c>
      <c r="O15" s="3667">
        <v>13</v>
      </c>
      <c r="P15" s="3668">
        <v>6</v>
      </c>
      <c r="Q15" s="3669">
        <v>19</v>
      </c>
    </row>
    <row r="16" spans="1:84" s="3651" customFormat="1" ht="43.5" customHeight="1" thickBot="1">
      <c r="B16" s="3671" t="s">
        <v>2882</v>
      </c>
      <c r="C16" s="3672">
        <v>13</v>
      </c>
      <c r="D16" s="3673">
        <v>6</v>
      </c>
      <c r="E16" s="3674">
        <v>19</v>
      </c>
      <c r="F16" s="3675">
        <v>0</v>
      </c>
      <c r="G16" s="3673">
        <v>0</v>
      </c>
      <c r="H16" s="3675">
        <v>0</v>
      </c>
      <c r="I16" s="3672">
        <v>0</v>
      </c>
      <c r="J16" s="3673">
        <v>0</v>
      </c>
      <c r="K16" s="3674">
        <v>0</v>
      </c>
      <c r="L16" s="3675">
        <v>0</v>
      </c>
      <c r="M16" s="3673">
        <v>0</v>
      </c>
      <c r="N16" s="3675">
        <v>0</v>
      </c>
      <c r="O16" s="3672">
        <v>13</v>
      </c>
      <c r="P16" s="3673">
        <v>6</v>
      </c>
      <c r="Q16" s="3674">
        <v>19</v>
      </c>
    </row>
    <row r="17" spans="1:17" s="3651" customFormat="1" ht="43.5" customHeight="1" thickBot="1">
      <c r="B17" s="3676" t="s">
        <v>260</v>
      </c>
      <c r="C17" s="3677">
        <v>18</v>
      </c>
      <c r="D17" s="3678">
        <v>8</v>
      </c>
      <c r="E17" s="3679">
        <v>26</v>
      </c>
      <c r="F17" s="3680">
        <v>70</v>
      </c>
      <c r="G17" s="3678">
        <v>104</v>
      </c>
      <c r="H17" s="3680">
        <v>174</v>
      </c>
      <c r="I17" s="3677">
        <v>129</v>
      </c>
      <c r="J17" s="3678">
        <v>126</v>
      </c>
      <c r="K17" s="3679">
        <v>255</v>
      </c>
      <c r="L17" s="3680">
        <v>0</v>
      </c>
      <c r="M17" s="3678">
        <v>0</v>
      </c>
      <c r="N17" s="3680">
        <v>0</v>
      </c>
      <c r="O17" s="3677">
        <v>217</v>
      </c>
      <c r="P17" s="3678">
        <v>238</v>
      </c>
      <c r="Q17" s="3679">
        <v>455</v>
      </c>
    </row>
    <row r="18" spans="1:17" s="3682" customFormat="1" ht="43.5" customHeight="1">
      <c r="A18" s="3651"/>
      <c r="B18" s="2468" t="s">
        <v>2887</v>
      </c>
      <c r="C18" s="2468" t="s">
        <v>2888</v>
      </c>
      <c r="D18" s="1763"/>
      <c r="E18" s="1763"/>
      <c r="F18" s="3681"/>
      <c r="G18" s="3681"/>
      <c r="H18" s="3681"/>
      <c r="I18" s="3681"/>
      <c r="J18" s="3681"/>
      <c r="K18" s="3681"/>
      <c r="L18" s="3681"/>
      <c r="M18" s="3681"/>
      <c r="N18" s="3681"/>
      <c r="O18" s="1763"/>
      <c r="P18" s="1763"/>
      <c r="Q18" s="1763"/>
    </row>
    <row r="19" spans="1:17" s="3682" customFormat="1" ht="15" customHeight="1">
      <c r="A19" s="3651"/>
    </row>
    <row r="20" spans="1:17" s="3683" customFormat="1" ht="18.75" customHeight="1">
      <c r="A20" s="3682"/>
    </row>
    <row r="21" spans="1:17" s="3683" customFormat="1" ht="12" customHeight="1">
      <c r="A21" s="3684"/>
      <c r="B21" s="3685"/>
      <c r="C21" s="3686"/>
      <c r="D21" s="3686"/>
      <c r="E21" s="3686"/>
      <c r="F21" s="3686"/>
      <c r="G21" s="3686"/>
      <c r="H21" s="3686"/>
      <c r="I21" s="3686"/>
      <c r="J21" s="3686"/>
      <c r="K21" s="3686"/>
      <c r="L21" s="3686"/>
      <c r="M21" s="3686"/>
      <c r="N21" s="3686"/>
      <c r="O21" s="3686"/>
      <c r="P21" s="3686"/>
      <c r="Q21" s="3686"/>
    </row>
    <row r="23" spans="1:17" ht="24" customHeight="1">
      <c r="C23" s="3689"/>
      <c r="F23" s="3689"/>
    </row>
    <row r="24" spans="1:17" ht="11.25" customHeight="1"/>
  </sheetData>
  <mergeCells count="8">
    <mergeCell ref="A1:C1"/>
    <mergeCell ref="B4:B6"/>
    <mergeCell ref="C4:Q4"/>
    <mergeCell ref="C5:E5"/>
    <mergeCell ref="F5:H5"/>
    <mergeCell ref="I5:K5"/>
    <mergeCell ref="L5:N5"/>
    <mergeCell ref="O5:Q5"/>
  </mergeCells>
  <hyperlinks>
    <hyperlink ref="A1" location="CONTENT!A1" display="Back to table of contents"/>
  </hyperlinks>
  <printOptions horizontalCentered="1"/>
  <pageMargins left="0.48" right="0.28000000000000003" top="0.65" bottom="0.35" header="0.45" footer="0.25"/>
  <pageSetup paperSize="9" scale="81"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CJ21"/>
  <sheetViews>
    <sheetView topLeftCell="H1" zoomScale="96" zoomScaleNormal="96" zoomScaleSheetLayoutView="100" workbookViewId="0">
      <selection activeCell="S10" sqref="S10"/>
    </sheetView>
  </sheetViews>
  <sheetFormatPr defaultRowHeight="15"/>
  <cols>
    <col min="1" max="1" width="37" style="2300" customWidth="1"/>
    <col min="2" max="16" width="9" style="2300" customWidth="1"/>
    <col min="17" max="254" width="8.83203125" style="2300"/>
    <col min="255" max="255" width="37" style="2300" customWidth="1"/>
    <col min="256" max="270" width="7.83203125" style="2300" customWidth="1"/>
    <col min="271" max="271" width="8.5" style="2300" customWidth="1"/>
    <col min="272" max="272" width="0.5" style="2300" customWidth="1"/>
    <col min="273" max="510" width="8.83203125" style="2300"/>
    <col min="511" max="511" width="37" style="2300" customWidth="1"/>
    <col min="512" max="526" width="7.83203125" style="2300" customWidth="1"/>
    <col min="527" max="527" width="8.5" style="2300" customWidth="1"/>
    <col min="528" max="528" width="0.5" style="2300" customWidth="1"/>
    <col min="529" max="766" width="8.83203125" style="2300"/>
    <col min="767" max="767" width="37" style="2300" customWidth="1"/>
    <col min="768" max="782" width="7.83203125" style="2300" customWidth="1"/>
    <col min="783" max="783" width="8.5" style="2300" customWidth="1"/>
    <col min="784" max="784" width="0.5" style="2300" customWidth="1"/>
    <col min="785" max="1022" width="8.83203125" style="2300"/>
    <col min="1023" max="1023" width="37" style="2300" customWidth="1"/>
    <col min="1024" max="1038" width="7.83203125" style="2300" customWidth="1"/>
    <col min="1039" max="1039" width="8.5" style="2300" customWidth="1"/>
    <col min="1040" max="1040" width="0.5" style="2300" customWidth="1"/>
    <col min="1041" max="1278" width="8.83203125" style="2300"/>
    <col min="1279" max="1279" width="37" style="2300" customWidth="1"/>
    <col min="1280" max="1294" width="7.83203125" style="2300" customWidth="1"/>
    <col min="1295" max="1295" width="8.5" style="2300" customWidth="1"/>
    <col min="1296" max="1296" width="0.5" style="2300" customWidth="1"/>
    <col min="1297" max="1534" width="8.83203125" style="2300"/>
    <col min="1535" max="1535" width="37" style="2300" customWidth="1"/>
    <col min="1536" max="1550" width="7.83203125" style="2300" customWidth="1"/>
    <col min="1551" max="1551" width="8.5" style="2300" customWidth="1"/>
    <col min="1552" max="1552" width="0.5" style="2300" customWidth="1"/>
    <col min="1553" max="1790" width="8.83203125" style="2300"/>
    <col min="1791" max="1791" width="37" style="2300" customWidth="1"/>
    <col min="1792" max="1806" width="7.83203125" style="2300" customWidth="1"/>
    <col min="1807" max="1807" width="8.5" style="2300" customWidth="1"/>
    <col min="1808" max="1808" width="0.5" style="2300" customWidth="1"/>
    <col min="1809" max="2046" width="8.83203125" style="2300"/>
    <col min="2047" max="2047" width="37" style="2300" customWidth="1"/>
    <col min="2048" max="2062" width="7.83203125" style="2300" customWidth="1"/>
    <col min="2063" max="2063" width="8.5" style="2300" customWidth="1"/>
    <col min="2064" max="2064" width="0.5" style="2300" customWidth="1"/>
    <col min="2065" max="2302" width="8.83203125" style="2300"/>
    <col min="2303" max="2303" width="37" style="2300" customWidth="1"/>
    <col min="2304" max="2318" width="7.83203125" style="2300" customWidth="1"/>
    <col min="2319" max="2319" width="8.5" style="2300" customWidth="1"/>
    <col min="2320" max="2320" width="0.5" style="2300" customWidth="1"/>
    <col min="2321" max="2558" width="8.83203125" style="2300"/>
    <col min="2559" max="2559" width="37" style="2300" customWidth="1"/>
    <col min="2560" max="2574" width="7.83203125" style="2300" customWidth="1"/>
    <col min="2575" max="2575" width="8.5" style="2300" customWidth="1"/>
    <col min="2576" max="2576" width="0.5" style="2300" customWidth="1"/>
    <col min="2577" max="2814" width="8.83203125" style="2300"/>
    <col min="2815" max="2815" width="37" style="2300" customWidth="1"/>
    <col min="2816" max="2830" width="7.83203125" style="2300" customWidth="1"/>
    <col min="2831" max="2831" width="8.5" style="2300" customWidth="1"/>
    <col min="2832" max="2832" width="0.5" style="2300" customWidth="1"/>
    <col min="2833" max="3070" width="8.83203125" style="2300"/>
    <col min="3071" max="3071" width="37" style="2300" customWidth="1"/>
    <col min="3072" max="3086" width="7.83203125" style="2300" customWidth="1"/>
    <col min="3087" max="3087" width="8.5" style="2300" customWidth="1"/>
    <col min="3088" max="3088" width="0.5" style="2300" customWidth="1"/>
    <col min="3089" max="3326" width="8.83203125" style="2300"/>
    <col min="3327" max="3327" width="37" style="2300" customWidth="1"/>
    <col min="3328" max="3342" width="7.83203125" style="2300" customWidth="1"/>
    <col min="3343" max="3343" width="8.5" style="2300" customWidth="1"/>
    <col min="3344" max="3344" width="0.5" style="2300" customWidth="1"/>
    <col min="3345" max="3582" width="8.83203125" style="2300"/>
    <col min="3583" max="3583" width="37" style="2300" customWidth="1"/>
    <col min="3584" max="3598" width="7.83203125" style="2300" customWidth="1"/>
    <col min="3599" max="3599" width="8.5" style="2300" customWidth="1"/>
    <col min="3600" max="3600" width="0.5" style="2300" customWidth="1"/>
    <col min="3601" max="3838" width="8.83203125" style="2300"/>
    <col min="3839" max="3839" width="37" style="2300" customWidth="1"/>
    <col min="3840" max="3854" width="7.83203125" style="2300" customWidth="1"/>
    <col min="3855" max="3855" width="8.5" style="2300" customWidth="1"/>
    <col min="3856" max="3856" width="0.5" style="2300" customWidth="1"/>
    <col min="3857" max="4094" width="8.83203125" style="2300"/>
    <col min="4095" max="4095" width="37" style="2300" customWidth="1"/>
    <col min="4096" max="4110" width="7.83203125" style="2300" customWidth="1"/>
    <col min="4111" max="4111" width="8.5" style="2300" customWidth="1"/>
    <col min="4112" max="4112" width="0.5" style="2300" customWidth="1"/>
    <col min="4113" max="4350" width="8.83203125" style="2300"/>
    <col min="4351" max="4351" width="37" style="2300" customWidth="1"/>
    <col min="4352" max="4366" width="7.83203125" style="2300" customWidth="1"/>
    <col min="4367" max="4367" width="8.5" style="2300" customWidth="1"/>
    <col min="4368" max="4368" width="0.5" style="2300" customWidth="1"/>
    <col min="4369" max="4606" width="8.83203125" style="2300"/>
    <col min="4607" max="4607" width="37" style="2300" customWidth="1"/>
    <col min="4608" max="4622" width="7.83203125" style="2300" customWidth="1"/>
    <col min="4623" max="4623" width="8.5" style="2300" customWidth="1"/>
    <col min="4624" max="4624" width="0.5" style="2300" customWidth="1"/>
    <col min="4625" max="4862" width="8.83203125" style="2300"/>
    <col min="4863" max="4863" width="37" style="2300" customWidth="1"/>
    <col min="4864" max="4878" width="7.83203125" style="2300" customWidth="1"/>
    <col min="4879" max="4879" width="8.5" style="2300" customWidth="1"/>
    <col min="4880" max="4880" width="0.5" style="2300" customWidth="1"/>
    <col min="4881" max="5118" width="8.83203125" style="2300"/>
    <col min="5119" max="5119" width="37" style="2300" customWidth="1"/>
    <col min="5120" max="5134" width="7.83203125" style="2300" customWidth="1"/>
    <col min="5135" max="5135" width="8.5" style="2300" customWidth="1"/>
    <col min="5136" max="5136" width="0.5" style="2300" customWidth="1"/>
    <col min="5137" max="5374" width="8.83203125" style="2300"/>
    <col min="5375" max="5375" width="37" style="2300" customWidth="1"/>
    <col min="5376" max="5390" width="7.83203125" style="2300" customWidth="1"/>
    <col min="5391" max="5391" width="8.5" style="2300" customWidth="1"/>
    <col min="5392" max="5392" width="0.5" style="2300" customWidth="1"/>
    <col min="5393" max="5630" width="8.83203125" style="2300"/>
    <col min="5631" max="5631" width="37" style="2300" customWidth="1"/>
    <col min="5632" max="5646" width="7.83203125" style="2300" customWidth="1"/>
    <col min="5647" max="5647" width="8.5" style="2300" customWidth="1"/>
    <col min="5648" max="5648" width="0.5" style="2300" customWidth="1"/>
    <col min="5649" max="5886" width="8.83203125" style="2300"/>
    <col min="5887" max="5887" width="37" style="2300" customWidth="1"/>
    <col min="5888" max="5902" width="7.83203125" style="2300" customWidth="1"/>
    <col min="5903" max="5903" width="8.5" style="2300" customWidth="1"/>
    <col min="5904" max="5904" width="0.5" style="2300" customWidth="1"/>
    <col min="5905" max="6142" width="8.83203125" style="2300"/>
    <col min="6143" max="6143" width="37" style="2300" customWidth="1"/>
    <col min="6144" max="6158" width="7.83203125" style="2300" customWidth="1"/>
    <col min="6159" max="6159" width="8.5" style="2300" customWidth="1"/>
    <col min="6160" max="6160" width="0.5" style="2300" customWidth="1"/>
    <col min="6161" max="6398" width="8.83203125" style="2300"/>
    <col min="6399" max="6399" width="37" style="2300" customWidth="1"/>
    <col min="6400" max="6414" width="7.83203125" style="2300" customWidth="1"/>
    <col min="6415" max="6415" width="8.5" style="2300" customWidth="1"/>
    <col min="6416" max="6416" width="0.5" style="2300" customWidth="1"/>
    <col min="6417" max="6654" width="8.83203125" style="2300"/>
    <col min="6655" max="6655" width="37" style="2300" customWidth="1"/>
    <col min="6656" max="6670" width="7.83203125" style="2300" customWidth="1"/>
    <col min="6671" max="6671" width="8.5" style="2300" customWidth="1"/>
    <col min="6672" max="6672" width="0.5" style="2300" customWidth="1"/>
    <col min="6673" max="6910" width="8.83203125" style="2300"/>
    <col min="6911" max="6911" width="37" style="2300" customWidth="1"/>
    <col min="6912" max="6926" width="7.83203125" style="2300" customWidth="1"/>
    <col min="6927" max="6927" width="8.5" style="2300" customWidth="1"/>
    <col min="6928" max="6928" width="0.5" style="2300" customWidth="1"/>
    <col min="6929" max="7166" width="8.83203125" style="2300"/>
    <col min="7167" max="7167" width="37" style="2300" customWidth="1"/>
    <col min="7168" max="7182" width="7.83203125" style="2300" customWidth="1"/>
    <col min="7183" max="7183" width="8.5" style="2300" customWidth="1"/>
    <col min="7184" max="7184" width="0.5" style="2300" customWidth="1"/>
    <col min="7185" max="7422" width="8.83203125" style="2300"/>
    <col min="7423" max="7423" width="37" style="2300" customWidth="1"/>
    <col min="7424" max="7438" width="7.83203125" style="2300" customWidth="1"/>
    <col min="7439" max="7439" width="8.5" style="2300" customWidth="1"/>
    <col min="7440" max="7440" width="0.5" style="2300" customWidth="1"/>
    <col min="7441" max="7678" width="8.83203125" style="2300"/>
    <col min="7679" max="7679" width="37" style="2300" customWidth="1"/>
    <col min="7680" max="7694" width="7.83203125" style="2300" customWidth="1"/>
    <col min="7695" max="7695" width="8.5" style="2300" customWidth="1"/>
    <col min="7696" max="7696" width="0.5" style="2300" customWidth="1"/>
    <col min="7697" max="7934" width="8.83203125" style="2300"/>
    <col min="7935" max="7935" width="37" style="2300" customWidth="1"/>
    <col min="7936" max="7950" width="7.83203125" style="2300" customWidth="1"/>
    <col min="7951" max="7951" width="8.5" style="2300" customWidth="1"/>
    <col min="7952" max="7952" width="0.5" style="2300" customWidth="1"/>
    <col min="7953" max="8190" width="8.83203125" style="2300"/>
    <col min="8191" max="8191" width="37" style="2300" customWidth="1"/>
    <col min="8192" max="8206" width="7.83203125" style="2300" customWidth="1"/>
    <col min="8207" max="8207" width="8.5" style="2300" customWidth="1"/>
    <col min="8208" max="8208" width="0.5" style="2300" customWidth="1"/>
    <col min="8209" max="8446" width="8.83203125" style="2300"/>
    <col min="8447" max="8447" width="37" style="2300" customWidth="1"/>
    <col min="8448" max="8462" width="7.83203125" style="2300" customWidth="1"/>
    <col min="8463" max="8463" width="8.5" style="2300" customWidth="1"/>
    <col min="8464" max="8464" width="0.5" style="2300" customWidth="1"/>
    <col min="8465" max="8702" width="8.83203125" style="2300"/>
    <col min="8703" max="8703" width="37" style="2300" customWidth="1"/>
    <col min="8704" max="8718" width="7.83203125" style="2300" customWidth="1"/>
    <col min="8719" max="8719" width="8.5" style="2300" customWidth="1"/>
    <col min="8720" max="8720" width="0.5" style="2300" customWidth="1"/>
    <col min="8721" max="8958" width="8.83203125" style="2300"/>
    <col min="8959" max="8959" width="37" style="2300" customWidth="1"/>
    <col min="8960" max="8974" width="7.83203125" style="2300" customWidth="1"/>
    <col min="8975" max="8975" width="8.5" style="2300" customWidth="1"/>
    <col min="8976" max="8976" width="0.5" style="2300" customWidth="1"/>
    <col min="8977" max="9214" width="8.83203125" style="2300"/>
    <col min="9215" max="9215" width="37" style="2300" customWidth="1"/>
    <col min="9216" max="9230" width="7.83203125" style="2300" customWidth="1"/>
    <col min="9231" max="9231" width="8.5" style="2300" customWidth="1"/>
    <col min="9232" max="9232" width="0.5" style="2300" customWidth="1"/>
    <col min="9233" max="9470" width="8.83203125" style="2300"/>
    <col min="9471" max="9471" width="37" style="2300" customWidth="1"/>
    <col min="9472" max="9486" width="7.83203125" style="2300" customWidth="1"/>
    <col min="9487" max="9487" width="8.5" style="2300" customWidth="1"/>
    <col min="9488" max="9488" width="0.5" style="2300" customWidth="1"/>
    <col min="9489" max="9726" width="8.83203125" style="2300"/>
    <col min="9727" max="9727" width="37" style="2300" customWidth="1"/>
    <col min="9728" max="9742" width="7.83203125" style="2300" customWidth="1"/>
    <col min="9743" max="9743" width="8.5" style="2300" customWidth="1"/>
    <col min="9744" max="9744" width="0.5" style="2300" customWidth="1"/>
    <col min="9745" max="9982" width="8.83203125" style="2300"/>
    <col min="9983" max="9983" width="37" style="2300" customWidth="1"/>
    <col min="9984" max="9998" width="7.83203125" style="2300" customWidth="1"/>
    <col min="9999" max="9999" width="8.5" style="2300" customWidth="1"/>
    <col min="10000" max="10000" width="0.5" style="2300" customWidth="1"/>
    <col min="10001" max="10238" width="8.83203125" style="2300"/>
    <col min="10239" max="10239" width="37" style="2300" customWidth="1"/>
    <col min="10240" max="10254" width="7.83203125" style="2300" customWidth="1"/>
    <col min="10255" max="10255" width="8.5" style="2300" customWidth="1"/>
    <col min="10256" max="10256" width="0.5" style="2300" customWidth="1"/>
    <col min="10257" max="10494" width="8.83203125" style="2300"/>
    <col min="10495" max="10495" width="37" style="2300" customWidth="1"/>
    <col min="10496" max="10510" width="7.83203125" style="2300" customWidth="1"/>
    <col min="10511" max="10511" width="8.5" style="2300" customWidth="1"/>
    <col min="10512" max="10512" width="0.5" style="2300" customWidth="1"/>
    <col min="10513" max="10750" width="8.83203125" style="2300"/>
    <col min="10751" max="10751" width="37" style="2300" customWidth="1"/>
    <col min="10752" max="10766" width="7.83203125" style="2300" customWidth="1"/>
    <col min="10767" max="10767" width="8.5" style="2300" customWidth="1"/>
    <col min="10768" max="10768" width="0.5" style="2300" customWidth="1"/>
    <col min="10769" max="11006" width="8.83203125" style="2300"/>
    <col min="11007" max="11007" width="37" style="2300" customWidth="1"/>
    <col min="11008" max="11022" width="7.83203125" style="2300" customWidth="1"/>
    <col min="11023" max="11023" width="8.5" style="2300" customWidth="1"/>
    <col min="11024" max="11024" width="0.5" style="2300" customWidth="1"/>
    <col min="11025" max="11262" width="8.83203125" style="2300"/>
    <col min="11263" max="11263" width="37" style="2300" customWidth="1"/>
    <col min="11264" max="11278" width="7.83203125" style="2300" customWidth="1"/>
    <col min="11279" max="11279" width="8.5" style="2300" customWidth="1"/>
    <col min="11280" max="11280" width="0.5" style="2300" customWidth="1"/>
    <col min="11281" max="11518" width="8.83203125" style="2300"/>
    <col min="11519" max="11519" width="37" style="2300" customWidth="1"/>
    <col min="11520" max="11534" width="7.83203125" style="2300" customWidth="1"/>
    <col min="11535" max="11535" width="8.5" style="2300" customWidth="1"/>
    <col min="11536" max="11536" width="0.5" style="2300" customWidth="1"/>
    <col min="11537" max="11774" width="8.83203125" style="2300"/>
    <col min="11775" max="11775" width="37" style="2300" customWidth="1"/>
    <col min="11776" max="11790" width="7.83203125" style="2300" customWidth="1"/>
    <col min="11791" max="11791" width="8.5" style="2300" customWidth="1"/>
    <col min="11792" max="11792" width="0.5" style="2300" customWidth="1"/>
    <col min="11793" max="12030" width="8.83203125" style="2300"/>
    <col min="12031" max="12031" width="37" style="2300" customWidth="1"/>
    <col min="12032" max="12046" width="7.83203125" style="2300" customWidth="1"/>
    <col min="12047" max="12047" width="8.5" style="2300" customWidth="1"/>
    <col min="12048" max="12048" width="0.5" style="2300" customWidth="1"/>
    <col min="12049" max="12286" width="8.83203125" style="2300"/>
    <col min="12287" max="12287" width="37" style="2300" customWidth="1"/>
    <col min="12288" max="12302" width="7.83203125" style="2300" customWidth="1"/>
    <col min="12303" max="12303" width="8.5" style="2300" customWidth="1"/>
    <col min="12304" max="12304" width="0.5" style="2300" customWidth="1"/>
    <col min="12305" max="12542" width="8.83203125" style="2300"/>
    <col min="12543" max="12543" width="37" style="2300" customWidth="1"/>
    <col min="12544" max="12558" width="7.83203125" style="2300" customWidth="1"/>
    <col min="12559" max="12559" width="8.5" style="2300" customWidth="1"/>
    <col min="12560" max="12560" width="0.5" style="2300" customWidth="1"/>
    <col min="12561" max="12798" width="8.83203125" style="2300"/>
    <col min="12799" max="12799" width="37" style="2300" customWidth="1"/>
    <col min="12800" max="12814" width="7.83203125" style="2300" customWidth="1"/>
    <col min="12815" max="12815" width="8.5" style="2300" customWidth="1"/>
    <col min="12816" max="12816" width="0.5" style="2300" customWidth="1"/>
    <col min="12817" max="13054" width="8.83203125" style="2300"/>
    <col min="13055" max="13055" width="37" style="2300" customWidth="1"/>
    <col min="13056" max="13070" width="7.83203125" style="2300" customWidth="1"/>
    <col min="13071" max="13071" width="8.5" style="2300" customWidth="1"/>
    <col min="13072" max="13072" width="0.5" style="2300" customWidth="1"/>
    <col min="13073" max="13310" width="8.83203125" style="2300"/>
    <col min="13311" max="13311" width="37" style="2300" customWidth="1"/>
    <col min="13312" max="13326" width="7.83203125" style="2300" customWidth="1"/>
    <col min="13327" max="13327" width="8.5" style="2300" customWidth="1"/>
    <col min="13328" max="13328" width="0.5" style="2300" customWidth="1"/>
    <col min="13329" max="13566" width="8.83203125" style="2300"/>
    <col min="13567" max="13567" width="37" style="2300" customWidth="1"/>
    <col min="13568" max="13582" width="7.83203125" style="2300" customWidth="1"/>
    <col min="13583" max="13583" width="8.5" style="2300" customWidth="1"/>
    <col min="13584" max="13584" width="0.5" style="2300" customWidth="1"/>
    <col min="13585" max="13822" width="8.83203125" style="2300"/>
    <col min="13823" max="13823" width="37" style="2300" customWidth="1"/>
    <col min="13824" max="13838" width="7.83203125" style="2300" customWidth="1"/>
    <col min="13839" max="13839" width="8.5" style="2300" customWidth="1"/>
    <col min="13840" max="13840" width="0.5" style="2300" customWidth="1"/>
    <col min="13841" max="14078" width="8.83203125" style="2300"/>
    <col min="14079" max="14079" width="37" style="2300" customWidth="1"/>
    <col min="14080" max="14094" width="7.83203125" style="2300" customWidth="1"/>
    <col min="14095" max="14095" width="8.5" style="2300" customWidth="1"/>
    <col min="14096" max="14096" width="0.5" style="2300" customWidth="1"/>
    <col min="14097" max="14334" width="8.83203125" style="2300"/>
    <col min="14335" max="14335" width="37" style="2300" customWidth="1"/>
    <col min="14336" max="14350" width="7.83203125" style="2300" customWidth="1"/>
    <col min="14351" max="14351" width="8.5" style="2300" customWidth="1"/>
    <col min="14352" max="14352" width="0.5" style="2300" customWidth="1"/>
    <col min="14353" max="14590" width="8.83203125" style="2300"/>
    <col min="14591" max="14591" width="37" style="2300" customWidth="1"/>
    <col min="14592" max="14606" width="7.83203125" style="2300" customWidth="1"/>
    <col min="14607" max="14607" width="8.5" style="2300" customWidth="1"/>
    <col min="14608" max="14608" width="0.5" style="2300" customWidth="1"/>
    <col min="14609" max="14846" width="8.83203125" style="2300"/>
    <col min="14847" max="14847" width="37" style="2300" customWidth="1"/>
    <col min="14848" max="14862" width="7.83203125" style="2300" customWidth="1"/>
    <col min="14863" max="14863" width="8.5" style="2300" customWidth="1"/>
    <col min="14864" max="14864" width="0.5" style="2300" customWidth="1"/>
    <col min="14865" max="15102" width="8.83203125" style="2300"/>
    <col min="15103" max="15103" width="37" style="2300" customWidth="1"/>
    <col min="15104" max="15118" width="7.83203125" style="2300" customWidth="1"/>
    <col min="15119" max="15119" width="8.5" style="2300" customWidth="1"/>
    <col min="15120" max="15120" width="0.5" style="2300" customWidth="1"/>
    <col min="15121" max="15358" width="8.83203125" style="2300"/>
    <col min="15359" max="15359" width="37" style="2300" customWidth="1"/>
    <col min="15360" max="15374" width="7.83203125" style="2300" customWidth="1"/>
    <col min="15375" max="15375" width="8.5" style="2300" customWidth="1"/>
    <col min="15376" max="15376" width="0.5" style="2300" customWidth="1"/>
    <col min="15377" max="15614" width="8.83203125" style="2300"/>
    <col min="15615" max="15615" width="37" style="2300" customWidth="1"/>
    <col min="15616" max="15630" width="7.83203125" style="2300" customWidth="1"/>
    <col min="15631" max="15631" width="8.5" style="2300" customWidth="1"/>
    <col min="15632" max="15632" width="0.5" style="2300" customWidth="1"/>
    <col min="15633" max="15870" width="8.83203125" style="2300"/>
    <col min="15871" max="15871" width="37" style="2300" customWidth="1"/>
    <col min="15872" max="15886" width="7.83203125" style="2300" customWidth="1"/>
    <col min="15887" max="15887" width="8.5" style="2300" customWidth="1"/>
    <col min="15888" max="15888" width="0.5" style="2300" customWidth="1"/>
    <col min="15889" max="16126" width="8.83203125" style="2300"/>
    <col min="16127" max="16127" width="37" style="2300" customWidth="1"/>
    <col min="16128" max="16142" width="7.83203125" style="2300" customWidth="1"/>
    <col min="16143" max="16143" width="8.5" style="2300" customWidth="1"/>
    <col min="16144" max="16144" width="0.5" style="2300" customWidth="1"/>
    <col min="16145" max="16382" width="8.83203125" style="2300"/>
    <col min="16383" max="16384" width="8.83203125" style="2300" customWidth="1"/>
  </cols>
  <sheetData>
    <row r="1" spans="1:88"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s="2301" customFormat="1" ht="42.75" customHeight="1">
      <c r="A2" s="2301" t="s">
        <v>3898</v>
      </c>
    </row>
    <row r="3" spans="1:88" ht="21" customHeight="1">
      <c r="A3" s="6802" t="s">
        <v>2889</v>
      </c>
      <c r="B3" s="6805" t="s">
        <v>2723</v>
      </c>
      <c r="C3" s="6805"/>
      <c r="D3" s="6805"/>
      <c r="E3" s="6805"/>
      <c r="F3" s="6805"/>
      <c r="G3" s="6805"/>
      <c r="H3" s="6805"/>
      <c r="I3" s="6805"/>
      <c r="J3" s="6805"/>
      <c r="K3" s="6805"/>
      <c r="L3" s="6805"/>
      <c r="M3" s="6805"/>
      <c r="N3" s="6805"/>
      <c r="O3" s="6805"/>
      <c r="P3" s="6805"/>
    </row>
    <row r="4" spans="1:88" s="2302" customFormat="1" ht="21" customHeight="1">
      <c r="A4" s="6803"/>
      <c r="B4" s="6806" t="s">
        <v>2890</v>
      </c>
      <c r="C4" s="6806"/>
      <c r="D4" s="6806"/>
      <c r="E4" s="6806"/>
      <c r="F4" s="6806"/>
      <c r="G4" s="6806"/>
      <c r="H4" s="6806"/>
      <c r="I4" s="6806"/>
      <c r="J4" s="6806"/>
      <c r="K4" s="6806"/>
      <c r="L4" s="6806"/>
      <c r="M4" s="6806"/>
      <c r="N4" s="6806"/>
      <c r="O4" s="6806"/>
      <c r="P4" s="6806"/>
    </row>
    <row r="5" spans="1:88" ht="21" customHeight="1">
      <c r="A5" s="6803"/>
      <c r="B5" s="6805" t="s">
        <v>2891</v>
      </c>
      <c r="C5" s="6805"/>
      <c r="D5" s="6805"/>
      <c r="E5" s="6805" t="s">
        <v>2892</v>
      </c>
      <c r="F5" s="6805"/>
      <c r="G5" s="6805"/>
      <c r="H5" s="6805" t="s">
        <v>2893</v>
      </c>
      <c r="I5" s="6805"/>
      <c r="J5" s="6805"/>
      <c r="K5" s="6805" t="s">
        <v>2894</v>
      </c>
      <c r="L5" s="6805"/>
      <c r="M5" s="6805"/>
      <c r="N5" s="6805" t="s">
        <v>260</v>
      </c>
      <c r="O5" s="6805"/>
      <c r="P5" s="6805"/>
    </row>
    <row r="6" spans="1:88" s="2302" customFormat="1" ht="29.25" customHeight="1">
      <c r="A6" s="6804"/>
      <c r="B6" s="2303" t="s">
        <v>2841</v>
      </c>
      <c r="C6" s="2303" t="s">
        <v>2842</v>
      </c>
      <c r="D6" s="2303" t="s">
        <v>2895</v>
      </c>
      <c r="E6" s="2303" t="s">
        <v>2841</v>
      </c>
      <c r="F6" s="2303" t="s">
        <v>2842</v>
      </c>
      <c r="G6" s="2303" t="s">
        <v>2895</v>
      </c>
      <c r="H6" s="2303" t="s">
        <v>2841</v>
      </c>
      <c r="I6" s="2303" t="s">
        <v>2842</v>
      </c>
      <c r="J6" s="2303" t="s">
        <v>2895</v>
      </c>
      <c r="K6" s="2303" t="s">
        <v>2841</v>
      </c>
      <c r="L6" s="2303" t="s">
        <v>2842</v>
      </c>
      <c r="M6" s="2303" t="s">
        <v>2895</v>
      </c>
      <c r="N6" s="2303" t="s">
        <v>2841</v>
      </c>
      <c r="O6" s="2303" t="s">
        <v>2842</v>
      </c>
      <c r="P6" s="2303" t="s">
        <v>2895</v>
      </c>
    </row>
    <row r="7" spans="1:88" s="2307" customFormat="1" ht="34.5" customHeight="1">
      <c r="A7" s="2304" t="s">
        <v>2896</v>
      </c>
      <c r="B7" s="2305">
        <v>5</v>
      </c>
      <c r="C7" s="2305">
        <v>50</v>
      </c>
      <c r="D7" s="2305">
        <v>55</v>
      </c>
      <c r="E7" s="2305">
        <v>13</v>
      </c>
      <c r="F7" s="2305">
        <v>88</v>
      </c>
      <c r="G7" s="2305">
        <v>101</v>
      </c>
      <c r="H7" s="2306">
        <v>0</v>
      </c>
      <c r="I7" s="2306">
        <v>0</v>
      </c>
      <c r="J7" s="2305">
        <v>0</v>
      </c>
      <c r="K7" s="2306">
        <v>0</v>
      </c>
      <c r="L7" s="2306">
        <v>0</v>
      </c>
      <c r="M7" s="2305">
        <v>0</v>
      </c>
      <c r="N7" s="2305">
        <v>18</v>
      </c>
      <c r="O7" s="2305">
        <v>138</v>
      </c>
      <c r="P7" s="2305">
        <v>156</v>
      </c>
    </row>
    <row r="8" spans="1:88" s="2307" customFormat="1" ht="34.5" customHeight="1">
      <c r="A8" s="2304" t="s">
        <v>3899</v>
      </c>
      <c r="B8" s="2305">
        <v>54</v>
      </c>
      <c r="C8" s="2305">
        <v>104</v>
      </c>
      <c r="D8" s="2305">
        <v>158</v>
      </c>
      <c r="E8" s="2305">
        <v>0</v>
      </c>
      <c r="F8" s="2305">
        <v>0</v>
      </c>
      <c r="G8" s="2305">
        <v>0</v>
      </c>
      <c r="H8" s="2308"/>
      <c r="I8" s="2308"/>
      <c r="J8" s="2305">
        <v>0</v>
      </c>
      <c r="K8" s="2308"/>
      <c r="L8" s="2308"/>
      <c r="M8" s="2305">
        <v>0</v>
      </c>
      <c r="N8" s="2305">
        <v>54</v>
      </c>
      <c r="O8" s="2305">
        <v>104</v>
      </c>
      <c r="P8" s="2305">
        <v>158</v>
      </c>
    </row>
    <row r="9" spans="1:88" s="2307" customFormat="1" ht="34.5" customHeight="1">
      <c r="A9" s="2304" t="s">
        <v>2897</v>
      </c>
      <c r="B9" s="2305"/>
      <c r="C9" s="2305"/>
      <c r="D9" s="2305"/>
      <c r="E9" s="2305"/>
      <c r="F9" s="2305"/>
      <c r="G9" s="2305"/>
      <c r="H9" s="2309"/>
      <c r="I9" s="2309"/>
      <c r="J9" s="2309"/>
      <c r="K9" s="2309"/>
      <c r="L9" s="2309"/>
      <c r="M9" s="2309"/>
      <c r="N9" s="2305"/>
      <c r="O9" s="2305"/>
      <c r="P9" s="2305"/>
    </row>
    <row r="10" spans="1:88" s="2311" customFormat="1" ht="34.5" customHeight="1">
      <c r="A10" s="2310" t="s">
        <v>2898</v>
      </c>
      <c r="B10" s="2305">
        <v>19</v>
      </c>
      <c r="C10" s="2305">
        <v>120</v>
      </c>
      <c r="D10" s="2305">
        <v>139</v>
      </c>
      <c r="E10" s="2305">
        <v>146</v>
      </c>
      <c r="F10" s="2305">
        <v>594</v>
      </c>
      <c r="G10" s="2305">
        <v>740</v>
      </c>
      <c r="H10" s="2305">
        <v>0</v>
      </c>
      <c r="I10" s="2305">
        <v>0</v>
      </c>
      <c r="J10" s="2305">
        <v>0</v>
      </c>
      <c r="K10" s="2305">
        <v>0</v>
      </c>
      <c r="L10" s="2305">
        <v>0</v>
      </c>
      <c r="M10" s="2305">
        <v>0</v>
      </c>
      <c r="N10" s="2305">
        <v>165</v>
      </c>
      <c r="O10" s="2305">
        <v>714</v>
      </c>
      <c r="P10" s="2305">
        <v>879</v>
      </c>
    </row>
    <row r="11" spans="1:88" s="2311" customFormat="1" ht="34.5" customHeight="1">
      <c r="A11" s="2312" t="s">
        <v>2899</v>
      </c>
      <c r="B11" s="2313">
        <v>11</v>
      </c>
      <c r="C11" s="2313">
        <v>48</v>
      </c>
      <c r="D11" s="2313">
        <v>59</v>
      </c>
      <c r="E11" s="2313">
        <v>23</v>
      </c>
      <c r="F11" s="2313">
        <v>99</v>
      </c>
      <c r="G11" s="2313">
        <v>122</v>
      </c>
      <c r="H11" s="2314">
        <v>0</v>
      </c>
      <c r="I11" s="2313">
        <v>0</v>
      </c>
      <c r="J11" s="2313">
        <v>0</v>
      </c>
      <c r="K11" s="2313">
        <v>0</v>
      </c>
      <c r="L11" s="2314">
        <v>0</v>
      </c>
      <c r="M11" s="2313">
        <v>0</v>
      </c>
      <c r="N11" s="2313">
        <v>34</v>
      </c>
      <c r="O11" s="2313">
        <v>147</v>
      </c>
      <c r="P11" s="2313">
        <v>181</v>
      </c>
    </row>
    <row r="12" spans="1:88" s="2311" customFormat="1" ht="34.5" customHeight="1">
      <c r="A12" s="2312" t="s">
        <v>2900</v>
      </c>
      <c r="B12" s="2313">
        <v>8</v>
      </c>
      <c r="C12" s="2313">
        <v>72</v>
      </c>
      <c r="D12" s="2313">
        <v>80</v>
      </c>
      <c r="E12" s="2313">
        <v>6</v>
      </c>
      <c r="F12" s="2313">
        <v>52</v>
      </c>
      <c r="G12" s="2313">
        <v>58</v>
      </c>
      <c r="H12" s="2314">
        <v>0</v>
      </c>
      <c r="I12" s="2313">
        <v>0</v>
      </c>
      <c r="J12" s="2313">
        <v>0</v>
      </c>
      <c r="K12" s="2313">
        <v>0</v>
      </c>
      <c r="L12" s="2314">
        <v>0</v>
      </c>
      <c r="M12" s="2313">
        <v>0</v>
      </c>
      <c r="N12" s="2313">
        <v>14</v>
      </c>
      <c r="O12" s="2313">
        <v>124</v>
      </c>
      <c r="P12" s="2313">
        <v>138</v>
      </c>
    </row>
    <row r="13" spans="1:88" s="2311" customFormat="1" ht="34.5" customHeight="1">
      <c r="A13" s="2315" t="s">
        <v>2901</v>
      </c>
      <c r="B13" s="2313">
        <v>0</v>
      </c>
      <c r="C13" s="2313">
        <v>0</v>
      </c>
      <c r="D13" s="2313">
        <v>0</v>
      </c>
      <c r="E13" s="2313">
        <v>6</v>
      </c>
      <c r="F13" s="2313">
        <v>27</v>
      </c>
      <c r="G13" s="2313">
        <v>33</v>
      </c>
      <c r="H13" s="2314">
        <v>0</v>
      </c>
      <c r="I13" s="2313">
        <v>0</v>
      </c>
      <c r="J13" s="2313">
        <v>0</v>
      </c>
      <c r="K13" s="2313">
        <v>0</v>
      </c>
      <c r="L13" s="2314">
        <v>0</v>
      </c>
      <c r="M13" s="2313">
        <v>0</v>
      </c>
      <c r="N13" s="2313">
        <v>6</v>
      </c>
      <c r="O13" s="2313">
        <v>27</v>
      </c>
      <c r="P13" s="2313">
        <v>33</v>
      </c>
    </row>
    <row r="14" spans="1:88" s="2311" customFormat="1" ht="34.5" customHeight="1">
      <c r="A14" s="2315" t="s">
        <v>2902</v>
      </c>
      <c r="B14" s="2313">
        <v>0</v>
      </c>
      <c r="C14" s="2313">
        <v>0</v>
      </c>
      <c r="D14" s="2313">
        <v>0</v>
      </c>
      <c r="E14" s="2313">
        <v>111</v>
      </c>
      <c r="F14" s="2313">
        <v>416</v>
      </c>
      <c r="G14" s="2313">
        <v>527</v>
      </c>
      <c r="H14" s="2314">
        <v>0</v>
      </c>
      <c r="I14" s="2314">
        <v>0</v>
      </c>
      <c r="J14" s="2313">
        <v>0</v>
      </c>
      <c r="K14" s="2314">
        <v>0</v>
      </c>
      <c r="L14" s="2314">
        <v>0</v>
      </c>
      <c r="M14" s="2313">
        <v>0</v>
      </c>
      <c r="N14" s="2313">
        <v>111</v>
      </c>
      <c r="O14" s="2313">
        <v>416</v>
      </c>
      <c r="P14" s="2313">
        <v>527</v>
      </c>
    </row>
    <row r="15" spans="1:88" s="2311" customFormat="1" ht="34.5" customHeight="1">
      <c r="A15" s="2316"/>
      <c r="B15" s="2313"/>
      <c r="C15" s="2313"/>
      <c r="D15" s="2313"/>
      <c r="E15" s="2313"/>
      <c r="F15" s="2313"/>
      <c r="G15" s="2313"/>
      <c r="H15" s="2314"/>
      <c r="I15" s="2314"/>
      <c r="J15" s="2313"/>
      <c r="K15" s="2314"/>
      <c r="L15" s="2314"/>
      <c r="M15" s="2313"/>
      <c r="N15" s="2313"/>
      <c r="O15" s="2313"/>
      <c r="P15" s="2313"/>
    </row>
    <row r="16" spans="1:88" s="2311" customFormat="1" ht="34.5" customHeight="1">
      <c r="A16" s="2297" t="s">
        <v>1493</v>
      </c>
      <c r="B16" s="2317">
        <v>78</v>
      </c>
      <c r="C16" s="2317">
        <v>274</v>
      </c>
      <c r="D16" s="2317">
        <v>352</v>
      </c>
      <c r="E16" s="2317">
        <v>159</v>
      </c>
      <c r="F16" s="2317">
        <v>682</v>
      </c>
      <c r="G16" s="2317">
        <v>841</v>
      </c>
      <c r="H16" s="2317">
        <v>0</v>
      </c>
      <c r="I16" s="2317">
        <v>0</v>
      </c>
      <c r="J16" s="2317">
        <v>0</v>
      </c>
      <c r="K16" s="2317">
        <v>0</v>
      </c>
      <c r="L16" s="2317">
        <v>0</v>
      </c>
      <c r="M16" s="2317">
        <v>0</v>
      </c>
      <c r="N16" s="2317">
        <v>237</v>
      </c>
      <c r="O16" s="2317">
        <v>956</v>
      </c>
      <c r="P16" s="2317">
        <v>1193</v>
      </c>
    </row>
    <row r="17" spans="1:16" s="2307" customFormat="1" ht="32.25" customHeight="1">
      <c r="A17" s="2298"/>
      <c r="B17" s="2298"/>
      <c r="C17" s="2298"/>
      <c r="D17" s="2298"/>
      <c r="E17" s="2298"/>
      <c r="F17" s="2298"/>
      <c r="G17" s="2298"/>
      <c r="H17" s="2298"/>
      <c r="I17" s="2298"/>
      <c r="J17" s="2298"/>
      <c r="K17" s="2298"/>
      <c r="L17" s="2298"/>
      <c r="M17" s="2298"/>
      <c r="N17" s="2298"/>
      <c r="O17" s="2298"/>
      <c r="P17" s="2298"/>
    </row>
    <row r="18" spans="1:16" s="2311" customFormat="1" ht="36" customHeight="1">
      <c r="A18" s="2299"/>
      <c r="B18" s="2298"/>
      <c r="C18" s="2298"/>
      <c r="D18" s="2298"/>
      <c r="E18" s="2298"/>
      <c r="F18" s="2298"/>
      <c r="G18" s="2298"/>
      <c r="H18" s="2298"/>
      <c r="I18" s="2298"/>
      <c r="J18" s="2298"/>
      <c r="K18" s="2298" t="s">
        <v>2860</v>
      </c>
      <c r="L18" s="2298"/>
      <c r="M18" s="2299" t="s">
        <v>2903</v>
      </c>
      <c r="N18" s="2299"/>
      <c r="O18" s="2299" t="s">
        <v>2904</v>
      </c>
      <c r="P18" s="2299"/>
    </row>
    <row r="19" spans="1:16" s="2307" customFormat="1" ht="40.5" customHeight="1">
      <c r="A19" s="3650"/>
    </row>
    <row r="20" spans="1:16" ht="6" customHeight="1">
      <c r="A20" s="3650"/>
    </row>
    <row r="21" spans="1:16">
      <c r="A21" s="3650"/>
    </row>
  </sheetData>
  <mergeCells count="9">
    <mergeCell ref="A1:C1"/>
    <mergeCell ref="A3:A6"/>
    <mergeCell ref="B3:P3"/>
    <mergeCell ref="B4:P4"/>
    <mergeCell ref="B5:D5"/>
    <mergeCell ref="E5:G5"/>
    <mergeCell ref="H5:J5"/>
    <mergeCell ref="K5:M5"/>
    <mergeCell ref="N5:P5"/>
  </mergeCells>
  <hyperlinks>
    <hyperlink ref="A1" location="CONTENT!A1" display="Back to table of contents"/>
  </hyperlinks>
  <pageMargins left="0.70866141732283472" right="0.19685039370078741" top="0.51181102362204722" bottom="0.51181102362204722" header="0.31496062992125984" footer="0.31496062992125984"/>
  <pageSetup paperSize="9" scale="85"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pageSetUpPr fitToPage="1"/>
  </sheetPr>
  <dimension ref="A1:CK42"/>
  <sheetViews>
    <sheetView topLeftCell="B1" zoomScaleNormal="100" zoomScaleSheetLayoutView="70" workbookViewId="0">
      <selection activeCell="T1" sqref="T1:T1048576"/>
    </sheetView>
  </sheetViews>
  <sheetFormatPr defaultColWidth="8.83203125" defaultRowHeight="12.75"/>
  <cols>
    <col min="1" max="1" width="53.1640625" style="1545" customWidth="1"/>
    <col min="2" max="19" width="9" style="1545" customWidth="1"/>
    <col min="20" max="16384" width="8.83203125" style="1545"/>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4.75" customHeight="1">
      <c r="A2" s="2282" t="s">
        <v>3895</v>
      </c>
      <c r="B2" s="2282"/>
      <c r="C2" s="2282"/>
      <c r="D2" s="2282"/>
      <c r="E2" s="2282"/>
      <c r="F2" s="2282"/>
      <c r="G2" s="2282"/>
      <c r="H2" s="2282"/>
      <c r="I2" s="2282"/>
      <c r="J2" s="2282"/>
      <c r="K2" s="2282"/>
      <c r="L2" s="2282"/>
      <c r="M2" s="2282"/>
      <c r="N2" s="2282"/>
      <c r="O2" s="2282"/>
      <c r="P2" s="2282"/>
      <c r="Q2" s="2283"/>
      <c r="R2" s="2284"/>
      <c r="S2" s="2284"/>
    </row>
    <row r="3" spans="1:89" ht="16.149999999999999" customHeight="1">
      <c r="A3" s="6802" t="s">
        <v>2889</v>
      </c>
      <c r="B3" s="6807" t="s">
        <v>2723</v>
      </c>
      <c r="C3" s="6808"/>
      <c r="D3" s="6808"/>
      <c r="E3" s="6808"/>
      <c r="F3" s="6808"/>
      <c r="G3" s="6808"/>
      <c r="H3" s="6808"/>
      <c r="I3" s="6808"/>
      <c r="J3" s="6808"/>
      <c r="K3" s="6808"/>
      <c r="L3" s="6808"/>
      <c r="M3" s="6808"/>
      <c r="N3" s="6808"/>
      <c r="O3" s="6808"/>
      <c r="P3" s="6808"/>
      <c r="Q3" s="6808"/>
      <c r="R3" s="6808"/>
      <c r="S3" s="6809"/>
    </row>
    <row r="4" spans="1:89" ht="10.5" customHeight="1">
      <c r="A4" s="6803"/>
      <c r="B4" s="6810" t="s">
        <v>2905</v>
      </c>
      <c r="C4" s="6806"/>
      <c r="D4" s="6806"/>
      <c r="E4" s="6806"/>
      <c r="F4" s="6806"/>
      <c r="G4" s="6806"/>
      <c r="H4" s="6806"/>
      <c r="I4" s="6806"/>
      <c r="J4" s="6806"/>
      <c r="K4" s="6806"/>
      <c r="L4" s="6806"/>
      <c r="M4" s="6806"/>
      <c r="N4" s="6806"/>
      <c r="O4" s="6806"/>
      <c r="P4" s="6806"/>
      <c r="Q4" s="6806"/>
      <c r="R4" s="6806"/>
      <c r="S4" s="6806"/>
    </row>
    <row r="5" spans="1:89" ht="12.75" customHeight="1">
      <c r="A5" s="6803"/>
      <c r="B5" s="6809" t="s">
        <v>2891</v>
      </c>
      <c r="C5" s="6805"/>
      <c r="D5" s="6805"/>
      <c r="E5" s="6805" t="s">
        <v>2892</v>
      </c>
      <c r="F5" s="6805"/>
      <c r="G5" s="6805"/>
      <c r="H5" s="6805" t="s">
        <v>2893</v>
      </c>
      <c r="I5" s="6805"/>
      <c r="J5" s="6805"/>
      <c r="K5" s="6805" t="s">
        <v>2894</v>
      </c>
      <c r="L5" s="6805"/>
      <c r="M5" s="6805"/>
      <c r="N5" s="6807" t="s">
        <v>2906</v>
      </c>
      <c r="O5" s="6808"/>
      <c r="P5" s="6809"/>
      <c r="Q5" s="6805" t="s">
        <v>260</v>
      </c>
      <c r="R5" s="6805"/>
      <c r="S5" s="6805"/>
    </row>
    <row r="6" spans="1:89" ht="14.25" customHeight="1">
      <c r="A6" s="6804"/>
      <c r="B6" s="2285" t="s">
        <v>2841</v>
      </c>
      <c r="C6" s="2286" t="s">
        <v>2842</v>
      </c>
      <c r="D6" s="2286" t="s">
        <v>2895</v>
      </c>
      <c r="E6" s="2286" t="s">
        <v>2841</v>
      </c>
      <c r="F6" s="2286" t="s">
        <v>2842</v>
      </c>
      <c r="G6" s="2286" t="s">
        <v>2895</v>
      </c>
      <c r="H6" s="2286" t="s">
        <v>2841</v>
      </c>
      <c r="I6" s="2286" t="s">
        <v>2842</v>
      </c>
      <c r="J6" s="2286" t="s">
        <v>2895</v>
      </c>
      <c r="K6" s="2286" t="s">
        <v>2841</v>
      </c>
      <c r="L6" s="2286" t="s">
        <v>2842</v>
      </c>
      <c r="M6" s="2286" t="s">
        <v>2895</v>
      </c>
      <c r="N6" s="2286" t="s">
        <v>2841</v>
      </c>
      <c r="O6" s="2286" t="s">
        <v>2842</v>
      </c>
      <c r="P6" s="2286" t="s">
        <v>2895</v>
      </c>
      <c r="Q6" s="2286" t="s">
        <v>2841</v>
      </c>
      <c r="R6" s="2286" t="s">
        <v>2842</v>
      </c>
      <c r="S6" s="2286" t="s">
        <v>2895</v>
      </c>
    </row>
    <row r="7" spans="1:89" ht="16.5" customHeight="1">
      <c r="A7" s="2287" t="s">
        <v>2907</v>
      </c>
      <c r="B7" s="2288">
        <v>0</v>
      </c>
      <c r="C7" s="2288">
        <v>0</v>
      </c>
      <c r="D7" s="2288">
        <v>0</v>
      </c>
      <c r="E7" s="2288">
        <v>16</v>
      </c>
      <c r="F7" s="2288">
        <v>21</v>
      </c>
      <c r="G7" s="2288">
        <v>37</v>
      </c>
      <c r="H7" s="2288">
        <v>2</v>
      </c>
      <c r="I7" s="2288">
        <v>1</v>
      </c>
      <c r="J7" s="2288">
        <v>3</v>
      </c>
      <c r="K7" s="2288">
        <v>1</v>
      </c>
      <c r="L7" s="2288">
        <v>3</v>
      </c>
      <c r="M7" s="2288">
        <v>4</v>
      </c>
      <c r="N7" s="2288">
        <v>4</v>
      </c>
      <c r="O7" s="2288">
        <v>4</v>
      </c>
      <c r="P7" s="2288">
        <v>8</v>
      </c>
      <c r="Q7" s="2288">
        <v>23</v>
      </c>
      <c r="R7" s="2288">
        <v>29</v>
      </c>
      <c r="S7" s="2288">
        <v>52</v>
      </c>
    </row>
    <row r="8" spans="1:89" ht="24.95" customHeight="1">
      <c r="A8" s="2289" t="s">
        <v>2908</v>
      </c>
      <c r="B8" s="2290">
        <v>0</v>
      </c>
      <c r="C8" s="2290">
        <v>0</v>
      </c>
      <c r="D8" s="2290">
        <v>0</v>
      </c>
      <c r="E8" s="2290">
        <v>3</v>
      </c>
      <c r="F8" s="2290">
        <v>7</v>
      </c>
      <c r="G8" s="2290">
        <v>10</v>
      </c>
      <c r="H8" s="2290">
        <v>2</v>
      </c>
      <c r="I8" s="2290">
        <v>1</v>
      </c>
      <c r="J8" s="2290">
        <v>3</v>
      </c>
      <c r="K8" s="2290">
        <v>1</v>
      </c>
      <c r="L8" s="2290">
        <v>3</v>
      </c>
      <c r="M8" s="2290">
        <v>4</v>
      </c>
      <c r="N8" s="2290">
        <v>4</v>
      </c>
      <c r="O8" s="2290">
        <v>4</v>
      </c>
      <c r="P8" s="2290">
        <v>8</v>
      </c>
      <c r="Q8" s="2290">
        <v>10</v>
      </c>
      <c r="R8" s="2290">
        <v>15</v>
      </c>
      <c r="S8" s="2290">
        <v>25</v>
      </c>
    </row>
    <row r="9" spans="1:89" ht="18.75" customHeight="1">
      <c r="A9" s="2289" t="s">
        <v>2909</v>
      </c>
      <c r="B9" s="2290">
        <v>0</v>
      </c>
      <c r="C9" s="2290">
        <v>0</v>
      </c>
      <c r="D9" s="2290">
        <v>0</v>
      </c>
      <c r="E9" s="2290">
        <v>13</v>
      </c>
      <c r="F9" s="2290">
        <v>14</v>
      </c>
      <c r="G9" s="2290">
        <v>27</v>
      </c>
      <c r="H9" s="2290">
        <v>0</v>
      </c>
      <c r="I9" s="2290">
        <v>0</v>
      </c>
      <c r="J9" s="2290">
        <v>0</v>
      </c>
      <c r="K9" s="2290">
        <v>0</v>
      </c>
      <c r="L9" s="2290">
        <v>0</v>
      </c>
      <c r="M9" s="2290">
        <v>0</v>
      </c>
      <c r="N9" s="2290">
        <v>0</v>
      </c>
      <c r="O9" s="2290">
        <v>0</v>
      </c>
      <c r="P9" s="2290">
        <v>0</v>
      </c>
      <c r="Q9" s="2290">
        <v>13</v>
      </c>
      <c r="R9" s="2290">
        <v>14</v>
      </c>
      <c r="S9" s="2290">
        <v>27</v>
      </c>
    </row>
    <row r="10" spans="1:89" ht="19.5" customHeight="1">
      <c r="A10" s="2287" t="s">
        <v>2910</v>
      </c>
      <c r="B10" s="2288">
        <v>0</v>
      </c>
      <c r="C10" s="2288">
        <v>0</v>
      </c>
      <c r="D10" s="2288">
        <v>0</v>
      </c>
      <c r="E10" s="2288">
        <v>3</v>
      </c>
      <c r="F10" s="2288">
        <v>35</v>
      </c>
      <c r="G10" s="2288">
        <v>38</v>
      </c>
      <c r="H10" s="2288">
        <v>0</v>
      </c>
      <c r="I10" s="2288">
        <v>0</v>
      </c>
      <c r="J10" s="2288">
        <v>0</v>
      </c>
      <c r="K10" s="2288">
        <v>0</v>
      </c>
      <c r="L10" s="2288">
        <v>0</v>
      </c>
      <c r="M10" s="2288">
        <v>0</v>
      </c>
      <c r="N10" s="2288">
        <v>0</v>
      </c>
      <c r="O10" s="2288">
        <v>0</v>
      </c>
      <c r="P10" s="2288">
        <v>0</v>
      </c>
      <c r="Q10" s="2288">
        <v>3</v>
      </c>
      <c r="R10" s="2288">
        <v>35</v>
      </c>
      <c r="S10" s="2288">
        <v>38</v>
      </c>
    </row>
    <row r="11" spans="1:89" ht="15.75" customHeight="1">
      <c r="A11" s="2289" t="s">
        <v>2911</v>
      </c>
      <c r="B11" s="2290">
        <v>0</v>
      </c>
      <c r="C11" s="2290">
        <v>0</v>
      </c>
      <c r="D11" s="2290">
        <v>0</v>
      </c>
      <c r="E11" s="2290">
        <v>3</v>
      </c>
      <c r="F11" s="2290">
        <v>35</v>
      </c>
      <c r="G11" s="2290">
        <v>38</v>
      </c>
      <c r="H11" s="2290">
        <v>0</v>
      </c>
      <c r="I11" s="2290">
        <v>0</v>
      </c>
      <c r="J11" s="2290">
        <v>0</v>
      </c>
      <c r="K11" s="2290">
        <v>0</v>
      </c>
      <c r="L11" s="2290">
        <v>0</v>
      </c>
      <c r="M11" s="2290">
        <v>0</v>
      </c>
      <c r="N11" s="2290">
        <v>0</v>
      </c>
      <c r="O11" s="2290">
        <v>0</v>
      </c>
      <c r="P11" s="2290">
        <v>0</v>
      </c>
      <c r="Q11" s="2290">
        <v>3</v>
      </c>
      <c r="R11" s="2290">
        <v>35</v>
      </c>
      <c r="S11" s="2290">
        <v>38</v>
      </c>
    </row>
    <row r="12" spans="1:89" ht="20.25" customHeight="1">
      <c r="A12" s="2291" t="s">
        <v>3896</v>
      </c>
      <c r="B12" s="2288">
        <v>111</v>
      </c>
      <c r="C12" s="2288">
        <v>177</v>
      </c>
      <c r="D12" s="2288">
        <v>288</v>
      </c>
      <c r="E12" s="2288">
        <v>0</v>
      </c>
      <c r="F12" s="2288">
        <v>0</v>
      </c>
      <c r="G12" s="2288">
        <v>0</v>
      </c>
      <c r="H12" s="2288">
        <v>0</v>
      </c>
      <c r="I12" s="2288">
        <v>0</v>
      </c>
      <c r="J12" s="2288">
        <v>0</v>
      </c>
      <c r="K12" s="2288">
        <v>0</v>
      </c>
      <c r="L12" s="2288">
        <v>0</v>
      </c>
      <c r="M12" s="2288">
        <v>0</v>
      </c>
      <c r="N12" s="2288">
        <v>0</v>
      </c>
      <c r="O12" s="2288">
        <v>0</v>
      </c>
      <c r="P12" s="2288">
        <v>0</v>
      </c>
      <c r="Q12" s="2288">
        <v>111</v>
      </c>
      <c r="R12" s="2288">
        <v>177</v>
      </c>
      <c r="S12" s="2288">
        <v>288</v>
      </c>
    </row>
    <row r="13" spans="1:89" ht="18" customHeight="1">
      <c r="A13" s="2289" t="s">
        <v>2912</v>
      </c>
      <c r="B13" s="2290">
        <v>61</v>
      </c>
      <c r="C13" s="2290">
        <v>151</v>
      </c>
      <c r="D13" s="2290">
        <v>212</v>
      </c>
      <c r="E13" s="2290">
        <v>0</v>
      </c>
      <c r="F13" s="2290">
        <v>0</v>
      </c>
      <c r="G13" s="2290">
        <v>0</v>
      </c>
      <c r="H13" s="2290">
        <v>0</v>
      </c>
      <c r="I13" s="2290">
        <v>0</v>
      </c>
      <c r="J13" s="2290">
        <v>0</v>
      </c>
      <c r="K13" s="2290">
        <v>0</v>
      </c>
      <c r="L13" s="2290">
        <v>0</v>
      </c>
      <c r="M13" s="2290">
        <v>0</v>
      </c>
      <c r="N13" s="2290">
        <v>0</v>
      </c>
      <c r="O13" s="2290">
        <v>0</v>
      </c>
      <c r="P13" s="2290">
        <v>0</v>
      </c>
      <c r="Q13" s="2290">
        <v>61</v>
      </c>
      <c r="R13" s="2290">
        <v>151</v>
      </c>
      <c r="S13" s="2290">
        <v>212</v>
      </c>
    </row>
    <row r="14" spans="1:89" ht="16.5" customHeight="1">
      <c r="A14" s="2289" t="s">
        <v>2913</v>
      </c>
      <c r="B14" s="2290">
        <v>50</v>
      </c>
      <c r="C14" s="2290">
        <v>26</v>
      </c>
      <c r="D14" s="2290">
        <v>76</v>
      </c>
      <c r="E14" s="2290">
        <v>0</v>
      </c>
      <c r="F14" s="2290">
        <v>0</v>
      </c>
      <c r="G14" s="2290">
        <v>0</v>
      </c>
      <c r="H14" s="2290">
        <v>0</v>
      </c>
      <c r="I14" s="2290">
        <v>0</v>
      </c>
      <c r="J14" s="2290">
        <v>0</v>
      </c>
      <c r="K14" s="2290">
        <v>0</v>
      </c>
      <c r="L14" s="2290">
        <v>0</v>
      </c>
      <c r="M14" s="2290">
        <v>0</v>
      </c>
      <c r="N14" s="2290">
        <v>0</v>
      </c>
      <c r="O14" s="2290">
        <v>0</v>
      </c>
      <c r="P14" s="2290">
        <v>0</v>
      </c>
      <c r="Q14" s="2290">
        <v>50</v>
      </c>
      <c r="R14" s="2290">
        <v>26</v>
      </c>
      <c r="S14" s="2290">
        <v>76</v>
      </c>
    </row>
    <row r="15" spans="1:89" ht="17.25" customHeight="1">
      <c r="A15" s="2292" t="s">
        <v>2914</v>
      </c>
      <c r="B15" s="2288">
        <v>13</v>
      </c>
      <c r="C15" s="2288">
        <v>25</v>
      </c>
      <c r="D15" s="2288">
        <v>38</v>
      </c>
      <c r="E15" s="2288">
        <v>24</v>
      </c>
      <c r="F15" s="2288">
        <v>21</v>
      </c>
      <c r="G15" s="2288">
        <v>45</v>
      </c>
      <c r="H15" s="2288">
        <v>0</v>
      </c>
      <c r="I15" s="2288">
        <v>0</v>
      </c>
      <c r="J15" s="2288">
        <v>0</v>
      </c>
      <c r="K15" s="2288">
        <v>0</v>
      </c>
      <c r="L15" s="2288">
        <v>0</v>
      </c>
      <c r="M15" s="2288">
        <v>0</v>
      </c>
      <c r="N15" s="2288">
        <v>0</v>
      </c>
      <c r="O15" s="2288">
        <v>0</v>
      </c>
      <c r="P15" s="2288">
        <v>0</v>
      </c>
      <c r="Q15" s="2288">
        <v>37</v>
      </c>
      <c r="R15" s="2288">
        <v>46</v>
      </c>
      <c r="S15" s="2288">
        <v>83</v>
      </c>
    </row>
    <row r="16" spans="1:89" ht="18.75" customHeight="1">
      <c r="A16" s="2293" t="s">
        <v>2915</v>
      </c>
      <c r="B16" s="2290">
        <v>13</v>
      </c>
      <c r="C16" s="2290">
        <v>25</v>
      </c>
      <c r="D16" s="2290">
        <v>38</v>
      </c>
      <c r="E16" s="2290">
        <v>12</v>
      </c>
      <c r="F16" s="2290">
        <v>19</v>
      </c>
      <c r="G16" s="2290">
        <v>31</v>
      </c>
      <c r="H16" s="2290">
        <v>0</v>
      </c>
      <c r="I16" s="2290">
        <v>0</v>
      </c>
      <c r="J16" s="2290">
        <v>0</v>
      </c>
      <c r="K16" s="2290">
        <v>0</v>
      </c>
      <c r="L16" s="2290">
        <v>0</v>
      </c>
      <c r="M16" s="2290">
        <v>0</v>
      </c>
      <c r="N16" s="2290">
        <v>0</v>
      </c>
      <c r="O16" s="2290">
        <v>0</v>
      </c>
      <c r="P16" s="2290">
        <v>0</v>
      </c>
      <c r="Q16" s="2290">
        <v>25</v>
      </c>
      <c r="R16" s="2290">
        <v>44</v>
      </c>
      <c r="S16" s="2290">
        <v>69</v>
      </c>
    </row>
    <row r="17" spans="1:19" ht="17.25" customHeight="1">
      <c r="A17" s="2289" t="s">
        <v>2916</v>
      </c>
      <c r="B17" s="2290">
        <v>0</v>
      </c>
      <c r="C17" s="2290">
        <v>0</v>
      </c>
      <c r="D17" s="2290">
        <v>0</v>
      </c>
      <c r="E17" s="2290">
        <v>12</v>
      </c>
      <c r="F17" s="2290">
        <v>2</v>
      </c>
      <c r="G17" s="2290">
        <v>14</v>
      </c>
      <c r="H17" s="2290">
        <v>0</v>
      </c>
      <c r="I17" s="2290">
        <v>0</v>
      </c>
      <c r="J17" s="2290">
        <v>0</v>
      </c>
      <c r="K17" s="2290">
        <v>0</v>
      </c>
      <c r="L17" s="2290">
        <v>0</v>
      </c>
      <c r="M17" s="2290">
        <v>0</v>
      </c>
      <c r="N17" s="2290">
        <v>0</v>
      </c>
      <c r="O17" s="2290">
        <v>0</v>
      </c>
      <c r="P17" s="2290">
        <v>0</v>
      </c>
      <c r="Q17" s="2290">
        <v>12</v>
      </c>
      <c r="R17" s="2290">
        <v>2</v>
      </c>
      <c r="S17" s="2290">
        <v>14</v>
      </c>
    </row>
    <row r="18" spans="1:19" ht="21.75" customHeight="1">
      <c r="A18" s="2287" t="s">
        <v>2917</v>
      </c>
      <c r="B18" s="2288">
        <v>283</v>
      </c>
      <c r="C18" s="2288">
        <v>860</v>
      </c>
      <c r="D18" s="2288">
        <v>1143</v>
      </c>
      <c r="E18" s="2288">
        <v>31</v>
      </c>
      <c r="F18" s="2288">
        <v>35</v>
      </c>
      <c r="G18" s="2288">
        <v>66</v>
      </c>
      <c r="H18" s="2288">
        <v>7</v>
      </c>
      <c r="I18" s="2288">
        <v>43</v>
      </c>
      <c r="J18" s="2288">
        <v>50</v>
      </c>
      <c r="K18" s="2288">
        <v>0</v>
      </c>
      <c r="L18" s="2288">
        <v>0</v>
      </c>
      <c r="M18" s="2288">
        <v>0</v>
      </c>
      <c r="N18" s="2288">
        <v>0</v>
      </c>
      <c r="O18" s="2288">
        <v>0</v>
      </c>
      <c r="P18" s="2288">
        <v>0</v>
      </c>
      <c r="Q18" s="2288">
        <v>321</v>
      </c>
      <c r="R18" s="2288">
        <v>938</v>
      </c>
      <c r="S18" s="2288">
        <v>1259</v>
      </c>
    </row>
    <row r="19" spans="1:19" ht="18.75" customHeight="1">
      <c r="A19" s="2294" t="s">
        <v>2918</v>
      </c>
      <c r="B19" s="2290">
        <v>0</v>
      </c>
      <c r="C19" s="2290">
        <v>2</v>
      </c>
      <c r="D19" s="2290">
        <v>2</v>
      </c>
      <c r="E19" s="2290">
        <v>14</v>
      </c>
      <c r="F19" s="2290">
        <v>19</v>
      </c>
      <c r="G19" s="2290">
        <v>33</v>
      </c>
      <c r="H19" s="2290">
        <v>0</v>
      </c>
      <c r="I19" s="2290">
        <v>0</v>
      </c>
      <c r="J19" s="2290">
        <v>0</v>
      </c>
      <c r="K19" s="2290">
        <v>0</v>
      </c>
      <c r="L19" s="2290">
        <v>0</v>
      </c>
      <c r="M19" s="2290">
        <v>0</v>
      </c>
      <c r="N19" s="2290">
        <v>0</v>
      </c>
      <c r="O19" s="2290">
        <v>0</v>
      </c>
      <c r="P19" s="2290">
        <v>0</v>
      </c>
      <c r="Q19" s="2290">
        <v>14</v>
      </c>
      <c r="R19" s="2290">
        <v>21</v>
      </c>
      <c r="S19" s="2290">
        <v>35</v>
      </c>
    </row>
    <row r="20" spans="1:19" ht="19.5" customHeight="1">
      <c r="A20" s="2289" t="s">
        <v>2919</v>
      </c>
      <c r="B20" s="2290">
        <v>27</v>
      </c>
      <c r="C20" s="2290">
        <v>14</v>
      </c>
      <c r="D20" s="2290">
        <v>41</v>
      </c>
      <c r="E20" s="2290">
        <v>0</v>
      </c>
      <c r="F20" s="2290">
        <v>0</v>
      </c>
      <c r="G20" s="2290">
        <v>0</v>
      </c>
      <c r="H20" s="2290">
        <v>0</v>
      </c>
      <c r="I20" s="2290">
        <v>0</v>
      </c>
      <c r="J20" s="2290">
        <v>0</v>
      </c>
      <c r="K20" s="2290">
        <v>0</v>
      </c>
      <c r="L20" s="2290">
        <v>0</v>
      </c>
      <c r="M20" s="2290">
        <v>0</v>
      </c>
      <c r="N20" s="2290">
        <v>0</v>
      </c>
      <c r="O20" s="2290">
        <v>0</v>
      </c>
      <c r="P20" s="2290">
        <v>0</v>
      </c>
      <c r="Q20" s="2290">
        <v>27</v>
      </c>
      <c r="R20" s="2290">
        <v>14</v>
      </c>
      <c r="S20" s="2290">
        <v>41</v>
      </c>
    </row>
    <row r="21" spans="1:19" ht="21.75" customHeight="1">
      <c r="A21" s="2289" t="s">
        <v>2920</v>
      </c>
      <c r="B21" s="2290">
        <v>256</v>
      </c>
      <c r="C21" s="2290">
        <v>827</v>
      </c>
      <c r="D21" s="2290">
        <v>1083</v>
      </c>
      <c r="E21" s="2290">
        <v>0</v>
      </c>
      <c r="F21" s="2290">
        <v>0</v>
      </c>
      <c r="G21" s="2290">
        <v>0</v>
      </c>
      <c r="H21" s="2290">
        <v>0</v>
      </c>
      <c r="I21" s="2290">
        <v>0</v>
      </c>
      <c r="J21" s="2290">
        <v>0</v>
      </c>
      <c r="K21" s="2290">
        <v>0</v>
      </c>
      <c r="L21" s="2290">
        <v>0</v>
      </c>
      <c r="M21" s="2290">
        <v>0</v>
      </c>
      <c r="N21" s="2290">
        <v>0</v>
      </c>
      <c r="O21" s="2290">
        <v>0</v>
      </c>
      <c r="P21" s="2290">
        <v>0</v>
      </c>
      <c r="Q21" s="2290">
        <v>256</v>
      </c>
      <c r="R21" s="2290">
        <v>827</v>
      </c>
      <c r="S21" s="2290">
        <v>1083</v>
      </c>
    </row>
    <row r="22" spans="1:19" ht="20.25" customHeight="1">
      <c r="A22" s="2294" t="s">
        <v>2921</v>
      </c>
      <c r="B22" s="2290">
        <v>0</v>
      </c>
      <c r="C22" s="2290">
        <v>17</v>
      </c>
      <c r="D22" s="2290">
        <v>17</v>
      </c>
      <c r="E22" s="2290">
        <v>0</v>
      </c>
      <c r="F22" s="2290">
        <v>0</v>
      </c>
      <c r="G22" s="2290">
        <v>0</v>
      </c>
      <c r="H22" s="2290">
        <v>0</v>
      </c>
      <c r="I22" s="2290">
        <v>0</v>
      </c>
      <c r="J22" s="2290">
        <v>0</v>
      </c>
      <c r="K22" s="2290">
        <v>0</v>
      </c>
      <c r="L22" s="2290">
        <v>0</v>
      </c>
      <c r="M22" s="2290">
        <v>0</v>
      </c>
      <c r="N22" s="2290">
        <v>0</v>
      </c>
      <c r="O22" s="2290">
        <v>0</v>
      </c>
      <c r="P22" s="2290">
        <v>0</v>
      </c>
      <c r="Q22" s="2290">
        <v>0</v>
      </c>
      <c r="R22" s="2290">
        <v>17</v>
      </c>
      <c r="S22" s="2290">
        <v>17</v>
      </c>
    </row>
    <row r="23" spans="1:19" ht="15.75" customHeight="1">
      <c r="A23" s="2289" t="s">
        <v>2922</v>
      </c>
      <c r="B23" s="2290">
        <v>0</v>
      </c>
      <c r="C23" s="2290">
        <v>0</v>
      </c>
      <c r="D23" s="2290">
        <v>0</v>
      </c>
      <c r="E23" s="2290">
        <v>0</v>
      </c>
      <c r="F23" s="2290">
        <v>0</v>
      </c>
      <c r="G23" s="2290">
        <v>0</v>
      </c>
      <c r="H23" s="2290">
        <v>7</v>
      </c>
      <c r="I23" s="2290">
        <v>43</v>
      </c>
      <c r="J23" s="2290">
        <v>50</v>
      </c>
      <c r="K23" s="2290">
        <v>0</v>
      </c>
      <c r="L23" s="2290">
        <v>0</v>
      </c>
      <c r="M23" s="2290">
        <v>0</v>
      </c>
      <c r="N23" s="2290">
        <v>0</v>
      </c>
      <c r="O23" s="2290">
        <v>0</v>
      </c>
      <c r="P23" s="2290">
        <v>0</v>
      </c>
      <c r="Q23" s="2290">
        <v>7</v>
      </c>
      <c r="R23" s="2290">
        <v>43</v>
      </c>
      <c r="S23" s="2290">
        <v>50</v>
      </c>
    </row>
    <row r="24" spans="1:19" ht="15.75" customHeight="1">
      <c r="A24" s="2295" t="s">
        <v>2923</v>
      </c>
      <c r="B24" s="2290">
        <v>0</v>
      </c>
      <c r="C24" s="2290">
        <v>0</v>
      </c>
      <c r="D24" s="2290">
        <v>0</v>
      </c>
      <c r="E24" s="2290">
        <v>17</v>
      </c>
      <c r="F24" s="2290">
        <v>16</v>
      </c>
      <c r="G24" s="2290">
        <v>33</v>
      </c>
      <c r="H24" s="2290">
        <v>0</v>
      </c>
      <c r="I24" s="2290">
        <v>0</v>
      </c>
      <c r="J24" s="2290">
        <v>0</v>
      </c>
      <c r="K24" s="2290">
        <v>0</v>
      </c>
      <c r="L24" s="2290">
        <v>0</v>
      </c>
      <c r="M24" s="2290">
        <v>0</v>
      </c>
      <c r="N24" s="2290">
        <v>0</v>
      </c>
      <c r="O24" s="2290">
        <v>0</v>
      </c>
      <c r="P24" s="2290">
        <v>0</v>
      </c>
      <c r="Q24" s="2290">
        <v>17</v>
      </c>
      <c r="R24" s="2290">
        <v>16</v>
      </c>
      <c r="S24" s="2290">
        <v>33</v>
      </c>
    </row>
    <row r="25" spans="1:19" ht="24.95" customHeight="1">
      <c r="A25" s="2292" t="s">
        <v>2924</v>
      </c>
      <c r="B25" s="2288">
        <v>64</v>
      </c>
      <c r="C25" s="2288">
        <v>134</v>
      </c>
      <c r="D25" s="2288">
        <v>198</v>
      </c>
      <c r="E25" s="2288">
        <v>51</v>
      </c>
      <c r="F25" s="2288">
        <v>131</v>
      </c>
      <c r="G25" s="2288">
        <v>182</v>
      </c>
      <c r="H25" s="2288">
        <v>0</v>
      </c>
      <c r="I25" s="2288">
        <v>0</v>
      </c>
      <c r="J25" s="2288">
        <v>0</v>
      </c>
      <c r="K25" s="2288">
        <v>0</v>
      </c>
      <c r="L25" s="2288">
        <v>0</v>
      </c>
      <c r="M25" s="2288">
        <v>0</v>
      </c>
      <c r="N25" s="2288">
        <v>0</v>
      </c>
      <c r="O25" s="2288">
        <v>0</v>
      </c>
      <c r="P25" s="2288">
        <v>0</v>
      </c>
      <c r="Q25" s="2288">
        <v>115</v>
      </c>
      <c r="R25" s="2288">
        <v>265</v>
      </c>
      <c r="S25" s="2288">
        <v>380</v>
      </c>
    </row>
    <row r="26" spans="1:19" ht="18" customHeight="1">
      <c r="A26" s="2289" t="s">
        <v>2924</v>
      </c>
      <c r="B26" s="2290">
        <v>62</v>
      </c>
      <c r="C26" s="2290">
        <v>122</v>
      </c>
      <c r="D26" s="2290">
        <v>184</v>
      </c>
      <c r="E26" s="2290">
        <v>49</v>
      </c>
      <c r="F26" s="2290">
        <v>123</v>
      </c>
      <c r="G26" s="2290">
        <v>172</v>
      </c>
      <c r="H26" s="2290">
        <v>0</v>
      </c>
      <c r="I26" s="2290">
        <v>0</v>
      </c>
      <c r="J26" s="2290">
        <v>0</v>
      </c>
      <c r="K26" s="2290">
        <v>0</v>
      </c>
      <c r="L26" s="2290">
        <v>0</v>
      </c>
      <c r="M26" s="2290">
        <v>0</v>
      </c>
      <c r="N26" s="2290">
        <v>0</v>
      </c>
      <c r="O26" s="2290">
        <v>0</v>
      </c>
      <c r="P26" s="2290">
        <v>0</v>
      </c>
      <c r="Q26" s="2290">
        <v>111</v>
      </c>
      <c r="R26" s="2290">
        <v>245</v>
      </c>
      <c r="S26" s="2290">
        <v>356</v>
      </c>
    </row>
    <row r="27" spans="1:19" ht="20.25" customHeight="1">
      <c r="A27" s="2289" t="s">
        <v>2925</v>
      </c>
      <c r="B27" s="2290">
        <v>2</v>
      </c>
      <c r="C27" s="2290">
        <v>12</v>
      </c>
      <c r="D27" s="2290">
        <v>14</v>
      </c>
      <c r="E27" s="2290">
        <v>2</v>
      </c>
      <c r="F27" s="2290">
        <v>8</v>
      </c>
      <c r="G27" s="2290">
        <v>10</v>
      </c>
      <c r="H27" s="2290">
        <v>0</v>
      </c>
      <c r="I27" s="2290">
        <v>0</v>
      </c>
      <c r="J27" s="2290">
        <v>0</v>
      </c>
      <c r="K27" s="2290">
        <v>0</v>
      </c>
      <c r="L27" s="2290">
        <v>0</v>
      </c>
      <c r="M27" s="2290">
        <v>0</v>
      </c>
      <c r="N27" s="2290">
        <v>0</v>
      </c>
      <c r="O27" s="2290">
        <v>0</v>
      </c>
      <c r="P27" s="2290">
        <v>0</v>
      </c>
      <c r="Q27" s="2290">
        <v>4</v>
      </c>
      <c r="R27" s="2290">
        <v>20</v>
      </c>
      <c r="S27" s="2290">
        <v>24</v>
      </c>
    </row>
    <row r="28" spans="1:19" ht="21" customHeight="1">
      <c r="A28" s="2287" t="s">
        <v>2926</v>
      </c>
      <c r="B28" s="2288">
        <v>7</v>
      </c>
      <c r="C28" s="2288">
        <v>1</v>
      </c>
      <c r="D28" s="2288">
        <v>8</v>
      </c>
      <c r="E28" s="2296">
        <v>0</v>
      </c>
      <c r="F28" s="2296">
        <v>0</v>
      </c>
      <c r="G28" s="2296">
        <v>0</v>
      </c>
      <c r="H28" s="2296">
        <v>0</v>
      </c>
      <c r="I28" s="2296">
        <v>0</v>
      </c>
      <c r="J28" s="2296">
        <v>0</v>
      </c>
      <c r="K28" s="2296">
        <v>0</v>
      </c>
      <c r="L28" s="2296">
        <v>0</v>
      </c>
      <c r="M28" s="2296">
        <v>0</v>
      </c>
      <c r="N28" s="2296">
        <v>0</v>
      </c>
      <c r="O28" s="2296">
        <v>0</v>
      </c>
      <c r="P28" s="2296">
        <v>0</v>
      </c>
      <c r="Q28" s="2288">
        <v>7</v>
      </c>
      <c r="R28" s="2288">
        <v>1</v>
      </c>
      <c r="S28" s="2288">
        <v>8</v>
      </c>
    </row>
    <row r="29" spans="1:19" ht="21" customHeight="1">
      <c r="A29" s="2294" t="s">
        <v>2927</v>
      </c>
      <c r="B29" s="2290">
        <v>7</v>
      </c>
      <c r="C29" s="2290">
        <v>1</v>
      </c>
      <c r="D29" s="2290">
        <v>8</v>
      </c>
      <c r="E29" s="2290">
        <v>0</v>
      </c>
      <c r="F29" s="2290">
        <v>0</v>
      </c>
      <c r="G29" s="2290">
        <v>0</v>
      </c>
      <c r="H29" s="2290">
        <v>0</v>
      </c>
      <c r="I29" s="2290">
        <v>0</v>
      </c>
      <c r="J29" s="2290">
        <v>0</v>
      </c>
      <c r="K29" s="2290">
        <v>0</v>
      </c>
      <c r="L29" s="2290">
        <v>0</v>
      </c>
      <c r="M29" s="2290">
        <v>0</v>
      </c>
      <c r="N29" s="2290">
        <v>0</v>
      </c>
      <c r="O29" s="2290">
        <v>0</v>
      </c>
      <c r="P29" s="2290">
        <v>0</v>
      </c>
      <c r="Q29" s="2290">
        <v>7</v>
      </c>
      <c r="R29" s="2290">
        <v>1</v>
      </c>
      <c r="S29" s="2290">
        <v>8</v>
      </c>
    </row>
    <row r="30" spans="1:19" ht="21.75" customHeight="1">
      <c r="A30" s="2287" t="s">
        <v>2928</v>
      </c>
      <c r="B30" s="2288">
        <v>12</v>
      </c>
      <c r="C30" s="2288">
        <v>150</v>
      </c>
      <c r="D30" s="2288">
        <v>162</v>
      </c>
      <c r="E30" s="2288">
        <v>10</v>
      </c>
      <c r="F30" s="2288">
        <v>258</v>
      </c>
      <c r="G30" s="2288">
        <v>268</v>
      </c>
      <c r="H30" s="2288">
        <v>0</v>
      </c>
      <c r="I30" s="2288">
        <v>0</v>
      </c>
      <c r="J30" s="2288">
        <v>0</v>
      </c>
      <c r="K30" s="2288">
        <v>0</v>
      </c>
      <c r="L30" s="2288">
        <v>0</v>
      </c>
      <c r="M30" s="2288">
        <v>0</v>
      </c>
      <c r="N30" s="2288">
        <v>0</v>
      </c>
      <c r="O30" s="2288">
        <v>0</v>
      </c>
      <c r="P30" s="2288">
        <v>0</v>
      </c>
      <c r="Q30" s="2288">
        <v>22</v>
      </c>
      <c r="R30" s="2288">
        <v>408</v>
      </c>
      <c r="S30" s="2288">
        <v>430</v>
      </c>
    </row>
    <row r="31" spans="1:19" ht="17.25" customHeight="1">
      <c r="A31" s="2289" t="s">
        <v>2929</v>
      </c>
      <c r="B31" s="2290">
        <v>1</v>
      </c>
      <c r="C31" s="2290">
        <v>33</v>
      </c>
      <c r="D31" s="2290">
        <v>34</v>
      </c>
      <c r="E31" s="2290">
        <v>0</v>
      </c>
      <c r="F31" s="2290">
        <v>0</v>
      </c>
      <c r="G31" s="2290">
        <v>0</v>
      </c>
      <c r="H31" s="2290">
        <v>0</v>
      </c>
      <c r="I31" s="2290">
        <v>0</v>
      </c>
      <c r="J31" s="2290">
        <v>0</v>
      </c>
      <c r="K31" s="2290">
        <v>0</v>
      </c>
      <c r="L31" s="2290">
        <v>0</v>
      </c>
      <c r="M31" s="2290">
        <v>0</v>
      </c>
      <c r="N31" s="2290">
        <v>0</v>
      </c>
      <c r="O31" s="2290">
        <v>0</v>
      </c>
      <c r="P31" s="2290">
        <v>0</v>
      </c>
      <c r="Q31" s="2290">
        <v>1</v>
      </c>
      <c r="R31" s="2290">
        <v>33</v>
      </c>
      <c r="S31" s="2290">
        <v>34</v>
      </c>
    </row>
    <row r="32" spans="1:19" ht="33" customHeight="1">
      <c r="A32" s="2289" t="s">
        <v>2930</v>
      </c>
      <c r="B32" s="2290">
        <v>0</v>
      </c>
      <c r="C32" s="2290">
        <v>0</v>
      </c>
      <c r="D32" s="2290">
        <v>0</v>
      </c>
      <c r="E32" s="2290">
        <v>0</v>
      </c>
      <c r="F32" s="2290">
        <v>19</v>
      </c>
      <c r="G32" s="2290">
        <v>19</v>
      </c>
      <c r="H32" s="2290">
        <v>0</v>
      </c>
      <c r="I32" s="2290">
        <v>0</v>
      </c>
      <c r="J32" s="2290">
        <v>0</v>
      </c>
      <c r="K32" s="2290">
        <v>0</v>
      </c>
      <c r="L32" s="2290">
        <v>0</v>
      </c>
      <c r="M32" s="2290">
        <v>0</v>
      </c>
      <c r="N32" s="2290">
        <v>0</v>
      </c>
      <c r="O32" s="2290">
        <v>0</v>
      </c>
      <c r="P32" s="2290">
        <v>0</v>
      </c>
      <c r="Q32" s="2290">
        <v>0</v>
      </c>
      <c r="R32" s="2290">
        <v>19</v>
      </c>
      <c r="S32" s="2290">
        <v>19</v>
      </c>
    </row>
    <row r="33" spans="1:19" ht="18.75" customHeight="1">
      <c r="A33" s="2289" t="s">
        <v>2931</v>
      </c>
      <c r="B33" s="2290">
        <v>2</v>
      </c>
      <c r="C33" s="2290">
        <v>19</v>
      </c>
      <c r="D33" s="2290">
        <v>21</v>
      </c>
      <c r="E33" s="2290">
        <v>1</v>
      </c>
      <c r="F33" s="2290">
        <v>27</v>
      </c>
      <c r="G33" s="2290">
        <v>28</v>
      </c>
      <c r="H33" s="2290">
        <v>0</v>
      </c>
      <c r="I33" s="2290">
        <v>0</v>
      </c>
      <c r="J33" s="2290">
        <v>0</v>
      </c>
      <c r="K33" s="2290">
        <v>0</v>
      </c>
      <c r="L33" s="2290">
        <v>0</v>
      </c>
      <c r="M33" s="2290">
        <v>0</v>
      </c>
      <c r="N33" s="2290">
        <v>0</v>
      </c>
      <c r="O33" s="2290">
        <v>0</v>
      </c>
      <c r="P33" s="2290">
        <v>0</v>
      </c>
      <c r="Q33" s="2290">
        <v>3</v>
      </c>
      <c r="R33" s="2290">
        <v>46</v>
      </c>
      <c r="S33" s="2290">
        <v>49</v>
      </c>
    </row>
    <row r="34" spans="1:19" ht="24.95" customHeight="1">
      <c r="A34" s="2289" t="s">
        <v>2932</v>
      </c>
      <c r="B34" s="2290">
        <v>0</v>
      </c>
      <c r="C34" s="2290">
        <v>0</v>
      </c>
      <c r="D34" s="2290">
        <v>0</v>
      </c>
      <c r="E34" s="2290">
        <v>1</v>
      </c>
      <c r="F34" s="2290">
        <v>193</v>
      </c>
      <c r="G34" s="2290">
        <v>194</v>
      </c>
      <c r="H34" s="2290">
        <v>0</v>
      </c>
      <c r="I34" s="2290">
        <v>0</v>
      </c>
      <c r="J34" s="2290">
        <v>0</v>
      </c>
      <c r="K34" s="2290">
        <v>0</v>
      </c>
      <c r="L34" s="2290">
        <v>0</v>
      </c>
      <c r="M34" s="2290">
        <v>0</v>
      </c>
      <c r="N34" s="2290">
        <v>0</v>
      </c>
      <c r="O34" s="2290">
        <v>0</v>
      </c>
      <c r="P34" s="2290">
        <v>0</v>
      </c>
      <c r="Q34" s="2290">
        <v>1</v>
      </c>
      <c r="R34" s="2290">
        <v>193</v>
      </c>
      <c r="S34" s="2290">
        <v>194</v>
      </c>
    </row>
    <row r="35" spans="1:19" ht="26.25" customHeight="1">
      <c r="A35" s="2289" t="s">
        <v>2933</v>
      </c>
      <c r="B35" s="2290">
        <v>9</v>
      </c>
      <c r="C35" s="2290">
        <v>38</v>
      </c>
      <c r="D35" s="2290">
        <v>47</v>
      </c>
      <c r="E35" s="2290">
        <v>0</v>
      </c>
      <c r="F35" s="2290">
        <v>0</v>
      </c>
      <c r="G35" s="2290">
        <v>0</v>
      </c>
      <c r="H35" s="2290">
        <v>0</v>
      </c>
      <c r="I35" s="2290">
        <v>0</v>
      </c>
      <c r="J35" s="2290">
        <v>0</v>
      </c>
      <c r="K35" s="2290">
        <v>0</v>
      </c>
      <c r="L35" s="2290">
        <v>0</v>
      </c>
      <c r="M35" s="2290">
        <v>0</v>
      </c>
      <c r="N35" s="2290">
        <v>0</v>
      </c>
      <c r="O35" s="2290">
        <v>0</v>
      </c>
      <c r="P35" s="2290">
        <v>0</v>
      </c>
      <c r="Q35" s="2290">
        <v>9</v>
      </c>
      <c r="R35" s="2290">
        <v>38</v>
      </c>
      <c r="S35" s="2290">
        <v>47</v>
      </c>
    </row>
    <row r="36" spans="1:19" ht="29.25" customHeight="1">
      <c r="A36" s="2289" t="s">
        <v>2934</v>
      </c>
      <c r="B36" s="2290">
        <v>0</v>
      </c>
      <c r="C36" s="2290">
        <v>7</v>
      </c>
      <c r="D36" s="2290">
        <v>7</v>
      </c>
      <c r="E36" s="2290">
        <v>0</v>
      </c>
      <c r="F36" s="2290">
        <v>0</v>
      </c>
      <c r="G36" s="2290">
        <v>0</v>
      </c>
      <c r="H36" s="2290">
        <v>0</v>
      </c>
      <c r="I36" s="2290">
        <v>0</v>
      </c>
      <c r="J36" s="2290">
        <v>0</v>
      </c>
      <c r="K36" s="2290">
        <v>0</v>
      </c>
      <c r="L36" s="2290">
        <v>0</v>
      </c>
      <c r="M36" s="2290">
        <v>0</v>
      </c>
      <c r="N36" s="2290">
        <v>0</v>
      </c>
      <c r="O36" s="2290">
        <v>0</v>
      </c>
      <c r="P36" s="2290">
        <v>0</v>
      </c>
      <c r="Q36" s="2290">
        <v>0</v>
      </c>
      <c r="R36" s="2290">
        <v>7</v>
      </c>
      <c r="S36" s="2290">
        <v>7</v>
      </c>
    </row>
    <row r="37" spans="1:19" ht="29.25" customHeight="1">
      <c r="A37" s="2289" t="s">
        <v>2935</v>
      </c>
      <c r="B37" s="2290">
        <v>0</v>
      </c>
      <c r="C37" s="2290">
        <v>53</v>
      </c>
      <c r="D37" s="2290">
        <v>53</v>
      </c>
      <c r="E37" s="2290">
        <v>0</v>
      </c>
      <c r="F37" s="2290">
        <v>0</v>
      </c>
      <c r="G37" s="2290">
        <v>0</v>
      </c>
      <c r="H37" s="2290">
        <v>0</v>
      </c>
      <c r="I37" s="2290">
        <v>0</v>
      </c>
      <c r="J37" s="2290">
        <v>0</v>
      </c>
      <c r="K37" s="2290">
        <v>0</v>
      </c>
      <c r="L37" s="2290">
        <v>0</v>
      </c>
      <c r="M37" s="2290">
        <v>0</v>
      </c>
      <c r="N37" s="2290">
        <v>0</v>
      </c>
      <c r="O37" s="2290">
        <v>0</v>
      </c>
      <c r="P37" s="2290">
        <v>0</v>
      </c>
      <c r="Q37" s="2290">
        <v>0</v>
      </c>
      <c r="R37" s="2290">
        <v>53</v>
      </c>
      <c r="S37" s="2290">
        <v>53</v>
      </c>
    </row>
    <row r="38" spans="1:19" ht="20.25" customHeight="1">
      <c r="A38" s="2289" t="s">
        <v>2936</v>
      </c>
      <c r="B38" s="2290">
        <v>0</v>
      </c>
      <c r="C38" s="2290">
        <v>0</v>
      </c>
      <c r="D38" s="2290">
        <v>0</v>
      </c>
      <c r="E38" s="2290">
        <v>8</v>
      </c>
      <c r="F38" s="2290">
        <v>19</v>
      </c>
      <c r="G38" s="2290">
        <v>27</v>
      </c>
      <c r="H38" s="2290">
        <v>0</v>
      </c>
      <c r="I38" s="2290">
        <v>0</v>
      </c>
      <c r="J38" s="2290">
        <v>0</v>
      </c>
      <c r="K38" s="2290">
        <v>0</v>
      </c>
      <c r="L38" s="2290">
        <v>0</v>
      </c>
      <c r="M38" s="2290">
        <v>0</v>
      </c>
      <c r="N38" s="2290">
        <v>0</v>
      </c>
      <c r="O38" s="2290">
        <v>0</v>
      </c>
      <c r="P38" s="2290">
        <v>0</v>
      </c>
      <c r="Q38" s="2290">
        <v>8</v>
      </c>
      <c r="R38" s="2290">
        <v>19</v>
      </c>
      <c r="S38" s="2290">
        <v>27</v>
      </c>
    </row>
    <row r="39" spans="1:19" ht="21.75" customHeight="1">
      <c r="A39" s="2297" t="s">
        <v>1493</v>
      </c>
      <c r="B39" s="2288">
        <v>490</v>
      </c>
      <c r="C39" s="2288">
        <v>1347</v>
      </c>
      <c r="D39" s="2288">
        <v>1837</v>
      </c>
      <c r="E39" s="2288">
        <v>135</v>
      </c>
      <c r="F39" s="2288">
        <v>501</v>
      </c>
      <c r="G39" s="2288">
        <v>636</v>
      </c>
      <c r="H39" s="2288">
        <v>9</v>
      </c>
      <c r="I39" s="2288">
        <v>44</v>
      </c>
      <c r="J39" s="2288">
        <v>53</v>
      </c>
      <c r="K39" s="2288">
        <v>1</v>
      </c>
      <c r="L39" s="2288">
        <v>3</v>
      </c>
      <c r="M39" s="2288">
        <v>4</v>
      </c>
      <c r="N39" s="2288">
        <v>4</v>
      </c>
      <c r="O39" s="2288">
        <v>4</v>
      </c>
      <c r="P39" s="2288">
        <v>8</v>
      </c>
      <c r="Q39" s="2288">
        <v>639</v>
      </c>
      <c r="R39" s="2288">
        <v>1899</v>
      </c>
      <c r="S39" s="2288">
        <v>2538</v>
      </c>
    </row>
    <row r="40" spans="1:19" ht="14.25" customHeight="1">
      <c r="A40" s="2298"/>
      <c r="B40" s="2298"/>
      <c r="C40" s="2298"/>
      <c r="D40" s="2298"/>
      <c r="E40" s="2298"/>
      <c r="F40" s="2298"/>
      <c r="G40" s="2298"/>
      <c r="H40" s="2298"/>
      <c r="I40" s="2298"/>
      <c r="J40" s="2298"/>
      <c r="K40" s="2298"/>
      <c r="L40" s="2298"/>
      <c r="M40" s="2298"/>
      <c r="N40" s="2298"/>
      <c r="O40" s="2298"/>
      <c r="P40" s="2298"/>
      <c r="Q40" s="2298"/>
      <c r="R40" s="2298"/>
      <c r="S40" s="2298"/>
    </row>
    <row r="41" spans="1:19" ht="16.5" customHeight="1">
      <c r="A41" s="2299" t="s">
        <v>3897</v>
      </c>
      <c r="B41" s="2299"/>
      <c r="C41" s="2299"/>
      <c r="D41" s="2299"/>
      <c r="E41" s="2299"/>
      <c r="F41" s="2299"/>
      <c r="G41" s="2299"/>
      <c r="H41" s="2299"/>
      <c r="I41" s="2299"/>
      <c r="J41" s="2299"/>
      <c r="K41" s="2299"/>
      <c r="L41" s="2299" t="s">
        <v>2937</v>
      </c>
      <c r="M41" s="2299"/>
      <c r="N41" s="2299"/>
      <c r="O41" s="2299" t="s">
        <v>2903</v>
      </c>
      <c r="P41" s="2299"/>
      <c r="Q41" s="2299"/>
      <c r="R41" s="2299" t="s">
        <v>2904</v>
      </c>
      <c r="S41" s="2299"/>
    </row>
    <row r="42" spans="1:19" ht="6" customHeight="1">
      <c r="A42" s="2298"/>
      <c r="B42" s="2298"/>
      <c r="C42" s="2298"/>
      <c r="D42" s="2298"/>
      <c r="E42" s="2298"/>
      <c r="F42" s="2298"/>
      <c r="G42" s="2298"/>
      <c r="H42" s="2298"/>
      <c r="I42" s="2298"/>
      <c r="J42" s="2298"/>
      <c r="K42" s="2298"/>
      <c r="L42" s="2298"/>
      <c r="M42" s="2298"/>
      <c r="N42" s="2298"/>
      <c r="O42" s="2298"/>
      <c r="P42" s="2298"/>
      <c r="Q42" s="2298"/>
      <c r="R42" s="2298"/>
      <c r="S42" s="2298"/>
    </row>
  </sheetData>
  <mergeCells count="10">
    <mergeCell ref="A1:C1"/>
    <mergeCell ref="A3:A6"/>
    <mergeCell ref="B3:S3"/>
    <mergeCell ref="B4:S4"/>
    <mergeCell ref="B5:D5"/>
    <mergeCell ref="E5:G5"/>
    <mergeCell ref="H5:J5"/>
    <mergeCell ref="K5:M5"/>
    <mergeCell ref="N5:P5"/>
    <mergeCell ref="Q5:S5"/>
  </mergeCells>
  <hyperlinks>
    <hyperlink ref="A1" location="CONTENT!A1" display="Back to table of contents"/>
  </hyperlinks>
  <pageMargins left="0.51181102362204722" right="0" top="0" bottom="0" header="0.31496062992125984" footer="0.31496062992125984"/>
  <pageSetup paperSize="9" scale="71"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CK58"/>
  <sheetViews>
    <sheetView topLeftCell="I1" zoomScaleNormal="100" workbookViewId="0">
      <selection activeCell="S1" sqref="S1:S1048576"/>
    </sheetView>
  </sheetViews>
  <sheetFormatPr defaultRowHeight="15"/>
  <cols>
    <col min="1" max="1" width="0.5" style="1766" customWidth="1"/>
    <col min="2" max="2" width="37.33203125" style="1766" customWidth="1"/>
    <col min="3" max="3" width="16.33203125" style="1790" customWidth="1"/>
    <col min="4" max="17" width="12.83203125" style="1790" customWidth="1"/>
    <col min="18" max="18" width="15.6640625" style="1766" customWidth="1"/>
    <col min="19" max="254" width="8.83203125" style="1766"/>
    <col min="255" max="255" width="1.6640625" style="1766" customWidth="1"/>
    <col min="256" max="256" width="44.33203125" style="1766" customWidth="1"/>
    <col min="257" max="257" width="6.6640625" style="1766" customWidth="1"/>
    <col min="258" max="258" width="7" style="1766" customWidth="1"/>
    <col min="259" max="259" width="7.1640625" style="1766" customWidth="1"/>
    <col min="260" max="260" width="9" style="1766" customWidth="1"/>
    <col min="261" max="266" width="7.5" style="1766" customWidth="1"/>
    <col min="267" max="269" width="5.83203125" style="1766" customWidth="1"/>
    <col min="270" max="270" width="6.83203125" style="1766" customWidth="1"/>
    <col min="271" max="272" width="9.1640625" style="1766" customWidth="1"/>
    <col min="273" max="510" width="8.83203125" style="1766"/>
    <col min="511" max="511" width="1.6640625" style="1766" customWidth="1"/>
    <col min="512" max="512" width="44.33203125" style="1766" customWidth="1"/>
    <col min="513" max="513" width="6.6640625" style="1766" customWidth="1"/>
    <col min="514" max="514" width="7" style="1766" customWidth="1"/>
    <col min="515" max="515" width="7.1640625" style="1766" customWidth="1"/>
    <col min="516" max="516" width="9" style="1766" customWidth="1"/>
    <col min="517" max="522" width="7.5" style="1766" customWidth="1"/>
    <col min="523" max="525" width="5.83203125" style="1766" customWidth="1"/>
    <col min="526" max="526" width="6.83203125" style="1766" customWidth="1"/>
    <col min="527" max="528" width="9.1640625" style="1766" customWidth="1"/>
    <col min="529" max="766" width="8.83203125" style="1766"/>
    <col min="767" max="767" width="1.6640625" style="1766" customWidth="1"/>
    <col min="768" max="768" width="44.33203125" style="1766" customWidth="1"/>
    <col min="769" max="769" width="6.6640625" style="1766" customWidth="1"/>
    <col min="770" max="770" width="7" style="1766" customWidth="1"/>
    <col min="771" max="771" width="7.1640625" style="1766" customWidth="1"/>
    <col min="772" max="772" width="9" style="1766" customWidth="1"/>
    <col min="773" max="778" width="7.5" style="1766" customWidth="1"/>
    <col min="779" max="781" width="5.83203125" style="1766" customWidth="1"/>
    <col min="782" max="782" width="6.83203125" style="1766" customWidth="1"/>
    <col min="783" max="784" width="9.1640625" style="1766" customWidth="1"/>
    <col min="785" max="1022" width="8.83203125" style="1766"/>
    <col min="1023" max="1023" width="1.6640625" style="1766" customWidth="1"/>
    <col min="1024" max="1024" width="44.33203125" style="1766" customWidth="1"/>
    <col min="1025" max="1025" width="6.6640625" style="1766" customWidth="1"/>
    <col min="1026" max="1026" width="7" style="1766" customWidth="1"/>
    <col min="1027" max="1027" width="7.1640625" style="1766" customWidth="1"/>
    <col min="1028" max="1028" width="9" style="1766" customWidth="1"/>
    <col min="1029" max="1034" width="7.5" style="1766" customWidth="1"/>
    <col min="1035" max="1037" width="5.83203125" style="1766" customWidth="1"/>
    <col min="1038" max="1038" width="6.83203125" style="1766" customWidth="1"/>
    <col min="1039" max="1040" width="9.1640625" style="1766" customWidth="1"/>
    <col min="1041" max="1278" width="8.83203125" style="1766"/>
    <col min="1279" max="1279" width="1.6640625" style="1766" customWidth="1"/>
    <col min="1280" max="1280" width="44.33203125" style="1766" customWidth="1"/>
    <col min="1281" max="1281" width="6.6640625" style="1766" customWidth="1"/>
    <col min="1282" max="1282" width="7" style="1766" customWidth="1"/>
    <col min="1283" max="1283" width="7.1640625" style="1766" customWidth="1"/>
    <col min="1284" max="1284" width="9" style="1766" customWidth="1"/>
    <col min="1285" max="1290" width="7.5" style="1766" customWidth="1"/>
    <col min="1291" max="1293" width="5.83203125" style="1766" customWidth="1"/>
    <col min="1294" max="1294" width="6.83203125" style="1766" customWidth="1"/>
    <col min="1295" max="1296" width="9.1640625" style="1766" customWidth="1"/>
    <col min="1297" max="1534" width="8.83203125" style="1766"/>
    <col min="1535" max="1535" width="1.6640625" style="1766" customWidth="1"/>
    <col min="1536" max="1536" width="44.33203125" style="1766" customWidth="1"/>
    <col min="1537" max="1537" width="6.6640625" style="1766" customWidth="1"/>
    <col min="1538" max="1538" width="7" style="1766" customWidth="1"/>
    <col min="1539" max="1539" width="7.1640625" style="1766" customWidth="1"/>
    <col min="1540" max="1540" width="9" style="1766" customWidth="1"/>
    <col min="1541" max="1546" width="7.5" style="1766" customWidth="1"/>
    <col min="1547" max="1549" width="5.83203125" style="1766" customWidth="1"/>
    <col min="1550" max="1550" width="6.83203125" style="1766" customWidth="1"/>
    <col min="1551" max="1552" width="9.1640625" style="1766" customWidth="1"/>
    <col min="1553" max="1790" width="8.83203125" style="1766"/>
    <col min="1791" max="1791" width="1.6640625" style="1766" customWidth="1"/>
    <col min="1792" max="1792" width="44.33203125" style="1766" customWidth="1"/>
    <col min="1793" max="1793" width="6.6640625" style="1766" customWidth="1"/>
    <col min="1794" max="1794" width="7" style="1766" customWidth="1"/>
    <col min="1795" max="1795" width="7.1640625" style="1766" customWidth="1"/>
    <col min="1796" max="1796" width="9" style="1766" customWidth="1"/>
    <col min="1797" max="1802" width="7.5" style="1766" customWidth="1"/>
    <col min="1803" max="1805" width="5.83203125" style="1766" customWidth="1"/>
    <col min="1806" max="1806" width="6.83203125" style="1766" customWidth="1"/>
    <col min="1807" max="1808" width="9.1640625" style="1766" customWidth="1"/>
    <col min="1809" max="2046" width="8.83203125" style="1766"/>
    <col min="2047" max="2047" width="1.6640625" style="1766" customWidth="1"/>
    <col min="2048" max="2048" width="44.33203125" style="1766" customWidth="1"/>
    <col min="2049" max="2049" width="6.6640625" style="1766" customWidth="1"/>
    <col min="2050" max="2050" width="7" style="1766" customWidth="1"/>
    <col min="2051" max="2051" width="7.1640625" style="1766" customWidth="1"/>
    <col min="2052" max="2052" width="9" style="1766" customWidth="1"/>
    <col min="2053" max="2058" width="7.5" style="1766" customWidth="1"/>
    <col min="2059" max="2061" width="5.83203125" style="1766" customWidth="1"/>
    <col min="2062" max="2062" width="6.83203125" style="1766" customWidth="1"/>
    <col min="2063" max="2064" width="9.1640625" style="1766" customWidth="1"/>
    <col min="2065" max="2302" width="8.83203125" style="1766"/>
    <col min="2303" max="2303" width="1.6640625" style="1766" customWidth="1"/>
    <col min="2304" max="2304" width="44.33203125" style="1766" customWidth="1"/>
    <col min="2305" max="2305" width="6.6640625" style="1766" customWidth="1"/>
    <col min="2306" max="2306" width="7" style="1766" customWidth="1"/>
    <col min="2307" max="2307" width="7.1640625" style="1766" customWidth="1"/>
    <col min="2308" max="2308" width="9" style="1766" customWidth="1"/>
    <col min="2309" max="2314" width="7.5" style="1766" customWidth="1"/>
    <col min="2315" max="2317" width="5.83203125" style="1766" customWidth="1"/>
    <col min="2318" max="2318" width="6.83203125" style="1766" customWidth="1"/>
    <col min="2319" max="2320" width="9.1640625" style="1766" customWidth="1"/>
    <col min="2321" max="2558" width="8.83203125" style="1766"/>
    <col min="2559" max="2559" width="1.6640625" style="1766" customWidth="1"/>
    <col min="2560" max="2560" width="44.33203125" style="1766" customWidth="1"/>
    <col min="2561" max="2561" width="6.6640625" style="1766" customWidth="1"/>
    <col min="2562" max="2562" width="7" style="1766" customWidth="1"/>
    <col min="2563" max="2563" width="7.1640625" style="1766" customWidth="1"/>
    <col min="2564" max="2564" width="9" style="1766" customWidth="1"/>
    <col min="2565" max="2570" width="7.5" style="1766" customWidth="1"/>
    <col min="2571" max="2573" width="5.83203125" style="1766" customWidth="1"/>
    <col min="2574" max="2574" width="6.83203125" style="1766" customWidth="1"/>
    <col min="2575" max="2576" width="9.1640625" style="1766" customWidth="1"/>
    <col min="2577" max="2814" width="8.83203125" style="1766"/>
    <col min="2815" max="2815" width="1.6640625" style="1766" customWidth="1"/>
    <col min="2816" max="2816" width="44.33203125" style="1766" customWidth="1"/>
    <col min="2817" max="2817" width="6.6640625" style="1766" customWidth="1"/>
    <col min="2818" max="2818" width="7" style="1766" customWidth="1"/>
    <col min="2819" max="2819" width="7.1640625" style="1766" customWidth="1"/>
    <col min="2820" max="2820" width="9" style="1766" customWidth="1"/>
    <col min="2821" max="2826" width="7.5" style="1766" customWidth="1"/>
    <col min="2827" max="2829" width="5.83203125" style="1766" customWidth="1"/>
    <col min="2830" max="2830" width="6.83203125" style="1766" customWidth="1"/>
    <col min="2831" max="2832" width="9.1640625" style="1766" customWidth="1"/>
    <col min="2833" max="3070" width="8.83203125" style="1766"/>
    <col min="3071" max="3071" width="1.6640625" style="1766" customWidth="1"/>
    <col min="3072" max="3072" width="44.33203125" style="1766" customWidth="1"/>
    <col min="3073" max="3073" width="6.6640625" style="1766" customWidth="1"/>
    <col min="3074" max="3074" width="7" style="1766" customWidth="1"/>
    <col min="3075" max="3075" width="7.1640625" style="1766" customWidth="1"/>
    <col min="3076" max="3076" width="9" style="1766" customWidth="1"/>
    <col min="3077" max="3082" width="7.5" style="1766" customWidth="1"/>
    <col min="3083" max="3085" width="5.83203125" style="1766" customWidth="1"/>
    <col min="3086" max="3086" width="6.83203125" style="1766" customWidth="1"/>
    <col min="3087" max="3088" width="9.1640625" style="1766" customWidth="1"/>
    <col min="3089" max="3326" width="8.83203125" style="1766"/>
    <col min="3327" max="3327" width="1.6640625" style="1766" customWidth="1"/>
    <col min="3328" max="3328" width="44.33203125" style="1766" customWidth="1"/>
    <col min="3329" max="3329" width="6.6640625" style="1766" customWidth="1"/>
    <col min="3330" max="3330" width="7" style="1766" customWidth="1"/>
    <col min="3331" max="3331" width="7.1640625" style="1766" customWidth="1"/>
    <col min="3332" max="3332" width="9" style="1766" customWidth="1"/>
    <col min="3333" max="3338" width="7.5" style="1766" customWidth="1"/>
    <col min="3339" max="3341" width="5.83203125" style="1766" customWidth="1"/>
    <col min="3342" max="3342" width="6.83203125" style="1766" customWidth="1"/>
    <col min="3343" max="3344" width="9.1640625" style="1766" customWidth="1"/>
    <col min="3345" max="3582" width="8.83203125" style="1766"/>
    <col min="3583" max="3583" width="1.6640625" style="1766" customWidth="1"/>
    <col min="3584" max="3584" width="44.33203125" style="1766" customWidth="1"/>
    <col min="3585" max="3585" width="6.6640625" style="1766" customWidth="1"/>
    <col min="3586" max="3586" width="7" style="1766" customWidth="1"/>
    <col min="3587" max="3587" width="7.1640625" style="1766" customWidth="1"/>
    <col min="3588" max="3588" width="9" style="1766" customWidth="1"/>
    <col min="3589" max="3594" width="7.5" style="1766" customWidth="1"/>
    <col min="3595" max="3597" width="5.83203125" style="1766" customWidth="1"/>
    <col min="3598" max="3598" width="6.83203125" style="1766" customWidth="1"/>
    <col min="3599" max="3600" width="9.1640625" style="1766" customWidth="1"/>
    <col min="3601" max="3838" width="8.83203125" style="1766"/>
    <col min="3839" max="3839" width="1.6640625" style="1766" customWidth="1"/>
    <col min="3840" max="3840" width="44.33203125" style="1766" customWidth="1"/>
    <col min="3841" max="3841" width="6.6640625" style="1766" customWidth="1"/>
    <col min="3842" max="3842" width="7" style="1766" customWidth="1"/>
    <col min="3843" max="3843" width="7.1640625" style="1766" customWidth="1"/>
    <col min="3844" max="3844" width="9" style="1766" customWidth="1"/>
    <col min="3845" max="3850" width="7.5" style="1766" customWidth="1"/>
    <col min="3851" max="3853" width="5.83203125" style="1766" customWidth="1"/>
    <col min="3854" max="3854" width="6.83203125" style="1766" customWidth="1"/>
    <col min="3855" max="3856" width="9.1640625" style="1766" customWidth="1"/>
    <col min="3857" max="4094" width="8.83203125" style="1766"/>
    <col min="4095" max="4095" width="1.6640625" style="1766" customWidth="1"/>
    <col min="4096" max="4096" width="44.33203125" style="1766" customWidth="1"/>
    <col min="4097" max="4097" width="6.6640625" style="1766" customWidth="1"/>
    <col min="4098" max="4098" width="7" style="1766" customWidth="1"/>
    <col min="4099" max="4099" width="7.1640625" style="1766" customWidth="1"/>
    <col min="4100" max="4100" width="9" style="1766" customWidth="1"/>
    <col min="4101" max="4106" width="7.5" style="1766" customWidth="1"/>
    <col min="4107" max="4109" width="5.83203125" style="1766" customWidth="1"/>
    <col min="4110" max="4110" width="6.83203125" style="1766" customWidth="1"/>
    <col min="4111" max="4112" width="9.1640625" style="1766" customWidth="1"/>
    <col min="4113" max="4350" width="8.83203125" style="1766"/>
    <col min="4351" max="4351" width="1.6640625" style="1766" customWidth="1"/>
    <col min="4352" max="4352" width="44.33203125" style="1766" customWidth="1"/>
    <col min="4353" max="4353" width="6.6640625" style="1766" customWidth="1"/>
    <col min="4354" max="4354" width="7" style="1766" customWidth="1"/>
    <col min="4355" max="4355" width="7.1640625" style="1766" customWidth="1"/>
    <col min="4356" max="4356" width="9" style="1766" customWidth="1"/>
    <col min="4357" max="4362" width="7.5" style="1766" customWidth="1"/>
    <col min="4363" max="4365" width="5.83203125" style="1766" customWidth="1"/>
    <col min="4366" max="4366" width="6.83203125" style="1766" customWidth="1"/>
    <col min="4367" max="4368" width="9.1640625" style="1766" customWidth="1"/>
    <col min="4369" max="4606" width="8.83203125" style="1766"/>
    <col min="4607" max="4607" width="1.6640625" style="1766" customWidth="1"/>
    <col min="4608" max="4608" width="44.33203125" style="1766" customWidth="1"/>
    <col min="4609" max="4609" width="6.6640625" style="1766" customWidth="1"/>
    <col min="4610" max="4610" width="7" style="1766" customWidth="1"/>
    <col min="4611" max="4611" width="7.1640625" style="1766" customWidth="1"/>
    <col min="4612" max="4612" width="9" style="1766" customWidth="1"/>
    <col min="4613" max="4618" width="7.5" style="1766" customWidth="1"/>
    <col min="4619" max="4621" width="5.83203125" style="1766" customWidth="1"/>
    <col min="4622" max="4622" width="6.83203125" style="1766" customWidth="1"/>
    <col min="4623" max="4624" width="9.1640625" style="1766" customWidth="1"/>
    <col min="4625" max="4862" width="8.83203125" style="1766"/>
    <col min="4863" max="4863" width="1.6640625" style="1766" customWidth="1"/>
    <col min="4864" max="4864" width="44.33203125" style="1766" customWidth="1"/>
    <col min="4865" max="4865" width="6.6640625" style="1766" customWidth="1"/>
    <col min="4866" max="4866" width="7" style="1766" customWidth="1"/>
    <col min="4867" max="4867" width="7.1640625" style="1766" customWidth="1"/>
    <col min="4868" max="4868" width="9" style="1766" customWidth="1"/>
    <col min="4869" max="4874" width="7.5" style="1766" customWidth="1"/>
    <col min="4875" max="4877" width="5.83203125" style="1766" customWidth="1"/>
    <col min="4878" max="4878" width="6.83203125" style="1766" customWidth="1"/>
    <col min="4879" max="4880" width="9.1640625" style="1766" customWidth="1"/>
    <col min="4881" max="5118" width="8.83203125" style="1766"/>
    <col min="5119" max="5119" width="1.6640625" style="1766" customWidth="1"/>
    <col min="5120" max="5120" width="44.33203125" style="1766" customWidth="1"/>
    <col min="5121" max="5121" width="6.6640625" style="1766" customWidth="1"/>
    <col min="5122" max="5122" width="7" style="1766" customWidth="1"/>
    <col min="5123" max="5123" width="7.1640625" style="1766" customWidth="1"/>
    <col min="5124" max="5124" width="9" style="1766" customWidth="1"/>
    <col min="5125" max="5130" width="7.5" style="1766" customWidth="1"/>
    <col min="5131" max="5133" width="5.83203125" style="1766" customWidth="1"/>
    <col min="5134" max="5134" width="6.83203125" style="1766" customWidth="1"/>
    <col min="5135" max="5136" width="9.1640625" style="1766" customWidth="1"/>
    <col min="5137" max="5374" width="8.83203125" style="1766"/>
    <col min="5375" max="5375" width="1.6640625" style="1766" customWidth="1"/>
    <col min="5376" max="5376" width="44.33203125" style="1766" customWidth="1"/>
    <col min="5377" max="5377" width="6.6640625" style="1766" customWidth="1"/>
    <col min="5378" max="5378" width="7" style="1766" customWidth="1"/>
    <col min="5379" max="5379" width="7.1640625" style="1766" customWidth="1"/>
    <col min="5380" max="5380" width="9" style="1766" customWidth="1"/>
    <col min="5381" max="5386" width="7.5" style="1766" customWidth="1"/>
    <col min="5387" max="5389" width="5.83203125" style="1766" customWidth="1"/>
    <col min="5390" max="5390" width="6.83203125" style="1766" customWidth="1"/>
    <col min="5391" max="5392" width="9.1640625" style="1766" customWidth="1"/>
    <col min="5393" max="5630" width="8.83203125" style="1766"/>
    <col min="5631" max="5631" width="1.6640625" style="1766" customWidth="1"/>
    <col min="5632" max="5632" width="44.33203125" style="1766" customWidth="1"/>
    <col min="5633" max="5633" width="6.6640625" style="1766" customWidth="1"/>
    <col min="5634" max="5634" width="7" style="1766" customWidth="1"/>
    <col min="5635" max="5635" width="7.1640625" style="1766" customWidth="1"/>
    <col min="5636" max="5636" width="9" style="1766" customWidth="1"/>
    <col min="5637" max="5642" width="7.5" style="1766" customWidth="1"/>
    <col min="5643" max="5645" width="5.83203125" style="1766" customWidth="1"/>
    <col min="5646" max="5646" width="6.83203125" style="1766" customWidth="1"/>
    <col min="5647" max="5648" width="9.1640625" style="1766" customWidth="1"/>
    <col min="5649" max="5886" width="8.83203125" style="1766"/>
    <col min="5887" max="5887" width="1.6640625" style="1766" customWidth="1"/>
    <col min="5888" max="5888" width="44.33203125" style="1766" customWidth="1"/>
    <col min="5889" max="5889" width="6.6640625" style="1766" customWidth="1"/>
    <col min="5890" max="5890" width="7" style="1766" customWidth="1"/>
    <col min="5891" max="5891" width="7.1640625" style="1766" customWidth="1"/>
    <col min="5892" max="5892" width="9" style="1766" customWidth="1"/>
    <col min="5893" max="5898" width="7.5" style="1766" customWidth="1"/>
    <col min="5899" max="5901" width="5.83203125" style="1766" customWidth="1"/>
    <col min="5902" max="5902" width="6.83203125" style="1766" customWidth="1"/>
    <col min="5903" max="5904" width="9.1640625" style="1766" customWidth="1"/>
    <col min="5905" max="6142" width="8.83203125" style="1766"/>
    <col min="6143" max="6143" width="1.6640625" style="1766" customWidth="1"/>
    <col min="6144" max="6144" width="44.33203125" style="1766" customWidth="1"/>
    <col min="6145" max="6145" width="6.6640625" style="1766" customWidth="1"/>
    <col min="6146" max="6146" width="7" style="1766" customWidth="1"/>
    <col min="6147" max="6147" width="7.1640625" style="1766" customWidth="1"/>
    <col min="6148" max="6148" width="9" style="1766" customWidth="1"/>
    <col min="6149" max="6154" width="7.5" style="1766" customWidth="1"/>
    <col min="6155" max="6157" width="5.83203125" style="1766" customWidth="1"/>
    <col min="6158" max="6158" width="6.83203125" style="1766" customWidth="1"/>
    <col min="6159" max="6160" width="9.1640625" style="1766" customWidth="1"/>
    <col min="6161" max="6398" width="8.83203125" style="1766"/>
    <col min="6399" max="6399" width="1.6640625" style="1766" customWidth="1"/>
    <col min="6400" max="6400" width="44.33203125" style="1766" customWidth="1"/>
    <col min="6401" max="6401" width="6.6640625" style="1766" customWidth="1"/>
    <col min="6402" max="6402" width="7" style="1766" customWidth="1"/>
    <col min="6403" max="6403" width="7.1640625" style="1766" customWidth="1"/>
    <col min="6404" max="6404" width="9" style="1766" customWidth="1"/>
    <col min="6405" max="6410" width="7.5" style="1766" customWidth="1"/>
    <col min="6411" max="6413" width="5.83203125" style="1766" customWidth="1"/>
    <col min="6414" max="6414" width="6.83203125" style="1766" customWidth="1"/>
    <col min="6415" max="6416" width="9.1640625" style="1766" customWidth="1"/>
    <col min="6417" max="6654" width="8.83203125" style="1766"/>
    <col min="6655" max="6655" width="1.6640625" style="1766" customWidth="1"/>
    <col min="6656" max="6656" width="44.33203125" style="1766" customWidth="1"/>
    <col min="6657" max="6657" width="6.6640625" style="1766" customWidth="1"/>
    <col min="6658" max="6658" width="7" style="1766" customWidth="1"/>
    <col min="6659" max="6659" width="7.1640625" style="1766" customWidth="1"/>
    <col min="6660" max="6660" width="9" style="1766" customWidth="1"/>
    <col min="6661" max="6666" width="7.5" style="1766" customWidth="1"/>
    <col min="6667" max="6669" width="5.83203125" style="1766" customWidth="1"/>
    <col min="6670" max="6670" width="6.83203125" style="1766" customWidth="1"/>
    <col min="6671" max="6672" width="9.1640625" style="1766" customWidth="1"/>
    <col min="6673" max="6910" width="8.83203125" style="1766"/>
    <col min="6911" max="6911" width="1.6640625" style="1766" customWidth="1"/>
    <col min="6912" max="6912" width="44.33203125" style="1766" customWidth="1"/>
    <col min="6913" max="6913" width="6.6640625" style="1766" customWidth="1"/>
    <col min="6914" max="6914" width="7" style="1766" customWidth="1"/>
    <col min="6915" max="6915" width="7.1640625" style="1766" customWidth="1"/>
    <col min="6916" max="6916" width="9" style="1766" customWidth="1"/>
    <col min="6917" max="6922" width="7.5" style="1766" customWidth="1"/>
    <col min="6923" max="6925" width="5.83203125" style="1766" customWidth="1"/>
    <col min="6926" max="6926" width="6.83203125" style="1766" customWidth="1"/>
    <col min="6927" max="6928" width="9.1640625" style="1766" customWidth="1"/>
    <col min="6929" max="7166" width="8.83203125" style="1766"/>
    <col min="7167" max="7167" width="1.6640625" style="1766" customWidth="1"/>
    <col min="7168" max="7168" width="44.33203125" style="1766" customWidth="1"/>
    <col min="7169" max="7169" width="6.6640625" style="1766" customWidth="1"/>
    <col min="7170" max="7170" width="7" style="1766" customWidth="1"/>
    <col min="7171" max="7171" width="7.1640625" style="1766" customWidth="1"/>
    <col min="7172" max="7172" width="9" style="1766" customWidth="1"/>
    <col min="7173" max="7178" width="7.5" style="1766" customWidth="1"/>
    <col min="7179" max="7181" width="5.83203125" style="1766" customWidth="1"/>
    <col min="7182" max="7182" width="6.83203125" style="1766" customWidth="1"/>
    <col min="7183" max="7184" width="9.1640625" style="1766" customWidth="1"/>
    <col min="7185" max="7422" width="8.83203125" style="1766"/>
    <col min="7423" max="7423" width="1.6640625" style="1766" customWidth="1"/>
    <col min="7424" max="7424" width="44.33203125" style="1766" customWidth="1"/>
    <col min="7425" max="7425" width="6.6640625" style="1766" customWidth="1"/>
    <col min="7426" max="7426" width="7" style="1766" customWidth="1"/>
    <col min="7427" max="7427" width="7.1640625" style="1766" customWidth="1"/>
    <col min="7428" max="7428" width="9" style="1766" customWidth="1"/>
    <col min="7429" max="7434" width="7.5" style="1766" customWidth="1"/>
    <col min="7435" max="7437" width="5.83203125" style="1766" customWidth="1"/>
    <col min="7438" max="7438" width="6.83203125" style="1766" customWidth="1"/>
    <col min="7439" max="7440" width="9.1640625" style="1766" customWidth="1"/>
    <col min="7441" max="7678" width="8.83203125" style="1766"/>
    <col min="7679" max="7679" width="1.6640625" style="1766" customWidth="1"/>
    <col min="7680" max="7680" width="44.33203125" style="1766" customWidth="1"/>
    <col min="7681" max="7681" width="6.6640625" style="1766" customWidth="1"/>
    <col min="7682" max="7682" width="7" style="1766" customWidth="1"/>
    <col min="7683" max="7683" width="7.1640625" style="1766" customWidth="1"/>
    <col min="7684" max="7684" width="9" style="1766" customWidth="1"/>
    <col min="7685" max="7690" width="7.5" style="1766" customWidth="1"/>
    <col min="7691" max="7693" width="5.83203125" style="1766" customWidth="1"/>
    <col min="7694" max="7694" width="6.83203125" style="1766" customWidth="1"/>
    <col min="7695" max="7696" width="9.1640625" style="1766" customWidth="1"/>
    <col min="7697" max="7934" width="8.83203125" style="1766"/>
    <col min="7935" max="7935" width="1.6640625" style="1766" customWidth="1"/>
    <col min="7936" max="7936" width="44.33203125" style="1766" customWidth="1"/>
    <col min="7937" max="7937" width="6.6640625" style="1766" customWidth="1"/>
    <col min="7938" max="7938" width="7" style="1766" customWidth="1"/>
    <col min="7939" max="7939" width="7.1640625" style="1766" customWidth="1"/>
    <col min="7940" max="7940" width="9" style="1766" customWidth="1"/>
    <col min="7941" max="7946" width="7.5" style="1766" customWidth="1"/>
    <col min="7947" max="7949" width="5.83203125" style="1766" customWidth="1"/>
    <col min="7950" max="7950" width="6.83203125" style="1766" customWidth="1"/>
    <col min="7951" max="7952" width="9.1640625" style="1766" customWidth="1"/>
    <col min="7953" max="8190" width="8.83203125" style="1766"/>
    <col min="8191" max="8191" width="1.6640625" style="1766" customWidth="1"/>
    <col min="8192" max="8192" width="44.33203125" style="1766" customWidth="1"/>
    <col min="8193" max="8193" width="6.6640625" style="1766" customWidth="1"/>
    <col min="8194" max="8194" width="7" style="1766" customWidth="1"/>
    <col min="8195" max="8195" width="7.1640625" style="1766" customWidth="1"/>
    <col min="8196" max="8196" width="9" style="1766" customWidth="1"/>
    <col min="8197" max="8202" width="7.5" style="1766" customWidth="1"/>
    <col min="8203" max="8205" width="5.83203125" style="1766" customWidth="1"/>
    <col min="8206" max="8206" width="6.83203125" style="1766" customWidth="1"/>
    <col min="8207" max="8208" width="9.1640625" style="1766" customWidth="1"/>
    <col min="8209" max="8446" width="8.83203125" style="1766"/>
    <col min="8447" max="8447" width="1.6640625" style="1766" customWidth="1"/>
    <col min="8448" max="8448" width="44.33203125" style="1766" customWidth="1"/>
    <col min="8449" max="8449" width="6.6640625" style="1766" customWidth="1"/>
    <col min="8450" max="8450" width="7" style="1766" customWidth="1"/>
    <col min="8451" max="8451" width="7.1640625" style="1766" customWidth="1"/>
    <col min="8452" max="8452" width="9" style="1766" customWidth="1"/>
    <col min="8453" max="8458" width="7.5" style="1766" customWidth="1"/>
    <col min="8459" max="8461" width="5.83203125" style="1766" customWidth="1"/>
    <col min="8462" max="8462" width="6.83203125" style="1766" customWidth="1"/>
    <col min="8463" max="8464" width="9.1640625" style="1766" customWidth="1"/>
    <col min="8465" max="8702" width="8.83203125" style="1766"/>
    <col min="8703" max="8703" width="1.6640625" style="1766" customWidth="1"/>
    <col min="8704" max="8704" width="44.33203125" style="1766" customWidth="1"/>
    <col min="8705" max="8705" width="6.6640625" style="1766" customWidth="1"/>
    <col min="8706" max="8706" width="7" style="1766" customWidth="1"/>
    <col min="8707" max="8707" width="7.1640625" style="1766" customWidth="1"/>
    <col min="8708" max="8708" width="9" style="1766" customWidth="1"/>
    <col min="8709" max="8714" width="7.5" style="1766" customWidth="1"/>
    <col min="8715" max="8717" width="5.83203125" style="1766" customWidth="1"/>
    <col min="8718" max="8718" width="6.83203125" style="1766" customWidth="1"/>
    <col min="8719" max="8720" width="9.1640625" style="1766" customWidth="1"/>
    <col min="8721" max="8958" width="8.83203125" style="1766"/>
    <col min="8959" max="8959" width="1.6640625" style="1766" customWidth="1"/>
    <col min="8960" max="8960" width="44.33203125" style="1766" customWidth="1"/>
    <col min="8961" max="8961" width="6.6640625" style="1766" customWidth="1"/>
    <col min="8962" max="8962" width="7" style="1766" customWidth="1"/>
    <col min="8963" max="8963" width="7.1640625" style="1766" customWidth="1"/>
    <col min="8964" max="8964" width="9" style="1766" customWidth="1"/>
    <col min="8965" max="8970" width="7.5" style="1766" customWidth="1"/>
    <col min="8971" max="8973" width="5.83203125" style="1766" customWidth="1"/>
    <col min="8974" max="8974" width="6.83203125" style="1766" customWidth="1"/>
    <col min="8975" max="8976" width="9.1640625" style="1766" customWidth="1"/>
    <col min="8977" max="9214" width="8.83203125" style="1766"/>
    <col min="9215" max="9215" width="1.6640625" style="1766" customWidth="1"/>
    <col min="9216" max="9216" width="44.33203125" style="1766" customWidth="1"/>
    <col min="9217" max="9217" width="6.6640625" style="1766" customWidth="1"/>
    <col min="9218" max="9218" width="7" style="1766" customWidth="1"/>
    <col min="9219" max="9219" width="7.1640625" style="1766" customWidth="1"/>
    <col min="9220" max="9220" width="9" style="1766" customWidth="1"/>
    <col min="9221" max="9226" width="7.5" style="1766" customWidth="1"/>
    <col min="9227" max="9229" width="5.83203125" style="1766" customWidth="1"/>
    <col min="9230" max="9230" width="6.83203125" style="1766" customWidth="1"/>
    <col min="9231" max="9232" width="9.1640625" style="1766" customWidth="1"/>
    <col min="9233" max="9470" width="8.83203125" style="1766"/>
    <col min="9471" max="9471" width="1.6640625" style="1766" customWidth="1"/>
    <col min="9472" max="9472" width="44.33203125" style="1766" customWidth="1"/>
    <col min="9473" max="9473" width="6.6640625" style="1766" customWidth="1"/>
    <col min="9474" max="9474" width="7" style="1766" customWidth="1"/>
    <col min="9475" max="9475" width="7.1640625" style="1766" customWidth="1"/>
    <col min="9476" max="9476" width="9" style="1766" customWidth="1"/>
    <col min="9477" max="9482" width="7.5" style="1766" customWidth="1"/>
    <col min="9483" max="9485" width="5.83203125" style="1766" customWidth="1"/>
    <col min="9486" max="9486" width="6.83203125" style="1766" customWidth="1"/>
    <col min="9487" max="9488" width="9.1640625" style="1766" customWidth="1"/>
    <col min="9489" max="9726" width="8.83203125" style="1766"/>
    <col min="9727" max="9727" width="1.6640625" style="1766" customWidth="1"/>
    <col min="9728" max="9728" width="44.33203125" style="1766" customWidth="1"/>
    <col min="9729" max="9729" width="6.6640625" style="1766" customWidth="1"/>
    <col min="9730" max="9730" width="7" style="1766" customWidth="1"/>
    <col min="9731" max="9731" width="7.1640625" style="1766" customWidth="1"/>
    <col min="9732" max="9732" width="9" style="1766" customWidth="1"/>
    <col min="9733" max="9738" width="7.5" style="1766" customWidth="1"/>
    <col min="9739" max="9741" width="5.83203125" style="1766" customWidth="1"/>
    <col min="9742" max="9742" width="6.83203125" style="1766" customWidth="1"/>
    <col min="9743" max="9744" width="9.1640625" style="1766" customWidth="1"/>
    <col min="9745" max="9982" width="8.83203125" style="1766"/>
    <col min="9983" max="9983" width="1.6640625" style="1766" customWidth="1"/>
    <col min="9984" max="9984" width="44.33203125" style="1766" customWidth="1"/>
    <col min="9985" max="9985" width="6.6640625" style="1766" customWidth="1"/>
    <col min="9986" max="9986" width="7" style="1766" customWidth="1"/>
    <col min="9987" max="9987" width="7.1640625" style="1766" customWidth="1"/>
    <col min="9988" max="9988" width="9" style="1766" customWidth="1"/>
    <col min="9989" max="9994" width="7.5" style="1766" customWidth="1"/>
    <col min="9995" max="9997" width="5.83203125" style="1766" customWidth="1"/>
    <col min="9998" max="9998" width="6.83203125" style="1766" customWidth="1"/>
    <col min="9999" max="10000" width="9.1640625" style="1766" customWidth="1"/>
    <col min="10001" max="10238" width="8.83203125" style="1766"/>
    <col min="10239" max="10239" width="1.6640625" style="1766" customWidth="1"/>
    <col min="10240" max="10240" width="44.33203125" style="1766" customWidth="1"/>
    <col min="10241" max="10241" width="6.6640625" style="1766" customWidth="1"/>
    <col min="10242" max="10242" width="7" style="1766" customWidth="1"/>
    <col min="10243" max="10243" width="7.1640625" style="1766" customWidth="1"/>
    <col min="10244" max="10244" width="9" style="1766" customWidth="1"/>
    <col min="10245" max="10250" width="7.5" style="1766" customWidth="1"/>
    <col min="10251" max="10253" width="5.83203125" style="1766" customWidth="1"/>
    <col min="10254" max="10254" width="6.83203125" style="1766" customWidth="1"/>
    <col min="10255" max="10256" width="9.1640625" style="1766" customWidth="1"/>
    <col min="10257" max="10494" width="8.83203125" style="1766"/>
    <col min="10495" max="10495" width="1.6640625" style="1766" customWidth="1"/>
    <col min="10496" max="10496" width="44.33203125" style="1766" customWidth="1"/>
    <col min="10497" max="10497" width="6.6640625" style="1766" customWidth="1"/>
    <col min="10498" max="10498" width="7" style="1766" customWidth="1"/>
    <col min="10499" max="10499" width="7.1640625" style="1766" customWidth="1"/>
    <col min="10500" max="10500" width="9" style="1766" customWidth="1"/>
    <col min="10501" max="10506" width="7.5" style="1766" customWidth="1"/>
    <col min="10507" max="10509" width="5.83203125" style="1766" customWidth="1"/>
    <col min="10510" max="10510" width="6.83203125" style="1766" customWidth="1"/>
    <col min="10511" max="10512" width="9.1640625" style="1766" customWidth="1"/>
    <col min="10513" max="10750" width="8.83203125" style="1766"/>
    <col min="10751" max="10751" width="1.6640625" style="1766" customWidth="1"/>
    <col min="10752" max="10752" width="44.33203125" style="1766" customWidth="1"/>
    <col min="10753" max="10753" width="6.6640625" style="1766" customWidth="1"/>
    <col min="10754" max="10754" width="7" style="1766" customWidth="1"/>
    <col min="10755" max="10755" width="7.1640625" style="1766" customWidth="1"/>
    <col min="10756" max="10756" width="9" style="1766" customWidth="1"/>
    <col min="10757" max="10762" width="7.5" style="1766" customWidth="1"/>
    <col min="10763" max="10765" width="5.83203125" style="1766" customWidth="1"/>
    <col min="10766" max="10766" width="6.83203125" style="1766" customWidth="1"/>
    <col min="10767" max="10768" width="9.1640625" style="1766" customWidth="1"/>
    <col min="10769" max="11006" width="8.83203125" style="1766"/>
    <col min="11007" max="11007" width="1.6640625" style="1766" customWidth="1"/>
    <col min="11008" max="11008" width="44.33203125" style="1766" customWidth="1"/>
    <col min="11009" max="11009" width="6.6640625" style="1766" customWidth="1"/>
    <col min="11010" max="11010" width="7" style="1766" customWidth="1"/>
    <col min="11011" max="11011" width="7.1640625" style="1766" customWidth="1"/>
    <col min="11012" max="11012" width="9" style="1766" customWidth="1"/>
    <col min="11013" max="11018" width="7.5" style="1766" customWidth="1"/>
    <col min="11019" max="11021" width="5.83203125" style="1766" customWidth="1"/>
    <col min="11022" max="11022" width="6.83203125" style="1766" customWidth="1"/>
    <col min="11023" max="11024" width="9.1640625" style="1766" customWidth="1"/>
    <col min="11025" max="11262" width="8.83203125" style="1766"/>
    <col min="11263" max="11263" width="1.6640625" style="1766" customWidth="1"/>
    <col min="11264" max="11264" width="44.33203125" style="1766" customWidth="1"/>
    <col min="11265" max="11265" width="6.6640625" style="1766" customWidth="1"/>
    <col min="11266" max="11266" width="7" style="1766" customWidth="1"/>
    <col min="11267" max="11267" width="7.1640625" style="1766" customWidth="1"/>
    <col min="11268" max="11268" width="9" style="1766" customWidth="1"/>
    <col min="11269" max="11274" width="7.5" style="1766" customWidth="1"/>
    <col min="11275" max="11277" width="5.83203125" style="1766" customWidth="1"/>
    <col min="11278" max="11278" width="6.83203125" style="1766" customWidth="1"/>
    <col min="11279" max="11280" width="9.1640625" style="1766" customWidth="1"/>
    <col min="11281" max="11518" width="8.83203125" style="1766"/>
    <col min="11519" max="11519" width="1.6640625" style="1766" customWidth="1"/>
    <col min="11520" max="11520" width="44.33203125" style="1766" customWidth="1"/>
    <col min="11521" max="11521" width="6.6640625" style="1766" customWidth="1"/>
    <col min="11522" max="11522" width="7" style="1766" customWidth="1"/>
    <col min="11523" max="11523" width="7.1640625" style="1766" customWidth="1"/>
    <col min="11524" max="11524" width="9" style="1766" customWidth="1"/>
    <col min="11525" max="11530" width="7.5" style="1766" customWidth="1"/>
    <col min="11531" max="11533" width="5.83203125" style="1766" customWidth="1"/>
    <col min="11534" max="11534" width="6.83203125" style="1766" customWidth="1"/>
    <col min="11535" max="11536" width="9.1640625" style="1766" customWidth="1"/>
    <col min="11537" max="11774" width="8.83203125" style="1766"/>
    <col min="11775" max="11775" width="1.6640625" style="1766" customWidth="1"/>
    <col min="11776" max="11776" width="44.33203125" style="1766" customWidth="1"/>
    <col min="11777" max="11777" width="6.6640625" style="1766" customWidth="1"/>
    <col min="11778" max="11778" width="7" style="1766" customWidth="1"/>
    <col min="11779" max="11779" width="7.1640625" style="1766" customWidth="1"/>
    <col min="11780" max="11780" width="9" style="1766" customWidth="1"/>
    <col min="11781" max="11786" width="7.5" style="1766" customWidth="1"/>
    <col min="11787" max="11789" width="5.83203125" style="1766" customWidth="1"/>
    <col min="11790" max="11790" width="6.83203125" style="1766" customWidth="1"/>
    <col min="11791" max="11792" width="9.1640625" style="1766" customWidth="1"/>
    <col min="11793" max="12030" width="8.83203125" style="1766"/>
    <col min="12031" max="12031" width="1.6640625" style="1766" customWidth="1"/>
    <col min="12032" max="12032" width="44.33203125" style="1766" customWidth="1"/>
    <col min="12033" max="12033" width="6.6640625" style="1766" customWidth="1"/>
    <col min="12034" max="12034" width="7" style="1766" customWidth="1"/>
    <col min="12035" max="12035" width="7.1640625" style="1766" customWidth="1"/>
    <col min="12036" max="12036" width="9" style="1766" customWidth="1"/>
    <col min="12037" max="12042" width="7.5" style="1766" customWidth="1"/>
    <col min="12043" max="12045" width="5.83203125" style="1766" customWidth="1"/>
    <col min="12046" max="12046" width="6.83203125" style="1766" customWidth="1"/>
    <col min="12047" max="12048" width="9.1640625" style="1766" customWidth="1"/>
    <col min="12049" max="12286" width="8.83203125" style="1766"/>
    <col min="12287" max="12287" width="1.6640625" style="1766" customWidth="1"/>
    <col min="12288" max="12288" width="44.33203125" style="1766" customWidth="1"/>
    <col min="12289" max="12289" width="6.6640625" style="1766" customWidth="1"/>
    <col min="12290" max="12290" width="7" style="1766" customWidth="1"/>
    <col min="12291" max="12291" width="7.1640625" style="1766" customWidth="1"/>
    <col min="12292" max="12292" width="9" style="1766" customWidth="1"/>
    <col min="12293" max="12298" width="7.5" style="1766" customWidth="1"/>
    <col min="12299" max="12301" width="5.83203125" style="1766" customWidth="1"/>
    <col min="12302" max="12302" width="6.83203125" style="1766" customWidth="1"/>
    <col min="12303" max="12304" width="9.1640625" style="1766" customWidth="1"/>
    <col min="12305" max="12542" width="8.83203125" style="1766"/>
    <col min="12543" max="12543" width="1.6640625" style="1766" customWidth="1"/>
    <col min="12544" max="12544" width="44.33203125" style="1766" customWidth="1"/>
    <col min="12545" max="12545" width="6.6640625" style="1766" customWidth="1"/>
    <col min="12546" max="12546" width="7" style="1766" customWidth="1"/>
    <col min="12547" max="12547" width="7.1640625" style="1766" customWidth="1"/>
    <col min="12548" max="12548" width="9" style="1766" customWidth="1"/>
    <col min="12549" max="12554" width="7.5" style="1766" customWidth="1"/>
    <col min="12555" max="12557" width="5.83203125" style="1766" customWidth="1"/>
    <col min="12558" max="12558" width="6.83203125" style="1766" customWidth="1"/>
    <col min="12559" max="12560" width="9.1640625" style="1766" customWidth="1"/>
    <col min="12561" max="12798" width="8.83203125" style="1766"/>
    <col min="12799" max="12799" width="1.6640625" style="1766" customWidth="1"/>
    <col min="12800" max="12800" width="44.33203125" style="1766" customWidth="1"/>
    <col min="12801" max="12801" width="6.6640625" style="1766" customWidth="1"/>
    <col min="12802" max="12802" width="7" style="1766" customWidth="1"/>
    <col min="12803" max="12803" width="7.1640625" style="1766" customWidth="1"/>
    <col min="12804" max="12804" width="9" style="1766" customWidth="1"/>
    <col min="12805" max="12810" width="7.5" style="1766" customWidth="1"/>
    <col min="12811" max="12813" width="5.83203125" style="1766" customWidth="1"/>
    <col min="12814" max="12814" width="6.83203125" style="1766" customWidth="1"/>
    <col min="12815" max="12816" width="9.1640625" style="1766" customWidth="1"/>
    <col min="12817" max="13054" width="8.83203125" style="1766"/>
    <col min="13055" max="13055" width="1.6640625" style="1766" customWidth="1"/>
    <col min="13056" max="13056" width="44.33203125" style="1766" customWidth="1"/>
    <col min="13057" max="13057" width="6.6640625" style="1766" customWidth="1"/>
    <col min="13058" max="13058" width="7" style="1766" customWidth="1"/>
    <col min="13059" max="13059" width="7.1640625" style="1766" customWidth="1"/>
    <col min="13060" max="13060" width="9" style="1766" customWidth="1"/>
    <col min="13061" max="13066" width="7.5" style="1766" customWidth="1"/>
    <col min="13067" max="13069" width="5.83203125" style="1766" customWidth="1"/>
    <col min="13070" max="13070" width="6.83203125" style="1766" customWidth="1"/>
    <col min="13071" max="13072" width="9.1640625" style="1766" customWidth="1"/>
    <col min="13073" max="13310" width="8.83203125" style="1766"/>
    <col min="13311" max="13311" width="1.6640625" style="1766" customWidth="1"/>
    <col min="13312" max="13312" width="44.33203125" style="1766" customWidth="1"/>
    <col min="13313" max="13313" width="6.6640625" style="1766" customWidth="1"/>
    <col min="13314" max="13314" width="7" style="1766" customWidth="1"/>
    <col min="13315" max="13315" width="7.1640625" style="1766" customWidth="1"/>
    <col min="13316" max="13316" width="9" style="1766" customWidth="1"/>
    <col min="13317" max="13322" width="7.5" style="1766" customWidth="1"/>
    <col min="13323" max="13325" width="5.83203125" style="1766" customWidth="1"/>
    <col min="13326" max="13326" width="6.83203125" style="1766" customWidth="1"/>
    <col min="13327" max="13328" width="9.1640625" style="1766" customWidth="1"/>
    <col min="13329" max="13566" width="8.83203125" style="1766"/>
    <col min="13567" max="13567" width="1.6640625" style="1766" customWidth="1"/>
    <col min="13568" max="13568" width="44.33203125" style="1766" customWidth="1"/>
    <col min="13569" max="13569" width="6.6640625" style="1766" customWidth="1"/>
    <col min="13570" max="13570" width="7" style="1766" customWidth="1"/>
    <col min="13571" max="13571" width="7.1640625" style="1766" customWidth="1"/>
    <col min="13572" max="13572" width="9" style="1766" customWidth="1"/>
    <col min="13573" max="13578" width="7.5" style="1766" customWidth="1"/>
    <col min="13579" max="13581" width="5.83203125" style="1766" customWidth="1"/>
    <col min="13582" max="13582" width="6.83203125" style="1766" customWidth="1"/>
    <col min="13583" max="13584" width="9.1640625" style="1766" customWidth="1"/>
    <col min="13585" max="13822" width="8.83203125" style="1766"/>
    <col min="13823" max="13823" width="1.6640625" style="1766" customWidth="1"/>
    <col min="13824" max="13824" width="44.33203125" style="1766" customWidth="1"/>
    <col min="13825" max="13825" width="6.6640625" style="1766" customWidth="1"/>
    <col min="13826" max="13826" width="7" style="1766" customWidth="1"/>
    <col min="13827" max="13827" width="7.1640625" style="1766" customWidth="1"/>
    <col min="13828" max="13828" width="9" style="1766" customWidth="1"/>
    <col min="13829" max="13834" width="7.5" style="1766" customWidth="1"/>
    <col min="13835" max="13837" width="5.83203125" style="1766" customWidth="1"/>
    <col min="13838" max="13838" width="6.83203125" style="1766" customWidth="1"/>
    <col min="13839" max="13840" width="9.1640625" style="1766" customWidth="1"/>
    <col min="13841" max="14078" width="8.83203125" style="1766"/>
    <col min="14079" max="14079" width="1.6640625" style="1766" customWidth="1"/>
    <col min="14080" max="14080" width="44.33203125" style="1766" customWidth="1"/>
    <col min="14081" max="14081" width="6.6640625" style="1766" customWidth="1"/>
    <col min="14082" max="14082" width="7" style="1766" customWidth="1"/>
    <col min="14083" max="14083" width="7.1640625" style="1766" customWidth="1"/>
    <col min="14084" max="14084" width="9" style="1766" customWidth="1"/>
    <col min="14085" max="14090" width="7.5" style="1766" customWidth="1"/>
    <col min="14091" max="14093" width="5.83203125" style="1766" customWidth="1"/>
    <col min="14094" max="14094" width="6.83203125" style="1766" customWidth="1"/>
    <col min="14095" max="14096" width="9.1640625" style="1766" customWidth="1"/>
    <col min="14097" max="14334" width="8.83203125" style="1766"/>
    <col min="14335" max="14335" width="1.6640625" style="1766" customWidth="1"/>
    <col min="14336" max="14336" width="44.33203125" style="1766" customWidth="1"/>
    <col min="14337" max="14337" width="6.6640625" style="1766" customWidth="1"/>
    <col min="14338" max="14338" width="7" style="1766" customWidth="1"/>
    <col min="14339" max="14339" width="7.1640625" style="1766" customWidth="1"/>
    <col min="14340" max="14340" width="9" style="1766" customWidth="1"/>
    <col min="14341" max="14346" width="7.5" style="1766" customWidth="1"/>
    <col min="14347" max="14349" width="5.83203125" style="1766" customWidth="1"/>
    <col min="14350" max="14350" width="6.83203125" style="1766" customWidth="1"/>
    <col min="14351" max="14352" width="9.1640625" style="1766" customWidth="1"/>
    <col min="14353" max="14590" width="8.83203125" style="1766"/>
    <col min="14591" max="14591" width="1.6640625" style="1766" customWidth="1"/>
    <col min="14592" max="14592" width="44.33203125" style="1766" customWidth="1"/>
    <col min="14593" max="14593" width="6.6640625" style="1766" customWidth="1"/>
    <col min="14594" max="14594" width="7" style="1766" customWidth="1"/>
    <col min="14595" max="14595" width="7.1640625" style="1766" customWidth="1"/>
    <col min="14596" max="14596" width="9" style="1766" customWidth="1"/>
    <col min="14597" max="14602" width="7.5" style="1766" customWidth="1"/>
    <col min="14603" max="14605" width="5.83203125" style="1766" customWidth="1"/>
    <col min="14606" max="14606" width="6.83203125" style="1766" customWidth="1"/>
    <col min="14607" max="14608" width="9.1640625" style="1766" customWidth="1"/>
    <col min="14609" max="14846" width="8.83203125" style="1766"/>
    <col min="14847" max="14847" width="1.6640625" style="1766" customWidth="1"/>
    <col min="14848" max="14848" width="44.33203125" style="1766" customWidth="1"/>
    <col min="14849" max="14849" width="6.6640625" style="1766" customWidth="1"/>
    <col min="14850" max="14850" width="7" style="1766" customWidth="1"/>
    <col min="14851" max="14851" width="7.1640625" style="1766" customWidth="1"/>
    <col min="14852" max="14852" width="9" style="1766" customWidth="1"/>
    <col min="14853" max="14858" width="7.5" style="1766" customWidth="1"/>
    <col min="14859" max="14861" width="5.83203125" style="1766" customWidth="1"/>
    <col min="14862" max="14862" width="6.83203125" style="1766" customWidth="1"/>
    <col min="14863" max="14864" width="9.1640625" style="1766" customWidth="1"/>
    <col min="14865" max="15102" width="8.83203125" style="1766"/>
    <col min="15103" max="15103" width="1.6640625" style="1766" customWidth="1"/>
    <col min="15104" max="15104" width="44.33203125" style="1766" customWidth="1"/>
    <col min="15105" max="15105" width="6.6640625" style="1766" customWidth="1"/>
    <col min="15106" max="15106" width="7" style="1766" customWidth="1"/>
    <col min="15107" max="15107" width="7.1640625" style="1766" customWidth="1"/>
    <col min="15108" max="15108" width="9" style="1766" customWidth="1"/>
    <col min="15109" max="15114" width="7.5" style="1766" customWidth="1"/>
    <col min="15115" max="15117" width="5.83203125" style="1766" customWidth="1"/>
    <col min="15118" max="15118" width="6.83203125" style="1766" customWidth="1"/>
    <col min="15119" max="15120" width="9.1640625" style="1766" customWidth="1"/>
    <col min="15121" max="15358" width="8.83203125" style="1766"/>
    <col min="15359" max="15359" width="1.6640625" style="1766" customWidth="1"/>
    <col min="15360" max="15360" width="44.33203125" style="1766" customWidth="1"/>
    <col min="15361" max="15361" width="6.6640625" style="1766" customWidth="1"/>
    <col min="15362" max="15362" width="7" style="1766" customWidth="1"/>
    <col min="15363" max="15363" width="7.1640625" style="1766" customWidth="1"/>
    <col min="15364" max="15364" width="9" style="1766" customWidth="1"/>
    <col min="15365" max="15370" width="7.5" style="1766" customWidth="1"/>
    <col min="15371" max="15373" width="5.83203125" style="1766" customWidth="1"/>
    <col min="15374" max="15374" width="6.83203125" style="1766" customWidth="1"/>
    <col min="15375" max="15376" width="9.1640625" style="1766" customWidth="1"/>
    <col min="15377" max="15614" width="8.83203125" style="1766"/>
    <col min="15615" max="15615" width="1.6640625" style="1766" customWidth="1"/>
    <col min="15616" max="15616" width="44.33203125" style="1766" customWidth="1"/>
    <col min="15617" max="15617" width="6.6640625" style="1766" customWidth="1"/>
    <col min="15618" max="15618" width="7" style="1766" customWidth="1"/>
    <col min="15619" max="15619" width="7.1640625" style="1766" customWidth="1"/>
    <col min="15620" max="15620" width="9" style="1766" customWidth="1"/>
    <col min="15621" max="15626" width="7.5" style="1766" customWidth="1"/>
    <col min="15627" max="15629" width="5.83203125" style="1766" customWidth="1"/>
    <col min="15630" max="15630" width="6.83203125" style="1766" customWidth="1"/>
    <col min="15631" max="15632" width="9.1640625" style="1766" customWidth="1"/>
    <col min="15633" max="15870" width="8.83203125" style="1766"/>
    <col min="15871" max="15871" width="1.6640625" style="1766" customWidth="1"/>
    <col min="15872" max="15872" width="44.33203125" style="1766" customWidth="1"/>
    <col min="15873" max="15873" width="6.6640625" style="1766" customWidth="1"/>
    <col min="15874" max="15874" width="7" style="1766" customWidth="1"/>
    <col min="15875" max="15875" width="7.1640625" style="1766" customWidth="1"/>
    <col min="15876" max="15876" width="9" style="1766" customWidth="1"/>
    <col min="15877" max="15882" width="7.5" style="1766" customWidth="1"/>
    <col min="15883" max="15885" width="5.83203125" style="1766" customWidth="1"/>
    <col min="15886" max="15886" width="6.83203125" style="1766" customWidth="1"/>
    <col min="15887" max="15888" width="9.1640625" style="1766" customWidth="1"/>
    <col min="15889" max="16126" width="8.83203125" style="1766"/>
    <col min="16127" max="16127" width="1.6640625" style="1766" customWidth="1"/>
    <col min="16128" max="16128" width="44.33203125" style="1766" customWidth="1"/>
    <col min="16129" max="16129" width="6.6640625" style="1766" customWidth="1"/>
    <col min="16130" max="16130" width="7" style="1766" customWidth="1"/>
    <col min="16131" max="16131" width="7.1640625" style="1766" customWidth="1"/>
    <col min="16132" max="16132" width="9" style="1766" customWidth="1"/>
    <col min="16133" max="16138" width="7.5" style="1766" customWidth="1"/>
    <col min="16139" max="16141" width="5.83203125" style="1766" customWidth="1"/>
    <col min="16142" max="16142" width="6.83203125" style="1766" customWidth="1"/>
    <col min="16143" max="16144" width="9.1640625" style="1766" customWidth="1"/>
    <col min="16145" max="16382" width="8.83203125" style="1766"/>
    <col min="16383" max="16384" width="8.83203125" style="1766"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3594" customFormat="1" ht="19.899999999999999" customHeight="1">
      <c r="B2" s="3594" t="s">
        <v>3894</v>
      </c>
      <c r="C2" s="3595"/>
      <c r="D2" s="3595"/>
      <c r="E2" s="3595"/>
      <c r="F2" s="3595"/>
      <c r="G2" s="3595"/>
      <c r="H2" s="3595"/>
      <c r="I2" s="3595"/>
      <c r="J2" s="3595"/>
      <c r="K2" s="3595"/>
      <c r="L2" s="3595"/>
      <c r="M2" s="3595"/>
      <c r="N2" s="3595"/>
      <c r="O2" s="3595"/>
      <c r="P2" s="3595"/>
      <c r="Q2" s="3595"/>
      <c r="R2" s="3596"/>
    </row>
    <row r="3" spans="1:89" s="3597" customFormat="1" ht="3.75" customHeight="1">
      <c r="C3" s="3598"/>
      <c r="D3" s="3598"/>
      <c r="E3" s="3598"/>
      <c r="F3" s="3598"/>
      <c r="G3" s="3598"/>
      <c r="H3" s="3598"/>
      <c r="I3" s="3598"/>
      <c r="J3" s="3598"/>
      <c r="K3" s="3598"/>
      <c r="L3" s="3598"/>
      <c r="M3" s="3598"/>
      <c r="N3" s="3598"/>
      <c r="O3" s="3598"/>
      <c r="P3" s="3598"/>
      <c r="Q3" s="3598"/>
      <c r="R3" s="3599"/>
    </row>
    <row r="4" spans="1:89" ht="14.25" customHeight="1">
      <c r="A4" s="1764"/>
      <c r="B4" s="1765"/>
      <c r="C4" s="6811" t="s">
        <v>2938</v>
      </c>
      <c r="D4" s="6814" t="s">
        <v>2939</v>
      </c>
      <c r="E4" s="6815"/>
      <c r="F4" s="6815"/>
      <c r="G4" s="6815"/>
      <c r="H4" s="6815"/>
      <c r="I4" s="6815"/>
      <c r="J4" s="6815"/>
      <c r="K4" s="6815"/>
      <c r="L4" s="6815"/>
      <c r="M4" s="6815"/>
      <c r="N4" s="6815"/>
      <c r="O4" s="6815"/>
      <c r="P4" s="6815"/>
      <c r="Q4" s="6815"/>
      <c r="R4" s="6816"/>
    </row>
    <row r="5" spans="1:89" ht="13.5" customHeight="1">
      <c r="A5" s="1767"/>
      <c r="B5" s="1768" t="s">
        <v>2873</v>
      </c>
      <c r="C5" s="6812"/>
      <c r="D5" s="1769" t="s">
        <v>2940</v>
      </c>
      <c r="E5" s="1770"/>
      <c r="F5" s="1771"/>
      <c r="G5" s="1769" t="s">
        <v>2941</v>
      </c>
      <c r="H5" s="1770"/>
      <c r="I5" s="1772"/>
      <c r="J5" s="6817" t="s">
        <v>2942</v>
      </c>
      <c r="K5" s="6818"/>
      <c r="L5" s="6819"/>
      <c r="M5" s="6817" t="s">
        <v>2943</v>
      </c>
      <c r="N5" s="6818"/>
      <c r="O5" s="6819"/>
      <c r="P5" s="6818" t="s">
        <v>260</v>
      </c>
      <c r="Q5" s="6818"/>
      <c r="R5" s="6819"/>
    </row>
    <row r="6" spans="1:89" s="1776" customFormat="1" ht="26.25" customHeight="1">
      <c r="A6" s="1773"/>
      <c r="B6" s="1774"/>
      <c r="C6" s="6813"/>
      <c r="D6" s="2230" t="s">
        <v>2841</v>
      </c>
      <c r="E6" s="1775" t="s">
        <v>2842</v>
      </c>
      <c r="F6" s="2232" t="s">
        <v>2843</v>
      </c>
      <c r="G6" s="2231" t="s">
        <v>2841</v>
      </c>
      <c r="H6" s="1775" t="s">
        <v>2842</v>
      </c>
      <c r="I6" s="2232" t="s">
        <v>2843</v>
      </c>
      <c r="J6" s="2230" t="s">
        <v>2841</v>
      </c>
      <c r="K6" s="1775" t="s">
        <v>2842</v>
      </c>
      <c r="L6" s="2232" t="s">
        <v>2843</v>
      </c>
      <c r="M6" s="2230" t="s">
        <v>2841</v>
      </c>
      <c r="N6" s="1775" t="s">
        <v>2842</v>
      </c>
      <c r="O6" s="2232" t="s">
        <v>2843</v>
      </c>
      <c r="P6" s="2231" t="s">
        <v>2841</v>
      </c>
      <c r="Q6" s="1775" t="s">
        <v>2842</v>
      </c>
      <c r="R6" s="2232" t="s">
        <v>2843</v>
      </c>
    </row>
    <row r="7" spans="1:89" s="1776" customFormat="1" ht="12.75" customHeight="1">
      <c r="A7" s="1777"/>
      <c r="B7" s="1778" t="s">
        <v>2944</v>
      </c>
      <c r="C7" s="1779"/>
      <c r="D7" s="3600">
        <v>0</v>
      </c>
      <c r="E7" s="3601">
        <v>0</v>
      </c>
      <c r="F7" s="3602">
        <v>0</v>
      </c>
      <c r="G7" s="3603">
        <v>5</v>
      </c>
      <c r="H7" s="3601">
        <v>18</v>
      </c>
      <c r="I7" s="3604">
        <v>23</v>
      </c>
      <c r="J7" s="3603">
        <v>0</v>
      </c>
      <c r="K7" s="3601">
        <v>0</v>
      </c>
      <c r="L7" s="3604">
        <v>0</v>
      </c>
      <c r="M7" s="3603">
        <v>0</v>
      </c>
      <c r="N7" s="3601">
        <v>0</v>
      </c>
      <c r="O7" s="3604">
        <v>0</v>
      </c>
      <c r="P7" s="3603">
        <v>5</v>
      </c>
      <c r="Q7" s="3601">
        <v>18</v>
      </c>
      <c r="R7" s="3604">
        <v>23</v>
      </c>
    </row>
    <row r="8" spans="1:89" ht="15.75">
      <c r="B8" s="3605" t="s">
        <v>2945</v>
      </c>
      <c r="C8" s="3606" t="s">
        <v>2946</v>
      </c>
      <c r="D8" s="3607">
        <v>0</v>
      </c>
      <c r="E8" s="3608">
        <v>0</v>
      </c>
      <c r="F8" s="3609">
        <v>0</v>
      </c>
      <c r="G8" s="3610">
        <v>1</v>
      </c>
      <c r="H8" s="3611">
        <v>6</v>
      </c>
      <c r="I8" s="3612">
        <v>7</v>
      </c>
      <c r="J8" s="3607">
        <v>0</v>
      </c>
      <c r="K8" s="3608">
        <v>0</v>
      </c>
      <c r="L8" s="3609">
        <v>0</v>
      </c>
      <c r="M8" s="3607">
        <v>0</v>
      </c>
      <c r="N8" s="3608">
        <v>0</v>
      </c>
      <c r="O8" s="3609">
        <v>0</v>
      </c>
      <c r="P8" s="3608">
        <v>1</v>
      </c>
      <c r="Q8" s="3611">
        <v>6</v>
      </c>
      <c r="R8" s="3613">
        <v>7</v>
      </c>
    </row>
    <row r="9" spans="1:89" s="1777" customFormat="1" ht="15.75">
      <c r="B9" s="3605" t="s">
        <v>2947</v>
      </c>
      <c r="C9" s="3606" t="s">
        <v>2946</v>
      </c>
      <c r="D9" s="3610">
        <v>0</v>
      </c>
      <c r="E9" s="3611">
        <v>0</v>
      </c>
      <c r="F9" s="3612">
        <v>0</v>
      </c>
      <c r="G9" s="3607">
        <v>1</v>
      </c>
      <c r="H9" s="3608">
        <v>3</v>
      </c>
      <c r="I9" s="3609">
        <v>4</v>
      </c>
      <c r="J9" s="3607">
        <v>0</v>
      </c>
      <c r="K9" s="3608">
        <v>0</v>
      </c>
      <c r="L9" s="3609">
        <v>0</v>
      </c>
      <c r="M9" s="3607">
        <v>0</v>
      </c>
      <c r="N9" s="3608">
        <v>0</v>
      </c>
      <c r="O9" s="3609">
        <v>0</v>
      </c>
      <c r="P9" s="3610">
        <v>1</v>
      </c>
      <c r="Q9" s="3611">
        <v>3</v>
      </c>
      <c r="R9" s="3612">
        <v>4</v>
      </c>
    </row>
    <row r="10" spans="1:89" s="1777" customFormat="1" ht="15.75">
      <c r="B10" s="3605" t="s">
        <v>2948</v>
      </c>
      <c r="C10" s="3606" t="s">
        <v>2946</v>
      </c>
      <c r="D10" s="3610">
        <v>0</v>
      </c>
      <c r="E10" s="3611">
        <v>0</v>
      </c>
      <c r="F10" s="3612">
        <v>0</v>
      </c>
      <c r="G10" s="3607">
        <v>1</v>
      </c>
      <c r="H10" s="3608">
        <v>6</v>
      </c>
      <c r="I10" s="3609">
        <v>7</v>
      </c>
      <c r="J10" s="3607">
        <v>0</v>
      </c>
      <c r="K10" s="3608">
        <v>0</v>
      </c>
      <c r="L10" s="3609">
        <v>0</v>
      </c>
      <c r="M10" s="3607">
        <v>0</v>
      </c>
      <c r="N10" s="3608">
        <v>0</v>
      </c>
      <c r="O10" s="3609">
        <v>0</v>
      </c>
      <c r="P10" s="3610">
        <v>1</v>
      </c>
      <c r="Q10" s="3611">
        <v>6</v>
      </c>
      <c r="R10" s="3612">
        <v>7</v>
      </c>
    </row>
    <row r="11" spans="1:89" s="1777" customFormat="1" ht="15.75">
      <c r="B11" s="3614" t="s">
        <v>2949</v>
      </c>
      <c r="C11" s="3615" t="s">
        <v>2946</v>
      </c>
      <c r="D11" s="3616">
        <v>0</v>
      </c>
      <c r="E11" s="3617">
        <v>0</v>
      </c>
      <c r="F11" s="3618">
        <v>0</v>
      </c>
      <c r="G11" s="3619">
        <v>2</v>
      </c>
      <c r="H11" s="3620">
        <v>3</v>
      </c>
      <c r="I11" s="3621">
        <v>5</v>
      </c>
      <c r="J11" s="3616">
        <v>0</v>
      </c>
      <c r="K11" s="3617">
        <v>0</v>
      </c>
      <c r="L11" s="3618">
        <v>0</v>
      </c>
      <c r="M11" s="3616">
        <v>0</v>
      </c>
      <c r="N11" s="3617">
        <v>0</v>
      </c>
      <c r="O11" s="3618">
        <v>0</v>
      </c>
      <c r="P11" s="3617">
        <v>2</v>
      </c>
      <c r="Q11" s="3620">
        <v>3</v>
      </c>
      <c r="R11" s="3622">
        <v>5</v>
      </c>
    </row>
    <row r="12" spans="1:89" s="1777" customFormat="1" ht="15.75">
      <c r="B12" s="1780" t="s">
        <v>2950</v>
      </c>
      <c r="C12" s="1781"/>
      <c r="D12" s="3600">
        <v>51</v>
      </c>
      <c r="E12" s="3601">
        <v>138</v>
      </c>
      <c r="F12" s="3602">
        <v>189</v>
      </c>
      <c r="G12" s="3600">
        <v>33</v>
      </c>
      <c r="H12" s="3601">
        <v>113</v>
      </c>
      <c r="I12" s="3602">
        <v>146</v>
      </c>
      <c r="J12" s="3600">
        <v>18</v>
      </c>
      <c r="K12" s="3601">
        <v>109</v>
      </c>
      <c r="L12" s="3602">
        <v>127</v>
      </c>
      <c r="M12" s="2278">
        <v>0</v>
      </c>
      <c r="N12" s="2279">
        <v>0</v>
      </c>
      <c r="O12" s="2280">
        <v>0</v>
      </c>
      <c r="P12" s="3600">
        <v>102</v>
      </c>
      <c r="Q12" s="3601">
        <v>360</v>
      </c>
      <c r="R12" s="3602">
        <v>462</v>
      </c>
    </row>
    <row r="13" spans="1:89" s="1777" customFormat="1" ht="15.75">
      <c r="B13" s="3623" t="s">
        <v>2951</v>
      </c>
      <c r="C13" s="3606" t="s">
        <v>2946</v>
      </c>
      <c r="D13" s="3624">
        <v>0</v>
      </c>
      <c r="E13" s="3611">
        <v>0</v>
      </c>
      <c r="F13" s="3612">
        <v>0</v>
      </c>
      <c r="G13" s="3610">
        <v>0</v>
      </c>
      <c r="H13" s="3611">
        <v>0</v>
      </c>
      <c r="I13" s="3612">
        <v>0</v>
      </c>
      <c r="J13" s="3624">
        <v>5</v>
      </c>
      <c r="K13" s="3611">
        <v>10</v>
      </c>
      <c r="L13" s="3612">
        <v>15</v>
      </c>
      <c r="M13" s="3607">
        <v>0</v>
      </c>
      <c r="N13" s="3608">
        <v>0</v>
      </c>
      <c r="O13" s="2281">
        <v>0</v>
      </c>
      <c r="P13" s="3624">
        <v>5</v>
      </c>
      <c r="Q13" s="3611">
        <v>10</v>
      </c>
      <c r="R13" s="3612">
        <v>15</v>
      </c>
    </row>
    <row r="14" spans="1:89" s="1777" customFormat="1" ht="15.75">
      <c r="B14" s="3623" t="s">
        <v>2952</v>
      </c>
      <c r="C14" s="3606" t="s">
        <v>2946</v>
      </c>
      <c r="D14" s="3625">
        <v>10</v>
      </c>
      <c r="E14" s="3611">
        <v>10</v>
      </c>
      <c r="F14" s="3612">
        <v>20</v>
      </c>
      <c r="G14" s="3607">
        <v>5</v>
      </c>
      <c r="H14" s="3611"/>
      <c r="I14" s="3612">
        <v>5</v>
      </c>
      <c r="J14" s="3625">
        <v>6</v>
      </c>
      <c r="K14" s="3611">
        <v>1</v>
      </c>
      <c r="L14" s="3612">
        <v>7</v>
      </c>
      <c r="M14" s="3607">
        <v>0</v>
      </c>
      <c r="N14" s="3608">
        <v>0</v>
      </c>
      <c r="O14" s="2281">
        <v>0</v>
      </c>
      <c r="P14" s="3624">
        <v>21</v>
      </c>
      <c r="Q14" s="3611">
        <v>11</v>
      </c>
      <c r="R14" s="3612">
        <v>32</v>
      </c>
    </row>
    <row r="15" spans="1:89" s="1777" customFormat="1" ht="15.75">
      <c r="B15" s="3623" t="s">
        <v>2953</v>
      </c>
      <c r="C15" s="3606" t="s">
        <v>2946</v>
      </c>
      <c r="D15" s="3624">
        <v>0</v>
      </c>
      <c r="E15" s="3611">
        <v>0</v>
      </c>
      <c r="F15" s="3612">
        <v>0</v>
      </c>
      <c r="G15" s="3607">
        <v>11</v>
      </c>
      <c r="H15" s="3611">
        <v>12</v>
      </c>
      <c r="I15" s="3612">
        <v>23</v>
      </c>
      <c r="J15" s="3624">
        <v>4</v>
      </c>
      <c r="K15" s="3611">
        <v>9</v>
      </c>
      <c r="L15" s="3612">
        <v>13</v>
      </c>
      <c r="M15" s="3607">
        <v>0</v>
      </c>
      <c r="N15" s="3608">
        <v>0</v>
      </c>
      <c r="O15" s="2281">
        <v>0</v>
      </c>
      <c r="P15" s="3624">
        <v>15</v>
      </c>
      <c r="Q15" s="3611">
        <v>21</v>
      </c>
      <c r="R15" s="3612">
        <v>36</v>
      </c>
    </row>
    <row r="16" spans="1:89" s="1777" customFormat="1" ht="15.75">
      <c r="B16" s="3623" t="s">
        <v>2954</v>
      </c>
      <c r="C16" s="3606" t="s">
        <v>2946</v>
      </c>
      <c r="D16" s="3624">
        <v>1</v>
      </c>
      <c r="E16" s="3611">
        <v>35</v>
      </c>
      <c r="F16" s="3612">
        <v>36</v>
      </c>
      <c r="G16" s="3610">
        <v>3</v>
      </c>
      <c r="H16" s="3611">
        <v>37</v>
      </c>
      <c r="I16" s="3612">
        <v>40</v>
      </c>
      <c r="J16" s="3624">
        <v>0</v>
      </c>
      <c r="K16" s="3611">
        <v>29</v>
      </c>
      <c r="L16" s="3612">
        <v>29</v>
      </c>
      <c r="M16" s="3607">
        <v>0</v>
      </c>
      <c r="N16" s="3608">
        <v>0</v>
      </c>
      <c r="O16" s="2281">
        <v>0</v>
      </c>
      <c r="P16" s="3624">
        <v>4</v>
      </c>
      <c r="Q16" s="3611">
        <v>101</v>
      </c>
      <c r="R16" s="3612">
        <v>105</v>
      </c>
    </row>
    <row r="17" spans="2:18" s="1777" customFormat="1" ht="15.75">
      <c r="B17" s="3623" t="s">
        <v>2945</v>
      </c>
      <c r="C17" s="3606" t="s">
        <v>2946</v>
      </c>
      <c r="D17" s="3624">
        <v>2</v>
      </c>
      <c r="E17" s="3611">
        <v>17</v>
      </c>
      <c r="F17" s="3612">
        <v>19</v>
      </c>
      <c r="G17" s="3610">
        <v>2</v>
      </c>
      <c r="H17" s="3611">
        <v>10</v>
      </c>
      <c r="I17" s="3612">
        <v>12</v>
      </c>
      <c r="J17" s="3624">
        <v>1</v>
      </c>
      <c r="K17" s="3611">
        <v>25</v>
      </c>
      <c r="L17" s="3612">
        <v>26</v>
      </c>
      <c r="M17" s="3607">
        <v>0</v>
      </c>
      <c r="N17" s="3608">
        <v>0</v>
      </c>
      <c r="O17" s="2281">
        <v>0</v>
      </c>
      <c r="P17" s="3624">
        <v>5</v>
      </c>
      <c r="Q17" s="3611">
        <v>52</v>
      </c>
      <c r="R17" s="3612">
        <v>57</v>
      </c>
    </row>
    <row r="18" spans="2:18" s="1777" customFormat="1" ht="15.75">
      <c r="B18" s="3623" t="s">
        <v>2955</v>
      </c>
      <c r="C18" s="3606" t="s">
        <v>2946</v>
      </c>
      <c r="D18" s="3625">
        <v>0</v>
      </c>
      <c r="E18" s="3611">
        <v>3</v>
      </c>
      <c r="F18" s="3612">
        <v>3</v>
      </c>
      <c r="G18" s="3607">
        <v>1</v>
      </c>
      <c r="H18" s="3611">
        <v>2</v>
      </c>
      <c r="I18" s="3612">
        <v>3</v>
      </c>
      <c r="J18" s="3625">
        <v>0</v>
      </c>
      <c r="K18" s="3611">
        <v>0</v>
      </c>
      <c r="L18" s="3612">
        <v>0</v>
      </c>
      <c r="M18" s="3607">
        <v>0</v>
      </c>
      <c r="N18" s="3608">
        <v>0</v>
      </c>
      <c r="O18" s="2281">
        <v>0</v>
      </c>
      <c r="P18" s="3624">
        <v>1</v>
      </c>
      <c r="Q18" s="3611">
        <v>5</v>
      </c>
      <c r="R18" s="3612">
        <v>6</v>
      </c>
    </row>
    <row r="19" spans="2:18" s="1777" customFormat="1" ht="15.75">
      <c r="B19" s="3623" t="s">
        <v>2956</v>
      </c>
      <c r="C19" s="3606" t="s">
        <v>2946</v>
      </c>
      <c r="D19" s="3624">
        <v>0</v>
      </c>
      <c r="E19" s="3611">
        <v>3</v>
      </c>
      <c r="F19" s="3612">
        <v>3</v>
      </c>
      <c r="G19" s="3607">
        <v>0</v>
      </c>
      <c r="H19" s="3611">
        <v>0</v>
      </c>
      <c r="I19" s="3612">
        <v>0</v>
      </c>
      <c r="J19" s="3607">
        <v>0</v>
      </c>
      <c r="K19" s="3608">
        <v>0</v>
      </c>
      <c r="L19" s="3612">
        <v>0</v>
      </c>
      <c r="M19" s="3607">
        <v>0</v>
      </c>
      <c r="N19" s="3608">
        <v>0</v>
      </c>
      <c r="O19" s="2281">
        <v>0</v>
      </c>
      <c r="P19" s="3624">
        <v>0</v>
      </c>
      <c r="Q19" s="3611">
        <v>3</v>
      </c>
      <c r="R19" s="3612">
        <v>3</v>
      </c>
    </row>
    <row r="20" spans="2:18" s="1777" customFormat="1" ht="15.75">
      <c r="B20" s="3623" t="s">
        <v>2957</v>
      </c>
      <c r="C20" s="3606" t="s">
        <v>2946</v>
      </c>
      <c r="D20" s="3607">
        <v>17</v>
      </c>
      <c r="E20" s="3611">
        <v>9</v>
      </c>
      <c r="F20" s="3612">
        <v>26</v>
      </c>
      <c r="G20" s="3607">
        <v>0</v>
      </c>
      <c r="H20" s="3611">
        <v>0</v>
      </c>
      <c r="I20" s="3612">
        <v>0</v>
      </c>
      <c r="J20" s="3607">
        <v>0</v>
      </c>
      <c r="K20" s="3608">
        <v>0</v>
      </c>
      <c r="L20" s="3612">
        <v>0</v>
      </c>
      <c r="M20" s="3607">
        <v>0</v>
      </c>
      <c r="N20" s="3608">
        <v>0</v>
      </c>
      <c r="O20" s="2281">
        <v>0</v>
      </c>
      <c r="P20" s="3607">
        <v>17</v>
      </c>
      <c r="Q20" s="3611">
        <v>9</v>
      </c>
      <c r="R20" s="3612">
        <v>26</v>
      </c>
    </row>
    <row r="21" spans="2:18" s="1777" customFormat="1" ht="15.75">
      <c r="B21" s="3623" t="s">
        <v>2948</v>
      </c>
      <c r="C21" s="3606" t="s">
        <v>2946</v>
      </c>
      <c r="D21" s="3624">
        <v>1</v>
      </c>
      <c r="E21" s="3611">
        <v>5</v>
      </c>
      <c r="F21" s="3612">
        <v>6</v>
      </c>
      <c r="G21" s="3607">
        <v>0</v>
      </c>
      <c r="H21" s="3611">
        <v>7</v>
      </c>
      <c r="I21" s="3612">
        <v>7</v>
      </c>
      <c r="J21" s="3607">
        <v>0</v>
      </c>
      <c r="K21" s="3608">
        <v>8</v>
      </c>
      <c r="L21" s="3612">
        <v>8</v>
      </c>
      <c r="M21" s="3607">
        <v>0</v>
      </c>
      <c r="N21" s="3608">
        <v>0</v>
      </c>
      <c r="O21" s="2281">
        <v>0</v>
      </c>
      <c r="P21" s="3624">
        <v>1</v>
      </c>
      <c r="Q21" s="3611">
        <v>20</v>
      </c>
      <c r="R21" s="3612">
        <v>21</v>
      </c>
    </row>
    <row r="22" spans="2:18" s="1777" customFormat="1" ht="15.75">
      <c r="B22" s="3623" t="s">
        <v>2958</v>
      </c>
      <c r="C22" s="3606" t="s">
        <v>2946</v>
      </c>
      <c r="D22" s="3607">
        <v>0</v>
      </c>
      <c r="E22" s="3611">
        <v>2</v>
      </c>
      <c r="F22" s="3612">
        <v>2</v>
      </c>
      <c r="G22" s="3607">
        <v>0</v>
      </c>
      <c r="H22" s="3608">
        <v>4</v>
      </c>
      <c r="I22" s="2281">
        <v>4</v>
      </c>
      <c r="J22" s="3607">
        <v>0</v>
      </c>
      <c r="K22" s="3608">
        <v>2</v>
      </c>
      <c r="L22" s="2281">
        <v>2</v>
      </c>
      <c r="M22" s="3607">
        <v>0</v>
      </c>
      <c r="N22" s="3608">
        <v>0</v>
      </c>
      <c r="O22" s="2281">
        <v>0</v>
      </c>
      <c r="P22" s="3607">
        <v>0</v>
      </c>
      <c r="Q22" s="3611">
        <v>8</v>
      </c>
      <c r="R22" s="3612">
        <v>8</v>
      </c>
    </row>
    <row r="23" spans="2:18" s="1777" customFormat="1" ht="15.75">
      <c r="B23" s="3623" t="s">
        <v>2949</v>
      </c>
      <c r="C23" s="3606" t="s">
        <v>2946</v>
      </c>
      <c r="D23" s="3624">
        <v>1</v>
      </c>
      <c r="E23" s="3611">
        <v>22</v>
      </c>
      <c r="F23" s="3612">
        <v>23</v>
      </c>
      <c r="G23" s="3607">
        <v>2</v>
      </c>
      <c r="H23" s="3611">
        <v>13</v>
      </c>
      <c r="I23" s="3612">
        <v>15</v>
      </c>
      <c r="J23" s="3607">
        <v>0</v>
      </c>
      <c r="K23" s="3608">
        <v>14</v>
      </c>
      <c r="L23" s="3612">
        <v>14</v>
      </c>
      <c r="M23" s="3607">
        <v>0</v>
      </c>
      <c r="N23" s="3608">
        <v>0</v>
      </c>
      <c r="O23" s="2281">
        <v>0</v>
      </c>
      <c r="P23" s="3624">
        <v>3</v>
      </c>
      <c r="Q23" s="3611">
        <v>49</v>
      </c>
      <c r="R23" s="3612">
        <v>52</v>
      </c>
    </row>
    <row r="24" spans="2:18" s="1777" customFormat="1" ht="15.75">
      <c r="B24" s="3623" t="s">
        <v>2959</v>
      </c>
      <c r="C24" s="3606" t="s">
        <v>2946</v>
      </c>
      <c r="D24" s="3626">
        <v>6</v>
      </c>
      <c r="E24" s="3611">
        <v>15</v>
      </c>
      <c r="F24" s="3612">
        <v>21</v>
      </c>
      <c r="G24" s="3607">
        <v>0</v>
      </c>
      <c r="H24" s="3608">
        <v>0</v>
      </c>
      <c r="I24" s="3608">
        <v>0</v>
      </c>
      <c r="J24" s="3607">
        <v>0</v>
      </c>
      <c r="K24" s="3608">
        <v>0</v>
      </c>
      <c r="L24" s="3612">
        <v>0</v>
      </c>
      <c r="M24" s="3607">
        <v>0</v>
      </c>
      <c r="N24" s="3608">
        <v>0</v>
      </c>
      <c r="O24" s="2281">
        <v>0</v>
      </c>
      <c r="P24" s="3611">
        <v>6</v>
      </c>
      <c r="Q24" s="3611">
        <v>15</v>
      </c>
      <c r="R24" s="3612">
        <v>21</v>
      </c>
    </row>
    <row r="25" spans="2:18" s="1777" customFormat="1" ht="15.75">
      <c r="B25" s="3623" t="s">
        <v>2960</v>
      </c>
      <c r="C25" s="3627" t="s">
        <v>2946</v>
      </c>
      <c r="D25" s="3626">
        <v>0</v>
      </c>
      <c r="E25" s="3611">
        <v>0</v>
      </c>
      <c r="F25" s="3612">
        <v>0</v>
      </c>
      <c r="G25" s="3626">
        <v>2</v>
      </c>
      <c r="H25" s="3611">
        <v>2</v>
      </c>
      <c r="I25" s="3612">
        <v>4</v>
      </c>
      <c r="J25" s="3607">
        <v>0</v>
      </c>
      <c r="K25" s="3608">
        <v>0</v>
      </c>
      <c r="L25" s="3612">
        <v>0</v>
      </c>
      <c r="M25" s="3607">
        <v>0</v>
      </c>
      <c r="N25" s="3608">
        <v>0</v>
      </c>
      <c r="O25" s="2281">
        <v>0</v>
      </c>
      <c r="P25" s="3624">
        <v>2</v>
      </c>
      <c r="Q25" s="3611">
        <v>2</v>
      </c>
      <c r="R25" s="3612">
        <v>4</v>
      </c>
    </row>
    <row r="26" spans="2:18" s="1777" customFormat="1" ht="15.75">
      <c r="B26" s="3623" t="s">
        <v>2961</v>
      </c>
      <c r="C26" s="3627" t="s">
        <v>2962</v>
      </c>
      <c r="D26" s="3610">
        <v>0</v>
      </c>
      <c r="E26" s="3611">
        <v>0</v>
      </c>
      <c r="F26" s="3612">
        <v>0</v>
      </c>
      <c r="G26" s="3607">
        <v>0</v>
      </c>
      <c r="H26" s="3608">
        <v>6</v>
      </c>
      <c r="I26" s="2281">
        <v>6</v>
      </c>
      <c r="J26" s="3607">
        <v>0</v>
      </c>
      <c r="K26" s="3608">
        <v>0</v>
      </c>
      <c r="L26" s="2281">
        <v>0</v>
      </c>
      <c r="M26" s="3607">
        <v>0</v>
      </c>
      <c r="N26" s="3608">
        <v>0</v>
      </c>
      <c r="O26" s="2281">
        <v>0</v>
      </c>
      <c r="P26" s="3624">
        <v>0</v>
      </c>
      <c r="Q26" s="3611">
        <v>6</v>
      </c>
      <c r="R26" s="3612">
        <v>6</v>
      </c>
    </row>
    <row r="27" spans="2:18" s="1777" customFormat="1" ht="15.75">
      <c r="B27" s="3623" t="s">
        <v>2953</v>
      </c>
      <c r="C27" s="3627" t="s">
        <v>2962</v>
      </c>
      <c r="D27" s="3610">
        <v>0</v>
      </c>
      <c r="E27" s="3611">
        <v>0</v>
      </c>
      <c r="F27" s="3612">
        <v>0</v>
      </c>
      <c r="G27" s="3628">
        <v>5</v>
      </c>
      <c r="H27" s="3608">
        <v>5</v>
      </c>
      <c r="I27" s="3609">
        <v>10</v>
      </c>
      <c r="J27" s="3607">
        <v>2</v>
      </c>
      <c r="K27" s="3608">
        <v>11</v>
      </c>
      <c r="L27" s="2281">
        <v>13</v>
      </c>
      <c r="M27" s="3607">
        <v>0</v>
      </c>
      <c r="N27" s="3608">
        <v>0</v>
      </c>
      <c r="O27" s="2281">
        <v>0</v>
      </c>
      <c r="P27" s="3624">
        <v>7</v>
      </c>
      <c r="Q27" s="3611">
        <v>16</v>
      </c>
      <c r="R27" s="3612">
        <v>23</v>
      </c>
    </row>
    <row r="28" spans="2:18" s="1777" customFormat="1" ht="15.75">
      <c r="B28" s="3623" t="s">
        <v>2963</v>
      </c>
      <c r="C28" s="3627" t="s">
        <v>2962</v>
      </c>
      <c r="D28" s="3610">
        <v>1</v>
      </c>
      <c r="E28" s="3608">
        <v>5</v>
      </c>
      <c r="F28" s="3612">
        <v>6</v>
      </c>
      <c r="G28" s="3624">
        <v>0</v>
      </c>
      <c r="H28" s="3611">
        <v>0</v>
      </c>
      <c r="I28" s="3612">
        <v>0</v>
      </c>
      <c r="J28" s="3607">
        <v>0</v>
      </c>
      <c r="K28" s="3608">
        <v>0</v>
      </c>
      <c r="L28" s="2281">
        <v>0</v>
      </c>
      <c r="M28" s="3607">
        <v>0</v>
      </c>
      <c r="N28" s="3608">
        <v>0</v>
      </c>
      <c r="O28" s="2281">
        <v>0</v>
      </c>
      <c r="P28" s="3624">
        <v>1</v>
      </c>
      <c r="Q28" s="3611">
        <v>5</v>
      </c>
      <c r="R28" s="3612">
        <v>6</v>
      </c>
    </row>
    <row r="29" spans="2:18" s="1777" customFormat="1" ht="15.75">
      <c r="B29" s="3623" t="s">
        <v>2964</v>
      </c>
      <c r="C29" s="3627" t="s">
        <v>2962</v>
      </c>
      <c r="D29" s="3607">
        <v>0</v>
      </c>
      <c r="E29" s="3611">
        <v>0</v>
      </c>
      <c r="F29" s="3612">
        <v>0</v>
      </c>
      <c r="G29" s="3607">
        <v>0</v>
      </c>
      <c r="H29" s="3608">
        <v>4</v>
      </c>
      <c r="I29" s="2281">
        <v>4</v>
      </c>
      <c r="J29" s="3607">
        <v>0</v>
      </c>
      <c r="K29" s="3608">
        <v>0</v>
      </c>
      <c r="L29" s="2281">
        <v>0</v>
      </c>
      <c r="M29" s="3607">
        <v>0</v>
      </c>
      <c r="N29" s="3608">
        <v>0</v>
      </c>
      <c r="O29" s="2281">
        <v>0</v>
      </c>
      <c r="P29" s="3607">
        <v>0</v>
      </c>
      <c r="Q29" s="3611">
        <v>4</v>
      </c>
      <c r="R29" s="3612">
        <v>4</v>
      </c>
    </row>
    <row r="30" spans="2:18" s="1777" customFormat="1" ht="15.75">
      <c r="B30" s="3623" t="s">
        <v>2947</v>
      </c>
      <c r="C30" s="3627" t="s">
        <v>2962</v>
      </c>
      <c r="D30" s="3607">
        <v>0</v>
      </c>
      <c r="E30" s="3611">
        <v>2</v>
      </c>
      <c r="F30" s="3612">
        <v>2</v>
      </c>
      <c r="G30" s="3607">
        <v>0</v>
      </c>
      <c r="H30" s="3608">
        <v>5</v>
      </c>
      <c r="I30" s="2281">
        <v>5</v>
      </c>
      <c r="J30" s="3607">
        <v>0</v>
      </c>
      <c r="K30" s="3608">
        <v>0</v>
      </c>
      <c r="L30" s="2281">
        <v>0</v>
      </c>
      <c r="M30" s="3607">
        <v>0</v>
      </c>
      <c r="N30" s="3608">
        <v>0</v>
      </c>
      <c r="O30" s="2281">
        <v>0</v>
      </c>
      <c r="P30" s="3607">
        <v>0</v>
      </c>
      <c r="Q30" s="3611">
        <v>7</v>
      </c>
      <c r="R30" s="3612">
        <v>7</v>
      </c>
    </row>
    <row r="31" spans="2:18" s="1777" customFormat="1" ht="15.75">
      <c r="B31" s="3623" t="s">
        <v>2965</v>
      </c>
      <c r="C31" s="3627" t="s">
        <v>2962</v>
      </c>
      <c r="D31" s="3607">
        <v>3</v>
      </c>
      <c r="E31" s="3611">
        <v>0</v>
      </c>
      <c r="F31" s="3612">
        <v>3</v>
      </c>
      <c r="G31" s="3607">
        <v>0</v>
      </c>
      <c r="H31" s="3608">
        <v>0</v>
      </c>
      <c r="I31" s="2281">
        <v>0</v>
      </c>
      <c r="J31" s="3607">
        <v>0</v>
      </c>
      <c r="K31" s="3608">
        <v>0</v>
      </c>
      <c r="L31" s="2281">
        <v>0</v>
      </c>
      <c r="M31" s="3607">
        <v>0</v>
      </c>
      <c r="N31" s="3608">
        <v>0</v>
      </c>
      <c r="O31" s="2281">
        <v>0</v>
      </c>
      <c r="P31" s="3607">
        <v>3</v>
      </c>
      <c r="Q31" s="3611">
        <v>0</v>
      </c>
      <c r="R31" s="3612">
        <v>3</v>
      </c>
    </row>
    <row r="32" spans="2:18" s="1777" customFormat="1" ht="15.75">
      <c r="B32" s="3623" t="s">
        <v>2949</v>
      </c>
      <c r="C32" s="3627" t="s">
        <v>2962</v>
      </c>
      <c r="D32" s="3607">
        <v>3</v>
      </c>
      <c r="E32" s="3611">
        <v>1</v>
      </c>
      <c r="F32" s="3612">
        <v>4</v>
      </c>
      <c r="G32" s="3607">
        <v>0</v>
      </c>
      <c r="H32" s="3608">
        <v>0</v>
      </c>
      <c r="I32" s="2281">
        <v>0</v>
      </c>
      <c r="J32" s="3607">
        <v>0</v>
      </c>
      <c r="K32" s="3608">
        <v>0</v>
      </c>
      <c r="L32" s="2281">
        <v>0</v>
      </c>
      <c r="M32" s="3607">
        <v>0</v>
      </c>
      <c r="N32" s="3608">
        <v>0</v>
      </c>
      <c r="O32" s="2281">
        <v>0</v>
      </c>
      <c r="P32" s="3607">
        <v>3</v>
      </c>
      <c r="Q32" s="3611">
        <v>1</v>
      </c>
      <c r="R32" s="3612">
        <v>4</v>
      </c>
    </row>
    <row r="33" spans="2:18" s="1777" customFormat="1" ht="15.75">
      <c r="B33" s="3623" t="s">
        <v>2966</v>
      </c>
      <c r="C33" s="3627" t="s">
        <v>2962</v>
      </c>
      <c r="D33" s="3607">
        <v>2</v>
      </c>
      <c r="E33" s="3611">
        <v>5</v>
      </c>
      <c r="F33" s="3612">
        <v>7</v>
      </c>
      <c r="G33" s="3607">
        <v>0</v>
      </c>
      <c r="H33" s="3608">
        <v>0</v>
      </c>
      <c r="I33" s="2281">
        <v>0</v>
      </c>
      <c r="J33" s="3607">
        <v>0</v>
      </c>
      <c r="K33" s="3608">
        <v>0</v>
      </c>
      <c r="L33" s="2281">
        <v>0</v>
      </c>
      <c r="M33" s="3607">
        <v>0</v>
      </c>
      <c r="N33" s="3608">
        <v>0</v>
      </c>
      <c r="O33" s="2281">
        <v>0</v>
      </c>
      <c r="P33" s="3611">
        <v>2</v>
      </c>
      <c r="Q33" s="3611">
        <v>5</v>
      </c>
      <c r="R33" s="3612">
        <v>7</v>
      </c>
    </row>
    <row r="34" spans="2:18" s="1777" customFormat="1" ht="15.75">
      <c r="B34" s="3629" t="s">
        <v>2967</v>
      </c>
      <c r="C34" s="1782" t="s">
        <v>2962</v>
      </c>
      <c r="D34" s="3619">
        <v>4</v>
      </c>
      <c r="E34" s="3620">
        <v>4</v>
      </c>
      <c r="F34" s="3621">
        <v>8</v>
      </c>
      <c r="G34" s="3619">
        <v>2</v>
      </c>
      <c r="H34" s="3620">
        <v>6</v>
      </c>
      <c r="I34" s="3621">
        <v>8</v>
      </c>
      <c r="J34" s="3619">
        <v>0</v>
      </c>
      <c r="K34" s="3620">
        <v>0</v>
      </c>
      <c r="L34" s="3621">
        <v>0</v>
      </c>
      <c r="M34" s="3619">
        <v>0</v>
      </c>
      <c r="N34" s="3620">
        <v>0</v>
      </c>
      <c r="O34" s="3621">
        <v>0</v>
      </c>
      <c r="P34" s="3619">
        <v>6</v>
      </c>
      <c r="Q34" s="3620">
        <v>10</v>
      </c>
      <c r="R34" s="3621">
        <v>16</v>
      </c>
    </row>
    <row r="35" spans="2:18" s="1777" customFormat="1" ht="15.75">
      <c r="B35" s="1783" t="s">
        <v>2848</v>
      </c>
      <c r="C35" s="3630"/>
      <c r="D35" s="3631">
        <v>17</v>
      </c>
      <c r="E35" s="3632">
        <v>40</v>
      </c>
      <c r="F35" s="3633">
        <v>57</v>
      </c>
      <c r="G35" s="3631">
        <v>23</v>
      </c>
      <c r="H35" s="3632">
        <v>35</v>
      </c>
      <c r="I35" s="3633">
        <v>58</v>
      </c>
      <c r="J35" s="3600">
        <v>6</v>
      </c>
      <c r="K35" s="3601">
        <v>16</v>
      </c>
      <c r="L35" s="3602">
        <v>22</v>
      </c>
      <c r="M35" s="3631">
        <v>0</v>
      </c>
      <c r="N35" s="3632">
        <v>0</v>
      </c>
      <c r="O35" s="3634">
        <v>0</v>
      </c>
      <c r="P35" s="3600">
        <v>46</v>
      </c>
      <c r="Q35" s="3601">
        <v>91</v>
      </c>
      <c r="R35" s="3602">
        <v>137</v>
      </c>
    </row>
    <row r="36" spans="2:18" s="1777" customFormat="1" ht="15.75">
      <c r="B36" s="3635" t="s">
        <v>2953</v>
      </c>
      <c r="C36" s="3627" t="s">
        <v>2946</v>
      </c>
      <c r="D36" s="3607">
        <v>0</v>
      </c>
      <c r="E36" s="3608">
        <v>0</v>
      </c>
      <c r="F36" s="2281">
        <v>0</v>
      </c>
      <c r="G36" s="3607">
        <v>2</v>
      </c>
      <c r="H36" s="3608">
        <v>4</v>
      </c>
      <c r="I36" s="2281">
        <v>6</v>
      </c>
      <c r="J36" s="3610">
        <v>0</v>
      </c>
      <c r="K36" s="3611">
        <v>0</v>
      </c>
      <c r="L36" s="3612">
        <v>0</v>
      </c>
      <c r="M36" s="3607">
        <v>0</v>
      </c>
      <c r="N36" s="3608">
        <v>0</v>
      </c>
      <c r="O36" s="2281">
        <v>0</v>
      </c>
      <c r="P36" s="3624">
        <v>2</v>
      </c>
      <c r="Q36" s="3611">
        <v>4</v>
      </c>
      <c r="R36" s="3612">
        <v>6</v>
      </c>
    </row>
    <row r="37" spans="2:18" s="1777" customFormat="1" ht="15.75">
      <c r="B37" s="3635" t="s">
        <v>2959</v>
      </c>
      <c r="C37" s="3636" t="s">
        <v>2946</v>
      </c>
      <c r="D37" s="3607">
        <v>0</v>
      </c>
      <c r="E37" s="3608">
        <v>5</v>
      </c>
      <c r="F37" s="2281">
        <v>5</v>
      </c>
      <c r="G37" s="3607">
        <v>0</v>
      </c>
      <c r="H37" s="3611">
        <v>0</v>
      </c>
      <c r="I37" s="3612">
        <v>0</v>
      </c>
      <c r="J37" s="3607">
        <v>0</v>
      </c>
      <c r="K37" s="3608">
        <v>0</v>
      </c>
      <c r="L37" s="3609">
        <v>0</v>
      </c>
      <c r="M37" s="3607">
        <v>0</v>
      </c>
      <c r="N37" s="3608">
        <v>0</v>
      </c>
      <c r="O37" s="2281">
        <v>0</v>
      </c>
      <c r="P37" s="3624">
        <v>0</v>
      </c>
      <c r="Q37" s="3611">
        <v>5</v>
      </c>
      <c r="R37" s="3612">
        <v>5</v>
      </c>
    </row>
    <row r="38" spans="2:18" s="1777" customFormat="1" ht="15.75">
      <c r="B38" s="3605" t="s">
        <v>2961</v>
      </c>
      <c r="C38" s="3636" t="s">
        <v>2962</v>
      </c>
      <c r="D38" s="3607">
        <v>1</v>
      </c>
      <c r="E38" s="3608">
        <v>4</v>
      </c>
      <c r="F38" s="2281">
        <v>5</v>
      </c>
      <c r="G38" s="3607">
        <v>1</v>
      </c>
      <c r="H38" s="3608">
        <v>3</v>
      </c>
      <c r="I38" s="2281">
        <v>4</v>
      </c>
      <c r="J38" s="3607">
        <v>0</v>
      </c>
      <c r="K38" s="3608">
        <v>0</v>
      </c>
      <c r="L38" s="2281">
        <v>0</v>
      </c>
      <c r="M38" s="3607">
        <v>0</v>
      </c>
      <c r="N38" s="3608">
        <v>0</v>
      </c>
      <c r="O38" s="2281">
        <v>0</v>
      </c>
      <c r="P38" s="3607">
        <v>2</v>
      </c>
      <c r="Q38" s="3611">
        <v>7</v>
      </c>
      <c r="R38" s="3612">
        <v>9</v>
      </c>
    </row>
    <row r="39" spans="2:18" s="1777" customFormat="1" ht="15.75">
      <c r="B39" s="3605" t="s">
        <v>2968</v>
      </c>
      <c r="C39" s="3636" t="s">
        <v>2962</v>
      </c>
      <c r="D39" s="3607">
        <v>0</v>
      </c>
      <c r="E39" s="3611">
        <v>0</v>
      </c>
      <c r="F39" s="3612">
        <v>0</v>
      </c>
      <c r="G39" s="3610">
        <v>0</v>
      </c>
      <c r="H39" s="3611">
        <v>2</v>
      </c>
      <c r="I39" s="3612">
        <v>2</v>
      </c>
      <c r="J39" s="3607">
        <v>0</v>
      </c>
      <c r="K39" s="3608">
        <v>0</v>
      </c>
      <c r="L39" s="2281">
        <v>0</v>
      </c>
      <c r="M39" s="3607">
        <v>0</v>
      </c>
      <c r="N39" s="3608">
        <v>0</v>
      </c>
      <c r="O39" s="2281">
        <v>0</v>
      </c>
      <c r="P39" s="3624">
        <v>0</v>
      </c>
      <c r="Q39" s="3611">
        <v>2</v>
      </c>
      <c r="R39" s="3612">
        <v>2</v>
      </c>
    </row>
    <row r="40" spans="2:18" s="1777" customFormat="1" ht="15.75">
      <c r="B40" s="3605" t="s">
        <v>2945</v>
      </c>
      <c r="C40" s="3636" t="s">
        <v>2962</v>
      </c>
      <c r="D40" s="3607">
        <v>3</v>
      </c>
      <c r="E40" s="3608">
        <v>1</v>
      </c>
      <c r="F40" s="2281">
        <v>4</v>
      </c>
      <c r="G40" s="3607">
        <v>0</v>
      </c>
      <c r="H40" s="3611">
        <v>0</v>
      </c>
      <c r="I40" s="3612">
        <v>0</v>
      </c>
      <c r="J40" s="3607"/>
      <c r="K40" s="3608"/>
      <c r="L40" s="2281">
        <v>0</v>
      </c>
      <c r="M40" s="3607">
        <v>0</v>
      </c>
      <c r="N40" s="3608">
        <v>0</v>
      </c>
      <c r="O40" s="2281">
        <v>0</v>
      </c>
      <c r="P40" s="3607">
        <v>3</v>
      </c>
      <c r="Q40" s="3611">
        <v>1</v>
      </c>
      <c r="R40" s="3612">
        <v>4</v>
      </c>
    </row>
    <row r="41" spans="2:18" s="1777" customFormat="1" ht="15.75">
      <c r="B41" s="3605" t="s">
        <v>2963</v>
      </c>
      <c r="C41" s="3636" t="s">
        <v>2962</v>
      </c>
      <c r="D41" s="3607">
        <v>0</v>
      </c>
      <c r="E41" s="3608">
        <v>3</v>
      </c>
      <c r="F41" s="2281">
        <v>3</v>
      </c>
      <c r="G41" s="3607">
        <v>0</v>
      </c>
      <c r="H41" s="3611">
        <v>5</v>
      </c>
      <c r="I41" s="3612">
        <v>5</v>
      </c>
      <c r="J41" s="3607">
        <v>0</v>
      </c>
      <c r="K41" s="3608">
        <v>1</v>
      </c>
      <c r="L41" s="3609">
        <v>1</v>
      </c>
      <c r="M41" s="3607">
        <v>0</v>
      </c>
      <c r="N41" s="3608">
        <v>0</v>
      </c>
      <c r="O41" s="2281">
        <v>0</v>
      </c>
      <c r="P41" s="3628">
        <v>0</v>
      </c>
      <c r="Q41" s="3611">
        <v>9</v>
      </c>
      <c r="R41" s="3612">
        <v>9</v>
      </c>
    </row>
    <row r="42" spans="2:18" s="1777" customFormat="1" ht="15.75">
      <c r="B42" s="3605" t="s">
        <v>2969</v>
      </c>
      <c r="C42" s="3636" t="s">
        <v>2962</v>
      </c>
      <c r="D42" s="3607">
        <v>0</v>
      </c>
      <c r="E42" s="3608">
        <v>0</v>
      </c>
      <c r="F42" s="2281">
        <v>0</v>
      </c>
      <c r="G42" s="3607">
        <v>0</v>
      </c>
      <c r="H42" s="3611">
        <v>3</v>
      </c>
      <c r="I42" s="3612">
        <v>3</v>
      </c>
      <c r="J42" s="3607">
        <v>0</v>
      </c>
      <c r="K42" s="3608">
        <v>0</v>
      </c>
      <c r="L42" s="3609">
        <v>0</v>
      </c>
      <c r="M42" s="3607">
        <v>0</v>
      </c>
      <c r="N42" s="3608">
        <v>0</v>
      </c>
      <c r="O42" s="2281">
        <v>0</v>
      </c>
      <c r="P42" s="3628">
        <v>0</v>
      </c>
      <c r="Q42" s="3611">
        <v>3</v>
      </c>
      <c r="R42" s="3612">
        <v>3</v>
      </c>
    </row>
    <row r="43" spans="2:18" s="1777" customFormat="1" ht="15.75">
      <c r="B43" s="3605" t="s">
        <v>2955</v>
      </c>
      <c r="C43" s="3636" t="s">
        <v>2962</v>
      </c>
      <c r="D43" s="3607">
        <v>0</v>
      </c>
      <c r="E43" s="3608">
        <v>0</v>
      </c>
      <c r="F43" s="2281">
        <v>0</v>
      </c>
      <c r="G43" s="3607">
        <v>0</v>
      </c>
      <c r="H43" s="3611">
        <v>3</v>
      </c>
      <c r="I43" s="3612">
        <v>3</v>
      </c>
      <c r="J43" s="3607">
        <v>0</v>
      </c>
      <c r="K43" s="3608">
        <v>4</v>
      </c>
      <c r="L43" s="3609">
        <v>4</v>
      </c>
      <c r="M43" s="3607">
        <v>0</v>
      </c>
      <c r="N43" s="3608">
        <v>0</v>
      </c>
      <c r="O43" s="2281">
        <v>0</v>
      </c>
      <c r="P43" s="3628">
        <v>0</v>
      </c>
      <c r="Q43" s="3611">
        <v>7</v>
      </c>
      <c r="R43" s="3612">
        <v>7</v>
      </c>
    </row>
    <row r="44" spans="2:18" s="1777" customFormat="1" ht="15.75">
      <c r="B44" s="3605" t="s">
        <v>2964</v>
      </c>
      <c r="C44" s="3636" t="s">
        <v>2962</v>
      </c>
      <c r="D44" s="3607">
        <v>4</v>
      </c>
      <c r="E44" s="3608">
        <v>8</v>
      </c>
      <c r="F44" s="2281">
        <v>12</v>
      </c>
      <c r="G44" s="3607">
        <v>5</v>
      </c>
      <c r="H44" s="3611">
        <v>5</v>
      </c>
      <c r="I44" s="3612">
        <v>10</v>
      </c>
      <c r="J44" s="3607">
        <v>0</v>
      </c>
      <c r="K44" s="3608">
        <v>0</v>
      </c>
      <c r="L44" s="3609">
        <v>0</v>
      </c>
      <c r="M44" s="3607">
        <v>0</v>
      </c>
      <c r="N44" s="3608">
        <v>0</v>
      </c>
      <c r="O44" s="2281">
        <v>0</v>
      </c>
      <c r="P44" s="3628">
        <v>9</v>
      </c>
      <c r="Q44" s="3611">
        <v>13</v>
      </c>
      <c r="R44" s="3612">
        <v>22</v>
      </c>
    </row>
    <row r="45" spans="2:18" s="1777" customFormat="1" ht="15.75">
      <c r="B45" s="3605" t="s">
        <v>2947</v>
      </c>
      <c r="C45" s="3636" t="s">
        <v>2962</v>
      </c>
      <c r="D45" s="3607">
        <v>3</v>
      </c>
      <c r="E45" s="3608">
        <v>7</v>
      </c>
      <c r="F45" s="2281">
        <v>10</v>
      </c>
      <c r="G45" s="3607">
        <v>4</v>
      </c>
      <c r="H45" s="3611">
        <v>3</v>
      </c>
      <c r="I45" s="3612">
        <v>7</v>
      </c>
      <c r="J45" s="3607">
        <v>1</v>
      </c>
      <c r="K45" s="3608">
        <v>3</v>
      </c>
      <c r="L45" s="3609">
        <v>4</v>
      </c>
      <c r="M45" s="3607">
        <v>0</v>
      </c>
      <c r="N45" s="3608">
        <v>0</v>
      </c>
      <c r="O45" s="2281">
        <v>0</v>
      </c>
      <c r="P45" s="3628">
        <v>8</v>
      </c>
      <c r="Q45" s="3611">
        <v>13</v>
      </c>
      <c r="R45" s="3612">
        <v>21</v>
      </c>
    </row>
    <row r="46" spans="2:18" s="1777" customFormat="1" ht="15.75">
      <c r="B46" s="3605" t="s">
        <v>2965</v>
      </c>
      <c r="C46" s="3636" t="s">
        <v>2962</v>
      </c>
      <c r="D46" s="3607">
        <v>0</v>
      </c>
      <c r="E46" s="3608">
        <v>0</v>
      </c>
      <c r="F46" s="2281">
        <v>0</v>
      </c>
      <c r="G46" s="3607">
        <v>6</v>
      </c>
      <c r="H46" s="3611">
        <v>0</v>
      </c>
      <c r="I46" s="3612">
        <v>6</v>
      </c>
      <c r="J46" s="3607">
        <v>2</v>
      </c>
      <c r="K46" s="3608">
        <v>1</v>
      </c>
      <c r="L46" s="3609">
        <v>3</v>
      </c>
      <c r="M46" s="3607">
        <v>0</v>
      </c>
      <c r="N46" s="3608">
        <v>0</v>
      </c>
      <c r="O46" s="2281">
        <v>0</v>
      </c>
      <c r="P46" s="3628">
        <v>8</v>
      </c>
      <c r="Q46" s="3611">
        <v>1</v>
      </c>
      <c r="R46" s="3612">
        <v>9</v>
      </c>
    </row>
    <row r="47" spans="2:18" s="1777" customFormat="1" ht="15.75">
      <c r="B47" s="3605" t="s">
        <v>2958</v>
      </c>
      <c r="C47" s="3636" t="s">
        <v>2962</v>
      </c>
      <c r="D47" s="3607">
        <v>0</v>
      </c>
      <c r="E47" s="3608">
        <v>3</v>
      </c>
      <c r="F47" s="2281">
        <v>3</v>
      </c>
      <c r="G47" s="3607">
        <v>0</v>
      </c>
      <c r="H47" s="3611">
        <v>0</v>
      </c>
      <c r="I47" s="3612">
        <v>0</v>
      </c>
      <c r="J47" s="3607">
        <v>0</v>
      </c>
      <c r="K47" s="3608">
        <v>0</v>
      </c>
      <c r="L47" s="3609">
        <v>0</v>
      </c>
      <c r="M47" s="3607">
        <v>0</v>
      </c>
      <c r="N47" s="3608">
        <v>0</v>
      </c>
      <c r="O47" s="2281">
        <v>0</v>
      </c>
      <c r="P47" s="3628">
        <v>0</v>
      </c>
      <c r="Q47" s="3611">
        <v>3</v>
      </c>
      <c r="R47" s="3612">
        <v>3</v>
      </c>
    </row>
    <row r="48" spans="2:18" s="1777" customFormat="1" ht="15.75">
      <c r="B48" s="3605" t="s">
        <v>2966</v>
      </c>
      <c r="C48" s="3636" t="s">
        <v>2962</v>
      </c>
      <c r="D48" s="3607">
        <v>1</v>
      </c>
      <c r="E48" s="3608">
        <v>3</v>
      </c>
      <c r="F48" s="2281">
        <v>4</v>
      </c>
      <c r="G48" s="3607">
        <v>0</v>
      </c>
      <c r="H48" s="3611">
        <v>3</v>
      </c>
      <c r="I48" s="3612">
        <v>3</v>
      </c>
      <c r="J48" s="3607">
        <v>0</v>
      </c>
      <c r="K48" s="3608">
        <v>0</v>
      </c>
      <c r="L48" s="3609">
        <v>0</v>
      </c>
      <c r="M48" s="3607">
        <v>0</v>
      </c>
      <c r="N48" s="3608">
        <v>0</v>
      </c>
      <c r="O48" s="2281">
        <v>0</v>
      </c>
      <c r="P48" s="3628">
        <v>1</v>
      </c>
      <c r="Q48" s="3611">
        <v>6</v>
      </c>
      <c r="R48" s="3612">
        <v>7</v>
      </c>
    </row>
    <row r="49" spans="2:18" s="1777" customFormat="1" ht="15.75">
      <c r="B49" s="3614" t="s">
        <v>2967</v>
      </c>
      <c r="C49" s="1782" t="s">
        <v>2962</v>
      </c>
      <c r="D49" s="3616">
        <v>5</v>
      </c>
      <c r="E49" s="3617">
        <v>6</v>
      </c>
      <c r="F49" s="3637">
        <v>11</v>
      </c>
      <c r="G49" s="3616">
        <v>5</v>
      </c>
      <c r="H49" s="3620">
        <v>4</v>
      </c>
      <c r="I49" s="3621">
        <v>9</v>
      </c>
      <c r="J49" s="3616">
        <v>3</v>
      </c>
      <c r="K49" s="3617">
        <v>7</v>
      </c>
      <c r="L49" s="3618">
        <v>10</v>
      </c>
      <c r="M49" s="3616">
        <v>0</v>
      </c>
      <c r="N49" s="3617">
        <v>0</v>
      </c>
      <c r="O49" s="3637">
        <v>0</v>
      </c>
      <c r="P49" s="3638">
        <v>13</v>
      </c>
      <c r="Q49" s="3620">
        <v>17</v>
      </c>
      <c r="R49" s="3621">
        <v>30</v>
      </c>
    </row>
    <row r="50" spans="2:18" s="1777" customFormat="1" ht="15.75">
      <c r="B50" s="3639" t="s">
        <v>2970</v>
      </c>
      <c r="C50" s="1781"/>
      <c r="D50" s="3631">
        <v>14</v>
      </c>
      <c r="E50" s="3632">
        <v>28</v>
      </c>
      <c r="F50" s="3633">
        <v>42</v>
      </c>
      <c r="G50" s="3631">
        <v>0</v>
      </c>
      <c r="H50" s="3601">
        <v>0</v>
      </c>
      <c r="I50" s="3602">
        <v>0</v>
      </c>
      <c r="J50" s="3631">
        <v>0</v>
      </c>
      <c r="K50" s="3632">
        <v>0</v>
      </c>
      <c r="L50" s="3634">
        <v>0</v>
      </c>
      <c r="M50" s="3631">
        <v>0</v>
      </c>
      <c r="N50" s="3632">
        <v>0</v>
      </c>
      <c r="O50" s="3633">
        <v>0</v>
      </c>
      <c r="P50" s="3640">
        <v>14</v>
      </c>
      <c r="Q50" s="3601">
        <v>28</v>
      </c>
      <c r="R50" s="3602">
        <v>42</v>
      </c>
    </row>
    <row r="51" spans="2:18" s="1777" customFormat="1" ht="15.75">
      <c r="B51" s="3605" t="s">
        <v>2971</v>
      </c>
      <c r="C51" s="3636" t="s">
        <v>2962</v>
      </c>
      <c r="D51" s="3607">
        <v>1</v>
      </c>
      <c r="E51" s="3608">
        <v>6</v>
      </c>
      <c r="F51" s="2281">
        <v>7</v>
      </c>
      <c r="G51" s="3607">
        <v>0</v>
      </c>
      <c r="H51" s="3611">
        <v>0</v>
      </c>
      <c r="I51" s="3612">
        <v>0</v>
      </c>
      <c r="J51" s="3607">
        <v>0</v>
      </c>
      <c r="K51" s="3608">
        <v>0</v>
      </c>
      <c r="L51" s="3609">
        <v>0</v>
      </c>
      <c r="M51" s="3607">
        <v>0</v>
      </c>
      <c r="N51" s="3608">
        <v>0</v>
      </c>
      <c r="O51" s="2281">
        <v>0</v>
      </c>
      <c r="P51" s="3628">
        <v>1</v>
      </c>
      <c r="Q51" s="3611">
        <v>6</v>
      </c>
      <c r="R51" s="3612">
        <v>7</v>
      </c>
    </row>
    <row r="52" spans="2:18" s="1777" customFormat="1" ht="15.75">
      <c r="B52" s="3605" t="s">
        <v>2972</v>
      </c>
      <c r="C52" s="3636" t="s">
        <v>2962</v>
      </c>
      <c r="D52" s="3607">
        <v>5</v>
      </c>
      <c r="E52" s="3608">
        <v>5</v>
      </c>
      <c r="F52" s="2281">
        <v>10</v>
      </c>
      <c r="G52" s="3607">
        <v>0</v>
      </c>
      <c r="H52" s="3611">
        <v>0</v>
      </c>
      <c r="I52" s="3612">
        <v>0</v>
      </c>
      <c r="J52" s="3607">
        <v>0</v>
      </c>
      <c r="K52" s="3608">
        <v>0</v>
      </c>
      <c r="L52" s="3609">
        <v>0</v>
      </c>
      <c r="M52" s="3607">
        <v>0</v>
      </c>
      <c r="N52" s="3608">
        <v>0</v>
      </c>
      <c r="O52" s="2281">
        <v>0</v>
      </c>
      <c r="P52" s="3628">
        <v>5</v>
      </c>
      <c r="Q52" s="3611">
        <v>5</v>
      </c>
      <c r="R52" s="3612">
        <v>10</v>
      </c>
    </row>
    <row r="53" spans="2:18" s="1777" customFormat="1" ht="15.75">
      <c r="B53" s="3614" t="s">
        <v>2973</v>
      </c>
      <c r="C53" s="1782" t="s">
        <v>2962</v>
      </c>
      <c r="D53" s="3616">
        <v>8</v>
      </c>
      <c r="E53" s="3617">
        <v>17</v>
      </c>
      <c r="F53" s="3637">
        <v>25</v>
      </c>
      <c r="G53" s="3616">
        <v>0</v>
      </c>
      <c r="H53" s="3620">
        <v>0</v>
      </c>
      <c r="I53" s="3621">
        <v>0</v>
      </c>
      <c r="J53" s="3616">
        <v>0</v>
      </c>
      <c r="K53" s="3617">
        <v>0</v>
      </c>
      <c r="L53" s="3618">
        <v>0</v>
      </c>
      <c r="M53" s="3616">
        <v>0</v>
      </c>
      <c r="N53" s="3617">
        <v>0</v>
      </c>
      <c r="O53" s="3637">
        <v>0</v>
      </c>
      <c r="P53" s="3638">
        <v>8</v>
      </c>
      <c r="Q53" s="3620">
        <v>17</v>
      </c>
      <c r="R53" s="3621">
        <v>25</v>
      </c>
    </row>
    <row r="54" spans="2:18" s="1777" customFormat="1" ht="15.75">
      <c r="B54" s="3639" t="s">
        <v>2974</v>
      </c>
      <c r="C54" s="3641"/>
      <c r="D54" s="3642">
        <v>0</v>
      </c>
      <c r="E54" s="3632">
        <v>5</v>
      </c>
      <c r="F54" s="3633">
        <v>5</v>
      </c>
      <c r="G54" s="3631">
        <v>0</v>
      </c>
      <c r="H54" s="3632">
        <v>4</v>
      </c>
      <c r="I54" s="3633">
        <v>4</v>
      </c>
      <c r="J54" s="3631">
        <v>0</v>
      </c>
      <c r="K54" s="3632">
        <v>0</v>
      </c>
      <c r="L54" s="3604">
        <v>0</v>
      </c>
      <c r="M54" s="3631">
        <v>0</v>
      </c>
      <c r="N54" s="3632">
        <v>0</v>
      </c>
      <c r="O54" s="3633">
        <v>0</v>
      </c>
      <c r="P54" s="3603">
        <v>0</v>
      </c>
      <c r="Q54" s="3601">
        <v>9</v>
      </c>
      <c r="R54" s="3604">
        <v>9</v>
      </c>
    </row>
    <row r="55" spans="2:18" s="1777" customFormat="1" ht="15.75">
      <c r="B55" s="3623" t="s">
        <v>2975</v>
      </c>
      <c r="C55" s="3643" t="s">
        <v>2946</v>
      </c>
      <c r="D55" s="3644">
        <v>0</v>
      </c>
      <c r="E55" s="3608">
        <v>5</v>
      </c>
      <c r="F55" s="2281">
        <v>5</v>
      </c>
      <c r="G55" s="3644">
        <v>0</v>
      </c>
      <c r="H55" s="3608">
        <v>0</v>
      </c>
      <c r="I55" s="2281">
        <v>0</v>
      </c>
      <c r="J55" s="3626">
        <v>0</v>
      </c>
      <c r="K55" s="3611">
        <v>0</v>
      </c>
      <c r="L55" s="3613">
        <v>0</v>
      </c>
      <c r="M55" s="3644">
        <v>0</v>
      </c>
      <c r="N55" s="3608">
        <v>0</v>
      </c>
      <c r="O55" s="2281">
        <v>0</v>
      </c>
      <c r="P55" s="3626">
        <v>0</v>
      </c>
      <c r="Q55" s="3611">
        <v>5</v>
      </c>
      <c r="R55" s="3613">
        <v>5</v>
      </c>
    </row>
    <row r="56" spans="2:18" s="1777" customFormat="1" ht="15.75">
      <c r="B56" s="3629" t="s">
        <v>2976</v>
      </c>
      <c r="C56" s="3645" t="s">
        <v>2946</v>
      </c>
      <c r="D56" s="3646">
        <v>0</v>
      </c>
      <c r="E56" s="3617">
        <v>0</v>
      </c>
      <c r="F56" s="3637">
        <v>0</v>
      </c>
      <c r="G56" s="3646">
        <v>0</v>
      </c>
      <c r="H56" s="3617">
        <v>4</v>
      </c>
      <c r="I56" s="3637">
        <v>4</v>
      </c>
      <c r="J56" s="3647">
        <v>0</v>
      </c>
      <c r="K56" s="3620">
        <v>0</v>
      </c>
      <c r="L56" s="3622">
        <v>0</v>
      </c>
      <c r="M56" s="3646">
        <v>0</v>
      </c>
      <c r="N56" s="3617">
        <v>0</v>
      </c>
      <c r="O56" s="3637">
        <v>0</v>
      </c>
      <c r="P56" s="3647">
        <v>0</v>
      </c>
      <c r="Q56" s="3620">
        <v>4</v>
      </c>
      <c r="R56" s="3622">
        <v>4</v>
      </c>
    </row>
    <row r="57" spans="2:18" s="1777" customFormat="1" ht="15.75">
      <c r="B57" s="1784" t="s">
        <v>260</v>
      </c>
      <c r="C57" s="1785"/>
      <c r="D57" s="3648">
        <v>82</v>
      </c>
      <c r="E57" s="3648">
        <v>211</v>
      </c>
      <c r="F57" s="3648">
        <v>293</v>
      </c>
      <c r="G57" s="3648">
        <v>61</v>
      </c>
      <c r="H57" s="3648">
        <v>170</v>
      </c>
      <c r="I57" s="3648">
        <v>231</v>
      </c>
      <c r="J57" s="3648">
        <v>24</v>
      </c>
      <c r="K57" s="3648">
        <v>125</v>
      </c>
      <c r="L57" s="3648">
        <v>149</v>
      </c>
      <c r="M57" s="3648">
        <v>0</v>
      </c>
      <c r="N57" s="3648">
        <v>0</v>
      </c>
      <c r="O57" s="3648">
        <v>0</v>
      </c>
      <c r="P57" s="3648">
        <v>167</v>
      </c>
      <c r="Q57" s="3648">
        <v>506</v>
      </c>
      <c r="R57" s="3649">
        <v>673</v>
      </c>
    </row>
    <row r="58" spans="2:18" ht="15.75">
      <c r="B58" s="1786"/>
      <c r="C58" s="1787"/>
      <c r="D58" s="1787"/>
      <c r="E58" s="1788"/>
      <c r="F58" s="1787"/>
      <c r="G58" s="1789"/>
      <c r="H58" s="1789"/>
      <c r="I58" s="1786"/>
      <c r="J58" s="1786"/>
      <c r="K58" s="1786"/>
      <c r="L58" s="1786"/>
      <c r="M58" s="1786"/>
      <c r="N58" s="1786"/>
      <c r="O58" s="1786"/>
      <c r="P58" s="1786"/>
      <c r="Q58" s="1786"/>
      <c r="R58" s="1786"/>
    </row>
  </sheetData>
  <mergeCells count="6">
    <mergeCell ref="A1:C1"/>
    <mergeCell ref="C4:C6"/>
    <mergeCell ref="D4:R4"/>
    <mergeCell ref="J5:L5"/>
    <mergeCell ref="M5:O5"/>
    <mergeCell ref="P5:R5"/>
  </mergeCells>
  <hyperlinks>
    <hyperlink ref="A1" location="CONTENT!A1" display="Back to table of contents"/>
  </hyperlinks>
  <pageMargins left="0.23622047244094491" right="0.19685039370078741" top="0.35433070866141736" bottom="0.11811023622047245" header="0.31496062992125984" footer="0.31496062992125984"/>
  <pageSetup paperSize="9" scale="60"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fitToPage="1"/>
  </sheetPr>
  <dimension ref="A1:CL102"/>
  <sheetViews>
    <sheetView zoomScaleNormal="100" workbookViewId="0">
      <selection sqref="A1:XFD1"/>
    </sheetView>
  </sheetViews>
  <sheetFormatPr defaultRowHeight="12.75"/>
  <cols>
    <col min="1" max="1" width="1.6640625" style="3592" customWidth="1"/>
    <col min="2" max="2" width="2.6640625" style="3592" customWidth="1"/>
    <col min="3" max="3" width="8.6640625" style="3592" customWidth="1"/>
    <col min="4" max="4" width="62" style="3592" customWidth="1"/>
    <col min="5" max="6" width="11.6640625" style="3592" customWidth="1"/>
    <col min="7" max="7" width="14.1640625" style="3592" customWidth="1"/>
    <col min="8" max="50" width="8.83203125" style="3593"/>
    <col min="51" max="254" width="8.83203125" style="3592"/>
    <col min="255" max="255" width="1.6640625" style="3592" customWidth="1"/>
    <col min="256" max="256" width="2.6640625" style="3592" customWidth="1"/>
    <col min="257" max="257" width="8.6640625" style="3592" customWidth="1"/>
    <col min="258" max="258" width="62" style="3592" customWidth="1"/>
    <col min="259" max="260" width="11.6640625" style="3592" customWidth="1"/>
    <col min="261" max="261" width="14.1640625" style="3592" customWidth="1"/>
    <col min="262" max="262" width="10.6640625" style="3592" customWidth="1"/>
    <col min="263" max="510" width="8.83203125" style="3592"/>
    <col min="511" max="511" width="1.6640625" style="3592" customWidth="1"/>
    <col min="512" max="512" width="2.6640625" style="3592" customWidth="1"/>
    <col min="513" max="513" width="8.6640625" style="3592" customWidth="1"/>
    <col min="514" max="514" width="62" style="3592" customWidth="1"/>
    <col min="515" max="516" width="11.6640625" style="3592" customWidth="1"/>
    <col min="517" max="517" width="14.1640625" style="3592" customWidth="1"/>
    <col min="518" max="518" width="10.6640625" style="3592" customWidth="1"/>
    <col min="519" max="766" width="8.83203125" style="3592"/>
    <col min="767" max="767" width="1.6640625" style="3592" customWidth="1"/>
    <col min="768" max="768" width="2.6640625" style="3592" customWidth="1"/>
    <col min="769" max="769" width="8.6640625" style="3592" customWidth="1"/>
    <col min="770" max="770" width="62" style="3592" customWidth="1"/>
    <col min="771" max="772" width="11.6640625" style="3592" customWidth="1"/>
    <col min="773" max="773" width="14.1640625" style="3592" customWidth="1"/>
    <col min="774" max="774" width="10.6640625" style="3592" customWidth="1"/>
    <col min="775" max="1022" width="8.83203125" style="3592"/>
    <col min="1023" max="1023" width="1.6640625" style="3592" customWidth="1"/>
    <col min="1024" max="1024" width="2.6640625" style="3592" customWidth="1"/>
    <col min="1025" max="1025" width="8.6640625" style="3592" customWidth="1"/>
    <col min="1026" max="1026" width="62" style="3592" customWidth="1"/>
    <col min="1027" max="1028" width="11.6640625" style="3592" customWidth="1"/>
    <col min="1029" max="1029" width="14.1640625" style="3592" customWidth="1"/>
    <col min="1030" max="1030" width="10.6640625" style="3592" customWidth="1"/>
    <col min="1031" max="1278" width="8.83203125" style="3592"/>
    <col min="1279" max="1279" width="1.6640625" style="3592" customWidth="1"/>
    <col min="1280" max="1280" width="2.6640625" style="3592" customWidth="1"/>
    <col min="1281" max="1281" width="8.6640625" style="3592" customWidth="1"/>
    <col min="1282" max="1282" width="62" style="3592" customWidth="1"/>
    <col min="1283" max="1284" width="11.6640625" style="3592" customWidth="1"/>
    <col min="1285" max="1285" width="14.1640625" style="3592" customWidth="1"/>
    <col min="1286" max="1286" width="10.6640625" style="3592" customWidth="1"/>
    <col min="1287" max="1534" width="8.83203125" style="3592"/>
    <col min="1535" max="1535" width="1.6640625" style="3592" customWidth="1"/>
    <col min="1536" max="1536" width="2.6640625" style="3592" customWidth="1"/>
    <col min="1537" max="1537" width="8.6640625" style="3592" customWidth="1"/>
    <col min="1538" max="1538" width="62" style="3592" customWidth="1"/>
    <col min="1539" max="1540" width="11.6640625" style="3592" customWidth="1"/>
    <col min="1541" max="1541" width="14.1640625" style="3592" customWidth="1"/>
    <col min="1542" max="1542" width="10.6640625" style="3592" customWidth="1"/>
    <col min="1543" max="1790" width="8.83203125" style="3592"/>
    <col min="1791" max="1791" width="1.6640625" style="3592" customWidth="1"/>
    <col min="1792" max="1792" width="2.6640625" style="3592" customWidth="1"/>
    <col min="1793" max="1793" width="8.6640625" style="3592" customWidth="1"/>
    <col min="1794" max="1794" width="62" style="3592" customWidth="1"/>
    <col min="1795" max="1796" width="11.6640625" style="3592" customWidth="1"/>
    <col min="1797" max="1797" width="14.1640625" style="3592" customWidth="1"/>
    <col min="1798" max="1798" width="10.6640625" style="3592" customWidth="1"/>
    <col min="1799" max="2046" width="8.83203125" style="3592"/>
    <col min="2047" max="2047" width="1.6640625" style="3592" customWidth="1"/>
    <col min="2048" max="2048" width="2.6640625" style="3592" customWidth="1"/>
    <col min="2049" max="2049" width="8.6640625" style="3592" customWidth="1"/>
    <col min="2050" max="2050" width="62" style="3592" customWidth="1"/>
    <col min="2051" max="2052" width="11.6640625" style="3592" customWidth="1"/>
    <col min="2053" max="2053" width="14.1640625" style="3592" customWidth="1"/>
    <col min="2054" max="2054" width="10.6640625" style="3592" customWidth="1"/>
    <col min="2055" max="2302" width="8.83203125" style="3592"/>
    <col min="2303" max="2303" width="1.6640625" style="3592" customWidth="1"/>
    <col min="2304" max="2304" width="2.6640625" style="3592" customWidth="1"/>
    <col min="2305" max="2305" width="8.6640625" style="3592" customWidth="1"/>
    <col min="2306" max="2306" width="62" style="3592" customWidth="1"/>
    <col min="2307" max="2308" width="11.6640625" style="3592" customWidth="1"/>
    <col min="2309" max="2309" width="14.1640625" style="3592" customWidth="1"/>
    <col min="2310" max="2310" width="10.6640625" style="3592" customWidth="1"/>
    <col min="2311" max="2558" width="8.83203125" style="3592"/>
    <col min="2559" max="2559" width="1.6640625" style="3592" customWidth="1"/>
    <col min="2560" max="2560" width="2.6640625" style="3592" customWidth="1"/>
    <col min="2561" max="2561" width="8.6640625" style="3592" customWidth="1"/>
    <col min="2562" max="2562" width="62" style="3592" customWidth="1"/>
    <col min="2563" max="2564" width="11.6640625" style="3592" customWidth="1"/>
    <col min="2565" max="2565" width="14.1640625" style="3592" customWidth="1"/>
    <col min="2566" max="2566" width="10.6640625" style="3592" customWidth="1"/>
    <col min="2567" max="2814" width="8.83203125" style="3592"/>
    <col min="2815" max="2815" width="1.6640625" style="3592" customWidth="1"/>
    <col min="2816" max="2816" width="2.6640625" style="3592" customWidth="1"/>
    <col min="2817" max="2817" width="8.6640625" style="3592" customWidth="1"/>
    <col min="2818" max="2818" width="62" style="3592" customWidth="1"/>
    <col min="2819" max="2820" width="11.6640625" style="3592" customWidth="1"/>
    <col min="2821" max="2821" width="14.1640625" style="3592" customWidth="1"/>
    <col min="2822" max="2822" width="10.6640625" style="3592" customWidth="1"/>
    <col min="2823" max="3070" width="8.83203125" style="3592"/>
    <col min="3071" max="3071" width="1.6640625" style="3592" customWidth="1"/>
    <col min="3072" max="3072" width="2.6640625" style="3592" customWidth="1"/>
    <col min="3073" max="3073" width="8.6640625" style="3592" customWidth="1"/>
    <col min="3074" max="3074" width="62" style="3592" customWidth="1"/>
    <col min="3075" max="3076" width="11.6640625" style="3592" customWidth="1"/>
    <col min="3077" max="3077" width="14.1640625" style="3592" customWidth="1"/>
    <col min="3078" max="3078" width="10.6640625" style="3592" customWidth="1"/>
    <col min="3079" max="3326" width="8.83203125" style="3592"/>
    <col min="3327" max="3327" width="1.6640625" style="3592" customWidth="1"/>
    <col min="3328" max="3328" width="2.6640625" style="3592" customWidth="1"/>
    <col min="3329" max="3329" width="8.6640625" style="3592" customWidth="1"/>
    <col min="3330" max="3330" width="62" style="3592" customWidth="1"/>
    <col min="3331" max="3332" width="11.6640625" style="3592" customWidth="1"/>
    <col min="3333" max="3333" width="14.1640625" style="3592" customWidth="1"/>
    <col min="3334" max="3334" width="10.6640625" style="3592" customWidth="1"/>
    <col min="3335" max="3582" width="8.83203125" style="3592"/>
    <col min="3583" max="3583" width="1.6640625" style="3592" customWidth="1"/>
    <col min="3584" max="3584" width="2.6640625" style="3592" customWidth="1"/>
    <col min="3585" max="3585" width="8.6640625" style="3592" customWidth="1"/>
    <col min="3586" max="3586" width="62" style="3592" customWidth="1"/>
    <col min="3587" max="3588" width="11.6640625" style="3592" customWidth="1"/>
    <col min="3589" max="3589" width="14.1640625" style="3592" customWidth="1"/>
    <col min="3590" max="3590" width="10.6640625" style="3592" customWidth="1"/>
    <col min="3591" max="3838" width="8.83203125" style="3592"/>
    <col min="3839" max="3839" width="1.6640625" style="3592" customWidth="1"/>
    <col min="3840" max="3840" width="2.6640625" style="3592" customWidth="1"/>
    <col min="3841" max="3841" width="8.6640625" style="3592" customWidth="1"/>
    <col min="3842" max="3842" width="62" style="3592" customWidth="1"/>
    <col min="3843" max="3844" width="11.6640625" style="3592" customWidth="1"/>
    <col min="3845" max="3845" width="14.1640625" style="3592" customWidth="1"/>
    <col min="3846" max="3846" width="10.6640625" style="3592" customWidth="1"/>
    <col min="3847" max="4094" width="8.83203125" style="3592"/>
    <col min="4095" max="4095" width="1.6640625" style="3592" customWidth="1"/>
    <col min="4096" max="4096" width="2.6640625" style="3592" customWidth="1"/>
    <col min="4097" max="4097" width="8.6640625" style="3592" customWidth="1"/>
    <col min="4098" max="4098" width="62" style="3592" customWidth="1"/>
    <col min="4099" max="4100" width="11.6640625" style="3592" customWidth="1"/>
    <col min="4101" max="4101" width="14.1640625" style="3592" customWidth="1"/>
    <col min="4102" max="4102" width="10.6640625" style="3592" customWidth="1"/>
    <col min="4103" max="4350" width="8.83203125" style="3592"/>
    <col min="4351" max="4351" width="1.6640625" style="3592" customWidth="1"/>
    <col min="4352" max="4352" width="2.6640625" style="3592" customWidth="1"/>
    <col min="4353" max="4353" width="8.6640625" style="3592" customWidth="1"/>
    <col min="4354" max="4354" width="62" style="3592" customWidth="1"/>
    <col min="4355" max="4356" width="11.6640625" style="3592" customWidth="1"/>
    <col min="4357" max="4357" width="14.1640625" style="3592" customWidth="1"/>
    <col min="4358" max="4358" width="10.6640625" style="3592" customWidth="1"/>
    <col min="4359" max="4606" width="8.83203125" style="3592"/>
    <col min="4607" max="4607" width="1.6640625" style="3592" customWidth="1"/>
    <col min="4608" max="4608" width="2.6640625" style="3592" customWidth="1"/>
    <col min="4609" max="4609" width="8.6640625" style="3592" customWidth="1"/>
    <col min="4610" max="4610" width="62" style="3592" customWidth="1"/>
    <col min="4611" max="4612" width="11.6640625" style="3592" customWidth="1"/>
    <col min="4613" max="4613" width="14.1640625" style="3592" customWidth="1"/>
    <col min="4614" max="4614" width="10.6640625" style="3592" customWidth="1"/>
    <col min="4615" max="4862" width="8.83203125" style="3592"/>
    <col min="4863" max="4863" width="1.6640625" style="3592" customWidth="1"/>
    <col min="4864" max="4864" width="2.6640625" style="3592" customWidth="1"/>
    <col min="4865" max="4865" width="8.6640625" style="3592" customWidth="1"/>
    <col min="4866" max="4866" width="62" style="3592" customWidth="1"/>
    <col min="4867" max="4868" width="11.6640625" style="3592" customWidth="1"/>
    <col min="4869" max="4869" width="14.1640625" style="3592" customWidth="1"/>
    <col min="4870" max="4870" width="10.6640625" style="3592" customWidth="1"/>
    <col min="4871" max="5118" width="8.83203125" style="3592"/>
    <col min="5119" max="5119" width="1.6640625" style="3592" customWidth="1"/>
    <col min="5120" max="5120" width="2.6640625" style="3592" customWidth="1"/>
    <col min="5121" max="5121" width="8.6640625" style="3592" customWidth="1"/>
    <col min="5122" max="5122" width="62" style="3592" customWidth="1"/>
    <col min="5123" max="5124" width="11.6640625" style="3592" customWidth="1"/>
    <col min="5125" max="5125" width="14.1640625" style="3592" customWidth="1"/>
    <col min="5126" max="5126" width="10.6640625" style="3592" customWidth="1"/>
    <col min="5127" max="5374" width="8.83203125" style="3592"/>
    <col min="5375" max="5375" width="1.6640625" style="3592" customWidth="1"/>
    <col min="5376" max="5376" width="2.6640625" style="3592" customWidth="1"/>
    <col min="5377" max="5377" width="8.6640625" style="3592" customWidth="1"/>
    <col min="5378" max="5378" width="62" style="3592" customWidth="1"/>
    <col min="5379" max="5380" width="11.6640625" style="3592" customWidth="1"/>
    <col min="5381" max="5381" width="14.1640625" style="3592" customWidth="1"/>
    <col min="5382" max="5382" width="10.6640625" style="3592" customWidth="1"/>
    <col min="5383" max="5630" width="8.83203125" style="3592"/>
    <col min="5631" max="5631" width="1.6640625" style="3592" customWidth="1"/>
    <col min="5632" max="5632" width="2.6640625" style="3592" customWidth="1"/>
    <col min="5633" max="5633" width="8.6640625" style="3592" customWidth="1"/>
    <col min="5634" max="5634" width="62" style="3592" customWidth="1"/>
    <col min="5635" max="5636" width="11.6640625" style="3592" customWidth="1"/>
    <col min="5637" max="5637" width="14.1640625" style="3592" customWidth="1"/>
    <col min="5638" max="5638" width="10.6640625" style="3592" customWidth="1"/>
    <col min="5639" max="5886" width="8.83203125" style="3592"/>
    <col min="5887" max="5887" width="1.6640625" style="3592" customWidth="1"/>
    <col min="5888" max="5888" width="2.6640625" style="3592" customWidth="1"/>
    <col min="5889" max="5889" width="8.6640625" style="3592" customWidth="1"/>
    <col min="5890" max="5890" width="62" style="3592" customWidth="1"/>
    <col min="5891" max="5892" width="11.6640625" style="3592" customWidth="1"/>
    <col min="5893" max="5893" width="14.1640625" style="3592" customWidth="1"/>
    <col min="5894" max="5894" width="10.6640625" style="3592" customWidth="1"/>
    <col min="5895" max="6142" width="8.83203125" style="3592"/>
    <col min="6143" max="6143" width="1.6640625" style="3592" customWidth="1"/>
    <col min="6144" max="6144" width="2.6640625" style="3592" customWidth="1"/>
    <col min="6145" max="6145" width="8.6640625" style="3592" customWidth="1"/>
    <col min="6146" max="6146" width="62" style="3592" customWidth="1"/>
    <col min="6147" max="6148" width="11.6640625" style="3592" customWidth="1"/>
    <col min="6149" max="6149" width="14.1640625" style="3592" customWidth="1"/>
    <col min="6150" max="6150" width="10.6640625" style="3592" customWidth="1"/>
    <col min="6151" max="6398" width="8.83203125" style="3592"/>
    <col min="6399" max="6399" width="1.6640625" style="3592" customWidth="1"/>
    <col min="6400" max="6400" width="2.6640625" style="3592" customWidth="1"/>
    <col min="6401" max="6401" width="8.6640625" style="3592" customWidth="1"/>
    <col min="6402" max="6402" width="62" style="3592" customWidth="1"/>
    <col min="6403" max="6404" width="11.6640625" style="3592" customWidth="1"/>
    <col min="6405" max="6405" width="14.1640625" style="3592" customWidth="1"/>
    <col min="6406" max="6406" width="10.6640625" style="3592" customWidth="1"/>
    <col min="6407" max="6654" width="8.83203125" style="3592"/>
    <col min="6655" max="6655" width="1.6640625" style="3592" customWidth="1"/>
    <col min="6656" max="6656" width="2.6640625" style="3592" customWidth="1"/>
    <col min="6657" max="6657" width="8.6640625" style="3592" customWidth="1"/>
    <col min="6658" max="6658" width="62" style="3592" customWidth="1"/>
    <col min="6659" max="6660" width="11.6640625" style="3592" customWidth="1"/>
    <col min="6661" max="6661" width="14.1640625" style="3592" customWidth="1"/>
    <col min="6662" max="6662" width="10.6640625" style="3592" customWidth="1"/>
    <col min="6663" max="6910" width="8.83203125" style="3592"/>
    <col min="6911" max="6911" width="1.6640625" style="3592" customWidth="1"/>
    <col min="6912" max="6912" width="2.6640625" style="3592" customWidth="1"/>
    <col min="6913" max="6913" width="8.6640625" style="3592" customWidth="1"/>
    <col min="6914" max="6914" width="62" style="3592" customWidth="1"/>
    <col min="6915" max="6916" width="11.6640625" style="3592" customWidth="1"/>
    <col min="6917" max="6917" width="14.1640625" style="3592" customWidth="1"/>
    <col min="6918" max="6918" width="10.6640625" style="3592" customWidth="1"/>
    <col min="6919" max="7166" width="8.83203125" style="3592"/>
    <col min="7167" max="7167" width="1.6640625" style="3592" customWidth="1"/>
    <col min="7168" max="7168" width="2.6640625" style="3592" customWidth="1"/>
    <col min="7169" max="7169" width="8.6640625" style="3592" customWidth="1"/>
    <col min="7170" max="7170" width="62" style="3592" customWidth="1"/>
    <col min="7171" max="7172" width="11.6640625" style="3592" customWidth="1"/>
    <col min="7173" max="7173" width="14.1640625" style="3592" customWidth="1"/>
    <col min="7174" max="7174" width="10.6640625" style="3592" customWidth="1"/>
    <col min="7175" max="7422" width="8.83203125" style="3592"/>
    <col min="7423" max="7423" width="1.6640625" style="3592" customWidth="1"/>
    <col min="7424" max="7424" width="2.6640625" style="3592" customWidth="1"/>
    <col min="7425" max="7425" width="8.6640625" style="3592" customWidth="1"/>
    <col min="7426" max="7426" width="62" style="3592" customWidth="1"/>
    <col min="7427" max="7428" width="11.6640625" style="3592" customWidth="1"/>
    <col min="7429" max="7429" width="14.1640625" style="3592" customWidth="1"/>
    <col min="7430" max="7430" width="10.6640625" style="3592" customWidth="1"/>
    <col min="7431" max="7678" width="8.83203125" style="3592"/>
    <col min="7679" max="7679" width="1.6640625" style="3592" customWidth="1"/>
    <col min="7680" max="7680" width="2.6640625" style="3592" customWidth="1"/>
    <col min="7681" max="7681" width="8.6640625" style="3592" customWidth="1"/>
    <col min="7682" max="7682" width="62" style="3592" customWidth="1"/>
    <col min="7683" max="7684" width="11.6640625" style="3592" customWidth="1"/>
    <col min="7685" max="7685" width="14.1640625" style="3592" customWidth="1"/>
    <col min="7686" max="7686" width="10.6640625" style="3592" customWidth="1"/>
    <col min="7687" max="7934" width="8.83203125" style="3592"/>
    <col min="7935" max="7935" width="1.6640625" style="3592" customWidth="1"/>
    <col min="7936" max="7936" width="2.6640625" style="3592" customWidth="1"/>
    <col min="7937" max="7937" width="8.6640625" style="3592" customWidth="1"/>
    <col min="7938" max="7938" width="62" style="3592" customWidth="1"/>
    <col min="7939" max="7940" width="11.6640625" style="3592" customWidth="1"/>
    <col min="7941" max="7941" width="14.1640625" style="3592" customWidth="1"/>
    <col min="7942" max="7942" width="10.6640625" style="3592" customWidth="1"/>
    <col min="7943" max="8190" width="8.83203125" style="3592"/>
    <col min="8191" max="8191" width="1.6640625" style="3592" customWidth="1"/>
    <col min="8192" max="8192" width="2.6640625" style="3592" customWidth="1"/>
    <col min="8193" max="8193" width="8.6640625" style="3592" customWidth="1"/>
    <col min="8194" max="8194" width="62" style="3592" customWidth="1"/>
    <col min="8195" max="8196" width="11.6640625" style="3592" customWidth="1"/>
    <col min="8197" max="8197" width="14.1640625" style="3592" customWidth="1"/>
    <col min="8198" max="8198" width="10.6640625" style="3592" customWidth="1"/>
    <col min="8199" max="8446" width="8.83203125" style="3592"/>
    <col min="8447" max="8447" width="1.6640625" style="3592" customWidth="1"/>
    <col min="8448" max="8448" width="2.6640625" style="3592" customWidth="1"/>
    <col min="8449" max="8449" width="8.6640625" style="3592" customWidth="1"/>
    <col min="8450" max="8450" width="62" style="3592" customWidth="1"/>
    <col min="8451" max="8452" width="11.6640625" style="3592" customWidth="1"/>
    <col min="8453" max="8453" width="14.1640625" style="3592" customWidth="1"/>
    <col min="8454" max="8454" width="10.6640625" style="3592" customWidth="1"/>
    <col min="8455" max="8702" width="8.83203125" style="3592"/>
    <col min="8703" max="8703" width="1.6640625" style="3592" customWidth="1"/>
    <col min="8704" max="8704" width="2.6640625" style="3592" customWidth="1"/>
    <col min="8705" max="8705" width="8.6640625" style="3592" customWidth="1"/>
    <col min="8706" max="8706" width="62" style="3592" customWidth="1"/>
    <col min="8707" max="8708" width="11.6640625" style="3592" customWidth="1"/>
    <col min="8709" max="8709" width="14.1640625" style="3592" customWidth="1"/>
    <col min="8710" max="8710" width="10.6640625" style="3592" customWidth="1"/>
    <col min="8711" max="8958" width="8.83203125" style="3592"/>
    <col min="8959" max="8959" width="1.6640625" style="3592" customWidth="1"/>
    <col min="8960" max="8960" width="2.6640625" style="3592" customWidth="1"/>
    <col min="8961" max="8961" width="8.6640625" style="3592" customWidth="1"/>
    <col min="8962" max="8962" width="62" style="3592" customWidth="1"/>
    <col min="8963" max="8964" width="11.6640625" style="3592" customWidth="1"/>
    <col min="8965" max="8965" width="14.1640625" style="3592" customWidth="1"/>
    <col min="8966" max="8966" width="10.6640625" style="3592" customWidth="1"/>
    <col min="8967" max="9214" width="8.83203125" style="3592"/>
    <col min="9215" max="9215" width="1.6640625" style="3592" customWidth="1"/>
    <col min="9216" max="9216" width="2.6640625" style="3592" customWidth="1"/>
    <col min="9217" max="9217" width="8.6640625" style="3592" customWidth="1"/>
    <col min="9218" max="9218" width="62" style="3592" customWidth="1"/>
    <col min="9219" max="9220" width="11.6640625" style="3592" customWidth="1"/>
    <col min="9221" max="9221" width="14.1640625" style="3592" customWidth="1"/>
    <col min="9222" max="9222" width="10.6640625" style="3592" customWidth="1"/>
    <col min="9223" max="9470" width="8.83203125" style="3592"/>
    <col min="9471" max="9471" width="1.6640625" style="3592" customWidth="1"/>
    <col min="9472" max="9472" width="2.6640625" style="3592" customWidth="1"/>
    <col min="9473" max="9473" width="8.6640625" style="3592" customWidth="1"/>
    <col min="9474" max="9474" width="62" style="3592" customWidth="1"/>
    <col min="9475" max="9476" width="11.6640625" style="3592" customWidth="1"/>
    <col min="9477" max="9477" width="14.1640625" style="3592" customWidth="1"/>
    <col min="9478" max="9478" width="10.6640625" style="3592" customWidth="1"/>
    <col min="9479" max="9726" width="8.83203125" style="3592"/>
    <col min="9727" max="9727" width="1.6640625" style="3592" customWidth="1"/>
    <col min="9728" max="9728" width="2.6640625" style="3592" customWidth="1"/>
    <col min="9729" max="9729" width="8.6640625" style="3592" customWidth="1"/>
    <col min="9730" max="9730" width="62" style="3592" customWidth="1"/>
    <col min="9731" max="9732" width="11.6640625" style="3592" customWidth="1"/>
    <col min="9733" max="9733" width="14.1640625" style="3592" customWidth="1"/>
    <col min="9734" max="9734" width="10.6640625" style="3592" customWidth="1"/>
    <col min="9735" max="9982" width="8.83203125" style="3592"/>
    <col min="9983" max="9983" width="1.6640625" style="3592" customWidth="1"/>
    <col min="9984" max="9984" width="2.6640625" style="3592" customWidth="1"/>
    <col min="9985" max="9985" width="8.6640625" style="3592" customWidth="1"/>
    <col min="9986" max="9986" width="62" style="3592" customWidth="1"/>
    <col min="9987" max="9988" width="11.6640625" style="3592" customWidth="1"/>
    <col min="9989" max="9989" width="14.1640625" style="3592" customWidth="1"/>
    <col min="9990" max="9990" width="10.6640625" style="3592" customWidth="1"/>
    <col min="9991" max="10238" width="8.83203125" style="3592"/>
    <col min="10239" max="10239" width="1.6640625" style="3592" customWidth="1"/>
    <col min="10240" max="10240" width="2.6640625" style="3592" customWidth="1"/>
    <col min="10241" max="10241" width="8.6640625" style="3592" customWidth="1"/>
    <col min="10242" max="10242" width="62" style="3592" customWidth="1"/>
    <col min="10243" max="10244" width="11.6640625" style="3592" customWidth="1"/>
    <col min="10245" max="10245" width="14.1640625" style="3592" customWidth="1"/>
    <col min="10246" max="10246" width="10.6640625" style="3592" customWidth="1"/>
    <col min="10247" max="10494" width="8.83203125" style="3592"/>
    <col min="10495" max="10495" width="1.6640625" style="3592" customWidth="1"/>
    <col min="10496" max="10496" width="2.6640625" style="3592" customWidth="1"/>
    <col min="10497" max="10497" width="8.6640625" style="3592" customWidth="1"/>
    <col min="10498" max="10498" width="62" style="3592" customWidth="1"/>
    <col min="10499" max="10500" width="11.6640625" style="3592" customWidth="1"/>
    <col min="10501" max="10501" width="14.1640625" style="3592" customWidth="1"/>
    <col min="10502" max="10502" width="10.6640625" style="3592" customWidth="1"/>
    <col min="10503" max="10750" width="8.83203125" style="3592"/>
    <col min="10751" max="10751" width="1.6640625" style="3592" customWidth="1"/>
    <col min="10752" max="10752" width="2.6640625" style="3592" customWidth="1"/>
    <col min="10753" max="10753" width="8.6640625" style="3592" customWidth="1"/>
    <col min="10754" max="10754" width="62" style="3592" customWidth="1"/>
    <col min="10755" max="10756" width="11.6640625" style="3592" customWidth="1"/>
    <col min="10757" max="10757" width="14.1640625" style="3592" customWidth="1"/>
    <col min="10758" max="10758" width="10.6640625" style="3592" customWidth="1"/>
    <col min="10759" max="11006" width="8.83203125" style="3592"/>
    <col min="11007" max="11007" width="1.6640625" style="3592" customWidth="1"/>
    <col min="11008" max="11008" width="2.6640625" style="3592" customWidth="1"/>
    <col min="11009" max="11009" width="8.6640625" style="3592" customWidth="1"/>
    <col min="11010" max="11010" width="62" style="3592" customWidth="1"/>
    <col min="11011" max="11012" width="11.6640625" style="3592" customWidth="1"/>
    <col min="11013" max="11013" width="14.1640625" style="3592" customWidth="1"/>
    <col min="11014" max="11014" width="10.6640625" style="3592" customWidth="1"/>
    <col min="11015" max="11262" width="8.83203125" style="3592"/>
    <col min="11263" max="11263" width="1.6640625" style="3592" customWidth="1"/>
    <col min="11264" max="11264" width="2.6640625" style="3592" customWidth="1"/>
    <col min="11265" max="11265" width="8.6640625" style="3592" customWidth="1"/>
    <col min="11266" max="11266" width="62" style="3592" customWidth="1"/>
    <col min="11267" max="11268" width="11.6640625" style="3592" customWidth="1"/>
    <col min="11269" max="11269" width="14.1640625" style="3592" customWidth="1"/>
    <col min="11270" max="11270" width="10.6640625" style="3592" customWidth="1"/>
    <col min="11271" max="11518" width="8.83203125" style="3592"/>
    <col min="11519" max="11519" width="1.6640625" style="3592" customWidth="1"/>
    <col min="11520" max="11520" width="2.6640625" style="3592" customWidth="1"/>
    <col min="11521" max="11521" width="8.6640625" style="3592" customWidth="1"/>
    <col min="11522" max="11522" width="62" style="3592" customWidth="1"/>
    <col min="11523" max="11524" width="11.6640625" style="3592" customWidth="1"/>
    <col min="11525" max="11525" width="14.1640625" style="3592" customWidth="1"/>
    <col min="11526" max="11526" width="10.6640625" style="3592" customWidth="1"/>
    <col min="11527" max="11774" width="8.83203125" style="3592"/>
    <col min="11775" max="11775" width="1.6640625" style="3592" customWidth="1"/>
    <col min="11776" max="11776" width="2.6640625" style="3592" customWidth="1"/>
    <col min="11777" max="11777" width="8.6640625" style="3592" customWidth="1"/>
    <col min="11778" max="11778" width="62" style="3592" customWidth="1"/>
    <col min="11779" max="11780" width="11.6640625" style="3592" customWidth="1"/>
    <col min="11781" max="11781" width="14.1640625" style="3592" customWidth="1"/>
    <col min="11782" max="11782" width="10.6640625" style="3592" customWidth="1"/>
    <col min="11783" max="12030" width="8.83203125" style="3592"/>
    <col min="12031" max="12031" width="1.6640625" style="3592" customWidth="1"/>
    <col min="12032" max="12032" width="2.6640625" style="3592" customWidth="1"/>
    <col min="12033" max="12033" width="8.6640625" style="3592" customWidth="1"/>
    <col min="12034" max="12034" width="62" style="3592" customWidth="1"/>
    <col min="12035" max="12036" width="11.6640625" style="3592" customWidth="1"/>
    <col min="12037" max="12037" width="14.1640625" style="3592" customWidth="1"/>
    <col min="12038" max="12038" width="10.6640625" style="3592" customWidth="1"/>
    <col min="12039" max="12286" width="8.83203125" style="3592"/>
    <col min="12287" max="12287" width="1.6640625" style="3592" customWidth="1"/>
    <col min="12288" max="12288" width="2.6640625" style="3592" customWidth="1"/>
    <col min="12289" max="12289" width="8.6640625" style="3592" customWidth="1"/>
    <col min="12290" max="12290" width="62" style="3592" customWidth="1"/>
    <col min="12291" max="12292" width="11.6640625" style="3592" customWidth="1"/>
    <col min="12293" max="12293" width="14.1640625" style="3592" customWidth="1"/>
    <col min="12294" max="12294" width="10.6640625" style="3592" customWidth="1"/>
    <col min="12295" max="12542" width="8.83203125" style="3592"/>
    <col min="12543" max="12543" width="1.6640625" style="3592" customWidth="1"/>
    <col min="12544" max="12544" width="2.6640625" style="3592" customWidth="1"/>
    <col min="12545" max="12545" width="8.6640625" style="3592" customWidth="1"/>
    <col min="12546" max="12546" width="62" style="3592" customWidth="1"/>
    <col min="12547" max="12548" width="11.6640625" style="3592" customWidth="1"/>
    <col min="12549" max="12549" width="14.1640625" style="3592" customWidth="1"/>
    <col min="12550" max="12550" width="10.6640625" style="3592" customWidth="1"/>
    <col min="12551" max="12798" width="8.83203125" style="3592"/>
    <col min="12799" max="12799" width="1.6640625" style="3592" customWidth="1"/>
    <col min="12800" max="12800" width="2.6640625" style="3592" customWidth="1"/>
    <col min="12801" max="12801" width="8.6640625" style="3592" customWidth="1"/>
    <col min="12802" max="12802" width="62" style="3592" customWidth="1"/>
    <col min="12803" max="12804" width="11.6640625" style="3592" customWidth="1"/>
    <col min="12805" max="12805" width="14.1640625" style="3592" customWidth="1"/>
    <col min="12806" max="12806" width="10.6640625" style="3592" customWidth="1"/>
    <col min="12807" max="13054" width="8.83203125" style="3592"/>
    <col min="13055" max="13055" width="1.6640625" style="3592" customWidth="1"/>
    <col min="13056" max="13056" width="2.6640625" style="3592" customWidth="1"/>
    <col min="13057" max="13057" width="8.6640625" style="3592" customWidth="1"/>
    <col min="13058" max="13058" width="62" style="3592" customWidth="1"/>
    <col min="13059" max="13060" width="11.6640625" style="3592" customWidth="1"/>
    <col min="13061" max="13061" width="14.1640625" style="3592" customWidth="1"/>
    <col min="13062" max="13062" width="10.6640625" style="3592" customWidth="1"/>
    <col min="13063" max="13310" width="8.83203125" style="3592"/>
    <col min="13311" max="13311" width="1.6640625" style="3592" customWidth="1"/>
    <col min="13312" max="13312" width="2.6640625" style="3592" customWidth="1"/>
    <col min="13313" max="13313" width="8.6640625" style="3592" customWidth="1"/>
    <col min="13314" max="13314" width="62" style="3592" customWidth="1"/>
    <col min="13315" max="13316" width="11.6640625" style="3592" customWidth="1"/>
    <col min="13317" max="13317" width="14.1640625" style="3592" customWidth="1"/>
    <col min="13318" max="13318" width="10.6640625" style="3592" customWidth="1"/>
    <col min="13319" max="13566" width="8.83203125" style="3592"/>
    <col min="13567" max="13567" width="1.6640625" style="3592" customWidth="1"/>
    <col min="13568" max="13568" width="2.6640625" style="3592" customWidth="1"/>
    <col min="13569" max="13569" width="8.6640625" style="3592" customWidth="1"/>
    <col min="13570" max="13570" width="62" style="3592" customWidth="1"/>
    <col min="13571" max="13572" width="11.6640625" style="3592" customWidth="1"/>
    <col min="13573" max="13573" width="14.1640625" style="3592" customWidth="1"/>
    <col min="13574" max="13574" width="10.6640625" style="3592" customWidth="1"/>
    <col min="13575" max="13822" width="8.83203125" style="3592"/>
    <col min="13823" max="13823" width="1.6640625" style="3592" customWidth="1"/>
    <col min="13824" max="13824" width="2.6640625" style="3592" customWidth="1"/>
    <col min="13825" max="13825" width="8.6640625" style="3592" customWidth="1"/>
    <col min="13826" max="13826" width="62" style="3592" customWidth="1"/>
    <col min="13827" max="13828" width="11.6640625" style="3592" customWidth="1"/>
    <col min="13829" max="13829" width="14.1640625" style="3592" customWidth="1"/>
    <col min="13830" max="13830" width="10.6640625" style="3592" customWidth="1"/>
    <col min="13831" max="14078" width="8.83203125" style="3592"/>
    <col min="14079" max="14079" width="1.6640625" style="3592" customWidth="1"/>
    <col min="14080" max="14080" width="2.6640625" style="3592" customWidth="1"/>
    <col min="14081" max="14081" width="8.6640625" style="3592" customWidth="1"/>
    <col min="14082" max="14082" width="62" style="3592" customWidth="1"/>
    <col min="14083" max="14084" width="11.6640625" style="3592" customWidth="1"/>
    <col min="14085" max="14085" width="14.1640625" style="3592" customWidth="1"/>
    <col min="14086" max="14086" width="10.6640625" style="3592" customWidth="1"/>
    <col min="14087" max="14334" width="8.83203125" style="3592"/>
    <col min="14335" max="14335" width="1.6640625" style="3592" customWidth="1"/>
    <col min="14336" max="14336" width="2.6640625" style="3592" customWidth="1"/>
    <col min="14337" max="14337" width="8.6640625" style="3592" customWidth="1"/>
    <col min="14338" max="14338" width="62" style="3592" customWidth="1"/>
    <col min="14339" max="14340" width="11.6640625" style="3592" customWidth="1"/>
    <col min="14341" max="14341" width="14.1640625" style="3592" customWidth="1"/>
    <col min="14342" max="14342" width="10.6640625" style="3592" customWidth="1"/>
    <col min="14343" max="14590" width="8.83203125" style="3592"/>
    <col min="14591" max="14591" width="1.6640625" style="3592" customWidth="1"/>
    <col min="14592" max="14592" width="2.6640625" style="3592" customWidth="1"/>
    <col min="14593" max="14593" width="8.6640625" style="3592" customWidth="1"/>
    <col min="14594" max="14594" width="62" style="3592" customWidth="1"/>
    <col min="14595" max="14596" width="11.6640625" style="3592" customWidth="1"/>
    <col min="14597" max="14597" width="14.1640625" style="3592" customWidth="1"/>
    <col min="14598" max="14598" width="10.6640625" style="3592" customWidth="1"/>
    <col min="14599" max="14846" width="8.83203125" style="3592"/>
    <col min="14847" max="14847" width="1.6640625" style="3592" customWidth="1"/>
    <col min="14848" max="14848" width="2.6640625" style="3592" customWidth="1"/>
    <col min="14849" max="14849" width="8.6640625" style="3592" customWidth="1"/>
    <col min="14850" max="14850" width="62" style="3592" customWidth="1"/>
    <col min="14851" max="14852" width="11.6640625" style="3592" customWidth="1"/>
    <col min="14853" max="14853" width="14.1640625" style="3592" customWidth="1"/>
    <col min="14854" max="14854" width="10.6640625" style="3592" customWidth="1"/>
    <col min="14855" max="15102" width="8.83203125" style="3592"/>
    <col min="15103" max="15103" width="1.6640625" style="3592" customWidth="1"/>
    <col min="15104" max="15104" width="2.6640625" style="3592" customWidth="1"/>
    <col min="15105" max="15105" width="8.6640625" style="3592" customWidth="1"/>
    <col min="15106" max="15106" width="62" style="3592" customWidth="1"/>
    <col min="15107" max="15108" width="11.6640625" style="3592" customWidth="1"/>
    <col min="15109" max="15109" width="14.1640625" style="3592" customWidth="1"/>
    <col min="15110" max="15110" width="10.6640625" style="3592" customWidth="1"/>
    <col min="15111" max="15358" width="8.83203125" style="3592"/>
    <col min="15359" max="15359" width="1.6640625" style="3592" customWidth="1"/>
    <col min="15360" max="15360" width="2.6640625" style="3592" customWidth="1"/>
    <col min="15361" max="15361" width="8.6640625" style="3592" customWidth="1"/>
    <col min="15362" max="15362" width="62" style="3592" customWidth="1"/>
    <col min="15363" max="15364" width="11.6640625" style="3592" customWidth="1"/>
    <col min="15365" max="15365" width="14.1640625" style="3592" customWidth="1"/>
    <col min="15366" max="15366" width="10.6640625" style="3592" customWidth="1"/>
    <col min="15367" max="15614" width="8.83203125" style="3592"/>
    <col min="15615" max="15615" width="1.6640625" style="3592" customWidth="1"/>
    <col min="15616" max="15616" width="2.6640625" style="3592" customWidth="1"/>
    <col min="15617" max="15617" width="8.6640625" style="3592" customWidth="1"/>
    <col min="15618" max="15618" width="62" style="3592" customWidth="1"/>
    <col min="15619" max="15620" width="11.6640625" style="3592" customWidth="1"/>
    <col min="15621" max="15621" width="14.1640625" style="3592" customWidth="1"/>
    <col min="15622" max="15622" width="10.6640625" style="3592" customWidth="1"/>
    <col min="15623" max="15870" width="8.83203125" style="3592"/>
    <col min="15871" max="15871" width="1.6640625" style="3592" customWidth="1"/>
    <col min="15872" max="15872" width="2.6640625" style="3592" customWidth="1"/>
    <col min="15873" max="15873" width="8.6640625" style="3592" customWidth="1"/>
    <col min="15874" max="15874" width="62" style="3592" customWidth="1"/>
    <col min="15875" max="15876" width="11.6640625" style="3592" customWidth="1"/>
    <col min="15877" max="15877" width="14.1640625" style="3592" customWidth="1"/>
    <col min="15878" max="15878" width="10.6640625" style="3592" customWidth="1"/>
    <col min="15879" max="16126" width="8.83203125" style="3592"/>
    <col min="16127" max="16127" width="1.6640625" style="3592" customWidth="1"/>
    <col min="16128" max="16128" width="2.6640625" style="3592" customWidth="1"/>
    <col min="16129" max="16129" width="8.6640625" style="3592" customWidth="1"/>
    <col min="16130" max="16130" width="62" style="3592" customWidth="1"/>
    <col min="16131" max="16132" width="11.6640625" style="3592" customWidth="1"/>
    <col min="16133" max="16133" width="14.1640625" style="3592" customWidth="1"/>
    <col min="16134" max="16134" width="10.6640625" style="3592" customWidth="1"/>
    <col min="16135" max="16384" width="8.83203125" style="3592"/>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3538" customFormat="1" ht="25.5" customHeight="1">
      <c r="A2" s="6822" t="s">
        <v>3893</v>
      </c>
      <c r="B2" s="6822"/>
      <c r="C2" s="6822"/>
      <c r="D2" s="6822"/>
      <c r="E2" s="6822"/>
      <c r="F2" s="6822"/>
      <c r="G2" s="6822"/>
      <c r="H2" s="3537"/>
      <c r="I2" s="3537"/>
      <c r="J2" s="3537"/>
      <c r="K2" s="3537"/>
      <c r="L2" s="3537"/>
      <c r="M2" s="3537"/>
      <c r="N2" s="3537"/>
      <c r="O2" s="3537"/>
      <c r="P2" s="3537"/>
      <c r="Q2" s="3537"/>
      <c r="R2" s="3537"/>
      <c r="S2" s="3537"/>
      <c r="T2" s="3537"/>
      <c r="U2" s="3537"/>
      <c r="V2" s="3537"/>
      <c r="W2" s="3537"/>
      <c r="X2" s="3537"/>
      <c r="Y2" s="3537"/>
      <c r="Z2" s="3537"/>
      <c r="AA2" s="3537"/>
      <c r="AB2" s="3537"/>
      <c r="AC2" s="3537"/>
      <c r="AD2" s="3537"/>
      <c r="AE2" s="3537"/>
      <c r="AF2" s="3537"/>
      <c r="AG2" s="3537"/>
      <c r="AH2" s="3537"/>
      <c r="AI2" s="3537"/>
      <c r="AJ2" s="3537"/>
      <c r="AK2" s="3537"/>
      <c r="AL2" s="3537"/>
      <c r="AM2" s="3537"/>
      <c r="AN2" s="3537"/>
      <c r="AO2" s="3537"/>
      <c r="AP2" s="3537"/>
      <c r="AQ2" s="3537"/>
      <c r="AR2" s="3537"/>
      <c r="AS2" s="3537"/>
      <c r="AT2" s="3537"/>
      <c r="AU2" s="3537"/>
      <c r="AV2" s="3537"/>
      <c r="AW2" s="3537"/>
      <c r="AX2" s="3537"/>
      <c r="AY2" s="3537"/>
      <c r="AZ2" s="3537"/>
      <c r="BA2" s="3537"/>
    </row>
    <row r="3" spans="1:90" s="3540" customFormat="1" ht="12" customHeight="1">
      <c r="A3" s="6822"/>
      <c r="B3" s="6822"/>
      <c r="C3" s="6822"/>
      <c r="D3" s="6822"/>
      <c r="E3" s="6822"/>
      <c r="F3" s="6822"/>
      <c r="G3" s="6822"/>
      <c r="H3" s="3539"/>
      <c r="I3" s="3539"/>
      <c r="J3" s="3539"/>
      <c r="K3" s="3539"/>
      <c r="L3" s="3539"/>
      <c r="M3" s="3539"/>
      <c r="N3" s="3539"/>
      <c r="O3" s="3539"/>
      <c r="P3" s="3539"/>
      <c r="Q3" s="3539"/>
      <c r="R3" s="3539"/>
      <c r="S3" s="3539"/>
      <c r="T3" s="3539"/>
      <c r="U3" s="3539"/>
      <c r="V3" s="3539"/>
      <c r="W3" s="3539"/>
      <c r="X3" s="3539"/>
      <c r="Y3" s="3539"/>
      <c r="Z3" s="3539"/>
      <c r="AA3" s="3539"/>
      <c r="AB3" s="3539"/>
      <c r="AC3" s="3539"/>
      <c r="AD3" s="3539"/>
      <c r="AE3" s="3539"/>
      <c r="AF3" s="3539"/>
      <c r="AG3" s="3539"/>
      <c r="AH3" s="3539"/>
      <c r="AI3" s="3539"/>
      <c r="AJ3" s="3539"/>
      <c r="AK3" s="3539"/>
      <c r="AL3" s="3539"/>
      <c r="AM3" s="3539"/>
      <c r="AN3" s="3539"/>
      <c r="AO3" s="3539"/>
      <c r="AP3" s="3539"/>
      <c r="AQ3" s="3539"/>
      <c r="AR3" s="3539"/>
      <c r="AS3" s="3539"/>
      <c r="AT3" s="3539"/>
      <c r="AU3" s="3539"/>
      <c r="AV3" s="3539"/>
      <c r="AW3" s="3539"/>
      <c r="AX3" s="3539"/>
    </row>
    <row r="4" spans="1:90" s="3540" customFormat="1" ht="12" customHeight="1">
      <c r="A4" s="6823" t="s">
        <v>2977</v>
      </c>
      <c r="B4" s="6824"/>
      <c r="C4" s="6824"/>
      <c r="D4" s="6825"/>
      <c r="E4" s="6826" t="s">
        <v>2939</v>
      </c>
      <c r="F4" s="6827"/>
      <c r="G4" s="6828"/>
      <c r="H4" s="3539"/>
      <c r="I4" s="3539"/>
      <c r="J4" s="3539"/>
      <c r="K4" s="3539"/>
      <c r="L4" s="3539"/>
      <c r="M4" s="3539"/>
      <c r="N4" s="3539"/>
      <c r="O4" s="3539"/>
      <c r="P4" s="3539"/>
      <c r="Q4" s="3539"/>
      <c r="R4" s="3539"/>
      <c r="S4" s="3539"/>
      <c r="T4" s="3539"/>
      <c r="U4" s="3539"/>
      <c r="V4" s="3539"/>
      <c r="W4" s="3539"/>
      <c r="X4" s="3539"/>
      <c r="Y4" s="3539"/>
      <c r="Z4" s="3539"/>
      <c r="AA4" s="3539"/>
      <c r="AB4" s="3539"/>
      <c r="AC4" s="3539"/>
      <c r="AD4" s="3539"/>
      <c r="AE4" s="3539"/>
      <c r="AF4" s="3539"/>
      <c r="AG4" s="3539"/>
      <c r="AH4" s="3539"/>
      <c r="AI4" s="3539"/>
      <c r="AJ4" s="3539"/>
      <c r="AK4" s="3539"/>
      <c r="AL4" s="3539"/>
      <c r="AM4" s="3539"/>
      <c r="AN4" s="3539"/>
      <c r="AO4" s="3539"/>
      <c r="AP4" s="3539"/>
      <c r="AQ4" s="3539"/>
      <c r="AR4" s="3539"/>
      <c r="AS4" s="3539"/>
      <c r="AT4" s="3539"/>
      <c r="AU4" s="3539"/>
      <c r="AV4" s="3539"/>
      <c r="AW4" s="3539"/>
      <c r="AX4" s="3539"/>
    </row>
    <row r="5" spans="1:90" s="3548" customFormat="1" ht="12.75" customHeight="1">
      <c r="A5" s="3541"/>
      <c r="B5" s="3542"/>
      <c r="C5" s="3542"/>
      <c r="D5" s="3543"/>
      <c r="E5" s="3544" t="s">
        <v>2841</v>
      </c>
      <c r="F5" s="3545" t="s">
        <v>2842</v>
      </c>
      <c r="G5" s="3546" t="s">
        <v>2843</v>
      </c>
      <c r="H5" s="3547"/>
      <c r="I5" s="3547"/>
      <c r="J5" s="3547"/>
      <c r="K5" s="3547"/>
      <c r="L5" s="3547"/>
      <c r="M5" s="3547"/>
      <c r="N5" s="3547"/>
      <c r="O5" s="3547"/>
      <c r="P5" s="3547"/>
      <c r="Q5" s="3547"/>
      <c r="R5" s="3547"/>
      <c r="S5" s="3547"/>
      <c r="T5" s="3547"/>
      <c r="U5" s="3547"/>
      <c r="V5" s="3547"/>
      <c r="W5" s="3547"/>
      <c r="X5" s="3547"/>
      <c r="Y5" s="3547"/>
      <c r="Z5" s="3547"/>
      <c r="AA5" s="3547"/>
      <c r="AB5" s="3547"/>
      <c r="AC5" s="3547"/>
      <c r="AD5" s="3547"/>
      <c r="AE5" s="3547"/>
      <c r="AF5" s="3547"/>
      <c r="AG5" s="3547"/>
      <c r="AH5" s="3547"/>
      <c r="AI5" s="3547"/>
      <c r="AJ5" s="3547"/>
      <c r="AK5" s="3547"/>
      <c r="AL5" s="3547"/>
      <c r="AM5" s="3547"/>
      <c r="AN5" s="3547"/>
      <c r="AO5" s="3547"/>
      <c r="AP5" s="3547"/>
      <c r="AQ5" s="3547"/>
    </row>
    <row r="6" spans="1:90" s="3548" customFormat="1" ht="15" customHeight="1">
      <c r="A6" s="3549"/>
      <c r="B6" s="3550" t="s">
        <v>2978</v>
      </c>
      <c r="C6" s="3550"/>
      <c r="D6" s="3550"/>
      <c r="E6" s="3551">
        <v>835</v>
      </c>
      <c r="F6" s="3551">
        <v>1213</v>
      </c>
      <c r="G6" s="3552">
        <v>2048</v>
      </c>
      <c r="H6" s="3547"/>
      <c r="I6" s="3547"/>
      <c r="J6" s="3547"/>
      <c r="K6" s="3547"/>
      <c r="L6" s="3547"/>
      <c r="M6" s="3547"/>
      <c r="N6" s="3547"/>
      <c r="O6" s="3547"/>
      <c r="P6" s="3547"/>
      <c r="Q6" s="3547"/>
      <c r="R6" s="3547"/>
      <c r="S6" s="3547"/>
      <c r="T6" s="3547"/>
      <c r="U6" s="3547"/>
      <c r="V6" s="3547"/>
      <c r="W6" s="3547"/>
      <c r="X6" s="3547"/>
      <c r="Y6" s="3547"/>
      <c r="Z6" s="3547"/>
      <c r="AA6" s="3547"/>
      <c r="AB6" s="3547"/>
      <c r="AC6" s="3547"/>
      <c r="AD6" s="3547"/>
      <c r="AE6" s="3547"/>
      <c r="AF6" s="3547"/>
      <c r="AG6" s="3547"/>
      <c r="AH6" s="3547"/>
      <c r="AI6" s="3547"/>
      <c r="AJ6" s="3547"/>
      <c r="AK6" s="3547"/>
      <c r="AL6" s="3547"/>
      <c r="AM6" s="3547"/>
      <c r="AN6" s="3547"/>
      <c r="AO6" s="3547"/>
      <c r="AP6" s="3547"/>
      <c r="AQ6" s="3547"/>
    </row>
    <row r="7" spans="1:90" s="3558" customFormat="1" ht="13.5" customHeight="1">
      <c r="A7" s="3549"/>
      <c r="B7" s="3553"/>
      <c r="C7" s="2662" t="s">
        <v>2979</v>
      </c>
      <c r="D7" s="2662"/>
      <c r="E7" s="3554">
        <v>91</v>
      </c>
      <c r="F7" s="3555">
        <v>85</v>
      </c>
      <c r="G7" s="3556">
        <v>176</v>
      </c>
      <c r="H7" s="3557"/>
      <c r="I7" s="3557"/>
      <c r="J7" s="3557"/>
      <c r="K7" s="3557"/>
      <c r="L7" s="3557"/>
      <c r="M7" s="3557"/>
      <c r="N7" s="3557"/>
      <c r="O7" s="3557"/>
      <c r="P7" s="3557"/>
      <c r="Q7" s="3557"/>
      <c r="R7" s="3557"/>
      <c r="S7" s="3557"/>
      <c r="T7" s="3557"/>
      <c r="U7" s="3557"/>
      <c r="V7" s="3557"/>
      <c r="W7" s="3557"/>
      <c r="X7" s="3557"/>
      <c r="Y7" s="3557"/>
      <c r="Z7" s="3557"/>
      <c r="AA7" s="3557"/>
      <c r="AB7" s="3557"/>
      <c r="AC7" s="3557"/>
      <c r="AD7" s="3557"/>
      <c r="AE7" s="3557"/>
      <c r="AF7" s="3557"/>
      <c r="AG7" s="3557"/>
      <c r="AH7" s="3557"/>
      <c r="AI7" s="3557"/>
      <c r="AJ7" s="3557"/>
      <c r="AK7" s="3557"/>
      <c r="AL7" s="3557"/>
      <c r="AM7" s="3557"/>
      <c r="AN7" s="3557"/>
      <c r="AO7" s="3557"/>
      <c r="AP7" s="3557"/>
      <c r="AQ7" s="3557"/>
    </row>
    <row r="8" spans="1:90" s="3560" customFormat="1" ht="13.5" customHeight="1">
      <c r="A8" s="3549"/>
      <c r="B8" s="3553"/>
      <c r="C8" s="2662" t="s">
        <v>2980</v>
      </c>
      <c r="D8" s="2662"/>
      <c r="E8" s="3554">
        <v>31</v>
      </c>
      <c r="F8" s="3555">
        <v>11</v>
      </c>
      <c r="G8" s="3556">
        <v>42</v>
      </c>
      <c r="H8" s="3559"/>
      <c r="I8" s="3559"/>
      <c r="J8" s="3559"/>
      <c r="K8" s="3559"/>
      <c r="L8" s="3559"/>
      <c r="M8" s="3559"/>
      <c r="N8" s="3559"/>
      <c r="O8" s="3559"/>
      <c r="P8" s="3559"/>
      <c r="Q8" s="3559"/>
      <c r="R8" s="3559"/>
      <c r="S8" s="3559"/>
      <c r="T8" s="3559"/>
      <c r="U8" s="3559"/>
      <c r="V8" s="3559"/>
      <c r="W8" s="3559"/>
      <c r="X8" s="3559"/>
      <c r="Y8" s="3559"/>
      <c r="Z8" s="3559"/>
      <c r="AA8" s="3559"/>
      <c r="AB8" s="3559"/>
      <c r="AC8" s="3559"/>
      <c r="AD8" s="3559"/>
      <c r="AE8" s="3559"/>
      <c r="AF8" s="3559"/>
      <c r="AG8" s="3559"/>
      <c r="AH8" s="3559"/>
      <c r="AI8" s="3559"/>
      <c r="AJ8" s="3559"/>
      <c r="AK8" s="3559"/>
      <c r="AL8" s="3559"/>
      <c r="AM8" s="3559"/>
      <c r="AN8" s="3559"/>
      <c r="AO8" s="3559"/>
      <c r="AP8" s="3559"/>
      <c r="AQ8" s="3559"/>
    </row>
    <row r="9" spans="1:90" s="3560" customFormat="1" ht="13.5" customHeight="1">
      <c r="A9" s="3549"/>
      <c r="B9" s="3553"/>
      <c r="C9" s="2662" t="s">
        <v>2981</v>
      </c>
      <c r="D9" s="2662"/>
      <c r="E9" s="3554">
        <v>490</v>
      </c>
      <c r="F9" s="3555">
        <v>716</v>
      </c>
      <c r="G9" s="3556">
        <v>1206</v>
      </c>
      <c r="H9" s="3559"/>
      <c r="I9" s="3559"/>
      <c r="J9" s="3559"/>
      <c r="K9" s="3559"/>
      <c r="L9" s="3559"/>
      <c r="M9" s="3559"/>
      <c r="N9" s="3559"/>
      <c r="O9" s="3559"/>
      <c r="P9" s="3559"/>
      <c r="Q9" s="3559"/>
      <c r="R9" s="3559"/>
      <c r="S9" s="3559"/>
      <c r="T9" s="3559"/>
      <c r="U9" s="3559"/>
      <c r="V9" s="3559"/>
      <c r="W9" s="3559"/>
      <c r="X9" s="3559"/>
      <c r="Y9" s="3559"/>
      <c r="Z9" s="3559"/>
      <c r="AA9" s="3559"/>
      <c r="AB9" s="3559"/>
      <c r="AC9" s="3559"/>
      <c r="AD9" s="3559"/>
      <c r="AE9" s="3559"/>
      <c r="AF9" s="3559"/>
      <c r="AG9" s="3559"/>
      <c r="AH9" s="3559"/>
      <c r="AI9" s="3559"/>
      <c r="AJ9" s="3559"/>
      <c r="AK9" s="3559"/>
      <c r="AL9" s="3559"/>
      <c r="AM9" s="3559"/>
      <c r="AN9" s="3559"/>
      <c r="AO9" s="3559"/>
      <c r="AP9" s="3559"/>
      <c r="AQ9" s="3559"/>
    </row>
    <row r="10" spans="1:90" s="1792" customFormat="1" ht="13.5" customHeight="1">
      <c r="A10" s="3549"/>
      <c r="B10" s="3553"/>
      <c r="C10" s="2662" t="s">
        <v>2982</v>
      </c>
      <c r="D10" s="2662"/>
      <c r="E10" s="3554">
        <v>14</v>
      </c>
      <c r="F10" s="3555">
        <v>24</v>
      </c>
      <c r="G10" s="3556">
        <v>38</v>
      </c>
      <c r="H10" s="1791"/>
      <c r="I10" s="1791"/>
      <c r="J10" s="1791"/>
      <c r="K10" s="1791"/>
      <c r="L10" s="1791"/>
      <c r="M10" s="1791"/>
      <c r="N10" s="1791"/>
      <c r="O10" s="1791"/>
      <c r="P10" s="1791"/>
      <c r="Q10" s="1791"/>
      <c r="R10" s="1791"/>
      <c r="S10" s="1791"/>
      <c r="T10" s="1791"/>
      <c r="U10" s="1791"/>
      <c r="V10" s="1791"/>
      <c r="W10" s="1791"/>
      <c r="X10" s="1791"/>
      <c r="Y10" s="1791"/>
      <c r="Z10" s="1791"/>
      <c r="AA10" s="1791"/>
      <c r="AB10" s="1791"/>
      <c r="AC10" s="1791"/>
      <c r="AD10" s="1791"/>
      <c r="AE10" s="1791"/>
      <c r="AF10" s="1791"/>
      <c r="AG10" s="1791"/>
      <c r="AH10" s="1791"/>
      <c r="AI10" s="1791"/>
      <c r="AJ10" s="1791"/>
      <c r="AK10" s="1791"/>
      <c r="AL10" s="1791"/>
      <c r="AM10" s="1791"/>
      <c r="AN10" s="1791"/>
      <c r="AO10" s="1791"/>
      <c r="AP10" s="1791"/>
      <c r="AQ10" s="1791"/>
    </row>
    <row r="11" spans="1:90" s="1792" customFormat="1" ht="13.5" customHeight="1">
      <c r="A11" s="3549"/>
      <c r="B11" s="3553"/>
      <c r="C11" s="2662" t="s">
        <v>2983</v>
      </c>
      <c r="D11" s="2662"/>
      <c r="E11" s="3554">
        <v>30</v>
      </c>
      <c r="F11" s="3555">
        <v>38</v>
      </c>
      <c r="G11" s="3556">
        <v>68</v>
      </c>
      <c r="H11" s="1791"/>
      <c r="I11" s="1791"/>
      <c r="J11" s="1791"/>
      <c r="K11" s="1791"/>
      <c r="L11" s="1791"/>
      <c r="M11" s="1791"/>
      <c r="N11" s="1791"/>
      <c r="O11" s="1791"/>
      <c r="P11" s="1791"/>
      <c r="Q11" s="1791"/>
      <c r="R11" s="1791"/>
      <c r="S11" s="1791"/>
      <c r="T11" s="1791"/>
      <c r="U11" s="1791"/>
      <c r="V11" s="1791"/>
      <c r="W11" s="1791"/>
      <c r="X11" s="1791"/>
      <c r="Y11" s="1791"/>
      <c r="Z11" s="1791"/>
      <c r="AA11" s="1791"/>
      <c r="AB11" s="1791"/>
      <c r="AC11" s="1791"/>
      <c r="AD11" s="1791"/>
      <c r="AE11" s="1791"/>
      <c r="AF11" s="1791"/>
      <c r="AG11" s="1791"/>
      <c r="AH11" s="1791"/>
      <c r="AI11" s="1791"/>
      <c r="AJ11" s="1791"/>
      <c r="AK11" s="1791"/>
      <c r="AL11" s="1791"/>
      <c r="AM11" s="1791"/>
      <c r="AN11" s="1791"/>
      <c r="AO11" s="1791"/>
      <c r="AP11" s="1791"/>
      <c r="AQ11" s="1791"/>
    </row>
    <row r="12" spans="1:90" s="1792" customFormat="1" ht="13.5" customHeight="1">
      <c r="A12" s="3549"/>
      <c r="B12" s="3553"/>
      <c r="C12" s="2662" t="s">
        <v>2984</v>
      </c>
      <c r="D12" s="2662"/>
      <c r="E12" s="3554">
        <v>53</v>
      </c>
      <c r="F12" s="3555">
        <v>86</v>
      </c>
      <c r="G12" s="3556">
        <v>139</v>
      </c>
      <c r="H12" s="1791"/>
      <c r="I12" s="1791"/>
      <c r="J12" s="1791"/>
      <c r="K12" s="1791"/>
      <c r="L12" s="1791"/>
      <c r="M12" s="1791"/>
      <c r="N12" s="1791"/>
      <c r="O12" s="1791"/>
      <c r="P12" s="1791"/>
      <c r="Q12" s="1791"/>
      <c r="R12" s="1791"/>
      <c r="S12" s="1791"/>
      <c r="T12" s="1791"/>
      <c r="U12" s="1791"/>
      <c r="V12" s="1791"/>
      <c r="W12" s="1791"/>
      <c r="X12" s="1791"/>
      <c r="Y12" s="1791"/>
      <c r="Z12" s="1791"/>
      <c r="AA12" s="1791"/>
      <c r="AB12" s="1791"/>
      <c r="AC12" s="1791"/>
      <c r="AD12" s="1791"/>
      <c r="AE12" s="1791"/>
      <c r="AF12" s="1791"/>
      <c r="AG12" s="1791"/>
      <c r="AH12" s="1791"/>
      <c r="AI12" s="1791"/>
      <c r="AJ12" s="1791"/>
      <c r="AK12" s="1791"/>
      <c r="AL12" s="1791"/>
      <c r="AM12" s="1791"/>
      <c r="AN12" s="1791"/>
    </row>
    <row r="13" spans="1:90" s="1792" customFormat="1" ht="13.5" customHeight="1">
      <c r="A13" s="3549"/>
      <c r="B13" s="3553"/>
      <c r="C13" s="2662" t="s">
        <v>2985</v>
      </c>
      <c r="D13" s="2662"/>
      <c r="E13" s="3554">
        <v>2</v>
      </c>
      <c r="F13" s="3555">
        <v>8</v>
      </c>
      <c r="G13" s="3556">
        <v>10</v>
      </c>
      <c r="H13" s="1791"/>
      <c r="I13" s="1791"/>
      <c r="J13" s="1791"/>
      <c r="K13" s="1791"/>
      <c r="L13" s="1791"/>
      <c r="M13" s="1791"/>
      <c r="N13" s="1791"/>
      <c r="O13" s="1791"/>
      <c r="P13" s="1791"/>
      <c r="Q13" s="1791"/>
      <c r="R13" s="1791"/>
      <c r="S13" s="1791"/>
      <c r="T13" s="1791"/>
      <c r="U13" s="1791"/>
      <c r="V13" s="1791"/>
      <c r="W13" s="1791"/>
      <c r="X13" s="1791"/>
      <c r="Y13" s="1791"/>
      <c r="Z13" s="1791"/>
      <c r="AA13" s="1791"/>
      <c r="AB13" s="1791"/>
      <c r="AC13" s="1791"/>
      <c r="AD13" s="1791"/>
      <c r="AE13" s="1791"/>
      <c r="AF13" s="1791"/>
      <c r="AG13" s="1791"/>
      <c r="AH13" s="1791"/>
      <c r="AI13" s="1791"/>
      <c r="AJ13" s="1791"/>
      <c r="AK13" s="1791"/>
      <c r="AL13" s="1791"/>
      <c r="AM13" s="1791"/>
      <c r="AN13" s="1791"/>
      <c r="AO13" s="1791"/>
      <c r="AP13" s="1791"/>
      <c r="AQ13" s="1791"/>
    </row>
    <row r="14" spans="1:90" s="1792" customFormat="1" ht="13.5" customHeight="1">
      <c r="A14" s="3549"/>
      <c r="B14" s="3553"/>
      <c r="C14" s="2662" t="s">
        <v>2986</v>
      </c>
      <c r="D14" s="2662"/>
      <c r="E14" s="3554">
        <v>30</v>
      </c>
      <c r="F14" s="3555">
        <v>59</v>
      </c>
      <c r="G14" s="3556">
        <v>89</v>
      </c>
      <c r="H14" s="1791"/>
      <c r="I14" s="1791"/>
      <c r="J14" s="1791"/>
      <c r="K14" s="1791"/>
      <c r="L14" s="1791"/>
      <c r="M14" s="1791"/>
      <c r="N14" s="1791"/>
      <c r="O14" s="1791"/>
      <c r="P14" s="1791"/>
      <c r="Q14" s="1791"/>
      <c r="R14" s="1791"/>
      <c r="S14" s="1791"/>
      <c r="T14" s="1791"/>
      <c r="U14" s="1791"/>
      <c r="V14" s="1791"/>
      <c r="W14" s="1791"/>
      <c r="X14" s="1791"/>
      <c r="Y14" s="1791"/>
      <c r="Z14" s="1791"/>
      <c r="AA14" s="1791"/>
      <c r="AB14" s="1791"/>
      <c r="AC14" s="1791"/>
      <c r="AD14" s="1791"/>
      <c r="AE14" s="1791"/>
      <c r="AF14" s="1791"/>
      <c r="AG14" s="1791"/>
      <c r="AH14" s="1791"/>
      <c r="AI14" s="1791"/>
      <c r="AJ14" s="1791"/>
      <c r="AK14" s="1791"/>
      <c r="AL14" s="1791"/>
      <c r="AM14" s="1791"/>
      <c r="AN14" s="1791"/>
      <c r="AO14" s="1791"/>
      <c r="AP14" s="1791"/>
      <c r="AQ14" s="1791"/>
    </row>
    <row r="15" spans="1:90" s="1792" customFormat="1" ht="13.5" customHeight="1">
      <c r="A15" s="3549"/>
      <c r="B15" s="3553"/>
      <c r="C15" s="2662" t="s">
        <v>2987</v>
      </c>
      <c r="D15" s="2662"/>
      <c r="E15" s="3554">
        <v>12</v>
      </c>
      <c r="F15" s="3555">
        <v>81</v>
      </c>
      <c r="G15" s="3556">
        <v>93</v>
      </c>
      <c r="H15" s="1791"/>
      <c r="I15" s="1791"/>
      <c r="J15" s="1791"/>
      <c r="K15" s="1791"/>
      <c r="L15" s="1791"/>
      <c r="M15" s="1791"/>
      <c r="N15" s="1791"/>
      <c r="O15" s="1791"/>
      <c r="P15" s="1791"/>
      <c r="Q15" s="1791"/>
      <c r="R15" s="1791"/>
      <c r="S15" s="1791"/>
      <c r="T15" s="1791"/>
      <c r="U15" s="1791"/>
      <c r="V15" s="1791"/>
      <c r="W15" s="1791"/>
      <c r="X15" s="1791"/>
      <c r="Y15" s="1791"/>
      <c r="Z15" s="1791"/>
      <c r="AA15" s="1791"/>
      <c r="AB15" s="1791"/>
      <c r="AC15" s="1791"/>
      <c r="AD15" s="1791"/>
      <c r="AE15" s="1791"/>
      <c r="AF15" s="1791"/>
      <c r="AG15" s="1791"/>
      <c r="AH15" s="1791"/>
      <c r="AI15" s="1791"/>
      <c r="AJ15" s="1791"/>
      <c r="AK15" s="1791"/>
      <c r="AL15" s="1791"/>
      <c r="AM15" s="1791"/>
      <c r="AN15" s="1791"/>
      <c r="AO15" s="1791"/>
      <c r="AP15" s="1791"/>
      <c r="AQ15" s="1791"/>
    </row>
    <row r="16" spans="1:90" s="1792" customFormat="1" ht="13.5" customHeight="1">
      <c r="A16" s="3549"/>
      <c r="B16" s="3553"/>
      <c r="C16" s="2662" t="s">
        <v>2988</v>
      </c>
      <c r="D16" s="2662"/>
      <c r="E16" s="3554">
        <v>34</v>
      </c>
      <c r="F16" s="3555">
        <v>53</v>
      </c>
      <c r="G16" s="3556">
        <v>87</v>
      </c>
      <c r="H16" s="1791"/>
      <c r="I16" s="1791"/>
      <c r="J16" s="1791"/>
      <c r="K16" s="1791"/>
      <c r="L16" s="1791"/>
      <c r="M16" s="1791"/>
      <c r="N16" s="1791"/>
      <c r="O16" s="1791"/>
      <c r="P16" s="1791"/>
      <c r="Q16" s="1791"/>
      <c r="R16" s="1791"/>
      <c r="S16" s="1791"/>
      <c r="T16" s="1791"/>
      <c r="U16" s="1791"/>
      <c r="V16" s="1791"/>
      <c r="W16" s="1791"/>
      <c r="X16" s="1791"/>
      <c r="Y16" s="1791"/>
      <c r="Z16" s="1791"/>
      <c r="AA16" s="1791"/>
      <c r="AB16" s="1791"/>
      <c r="AC16" s="1791"/>
      <c r="AD16" s="1791"/>
      <c r="AE16" s="1791"/>
      <c r="AF16" s="1791"/>
      <c r="AG16" s="1791"/>
      <c r="AH16" s="1791"/>
      <c r="AI16" s="1791"/>
      <c r="AJ16" s="1791"/>
      <c r="AK16" s="1791"/>
      <c r="AL16" s="1791"/>
      <c r="AM16" s="1791"/>
      <c r="AN16" s="1791"/>
      <c r="AO16" s="1791"/>
      <c r="AP16" s="1791"/>
      <c r="AQ16" s="1791"/>
    </row>
    <row r="17" spans="1:43" s="3562" customFormat="1" ht="13.5" customHeight="1">
      <c r="A17" s="3549"/>
      <c r="B17" s="3553"/>
      <c r="C17" s="2662" t="s">
        <v>2989</v>
      </c>
      <c r="D17" s="2662"/>
      <c r="E17" s="3554">
        <v>20</v>
      </c>
      <c r="F17" s="3555">
        <v>32</v>
      </c>
      <c r="G17" s="3556">
        <v>52</v>
      </c>
      <c r="H17" s="3561"/>
      <c r="I17" s="3561"/>
      <c r="J17" s="3561"/>
      <c r="K17" s="3561"/>
      <c r="L17" s="3561"/>
      <c r="M17" s="3561"/>
      <c r="N17" s="3561"/>
      <c r="O17" s="3561"/>
      <c r="P17" s="3561"/>
      <c r="Q17" s="3561"/>
      <c r="R17" s="3561"/>
      <c r="S17" s="3561"/>
      <c r="T17" s="3561"/>
      <c r="U17" s="3561"/>
      <c r="V17" s="3561"/>
      <c r="W17" s="3561"/>
      <c r="X17" s="3561"/>
      <c r="Y17" s="3561"/>
      <c r="Z17" s="3561"/>
      <c r="AA17" s="3561"/>
      <c r="AB17" s="3561"/>
      <c r="AC17" s="3561"/>
      <c r="AD17" s="3561"/>
      <c r="AE17" s="3561"/>
      <c r="AF17" s="3561"/>
      <c r="AG17" s="3561"/>
      <c r="AH17" s="3561"/>
      <c r="AI17" s="3561"/>
      <c r="AJ17" s="3561"/>
      <c r="AK17" s="3561"/>
      <c r="AL17" s="3561"/>
      <c r="AM17" s="3561"/>
      <c r="AN17" s="3561"/>
      <c r="AO17" s="3561"/>
      <c r="AP17" s="3561"/>
      <c r="AQ17" s="3561"/>
    </row>
    <row r="18" spans="1:43" s="1792" customFormat="1" ht="13.5" customHeight="1">
      <c r="A18" s="3549"/>
      <c r="B18" s="3553"/>
      <c r="C18" s="6820" t="s">
        <v>2990</v>
      </c>
      <c r="D18" s="6821"/>
      <c r="E18" s="3554">
        <v>8</v>
      </c>
      <c r="F18" s="3555">
        <v>12</v>
      </c>
      <c r="G18" s="3556">
        <v>20</v>
      </c>
      <c r="H18" s="1791"/>
      <c r="I18" s="1791"/>
      <c r="J18" s="1791"/>
      <c r="K18" s="1791"/>
      <c r="L18" s="1791"/>
      <c r="M18" s="1791"/>
      <c r="N18" s="1791"/>
      <c r="O18" s="1791"/>
      <c r="P18" s="1791"/>
      <c r="Q18" s="1791"/>
      <c r="R18" s="1791"/>
      <c r="S18" s="1791"/>
      <c r="T18" s="1791"/>
      <c r="U18" s="1791"/>
      <c r="V18" s="1791"/>
      <c r="W18" s="1791"/>
      <c r="X18" s="1791"/>
      <c r="Y18" s="1791"/>
      <c r="Z18" s="1791"/>
      <c r="AA18" s="1791"/>
      <c r="AB18" s="1791"/>
      <c r="AC18" s="1791"/>
      <c r="AD18" s="1791"/>
      <c r="AE18" s="1791"/>
      <c r="AF18" s="1791"/>
      <c r="AG18" s="1791"/>
      <c r="AH18" s="1791"/>
      <c r="AI18" s="1791"/>
      <c r="AJ18" s="1791"/>
      <c r="AK18" s="1791"/>
      <c r="AL18" s="1791"/>
      <c r="AM18" s="1791"/>
      <c r="AN18" s="1791"/>
      <c r="AO18" s="1791"/>
      <c r="AP18" s="1791"/>
      <c r="AQ18" s="1791"/>
    </row>
    <row r="19" spans="1:43" s="1792" customFormat="1" ht="13.5" customHeight="1">
      <c r="A19" s="3549"/>
      <c r="B19" s="3553"/>
      <c r="C19" s="6820" t="s">
        <v>2991</v>
      </c>
      <c r="D19" s="6821"/>
      <c r="E19" s="3554">
        <v>20</v>
      </c>
      <c r="F19" s="3555">
        <v>8</v>
      </c>
      <c r="G19" s="3556">
        <v>28</v>
      </c>
      <c r="H19" s="1791"/>
      <c r="I19" s="1791"/>
      <c r="J19" s="1791"/>
      <c r="K19" s="1791"/>
      <c r="L19" s="1791"/>
      <c r="M19" s="1791"/>
      <c r="N19" s="1791"/>
      <c r="O19" s="1791"/>
      <c r="P19" s="1791"/>
      <c r="Q19" s="1791"/>
      <c r="R19" s="1791"/>
      <c r="S19" s="1791"/>
      <c r="T19" s="1791"/>
      <c r="U19" s="1791"/>
      <c r="V19" s="1791"/>
      <c r="W19" s="1791"/>
      <c r="X19" s="1791"/>
      <c r="Y19" s="1791"/>
      <c r="Z19" s="1791"/>
      <c r="AA19" s="1791"/>
      <c r="AB19" s="1791"/>
      <c r="AC19" s="1791"/>
      <c r="AD19" s="1791"/>
      <c r="AE19" s="1791"/>
      <c r="AF19" s="1791"/>
      <c r="AG19" s="1791"/>
      <c r="AH19" s="1791"/>
      <c r="AI19" s="1791"/>
      <c r="AJ19" s="1791"/>
      <c r="AK19" s="1791"/>
      <c r="AL19" s="1791"/>
      <c r="AM19" s="1791"/>
      <c r="AN19" s="1791"/>
      <c r="AO19" s="1791"/>
      <c r="AP19" s="1791"/>
      <c r="AQ19" s="1791"/>
    </row>
    <row r="20" spans="1:43" s="1792" customFormat="1" ht="13.5" customHeight="1">
      <c r="A20" s="3549"/>
      <c r="B20" s="3553" t="s">
        <v>2847</v>
      </c>
      <c r="C20" s="3563"/>
      <c r="D20" s="3564"/>
      <c r="E20" s="3565">
        <v>2437</v>
      </c>
      <c r="F20" s="3566">
        <v>4418</v>
      </c>
      <c r="G20" s="3567">
        <v>6855</v>
      </c>
      <c r="H20" s="1791"/>
      <c r="I20" s="1791"/>
      <c r="J20" s="1791"/>
      <c r="K20" s="1791"/>
      <c r="L20" s="1791"/>
      <c r="M20" s="1791"/>
      <c r="N20" s="1791"/>
      <c r="O20" s="1791"/>
      <c r="P20" s="1791"/>
      <c r="Q20" s="1791"/>
      <c r="R20" s="1791"/>
      <c r="S20" s="1791"/>
      <c r="T20" s="1791"/>
      <c r="U20" s="1791"/>
      <c r="V20" s="1791"/>
      <c r="W20" s="1791"/>
      <c r="X20" s="1791"/>
      <c r="Y20" s="1791"/>
      <c r="Z20" s="1791"/>
      <c r="AA20" s="1791"/>
      <c r="AB20" s="1791"/>
      <c r="AC20" s="1791"/>
      <c r="AD20" s="1791"/>
      <c r="AE20" s="1791"/>
      <c r="AF20" s="1791"/>
      <c r="AG20" s="1791"/>
      <c r="AH20" s="1791"/>
      <c r="AI20" s="1791"/>
      <c r="AJ20" s="1791"/>
      <c r="AK20" s="1791"/>
      <c r="AL20" s="1791"/>
      <c r="AM20" s="1791"/>
      <c r="AN20" s="1791"/>
      <c r="AO20" s="1791"/>
      <c r="AP20" s="1791"/>
      <c r="AQ20" s="1791"/>
    </row>
    <row r="21" spans="1:43" s="3558" customFormat="1" ht="13.5" customHeight="1">
      <c r="A21" s="3549"/>
      <c r="B21" s="3553"/>
      <c r="C21" s="3568" t="s">
        <v>2992</v>
      </c>
      <c r="D21" s="3564"/>
      <c r="E21" s="3554">
        <v>197</v>
      </c>
      <c r="F21" s="3555">
        <v>415</v>
      </c>
      <c r="G21" s="3556">
        <v>612</v>
      </c>
      <c r="H21" s="3557"/>
      <c r="I21" s="3557"/>
      <c r="J21" s="3557"/>
      <c r="K21" s="3557"/>
      <c r="L21" s="3557"/>
      <c r="M21" s="3557"/>
      <c r="N21" s="3557"/>
      <c r="O21" s="3557"/>
      <c r="P21" s="3557"/>
      <c r="Q21" s="3557"/>
      <c r="R21" s="3557"/>
      <c r="S21" s="3557"/>
      <c r="T21" s="3557"/>
      <c r="U21" s="3557"/>
      <c r="V21" s="3557"/>
      <c r="W21" s="3557"/>
      <c r="X21" s="3557"/>
      <c r="Y21" s="3557"/>
      <c r="Z21" s="3557"/>
      <c r="AA21" s="3557"/>
      <c r="AB21" s="3557"/>
      <c r="AC21" s="3557"/>
      <c r="AD21" s="3557"/>
      <c r="AE21" s="3557"/>
      <c r="AF21" s="3557"/>
      <c r="AG21" s="3557"/>
      <c r="AH21" s="3557"/>
      <c r="AI21" s="3557"/>
      <c r="AJ21" s="3557"/>
      <c r="AK21" s="3557"/>
      <c r="AL21" s="3557"/>
      <c r="AM21" s="3557"/>
      <c r="AN21" s="3557"/>
      <c r="AO21" s="3557"/>
      <c r="AP21" s="3557"/>
      <c r="AQ21" s="3557"/>
    </row>
    <row r="22" spans="1:43" s="1792" customFormat="1" ht="13.5" customHeight="1">
      <c r="A22" s="3549"/>
      <c r="B22" s="3553"/>
      <c r="C22" s="3568" t="s">
        <v>2993</v>
      </c>
      <c r="D22" s="3564"/>
      <c r="E22" s="3554">
        <v>83</v>
      </c>
      <c r="F22" s="3555">
        <v>127</v>
      </c>
      <c r="G22" s="3556">
        <v>210</v>
      </c>
      <c r="H22" s="1791"/>
      <c r="I22" s="1791"/>
      <c r="J22" s="1791"/>
      <c r="K22" s="1791"/>
      <c r="L22" s="1791"/>
      <c r="M22" s="1791"/>
      <c r="N22" s="1791"/>
      <c r="O22" s="1791"/>
      <c r="P22" s="1791"/>
      <c r="Q22" s="1791"/>
      <c r="R22" s="1791"/>
      <c r="S22" s="1791"/>
      <c r="T22" s="1791"/>
      <c r="U22" s="1791"/>
      <c r="V22" s="1791"/>
      <c r="W22" s="1791"/>
      <c r="X22" s="1791"/>
      <c r="Y22" s="1791"/>
      <c r="Z22" s="1791"/>
      <c r="AA22" s="1791"/>
      <c r="AB22" s="1791"/>
      <c r="AC22" s="1791"/>
      <c r="AD22" s="1791"/>
      <c r="AE22" s="1791"/>
      <c r="AF22" s="1791"/>
      <c r="AG22" s="1791"/>
      <c r="AH22" s="1791"/>
      <c r="AI22" s="1791"/>
      <c r="AJ22" s="1791"/>
      <c r="AK22" s="1791"/>
      <c r="AL22" s="1791"/>
      <c r="AM22" s="1791"/>
      <c r="AN22" s="1791"/>
      <c r="AO22" s="1791"/>
      <c r="AP22" s="1791"/>
      <c r="AQ22" s="1791"/>
    </row>
    <row r="23" spans="1:43" s="1792" customFormat="1" ht="13.5" customHeight="1">
      <c r="A23" s="3549"/>
      <c r="B23" s="3553"/>
      <c r="C23" s="3568" t="s">
        <v>2994</v>
      </c>
      <c r="D23" s="3564"/>
      <c r="E23" s="3554">
        <v>374</v>
      </c>
      <c r="F23" s="3555">
        <v>808</v>
      </c>
      <c r="G23" s="3556">
        <v>1182</v>
      </c>
      <c r="H23" s="1791"/>
      <c r="I23" s="1791"/>
      <c r="J23" s="1791"/>
      <c r="K23" s="1791"/>
      <c r="L23" s="1791"/>
      <c r="M23" s="1791"/>
      <c r="N23" s="1791"/>
      <c r="O23" s="1791"/>
      <c r="P23" s="1791"/>
      <c r="Q23" s="1791"/>
      <c r="R23" s="1791"/>
      <c r="S23" s="1791"/>
      <c r="T23" s="1791"/>
      <c r="U23" s="1791"/>
      <c r="V23" s="1791"/>
      <c r="W23" s="1791"/>
      <c r="X23" s="1791"/>
      <c r="Y23" s="1791"/>
      <c r="Z23" s="1791"/>
      <c r="AA23" s="1791"/>
      <c r="AB23" s="1791"/>
      <c r="AC23" s="1791"/>
      <c r="AD23" s="1791"/>
      <c r="AE23" s="1791"/>
      <c r="AF23" s="1791"/>
      <c r="AG23" s="1791"/>
      <c r="AH23" s="1791"/>
      <c r="AI23" s="1791"/>
      <c r="AJ23" s="1791"/>
      <c r="AK23" s="1791"/>
      <c r="AL23" s="1791"/>
      <c r="AM23" s="1791"/>
      <c r="AN23" s="1791"/>
      <c r="AO23" s="1791"/>
      <c r="AP23" s="1791"/>
      <c r="AQ23" s="1791"/>
    </row>
    <row r="24" spans="1:43" s="3558" customFormat="1" ht="13.9" customHeight="1">
      <c r="A24" s="3549"/>
      <c r="B24" s="3553"/>
      <c r="C24" s="3568" t="s">
        <v>2995</v>
      </c>
      <c r="D24" s="3564"/>
      <c r="E24" s="3554">
        <v>39</v>
      </c>
      <c r="F24" s="3555">
        <v>67</v>
      </c>
      <c r="G24" s="3556">
        <v>106</v>
      </c>
      <c r="H24" s="3557"/>
      <c r="I24" s="3557"/>
      <c r="J24" s="3557"/>
      <c r="K24" s="3557"/>
      <c r="L24" s="3557"/>
      <c r="M24" s="3557"/>
      <c r="N24" s="3557"/>
      <c r="O24" s="3557"/>
      <c r="P24" s="3557"/>
      <c r="Q24" s="3557"/>
      <c r="R24" s="3557"/>
      <c r="S24" s="3557"/>
      <c r="T24" s="3557"/>
      <c r="U24" s="3557"/>
      <c r="V24" s="3557"/>
      <c r="W24" s="3557"/>
      <c r="X24" s="3557"/>
      <c r="Y24" s="3557"/>
      <c r="Z24" s="3557"/>
      <c r="AA24" s="3557"/>
      <c r="AB24" s="3557"/>
      <c r="AC24" s="3557"/>
      <c r="AD24" s="3557"/>
      <c r="AE24" s="3557"/>
      <c r="AF24" s="3557"/>
      <c r="AG24" s="3557"/>
      <c r="AH24" s="3557"/>
      <c r="AI24" s="3557"/>
      <c r="AJ24" s="3557"/>
      <c r="AK24" s="3557"/>
      <c r="AL24" s="3557"/>
      <c r="AM24" s="3557"/>
      <c r="AN24" s="3557"/>
      <c r="AO24" s="3557"/>
      <c r="AP24" s="3557"/>
      <c r="AQ24" s="3557"/>
    </row>
    <row r="25" spans="1:43" s="1792" customFormat="1" ht="13.5" customHeight="1">
      <c r="A25" s="3549"/>
      <c r="B25" s="3553"/>
      <c r="C25" s="3568" t="s">
        <v>2996</v>
      </c>
      <c r="D25" s="3564"/>
      <c r="E25" s="3554">
        <v>151</v>
      </c>
      <c r="F25" s="3555">
        <v>561</v>
      </c>
      <c r="G25" s="3556">
        <v>712</v>
      </c>
      <c r="H25" s="1791"/>
      <c r="I25" s="1791"/>
      <c r="J25" s="1791"/>
      <c r="K25" s="1791"/>
      <c r="L25" s="1791"/>
      <c r="M25" s="1791"/>
      <c r="N25" s="1791"/>
      <c r="O25" s="1791"/>
      <c r="P25" s="1791"/>
      <c r="Q25" s="1791"/>
      <c r="R25" s="1791"/>
      <c r="S25" s="1791"/>
      <c r="T25" s="1791"/>
      <c r="U25" s="1791"/>
      <c r="V25" s="1791"/>
      <c r="W25" s="1791"/>
      <c r="X25" s="1791"/>
      <c r="Y25" s="1791"/>
      <c r="Z25" s="1791"/>
      <c r="AA25" s="1791"/>
      <c r="AB25" s="1791"/>
      <c r="AC25" s="1791"/>
      <c r="AD25" s="1791"/>
      <c r="AE25" s="1791"/>
      <c r="AF25" s="1791"/>
      <c r="AG25" s="1791"/>
      <c r="AH25" s="1791"/>
      <c r="AI25" s="1791"/>
      <c r="AJ25" s="1791"/>
      <c r="AK25" s="1791"/>
      <c r="AL25" s="1791"/>
      <c r="AM25" s="1791"/>
      <c r="AN25" s="1791"/>
      <c r="AO25" s="1791"/>
      <c r="AP25" s="1791"/>
      <c r="AQ25" s="1791"/>
    </row>
    <row r="26" spans="1:43" s="1792" customFormat="1" ht="13.5" customHeight="1">
      <c r="A26" s="3549"/>
      <c r="B26" s="3553"/>
      <c r="C26" s="3568" t="s">
        <v>2997</v>
      </c>
      <c r="D26" s="3564"/>
      <c r="E26" s="3554">
        <v>90</v>
      </c>
      <c r="F26" s="3555">
        <v>167</v>
      </c>
      <c r="G26" s="3556">
        <v>257</v>
      </c>
      <c r="H26" s="1791"/>
      <c r="I26" s="1791"/>
      <c r="J26" s="1791"/>
      <c r="K26" s="1791"/>
      <c r="L26" s="1791"/>
      <c r="M26" s="1791"/>
      <c r="N26" s="1791"/>
      <c r="O26" s="1791"/>
      <c r="P26" s="1791"/>
      <c r="Q26" s="1791"/>
      <c r="R26" s="1791"/>
      <c r="S26" s="1791"/>
      <c r="T26" s="1791"/>
      <c r="U26" s="1791"/>
      <c r="V26" s="1791"/>
      <c r="W26" s="1791"/>
      <c r="X26" s="1791"/>
      <c r="Y26" s="1791"/>
      <c r="Z26" s="1791"/>
      <c r="AA26" s="1791"/>
      <c r="AB26" s="1791"/>
      <c r="AC26" s="1791"/>
      <c r="AD26" s="1791"/>
      <c r="AE26" s="1791"/>
      <c r="AF26" s="1791"/>
      <c r="AG26" s="1791"/>
      <c r="AH26" s="1791"/>
      <c r="AI26" s="1791"/>
      <c r="AJ26" s="1791"/>
      <c r="AK26" s="1791"/>
      <c r="AL26" s="1791"/>
      <c r="AM26" s="1791"/>
      <c r="AN26" s="1791"/>
      <c r="AO26" s="1791"/>
      <c r="AP26" s="1791"/>
      <c r="AQ26" s="1791"/>
    </row>
    <row r="27" spans="1:43" s="1792" customFormat="1" ht="13.5" customHeight="1">
      <c r="A27" s="3549"/>
      <c r="B27" s="3553"/>
      <c r="C27" s="3568" t="s">
        <v>2998</v>
      </c>
      <c r="D27" s="3564"/>
      <c r="E27" s="3554">
        <v>62</v>
      </c>
      <c r="F27" s="3555">
        <v>100</v>
      </c>
      <c r="G27" s="3556">
        <v>162</v>
      </c>
      <c r="H27" s="1791"/>
      <c r="I27" s="1791"/>
      <c r="J27" s="1791"/>
      <c r="K27" s="1791"/>
      <c r="L27" s="1791"/>
      <c r="M27" s="1791"/>
      <c r="N27" s="1791"/>
      <c r="O27" s="1791"/>
      <c r="P27" s="1791"/>
      <c r="Q27" s="1791"/>
      <c r="R27" s="1791"/>
      <c r="S27" s="1791"/>
      <c r="T27" s="1791"/>
      <c r="U27" s="1791"/>
      <c r="V27" s="1791"/>
      <c r="W27" s="1791"/>
      <c r="X27" s="1791"/>
      <c r="Y27" s="1791"/>
      <c r="Z27" s="1791"/>
      <c r="AA27" s="1791"/>
      <c r="AB27" s="1791"/>
      <c r="AC27" s="1791"/>
      <c r="AD27" s="1791"/>
      <c r="AE27" s="1791"/>
      <c r="AF27" s="1791"/>
      <c r="AG27" s="1791"/>
      <c r="AH27" s="1791"/>
      <c r="AI27" s="1791"/>
      <c r="AJ27" s="1791"/>
      <c r="AK27" s="1791"/>
      <c r="AL27" s="1791"/>
      <c r="AM27" s="1791"/>
      <c r="AN27" s="1791"/>
      <c r="AO27" s="1791"/>
      <c r="AP27" s="1791"/>
      <c r="AQ27" s="1791"/>
    </row>
    <row r="28" spans="1:43" s="1792" customFormat="1" ht="13.5" customHeight="1">
      <c r="A28" s="3549"/>
      <c r="B28" s="3553"/>
      <c r="C28" s="3568" t="s">
        <v>2999</v>
      </c>
      <c r="D28" s="3564"/>
      <c r="E28" s="3554">
        <v>57</v>
      </c>
      <c r="F28" s="3555">
        <v>277</v>
      </c>
      <c r="G28" s="3556">
        <v>334</v>
      </c>
      <c r="H28" s="1791"/>
      <c r="I28" s="1791"/>
      <c r="J28" s="1791"/>
      <c r="K28" s="1791"/>
      <c r="L28" s="1791"/>
      <c r="M28" s="1791"/>
      <c r="N28" s="1791"/>
      <c r="O28" s="1791"/>
      <c r="P28" s="1791"/>
      <c r="Q28" s="1791"/>
      <c r="R28" s="1791"/>
      <c r="S28" s="1791"/>
      <c r="T28" s="1791"/>
      <c r="U28" s="1791"/>
      <c r="V28" s="1791"/>
      <c r="W28" s="1791"/>
      <c r="X28" s="1791"/>
      <c r="Y28" s="1791"/>
      <c r="Z28" s="1791"/>
      <c r="AA28" s="1791"/>
      <c r="AB28" s="1791"/>
      <c r="AC28" s="1791"/>
      <c r="AD28" s="1791"/>
      <c r="AE28" s="1791"/>
      <c r="AF28" s="1791"/>
      <c r="AG28" s="1791"/>
      <c r="AH28" s="1791"/>
      <c r="AI28" s="1791"/>
      <c r="AJ28" s="1791"/>
      <c r="AK28" s="1791"/>
      <c r="AL28" s="1791"/>
      <c r="AM28" s="1791"/>
      <c r="AN28" s="1791"/>
      <c r="AO28" s="1791"/>
      <c r="AP28" s="1791"/>
      <c r="AQ28" s="1791"/>
    </row>
    <row r="29" spans="1:43" s="1792" customFormat="1" ht="13.5" customHeight="1">
      <c r="A29" s="3549"/>
      <c r="B29" s="3553"/>
      <c r="C29" s="3568" t="s">
        <v>3000</v>
      </c>
      <c r="D29" s="3564"/>
      <c r="E29" s="3554">
        <v>18</v>
      </c>
      <c r="F29" s="3555">
        <v>152</v>
      </c>
      <c r="G29" s="3556">
        <v>170</v>
      </c>
      <c r="H29" s="1791"/>
      <c r="I29" s="1791"/>
      <c r="J29" s="1791"/>
      <c r="K29" s="1791"/>
      <c r="L29" s="1791"/>
      <c r="M29" s="1791"/>
      <c r="N29" s="1791"/>
      <c r="O29" s="1791"/>
      <c r="P29" s="1791"/>
      <c r="Q29" s="1791"/>
      <c r="R29" s="1791"/>
      <c r="S29" s="1791"/>
      <c r="T29" s="1791"/>
      <c r="U29" s="1791"/>
      <c r="V29" s="1791"/>
      <c r="W29" s="1791"/>
      <c r="X29" s="1791"/>
      <c r="Y29" s="1791"/>
      <c r="Z29" s="1791"/>
      <c r="AA29" s="1791"/>
      <c r="AB29" s="1791"/>
      <c r="AC29" s="1791"/>
      <c r="AD29" s="1791"/>
      <c r="AE29" s="1791"/>
      <c r="AF29" s="1791"/>
      <c r="AG29" s="1791"/>
      <c r="AH29" s="1791"/>
      <c r="AI29" s="1791"/>
      <c r="AJ29" s="1791"/>
      <c r="AK29" s="1791"/>
      <c r="AL29" s="1791"/>
      <c r="AM29" s="1791"/>
      <c r="AN29" s="1791"/>
      <c r="AO29" s="1791"/>
      <c r="AP29" s="1791"/>
      <c r="AQ29" s="1791"/>
    </row>
    <row r="30" spans="1:43" s="1792" customFormat="1" ht="13.5" customHeight="1">
      <c r="A30" s="3549"/>
      <c r="B30" s="3553"/>
      <c r="C30" s="3568" t="s">
        <v>3001</v>
      </c>
      <c r="D30" s="3564"/>
      <c r="E30" s="3554">
        <v>87</v>
      </c>
      <c r="F30" s="3555">
        <v>102</v>
      </c>
      <c r="G30" s="3556">
        <v>189</v>
      </c>
      <c r="H30" s="1791"/>
      <c r="I30" s="1791"/>
      <c r="J30" s="1791"/>
      <c r="K30" s="1791"/>
      <c r="L30" s="1791"/>
      <c r="M30" s="1791"/>
      <c r="N30" s="1791"/>
      <c r="O30" s="1791"/>
      <c r="P30" s="1791"/>
      <c r="Q30" s="1791"/>
      <c r="R30" s="1791"/>
      <c r="S30" s="1791"/>
      <c r="T30" s="1791"/>
      <c r="U30" s="1791"/>
      <c r="V30" s="1791"/>
      <c r="W30" s="1791"/>
      <c r="X30" s="1791"/>
      <c r="Y30" s="1791"/>
      <c r="Z30" s="1791"/>
      <c r="AA30" s="1791"/>
      <c r="AB30" s="1791"/>
      <c r="AC30" s="1791"/>
      <c r="AD30" s="1791"/>
      <c r="AE30" s="1791"/>
      <c r="AF30" s="1791"/>
      <c r="AG30" s="1791"/>
      <c r="AH30" s="1791"/>
      <c r="AI30" s="1791"/>
      <c r="AJ30" s="1791"/>
      <c r="AK30" s="1791"/>
      <c r="AL30" s="1791"/>
      <c r="AM30" s="1791"/>
      <c r="AN30" s="1791"/>
      <c r="AO30" s="1791"/>
      <c r="AP30" s="1791"/>
      <c r="AQ30" s="1791"/>
    </row>
    <row r="31" spans="1:43" s="1792" customFormat="1" ht="13.5" customHeight="1">
      <c r="A31" s="3549"/>
      <c r="B31" s="3553"/>
      <c r="C31" s="3568" t="s">
        <v>3002</v>
      </c>
      <c r="D31" s="3564"/>
      <c r="E31" s="3554">
        <v>118</v>
      </c>
      <c r="F31" s="3555">
        <v>90</v>
      </c>
      <c r="G31" s="3556">
        <v>208</v>
      </c>
      <c r="H31" s="1791"/>
      <c r="I31" s="1791"/>
      <c r="J31" s="1791"/>
      <c r="K31" s="1791"/>
      <c r="L31" s="1791"/>
      <c r="M31" s="1791"/>
      <c r="N31" s="1791"/>
      <c r="O31" s="1791"/>
      <c r="P31" s="1791"/>
      <c r="Q31" s="1791"/>
      <c r="R31" s="1791"/>
      <c r="S31" s="1791"/>
      <c r="T31" s="1791"/>
      <c r="U31" s="1791"/>
      <c r="V31" s="1791"/>
      <c r="W31" s="1791"/>
      <c r="X31" s="1791"/>
      <c r="Y31" s="1791"/>
      <c r="Z31" s="1791"/>
      <c r="AA31" s="1791"/>
      <c r="AB31" s="1791"/>
      <c r="AC31" s="1791"/>
      <c r="AD31" s="1791"/>
      <c r="AE31" s="1791"/>
      <c r="AF31" s="1791"/>
      <c r="AG31" s="1791"/>
      <c r="AH31" s="1791"/>
      <c r="AI31" s="1791"/>
      <c r="AJ31" s="1791"/>
      <c r="AK31" s="1791"/>
      <c r="AL31" s="1791"/>
      <c r="AM31" s="1791"/>
      <c r="AN31" s="1791"/>
      <c r="AO31" s="1791"/>
      <c r="AP31" s="1791"/>
      <c r="AQ31" s="1791"/>
    </row>
    <row r="32" spans="1:43" s="1792" customFormat="1" ht="13.5" customHeight="1">
      <c r="A32" s="3549"/>
      <c r="B32" s="3553"/>
      <c r="C32" s="3568" t="s">
        <v>3003</v>
      </c>
      <c r="D32" s="3564"/>
      <c r="E32" s="3554">
        <v>110</v>
      </c>
      <c r="F32" s="3555">
        <v>258</v>
      </c>
      <c r="G32" s="3556">
        <v>368</v>
      </c>
      <c r="H32" s="1791"/>
      <c r="I32" s="1791"/>
      <c r="J32" s="1791"/>
      <c r="K32" s="1791"/>
      <c r="L32" s="1791"/>
      <c r="M32" s="1791"/>
      <c r="N32" s="1791"/>
      <c r="O32" s="1791"/>
      <c r="P32" s="1791"/>
      <c r="Q32" s="1791"/>
      <c r="R32" s="1791"/>
      <c r="S32" s="1791"/>
      <c r="T32" s="1791"/>
      <c r="U32" s="1791"/>
      <c r="V32" s="1791"/>
      <c r="W32" s="1791"/>
      <c r="X32" s="1791"/>
      <c r="Y32" s="1791"/>
      <c r="Z32" s="1791"/>
      <c r="AA32" s="1791"/>
      <c r="AB32" s="1791"/>
      <c r="AC32" s="1791"/>
      <c r="AD32" s="1791"/>
      <c r="AE32" s="1791"/>
      <c r="AF32" s="1791"/>
      <c r="AG32" s="1791"/>
      <c r="AH32" s="1791"/>
      <c r="AI32" s="1791"/>
      <c r="AJ32" s="1791"/>
      <c r="AK32" s="1791"/>
      <c r="AL32" s="1791"/>
      <c r="AM32" s="1791"/>
      <c r="AN32" s="1791"/>
      <c r="AO32" s="1791"/>
      <c r="AP32" s="1791"/>
      <c r="AQ32" s="1791"/>
    </row>
    <row r="33" spans="1:43" s="3560" customFormat="1" ht="13.5" customHeight="1">
      <c r="A33" s="3549"/>
      <c r="B33" s="3553"/>
      <c r="C33" s="3568" t="s">
        <v>3004</v>
      </c>
      <c r="D33" s="3564"/>
      <c r="E33" s="3554">
        <v>385</v>
      </c>
      <c r="F33" s="3555">
        <v>181</v>
      </c>
      <c r="G33" s="3556">
        <v>566</v>
      </c>
      <c r="H33" s="3559"/>
      <c r="I33" s="3559"/>
      <c r="J33" s="3559"/>
      <c r="K33" s="3559"/>
      <c r="L33" s="3559"/>
      <c r="M33" s="3559"/>
      <c r="N33" s="3559"/>
      <c r="O33" s="3559"/>
      <c r="P33" s="3559"/>
      <c r="Q33" s="3559"/>
      <c r="R33" s="3559"/>
      <c r="S33" s="3559"/>
      <c r="T33" s="3559"/>
      <c r="U33" s="3559"/>
      <c r="V33" s="3559"/>
      <c r="W33" s="3559"/>
      <c r="X33" s="3559"/>
      <c r="Y33" s="3559"/>
      <c r="Z33" s="3559"/>
      <c r="AA33" s="3559"/>
      <c r="AB33" s="3559"/>
      <c r="AC33" s="3559"/>
      <c r="AD33" s="3559"/>
      <c r="AE33" s="3559"/>
      <c r="AF33" s="3559"/>
      <c r="AG33" s="3559"/>
      <c r="AH33" s="3559"/>
      <c r="AI33" s="3559"/>
      <c r="AJ33" s="3559"/>
      <c r="AK33" s="3559"/>
      <c r="AL33" s="3559"/>
      <c r="AM33" s="3559"/>
      <c r="AN33" s="3559"/>
      <c r="AO33" s="3559"/>
      <c r="AP33" s="3559"/>
      <c r="AQ33" s="3559"/>
    </row>
    <row r="34" spans="1:43" s="1792" customFormat="1" ht="13.5" customHeight="1">
      <c r="A34" s="3549"/>
      <c r="B34" s="3553"/>
      <c r="C34" s="3568" t="s">
        <v>3005</v>
      </c>
      <c r="D34" s="3564"/>
      <c r="E34" s="3554">
        <v>3</v>
      </c>
      <c r="F34" s="3555">
        <v>0</v>
      </c>
      <c r="G34" s="3556">
        <v>3</v>
      </c>
      <c r="H34" s="1791"/>
      <c r="I34" s="1791"/>
      <c r="J34" s="1791"/>
      <c r="K34" s="1791"/>
      <c r="L34" s="1791"/>
      <c r="M34" s="1791"/>
      <c r="N34" s="1791"/>
      <c r="O34" s="1791"/>
      <c r="P34" s="1791"/>
      <c r="Q34" s="1791"/>
      <c r="R34" s="1791"/>
      <c r="S34" s="1791"/>
      <c r="T34" s="1791"/>
      <c r="U34" s="1791"/>
      <c r="V34" s="1791"/>
      <c r="W34" s="1791"/>
      <c r="X34" s="1791"/>
      <c r="Y34" s="1791"/>
      <c r="Z34" s="1791"/>
      <c r="AA34" s="1791"/>
      <c r="AB34" s="1791"/>
      <c r="AC34" s="1791"/>
      <c r="AD34" s="1791"/>
      <c r="AE34" s="1791"/>
      <c r="AF34" s="1791"/>
      <c r="AG34" s="1791"/>
      <c r="AH34" s="1791"/>
      <c r="AI34" s="1791"/>
      <c r="AJ34" s="1791"/>
      <c r="AK34" s="1791"/>
      <c r="AL34" s="1791"/>
      <c r="AM34" s="1791"/>
      <c r="AN34" s="1791"/>
      <c r="AO34" s="1791"/>
      <c r="AP34" s="1791"/>
      <c r="AQ34" s="1791"/>
    </row>
    <row r="35" spans="1:43" s="3560" customFormat="1" ht="13.5" customHeight="1">
      <c r="A35" s="3549"/>
      <c r="B35" s="3553"/>
      <c r="C35" s="3568" t="s">
        <v>3006</v>
      </c>
      <c r="D35" s="3564"/>
      <c r="E35" s="3554">
        <v>7</v>
      </c>
      <c r="F35" s="3555">
        <v>274</v>
      </c>
      <c r="G35" s="3556">
        <v>281</v>
      </c>
      <c r="H35" s="3559"/>
      <c r="I35" s="3559"/>
      <c r="J35" s="3559"/>
      <c r="K35" s="3559"/>
      <c r="L35" s="3559"/>
      <c r="M35" s="3559"/>
      <c r="N35" s="3559"/>
      <c r="O35" s="3559"/>
      <c r="P35" s="3559"/>
      <c r="Q35" s="3559"/>
      <c r="R35" s="3559"/>
      <c r="S35" s="3559"/>
      <c r="T35" s="3559"/>
      <c r="U35" s="3559"/>
      <c r="V35" s="3559"/>
      <c r="W35" s="3559"/>
      <c r="X35" s="3559"/>
      <c r="Y35" s="3559"/>
      <c r="Z35" s="3559"/>
      <c r="AA35" s="3559"/>
      <c r="AB35" s="3559"/>
      <c r="AC35" s="3559"/>
      <c r="AD35" s="3559"/>
      <c r="AE35" s="3559"/>
      <c r="AF35" s="3559"/>
      <c r="AG35" s="3559"/>
      <c r="AH35" s="3559"/>
      <c r="AI35" s="3559"/>
      <c r="AJ35" s="3559"/>
      <c r="AK35" s="3559"/>
      <c r="AL35" s="3559"/>
      <c r="AM35" s="3559"/>
      <c r="AN35" s="3559"/>
      <c r="AO35" s="3559"/>
      <c r="AP35" s="3559"/>
      <c r="AQ35" s="3559"/>
    </row>
    <row r="36" spans="1:43" s="3560" customFormat="1" ht="13.5" customHeight="1">
      <c r="A36" s="3569"/>
      <c r="B36" s="3570"/>
      <c r="C36" s="3568" t="s">
        <v>3007</v>
      </c>
      <c r="D36" s="3568"/>
      <c r="E36" s="2273">
        <v>18</v>
      </c>
      <c r="F36" s="2274">
        <v>55</v>
      </c>
      <c r="G36" s="3556">
        <v>73</v>
      </c>
      <c r="H36" s="3559"/>
      <c r="I36" s="3559"/>
      <c r="J36" s="3559"/>
      <c r="K36" s="3559"/>
      <c r="L36" s="3559"/>
      <c r="M36" s="3559"/>
      <c r="N36" s="3559"/>
      <c r="O36" s="3559"/>
      <c r="P36" s="3559"/>
      <c r="Q36" s="3559"/>
      <c r="R36" s="3559"/>
      <c r="S36" s="3559"/>
      <c r="T36" s="3559"/>
      <c r="U36" s="3559"/>
      <c r="V36" s="3559"/>
      <c r="W36" s="3559"/>
      <c r="X36" s="3559"/>
      <c r="Y36" s="3559"/>
      <c r="Z36" s="3559"/>
      <c r="AA36" s="3559"/>
      <c r="AB36" s="3559"/>
      <c r="AC36" s="3559"/>
      <c r="AD36" s="3559"/>
      <c r="AE36" s="3559"/>
      <c r="AF36" s="3559"/>
      <c r="AG36" s="3559"/>
      <c r="AH36" s="3559"/>
      <c r="AI36" s="3559"/>
      <c r="AJ36" s="3559"/>
      <c r="AK36" s="3559"/>
      <c r="AL36" s="3559"/>
      <c r="AM36" s="3559"/>
      <c r="AN36" s="3559"/>
      <c r="AO36" s="3559"/>
      <c r="AP36" s="3559"/>
      <c r="AQ36" s="3559"/>
    </row>
    <row r="37" spans="1:43" s="3560" customFormat="1" ht="13.5" customHeight="1">
      <c r="A37" s="3569"/>
      <c r="B37" s="3570"/>
      <c r="C37" s="3568" t="s">
        <v>3008</v>
      </c>
      <c r="D37" s="3568"/>
      <c r="E37" s="2273">
        <v>73</v>
      </c>
      <c r="F37" s="2274">
        <v>70</v>
      </c>
      <c r="G37" s="3556">
        <v>143</v>
      </c>
      <c r="H37" s="3559"/>
      <c r="I37" s="3559"/>
      <c r="J37" s="3559"/>
      <c r="K37" s="3559"/>
      <c r="L37" s="3559"/>
      <c r="M37" s="3559"/>
      <c r="N37" s="3559"/>
      <c r="O37" s="3559"/>
      <c r="P37" s="3559"/>
      <c r="Q37" s="3559"/>
      <c r="R37" s="3559"/>
      <c r="S37" s="3559"/>
      <c r="T37" s="3559"/>
      <c r="U37" s="3559"/>
      <c r="V37" s="3559"/>
      <c r="W37" s="3559"/>
      <c r="X37" s="3559"/>
      <c r="Y37" s="3559"/>
      <c r="Z37" s="3559"/>
      <c r="AA37" s="3559"/>
      <c r="AB37" s="3559"/>
      <c r="AC37" s="3559"/>
      <c r="AD37" s="3559"/>
      <c r="AE37" s="3559"/>
      <c r="AF37" s="3559"/>
      <c r="AG37" s="3559"/>
      <c r="AH37" s="3559"/>
      <c r="AI37" s="3559"/>
      <c r="AJ37" s="3559"/>
      <c r="AK37" s="3559"/>
      <c r="AL37" s="3559"/>
      <c r="AM37" s="3559"/>
      <c r="AN37" s="3559"/>
      <c r="AO37" s="3559"/>
      <c r="AP37" s="3559"/>
      <c r="AQ37" s="3559"/>
    </row>
    <row r="38" spans="1:43" s="3560" customFormat="1" ht="13.5" customHeight="1">
      <c r="A38" s="3569"/>
      <c r="B38" s="3570"/>
      <c r="C38" s="3568" t="s">
        <v>3009</v>
      </c>
      <c r="D38" s="3568"/>
      <c r="E38" s="2273">
        <v>49</v>
      </c>
      <c r="F38" s="2274">
        <v>79</v>
      </c>
      <c r="G38" s="3556">
        <v>128</v>
      </c>
      <c r="H38" s="3559"/>
      <c r="I38" s="3559"/>
      <c r="J38" s="3559"/>
      <c r="K38" s="3559"/>
      <c r="L38" s="3559"/>
      <c r="M38" s="3559"/>
      <c r="N38" s="3559"/>
      <c r="O38" s="3559"/>
      <c r="P38" s="3559"/>
      <c r="Q38" s="3559"/>
      <c r="R38" s="3559"/>
      <c r="S38" s="3559"/>
      <c r="T38" s="3559"/>
      <c r="U38" s="3559"/>
      <c r="V38" s="3559"/>
      <c r="W38" s="3559"/>
      <c r="X38" s="3559"/>
      <c r="Y38" s="3559"/>
      <c r="Z38" s="3559"/>
      <c r="AA38" s="3559"/>
      <c r="AB38" s="3559"/>
      <c r="AC38" s="3559"/>
      <c r="AD38" s="3559"/>
      <c r="AE38" s="3559"/>
      <c r="AF38" s="3559"/>
      <c r="AG38" s="3559"/>
      <c r="AH38" s="3559"/>
      <c r="AI38" s="3559"/>
      <c r="AJ38" s="3559"/>
      <c r="AK38" s="3559"/>
      <c r="AL38" s="3559"/>
      <c r="AM38" s="3559"/>
      <c r="AN38" s="3559"/>
      <c r="AO38" s="3559"/>
      <c r="AP38" s="3559"/>
      <c r="AQ38" s="3559"/>
    </row>
    <row r="39" spans="1:43" s="3560" customFormat="1" ht="13.5" customHeight="1">
      <c r="A39" s="3569"/>
      <c r="B39" s="3570"/>
      <c r="C39" s="3568" t="s">
        <v>3010</v>
      </c>
      <c r="D39" s="3568"/>
      <c r="E39" s="2273">
        <v>123</v>
      </c>
      <c r="F39" s="2274">
        <v>246</v>
      </c>
      <c r="G39" s="3556">
        <v>369</v>
      </c>
      <c r="H39" s="3559"/>
      <c r="I39" s="3559"/>
      <c r="J39" s="3559"/>
      <c r="K39" s="3559"/>
      <c r="L39" s="3559"/>
      <c r="M39" s="3559"/>
      <c r="N39" s="3559"/>
      <c r="O39" s="3559"/>
      <c r="P39" s="3559"/>
      <c r="Q39" s="3559"/>
      <c r="R39" s="3559"/>
      <c r="S39" s="3559"/>
      <c r="T39" s="3559"/>
      <c r="U39" s="3559"/>
      <c r="V39" s="3559"/>
      <c r="W39" s="3559"/>
      <c r="X39" s="3559"/>
      <c r="Y39" s="3559"/>
      <c r="Z39" s="3559"/>
      <c r="AA39" s="3559"/>
      <c r="AB39" s="3559"/>
      <c r="AC39" s="3559"/>
      <c r="AD39" s="3559"/>
      <c r="AE39" s="3559"/>
      <c r="AF39" s="3559"/>
      <c r="AG39" s="3559"/>
      <c r="AH39" s="3559"/>
      <c r="AI39" s="3559"/>
      <c r="AJ39" s="3559"/>
      <c r="AK39" s="3559"/>
      <c r="AL39" s="3559"/>
      <c r="AM39" s="3559"/>
      <c r="AN39" s="3559"/>
      <c r="AO39" s="3559"/>
      <c r="AP39" s="3559"/>
      <c r="AQ39" s="3559"/>
    </row>
    <row r="40" spans="1:43" s="3560" customFormat="1" ht="13.5" customHeight="1">
      <c r="A40" s="3569"/>
      <c r="B40" s="3570"/>
      <c r="C40" s="3568" t="s">
        <v>3011</v>
      </c>
      <c r="D40" s="3568"/>
      <c r="E40" s="2273">
        <v>64</v>
      </c>
      <c r="F40" s="2274">
        <v>75</v>
      </c>
      <c r="G40" s="3556">
        <v>139</v>
      </c>
      <c r="H40" s="3559"/>
      <c r="I40" s="3559"/>
      <c r="J40" s="3559"/>
      <c r="K40" s="3559"/>
      <c r="L40" s="3559"/>
      <c r="M40" s="3559"/>
      <c r="N40" s="3559"/>
      <c r="O40" s="3559"/>
      <c r="P40" s="3559"/>
      <c r="Q40" s="3559"/>
      <c r="R40" s="3559"/>
      <c r="S40" s="3559"/>
      <c r="T40" s="3559"/>
      <c r="U40" s="3559"/>
      <c r="V40" s="3559"/>
      <c r="W40" s="3559"/>
      <c r="X40" s="3559"/>
      <c r="Y40" s="3559"/>
      <c r="Z40" s="3559"/>
      <c r="AA40" s="3559"/>
      <c r="AB40" s="3559"/>
      <c r="AC40" s="3559"/>
      <c r="AD40" s="3559"/>
      <c r="AE40" s="3559"/>
      <c r="AF40" s="3559"/>
      <c r="AG40" s="3559"/>
      <c r="AH40" s="3559"/>
      <c r="AI40" s="3559"/>
      <c r="AJ40" s="3559"/>
      <c r="AK40" s="3559"/>
      <c r="AL40" s="3559"/>
      <c r="AM40" s="3559"/>
      <c r="AN40" s="3559"/>
      <c r="AO40" s="3559"/>
      <c r="AP40" s="3559"/>
      <c r="AQ40" s="3559"/>
    </row>
    <row r="41" spans="1:43" s="3560" customFormat="1" ht="13.5" customHeight="1">
      <c r="A41" s="3569"/>
      <c r="B41" s="3570"/>
      <c r="C41" s="3568" t="s">
        <v>3012</v>
      </c>
      <c r="D41" s="3568"/>
      <c r="E41" s="2273">
        <v>1</v>
      </c>
      <c r="F41" s="2274">
        <v>0</v>
      </c>
      <c r="G41" s="3556">
        <v>1</v>
      </c>
      <c r="H41" s="3559"/>
      <c r="I41" s="3559"/>
      <c r="J41" s="3559"/>
      <c r="K41" s="3559"/>
      <c r="L41" s="3559"/>
      <c r="M41" s="3559"/>
      <c r="N41" s="3559"/>
      <c r="O41" s="3559"/>
      <c r="P41" s="3559"/>
      <c r="Q41" s="3559"/>
      <c r="R41" s="3559"/>
      <c r="S41" s="3559"/>
      <c r="T41" s="3559"/>
      <c r="U41" s="3559"/>
      <c r="V41" s="3559"/>
      <c r="W41" s="3559"/>
      <c r="X41" s="3559"/>
      <c r="Y41" s="3559"/>
      <c r="Z41" s="3559"/>
      <c r="AA41" s="3559"/>
      <c r="AB41" s="3559"/>
      <c r="AC41" s="3559"/>
      <c r="AD41" s="3559"/>
      <c r="AE41" s="3559"/>
      <c r="AF41" s="3559"/>
      <c r="AG41" s="3559"/>
      <c r="AH41" s="3559"/>
      <c r="AI41" s="3559"/>
      <c r="AJ41" s="3559"/>
      <c r="AK41" s="3559"/>
      <c r="AL41" s="3559"/>
      <c r="AM41" s="3559"/>
      <c r="AN41" s="3559"/>
      <c r="AO41" s="3559"/>
      <c r="AP41" s="3559"/>
      <c r="AQ41" s="3559"/>
    </row>
    <row r="42" spans="1:43" s="3560" customFormat="1" ht="13.5" customHeight="1">
      <c r="A42" s="3569"/>
      <c r="B42" s="3570"/>
      <c r="C42" s="3568" t="s">
        <v>3013</v>
      </c>
      <c r="D42" s="3568"/>
      <c r="E42" s="2273">
        <v>154</v>
      </c>
      <c r="F42" s="2274">
        <v>89</v>
      </c>
      <c r="G42" s="3556">
        <v>243</v>
      </c>
      <c r="H42" s="3559"/>
      <c r="I42" s="3559"/>
      <c r="J42" s="3559"/>
      <c r="K42" s="3559"/>
      <c r="L42" s="3559"/>
      <c r="M42" s="3559"/>
      <c r="N42" s="3559"/>
      <c r="O42" s="3559"/>
      <c r="P42" s="3559"/>
      <c r="Q42" s="3559"/>
      <c r="R42" s="3559"/>
      <c r="S42" s="3559"/>
      <c r="T42" s="3559"/>
      <c r="U42" s="3559"/>
      <c r="V42" s="3559"/>
      <c r="W42" s="3559"/>
      <c r="X42" s="3559"/>
      <c r="Y42" s="3559"/>
      <c r="Z42" s="3559"/>
      <c r="AA42" s="3559"/>
      <c r="AB42" s="3559"/>
      <c r="AC42" s="3559"/>
      <c r="AD42" s="3559"/>
      <c r="AE42" s="3559"/>
      <c r="AF42" s="3559"/>
      <c r="AG42" s="3559"/>
      <c r="AH42" s="3559"/>
      <c r="AI42" s="3559"/>
      <c r="AJ42" s="3559"/>
      <c r="AK42" s="3559"/>
      <c r="AL42" s="3559"/>
      <c r="AM42" s="3559"/>
      <c r="AN42" s="3559"/>
      <c r="AO42" s="3559"/>
      <c r="AP42" s="3559"/>
      <c r="AQ42" s="3559"/>
    </row>
    <row r="43" spans="1:43" s="3560" customFormat="1" ht="13.5" customHeight="1">
      <c r="A43" s="3569"/>
      <c r="B43" s="3570"/>
      <c r="C43" s="3568" t="s">
        <v>3014</v>
      </c>
      <c r="D43" s="3568"/>
      <c r="E43" s="2273">
        <v>42</v>
      </c>
      <c r="F43" s="2274">
        <v>37</v>
      </c>
      <c r="G43" s="3556">
        <v>79</v>
      </c>
      <c r="H43" s="3559"/>
      <c r="I43" s="3559"/>
      <c r="J43" s="3559"/>
      <c r="K43" s="3559"/>
      <c r="L43" s="3559"/>
      <c r="M43" s="3559"/>
      <c r="N43" s="3559"/>
      <c r="O43" s="3559"/>
      <c r="P43" s="3559"/>
      <c r="Q43" s="3559"/>
      <c r="R43" s="3559"/>
      <c r="S43" s="3559"/>
      <c r="T43" s="3559"/>
      <c r="U43" s="3559"/>
      <c r="V43" s="3559"/>
      <c r="W43" s="3559"/>
      <c r="X43" s="3559"/>
      <c r="Y43" s="3559"/>
      <c r="Z43" s="3559"/>
      <c r="AA43" s="3559"/>
      <c r="AB43" s="3559"/>
      <c r="AC43" s="3559"/>
      <c r="AD43" s="3559"/>
      <c r="AE43" s="3559"/>
      <c r="AF43" s="3559"/>
      <c r="AG43" s="3559"/>
      <c r="AH43" s="3559"/>
      <c r="AI43" s="3559"/>
      <c r="AJ43" s="3559"/>
      <c r="AK43" s="3559"/>
      <c r="AL43" s="3559"/>
      <c r="AM43" s="3559"/>
      <c r="AN43" s="3559"/>
      <c r="AO43" s="3559"/>
      <c r="AP43" s="3559"/>
      <c r="AQ43" s="3559"/>
    </row>
    <row r="44" spans="1:43" s="3560" customFormat="1" ht="13.5" customHeight="1">
      <c r="A44" s="3569"/>
      <c r="B44" s="3570"/>
      <c r="C44" s="3568" t="s">
        <v>3015</v>
      </c>
      <c r="D44" s="3568"/>
      <c r="E44" s="2273">
        <v>61</v>
      </c>
      <c r="F44" s="2274">
        <v>121</v>
      </c>
      <c r="G44" s="3556">
        <v>182</v>
      </c>
      <c r="H44" s="3559"/>
      <c r="I44" s="3559"/>
      <c r="J44" s="3559"/>
      <c r="K44" s="3559"/>
      <c r="L44" s="3559"/>
      <c r="M44" s="3559"/>
      <c r="N44" s="3559"/>
      <c r="O44" s="3559"/>
      <c r="P44" s="3559"/>
      <c r="Q44" s="3559"/>
      <c r="R44" s="3559"/>
      <c r="S44" s="3559"/>
      <c r="T44" s="3559"/>
      <c r="U44" s="3559"/>
      <c r="V44" s="3559"/>
      <c r="W44" s="3559"/>
      <c r="X44" s="3559"/>
      <c r="Y44" s="3559"/>
      <c r="Z44" s="3559"/>
      <c r="AA44" s="3559"/>
      <c r="AB44" s="3559"/>
      <c r="AC44" s="3559"/>
      <c r="AD44" s="3559"/>
      <c r="AE44" s="3559"/>
      <c r="AF44" s="3559"/>
      <c r="AG44" s="3559"/>
      <c r="AH44" s="3559"/>
      <c r="AI44" s="3559"/>
      <c r="AJ44" s="3559"/>
      <c r="AK44" s="3559"/>
      <c r="AL44" s="3559"/>
      <c r="AM44" s="3559"/>
      <c r="AN44" s="3559"/>
      <c r="AO44" s="3559"/>
      <c r="AP44" s="3559"/>
      <c r="AQ44" s="3559"/>
    </row>
    <row r="45" spans="1:43" s="3560" customFormat="1" ht="13.5" customHeight="1">
      <c r="A45" s="3569"/>
      <c r="B45" s="3570"/>
      <c r="C45" s="3568" t="s">
        <v>3016</v>
      </c>
      <c r="D45" s="3568"/>
      <c r="E45" s="2273">
        <v>63</v>
      </c>
      <c r="F45" s="2274">
        <v>57</v>
      </c>
      <c r="G45" s="3556">
        <v>120</v>
      </c>
      <c r="H45" s="3559"/>
      <c r="I45" s="3559"/>
      <c r="J45" s="3559"/>
      <c r="K45" s="3559"/>
      <c r="L45" s="3559"/>
      <c r="M45" s="3559"/>
      <c r="N45" s="3559"/>
      <c r="O45" s="3559"/>
      <c r="P45" s="3559"/>
      <c r="Q45" s="3559"/>
      <c r="R45" s="3559"/>
      <c r="S45" s="3559"/>
      <c r="T45" s="3559"/>
      <c r="U45" s="3559"/>
      <c r="V45" s="3559"/>
      <c r="W45" s="3559"/>
      <c r="X45" s="3559"/>
      <c r="Y45" s="3559"/>
      <c r="Z45" s="3559"/>
      <c r="AA45" s="3559"/>
      <c r="AB45" s="3559"/>
      <c r="AC45" s="3559"/>
      <c r="AD45" s="3559"/>
      <c r="AE45" s="3559"/>
      <c r="AF45" s="3559"/>
      <c r="AG45" s="3559"/>
      <c r="AH45" s="3559"/>
      <c r="AI45" s="3559"/>
      <c r="AJ45" s="3559"/>
      <c r="AK45" s="3559"/>
      <c r="AL45" s="3559"/>
      <c r="AM45" s="3559"/>
      <c r="AN45" s="3559"/>
      <c r="AO45" s="3559"/>
      <c r="AP45" s="3559"/>
      <c r="AQ45" s="3559"/>
    </row>
    <row r="46" spans="1:43" s="3560" customFormat="1" ht="13.5" customHeight="1">
      <c r="A46" s="3569"/>
      <c r="B46" s="3570"/>
      <c r="C46" s="3568" t="s">
        <v>3017</v>
      </c>
      <c r="D46" s="3568"/>
      <c r="E46" s="2273">
        <v>8</v>
      </c>
      <c r="F46" s="2274">
        <v>10</v>
      </c>
      <c r="G46" s="3556">
        <v>18</v>
      </c>
      <c r="H46" s="3559"/>
      <c r="I46" s="3559"/>
      <c r="J46" s="3559"/>
      <c r="K46" s="3559"/>
      <c r="L46" s="3559"/>
      <c r="M46" s="3559"/>
      <c r="N46" s="3559"/>
      <c r="O46" s="3559"/>
      <c r="P46" s="3559"/>
      <c r="Q46" s="3559"/>
      <c r="R46" s="3559"/>
      <c r="S46" s="3559"/>
      <c r="T46" s="3559"/>
      <c r="U46" s="3559"/>
      <c r="V46" s="3559"/>
      <c r="W46" s="3559"/>
      <c r="X46" s="3559"/>
      <c r="Y46" s="3559"/>
      <c r="Z46" s="3559"/>
      <c r="AA46" s="3559"/>
      <c r="AB46" s="3559"/>
      <c r="AC46" s="3559"/>
      <c r="AD46" s="3559"/>
      <c r="AE46" s="3559"/>
      <c r="AF46" s="3559"/>
      <c r="AG46" s="3559"/>
      <c r="AH46" s="3559"/>
      <c r="AI46" s="3559"/>
      <c r="AJ46" s="3559"/>
      <c r="AK46" s="3559"/>
      <c r="AL46" s="3559"/>
      <c r="AM46" s="3559"/>
      <c r="AN46" s="3559"/>
      <c r="AO46" s="3559"/>
      <c r="AP46" s="3559"/>
      <c r="AQ46" s="3559"/>
    </row>
    <row r="47" spans="1:43" s="3560" customFormat="1" ht="13.5" customHeight="1">
      <c r="A47" s="3549"/>
      <c r="B47" s="3553" t="s">
        <v>2848</v>
      </c>
      <c r="C47" s="3563"/>
      <c r="D47" s="3568"/>
      <c r="E47" s="3565">
        <v>110</v>
      </c>
      <c r="F47" s="3566">
        <v>39</v>
      </c>
      <c r="G47" s="3571">
        <v>149</v>
      </c>
      <c r="H47" s="3559"/>
      <c r="I47" s="3559"/>
      <c r="J47" s="3559"/>
      <c r="K47" s="3559"/>
      <c r="L47" s="3559"/>
      <c r="M47" s="3559"/>
      <c r="N47" s="3559"/>
      <c r="O47" s="3559"/>
      <c r="P47" s="3559"/>
      <c r="Q47" s="3559"/>
      <c r="R47" s="3559"/>
      <c r="S47" s="3559"/>
      <c r="T47" s="3559"/>
      <c r="U47" s="3559"/>
      <c r="V47" s="3559"/>
      <c r="W47" s="3559"/>
      <c r="X47" s="3559"/>
      <c r="Y47" s="3559"/>
      <c r="Z47" s="3559"/>
      <c r="AA47" s="3559"/>
      <c r="AB47" s="3559"/>
      <c r="AC47" s="3559"/>
      <c r="AD47" s="3559"/>
      <c r="AE47" s="3559"/>
      <c r="AF47" s="3559"/>
      <c r="AG47" s="3559"/>
      <c r="AH47" s="3559"/>
      <c r="AI47" s="3559"/>
      <c r="AJ47" s="3559"/>
      <c r="AK47" s="3559"/>
      <c r="AL47" s="3559"/>
      <c r="AM47" s="3559"/>
      <c r="AN47" s="3559"/>
      <c r="AO47" s="3559"/>
      <c r="AP47" s="3559"/>
      <c r="AQ47" s="3559"/>
    </row>
    <row r="48" spans="1:43" s="3560" customFormat="1" ht="13.5" customHeight="1">
      <c r="A48" s="3569"/>
      <c r="B48" s="3570"/>
      <c r="C48" s="3568" t="s">
        <v>1021</v>
      </c>
      <c r="D48" s="3568"/>
      <c r="E48" s="2273">
        <v>34</v>
      </c>
      <c r="F48" s="2274">
        <v>9</v>
      </c>
      <c r="G48" s="2275">
        <v>43</v>
      </c>
      <c r="H48" s="3559"/>
      <c r="I48" s="3559"/>
      <c r="J48" s="3559"/>
      <c r="K48" s="3559"/>
      <c r="L48" s="3559"/>
      <c r="M48" s="3559"/>
      <c r="N48" s="3559"/>
      <c r="O48" s="3559"/>
      <c r="P48" s="3559"/>
      <c r="Q48" s="3559"/>
      <c r="R48" s="3559"/>
      <c r="S48" s="3559"/>
      <c r="T48" s="3559"/>
      <c r="U48" s="3559"/>
      <c r="V48" s="3559"/>
      <c r="W48" s="3559"/>
      <c r="X48" s="3559"/>
      <c r="Y48" s="3559"/>
      <c r="Z48" s="3559"/>
      <c r="AA48" s="3559"/>
      <c r="AB48" s="3559"/>
      <c r="AC48" s="3559"/>
      <c r="AD48" s="3559"/>
      <c r="AE48" s="3559"/>
      <c r="AF48" s="3559"/>
      <c r="AG48" s="3559"/>
      <c r="AH48" s="3559"/>
      <c r="AI48" s="3559"/>
      <c r="AJ48" s="3559"/>
      <c r="AK48" s="3559"/>
      <c r="AL48" s="3559"/>
      <c r="AM48" s="3559"/>
      <c r="AN48" s="3559"/>
      <c r="AO48" s="3559"/>
      <c r="AP48" s="3559"/>
      <c r="AQ48" s="3559"/>
    </row>
    <row r="49" spans="1:43" s="3560" customFormat="1" ht="13.5" customHeight="1">
      <c r="A49" s="3572"/>
      <c r="B49" s="3573"/>
      <c r="C49" s="3568" t="s">
        <v>3013</v>
      </c>
      <c r="D49" s="3568"/>
      <c r="E49" s="2273">
        <v>59</v>
      </c>
      <c r="F49" s="3574">
        <v>27</v>
      </c>
      <c r="G49" s="2275">
        <v>86</v>
      </c>
      <c r="H49" s="3559"/>
      <c r="I49" s="3559"/>
      <c r="J49" s="3559"/>
      <c r="K49" s="3559"/>
      <c r="L49" s="3559"/>
      <c r="M49" s="3559"/>
      <c r="N49" s="3559"/>
      <c r="O49" s="3559"/>
      <c r="P49" s="3559"/>
      <c r="Q49" s="3559"/>
      <c r="R49" s="3559"/>
      <c r="S49" s="3559"/>
      <c r="T49" s="3559"/>
      <c r="U49" s="3559"/>
      <c r="V49" s="3559"/>
      <c r="W49" s="3559"/>
      <c r="X49" s="3559"/>
      <c r="Y49" s="3559"/>
      <c r="Z49" s="3559"/>
      <c r="AA49" s="3559"/>
      <c r="AB49" s="3559"/>
      <c r="AC49" s="3559"/>
      <c r="AD49" s="3559"/>
      <c r="AE49" s="3559"/>
      <c r="AF49" s="3559"/>
      <c r="AG49" s="3559"/>
      <c r="AH49" s="3559"/>
      <c r="AI49" s="3559"/>
      <c r="AJ49" s="3559"/>
      <c r="AK49" s="3559"/>
      <c r="AL49" s="3559"/>
      <c r="AM49" s="3559"/>
      <c r="AN49" s="3559"/>
      <c r="AO49" s="3559"/>
      <c r="AP49" s="3559"/>
      <c r="AQ49" s="3559"/>
    </row>
    <row r="50" spans="1:43" s="3558" customFormat="1" ht="13.5" customHeight="1">
      <c r="A50" s="3572"/>
      <c r="B50" s="3573"/>
      <c r="C50" s="3568" t="s">
        <v>3018</v>
      </c>
      <c r="D50" s="3568"/>
      <c r="E50" s="2273">
        <v>17</v>
      </c>
      <c r="F50" s="3574">
        <v>3</v>
      </c>
      <c r="G50" s="2275">
        <v>20</v>
      </c>
      <c r="H50" s="3557"/>
      <c r="I50" s="3557"/>
      <c r="J50" s="3557"/>
      <c r="K50" s="3557"/>
      <c r="L50" s="3557"/>
      <c r="M50" s="3557"/>
      <c r="N50" s="3557"/>
      <c r="O50" s="3557"/>
      <c r="P50" s="3557"/>
      <c r="Q50" s="3557"/>
      <c r="R50" s="3557"/>
      <c r="S50" s="3557"/>
      <c r="T50" s="3557"/>
      <c r="U50" s="3557"/>
      <c r="V50" s="3557"/>
      <c r="W50" s="3557"/>
      <c r="X50" s="3557"/>
      <c r="Y50" s="3557"/>
      <c r="Z50" s="3557"/>
      <c r="AA50" s="3557"/>
      <c r="AB50" s="3557"/>
      <c r="AC50" s="3557"/>
      <c r="AD50" s="3557"/>
      <c r="AE50" s="3557"/>
      <c r="AF50" s="3557"/>
      <c r="AG50" s="3557"/>
      <c r="AH50" s="3557"/>
      <c r="AI50" s="3557"/>
      <c r="AJ50" s="3557"/>
      <c r="AK50" s="3557"/>
      <c r="AL50" s="3557"/>
      <c r="AM50" s="3557"/>
      <c r="AN50" s="3557"/>
      <c r="AO50" s="3557"/>
      <c r="AP50" s="3557"/>
      <c r="AQ50" s="3557"/>
    </row>
    <row r="51" spans="1:43" s="3560" customFormat="1" ht="13.5" customHeight="1">
      <c r="A51" s="3549"/>
      <c r="B51" s="3553" t="s">
        <v>3019</v>
      </c>
      <c r="C51" s="3563"/>
      <c r="D51" s="3568"/>
      <c r="E51" s="3565">
        <v>67</v>
      </c>
      <c r="F51" s="3566">
        <v>215</v>
      </c>
      <c r="G51" s="3571">
        <v>282</v>
      </c>
      <c r="H51" s="3559"/>
      <c r="I51" s="3559"/>
      <c r="J51" s="3559"/>
      <c r="K51" s="3559"/>
      <c r="L51" s="3559"/>
      <c r="M51" s="3559"/>
      <c r="N51" s="3559"/>
      <c r="O51" s="3559"/>
      <c r="P51" s="3559"/>
      <c r="Q51" s="3559"/>
      <c r="R51" s="3559"/>
      <c r="S51" s="3559"/>
      <c r="T51" s="3559"/>
      <c r="U51" s="3559"/>
      <c r="V51" s="3559"/>
      <c r="W51" s="3559"/>
      <c r="X51" s="3559"/>
      <c r="Y51" s="3559"/>
      <c r="Z51" s="3559"/>
      <c r="AA51" s="3559"/>
      <c r="AB51" s="3559"/>
      <c r="AC51" s="3559"/>
      <c r="AD51" s="3559"/>
      <c r="AE51" s="3559"/>
      <c r="AF51" s="3559"/>
      <c r="AG51" s="3559"/>
      <c r="AH51" s="3559"/>
      <c r="AI51" s="3559"/>
      <c r="AJ51" s="3559"/>
      <c r="AK51" s="3559"/>
      <c r="AL51" s="3559"/>
      <c r="AM51" s="3559"/>
      <c r="AN51" s="3559"/>
      <c r="AO51" s="3559"/>
      <c r="AP51" s="3559"/>
      <c r="AQ51" s="3559"/>
    </row>
    <row r="52" spans="1:43" s="3560" customFormat="1" ht="13.5" customHeight="1">
      <c r="A52" s="3549"/>
      <c r="B52" s="3553"/>
      <c r="C52" s="3568" t="s">
        <v>3020</v>
      </c>
      <c r="D52" s="3568"/>
      <c r="E52" s="3554">
        <v>45</v>
      </c>
      <c r="F52" s="3555">
        <v>209</v>
      </c>
      <c r="G52" s="3556">
        <v>254</v>
      </c>
      <c r="H52" s="3559"/>
      <c r="I52" s="3559"/>
      <c r="J52" s="3559"/>
      <c r="K52" s="3559"/>
      <c r="L52" s="3559"/>
      <c r="M52" s="3559"/>
      <c r="N52" s="3559"/>
      <c r="O52" s="3559"/>
      <c r="P52" s="3559"/>
      <c r="Q52" s="3559"/>
      <c r="R52" s="3559"/>
      <c r="S52" s="3559"/>
      <c r="T52" s="3559"/>
      <c r="U52" s="3559"/>
      <c r="V52" s="3559"/>
      <c r="W52" s="3559"/>
      <c r="X52" s="3559"/>
      <c r="Y52" s="3559"/>
      <c r="Z52" s="3559"/>
      <c r="AA52" s="3559"/>
      <c r="AB52" s="3559"/>
      <c r="AC52" s="3559"/>
      <c r="AD52" s="3559"/>
      <c r="AE52" s="3559"/>
      <c r="AF52" s="3559"/>
      <c r="AG52" s="3559"/>
      <c r="AH52" s="3559"/>
      <c r="AI52" s="3559"/>
      <c r="AJ52" s="3559"/>
      <c r="AK52" s="3559"/>
      <c r="AL52" s="3559"/>
      <c r="AM52" s="3559"/>
      <c r="AN52" s="3559"/>
      <c r="AO52" s="3559"/>
      <c r="AP52" s="3559"/>
      <c r="AQ52" s="3559"/>
    </row>
    <row r="53" spans="1:43" s="3560" customFormat="1" ht="13.5" customHeight="1">
      <c r="A53" s="3575"/>
      <c r="B53" s="3576"/>
      <c r="C53" s="3577" t="s">
        <v>3021</v>
      </c>
      <c r="D53" s="3577"/>
      <c r="E53" s="2276">
        <v>22</v>
      </c>
      <c r="F53" s="2274">
        <v>6</v>
      </c>
      <c r="G53" s="3556">
        <v>28</v>
      </c>
      <c r="H53" s="3559"/>
      <c r="I53" s="3559"/>
      <c r="J53" s="3559"/>
      <c r="K53" s="3559"/>
      <c r="L53" s="3559"/>
      <c r="M53" s="3559"/>
      <c r="N53" s="3559"/>
      <c r="O53" s="3559"/>
      <c r="P53" s="3559"/>
      <c r="Q53" s="3559"/>
      <c r="R53" s="3559"/>
      <c r="S53" s="3559"/>
      <c r="T53" s="3559"/>
      <c r="U53" s="3559"/>
      <c r="V53" s="3559"/>
      <c r="W53" s="3559"/>
      <c r="X53" s="3559"/>
      <c r="Y53" s="3559"/>
      <c r="Z53" s="3559"/>
      <c r="AA53" s="3559"/>
      <c r="AB53" s="3559"/>
      <c r="AC53" s="3559"/>
      <c r="AD53" s="3559"/>
      <c r="AE53" s="3559"/>
      <c r="AF53" s="3559"/>
      <c r="AG53" s="3559"/>
      <c r="AH53" s="3559"/>
      <c r="AI53" s="3559"/>
      <c r="AJ53" s="3559"/>
      <c r="AK53" s="3559"/>
      <c r="AL53" s="3559"/>
      <c r="AM53" s="3559"/>
      <c r="AN53" s="3559"/>
      <c r="AO53" s="3559"/>
      <c r="AP53" s="3559"/>
      <c r="AQ53" s="3559"/>
    </row>
    <row r="54" spans="1:43" s="3560" customFormat="1" ht="13.5" customHeight="1">
      <c r="A54" s="3549"/>
      <c r="B54" s="3553" t="s">
        <v>3022</v>
      </c>
      <c r="C54" s="3563"/>
      <c r="D54" s="3563"/>
      <c r="E54" s="3565">
        <v>249</v>
      </c>
      <c r="F54" s="3566">
        <v>352</v>
      </c>
      <c r="G54" s="3571">
        <v>601</v>
      </c>
      <c r="H54" s="3559"/>
      <c r="I54" s="3559"/>
      <c r="J54" s="3559"/>
      <c r="K54" s="3559"/>
      <c r="L54" s="3559"/>
      <c r="M54" s="3559"/>
      <c r="N54" s="3559"/>
      <c r="O54" s="3559"/>
      <c r="P54" s="3559"/>
      <c r="Q54" s="3559"/>
      <c r="R54" s="3559"/>
      <c r="S54" s="3559"/>
      <c r="T54" s="3559"/>
      <c r="U54" s="3559"/>
      <c r="V54" s="3559"/>
      <c r="W54" s="3559"/>
      <c r="X54" s="3559"/>
      <c r="Y54" s="3559"/>
      <c r="Z54" s="3559"/>
      <c r="AA54" s="3559"/>
      <c r="AB54" s="3559"/>
      <c r="AC54" s="3559"/>
      <c r="AD54" s="3559"/>
      <c r="AE54" s="3559"/>
      <c r="AF54" s="3559"/>
      <c r="AG54" s="3559"/>
      <c r="AH54" s="3559"/>
      <c r="AI54" s="3559"/>
      <c r="AJ54" s="3559"/>
      <c r="AK54" s="3559"/>
      <c r="AL54" s="3559"/>
      <c r="AM54" s="3559"/>
      <c r="AN54" s="3559"/>
      <c r="AO54" s="3559"/>
      <c r="AP54" s="3559"/>
      <c r="AQ54" s="3559"/>
    </row>
    <row r="55" spans="1:43" s="3560" customFormat="1" ht="13.5" customHeight="1">
      <c r="A55" s="3578"/>
      <c r="B55" s="3577"/>
      <c r="C55" s="3577" t="s">
        <v>3023</v>
      </c>
      <c r="D55" s="3579"/>
      <c r="E55" s="2273">
        <v>249</v>
      </c>
      <c r="F55" s="3574">
        <v>352</v>
      </c>
      <c r="G55" s="2277">
        <v>601</v>
      </c>
      <c r="H55" s="3559"/>
      <c r="I55" s="3559"/>
      <c r="J55" s="3559"/>
      <c r="K55" s="3559"/>
      <c r="L55" s="3559"/>
      <c r="M55" s="3559"/>
      <c r="N55" s="3559"/>
      <c r="O55" s="3559"/>
      <c r="P55" s="3559"/>
      <c r="Q55" s="3559"/>
      <c r="R55" s="3559"/>
      <c r="S55" s="3559"/>
      <c r="T55" s="3559"/>
      <c r="U55" s="3559"/>
      <c r="V55" s="3559"/>
      <c r="W55" s="3559"/>
      <c r="X55" s="3559"/>
      <c r="Y55" s="3559"/>
      <c r="Z55" s="3559"/>
      <c r="AA55" s="3559"/>
      <c r="AB55" s="3559"/>
      <c r="AC55" s="3559"/>
      <c r="AD55" s="3559"/>
      <c r="AE55" s="3559"/>
      <c r="AF55" s="3559"/>
      <c r="AG55" s="3559"/>
      <c r="AH55" s="3559"/>
      <c r="AI55" s="3559"/>
      <c r="AJ55" s="3559"/>
      <c r="AK55" s="3559"/>
      <c r="AL55" s="3559"/>
      <c r="AM55" s="3559"/>
      <c r="AN55" s="3559"/>
      <c r="AO55" s="3559"/>
      <c r="AP55" s="3559"/>
      <c r="AQ55" s="3559"/>
    </row>
    <row r="56" spans="1:43" s="3558" customFormat="1" ht="13.5" customHeight="1">
      <c r="A56" s="3578"/>
      <c r="B56" s="3553" t="s">
        <v>3024</v>
      </c>
      <c r="C56" s="3577"/>
      <c r="D56" s="3579"/>
      <c r="E56" s="3565">
        <v>5</v>
      </c>
      <c r="F56" s="3566">
        <v>7</v>
      </c>
      <c r="G56" s="3571">
        <v>12</v>
      </c>
      <c r="H56" s="3557"/>
      <c r="I56" s="3557"/>
      <c r="J56" s="3557"/>
      <c r="K56" s="3557"/>
      <c r="L56" s="3557"/>
      <c r="M56" s="3557"/>
      <c r="N56" s="3557"/>
      <c r="O56" s="3557"/>
      <c r="P56" s="3557"/>
      <c r="Q56" s="3557"/>
      <c r="R56" s="3557"/>
      <c r="S56" s="3557"/>
      <c r="T56" s="3557"/>
      <c r="U56" s="3557"/>
      <c r="V56" s="3557"/>
      <c r="W56" s="3557"/>
      <c r="X56" s="3557"/>
      <c r="Y56" s="3557"/>
      <c r="Z56" s="3557"/>
      <c r="AA56" s="3557"/>
      <c r="AB56" s="3557"/>
      <c r="AC56" s="3557"/>
      <c r="AD56" s="3557"/>
      <c r="AE56" s="3557"/>
      <c r="AF56" s="3557"/>
      <c r="AG56" s="3557"/>
      <c r="AH56" s="3557"/>
      <c r="AI56" s="3557"/>
      <c r="AJ56" s="3557"/>
      <c r="AK56" s="3557"/>
      <c r="AL56" s="3557"/>
      <c r="AM56" s="3557"/>
      <c r="AN56" s="3557"/>
      <c r="AO56" s="3557"/>
      <c r="AP56" s="3557"/>
      <c r="AQ56" s="3557"/>
    </row>
    <row r="57" spans="1:43" s="3560" customFormat="1" ht="13.5" customHeight="1">
      <c r="A57" s="3580"/>
      <c r="B57" s="3577"/>
      <c r="C57" s="3577" t="s">
        <v>3025</v>
      </c>
      <c r="D57" s="3579"/>
      <c r="E57" s="3581">
        <v>5</v>
      </c>
      <c r="F57" s="3582">
        <v>7</v>
      </c>
      <c r="G57" s="3583">
        <v>12</v>
      </c>
      <c r="H57" s="3559"/>
      <c r="I57" s="3559"/>
      <c r="J57" s="3559"/>
      <c r="K57" s="3559"/>
      <c r="L57" s="3559"/>
      <c r="M57" s="3559"/>
      <c r="N57" s="3559"/>
      <c r="O57" s="3559"/>
      <c r="P57" s="3559"/>
      <c r="Q57" s="3559"/>
      <c r="R57" s="3559"/>
      <c r="S57" s="3559"/>
      <c r="T57" s="3559"/>
      <c r="U57" s="3559"/>
      <c r="V57" s="3559"/>
      <c r="W57" s="3559"/>
      <c r="X57" s="3559"/>
      <c r="Y57" s="3559"/>
      <c r="Z57" s="3559"/>
      <c r="AA57" s="3559"/>
      <c r="AB57" s="3559"/>
      <c r="AC57" s="3559"/>
      <c r="AD57" s="3559"/>
      <c r="AE57" s="3559"/>
      <c r="AF57" s="3559"/>
      <c r="AG57" s="3559"/>
      <c r="AH57" s="3559"/>
      <c r="AI57" s="3559"/>
      <c r="AJ57" s="3559"/>
      <c r="AK57" s="3559"/>
      <c r="AL57" s="3559"/>
      <c r="AM57" s="3559"/>
      <c r="AN57" s="3559"/>
      <c r="AO57" s="3559"/>
      <c r="AP57" s="3559"/>
      <c r="AQ57" s="3559"/>
    </row>
    <row r="58" spans="1:43" s="3560" customFormat="1" ht="13.5" customHeight="1">
      <c r="A58" s="3584"/>
      <c r="B58" s="3585" t="s">
        <v>260</v>
      </c>
      <c r="C58" s="3586"/>
      <c r="D58" s="3586"/>
      <c r="E58" s="3587">
        <v>3703</v>
      </c>
      <c r="F58" s="3587">
        <v>6244</v>
      </c>
      <c r="G58" s="3588">
        <v>9947</v>
      </c>
      <c r="H58" s="3559"/>
      <c r="I58" s="3559"/>
      <c r="J58" s="3559"/>
      <c r="K58" s="3559"/>
      <c r="L58" s="3559"/>
      <c r="M58" s="3559"/>
      <c r="N58" s="3559"/>
      <c r="O58" s="3559"/>
      <c r="P58" s="3559"/>
      <c r="Q58" s="3559"/>
      <c r="R58" s="3559"/>
      <c r="S58" s="3559"/>
      <c r="T58" s="3559"/>
      <c r="U58" s="3559"/>
      <c r="V58" s="3559"/>
      <c r="W58" s="3559"/>
      <c r="X58" s="3559"/>
      <c r="Y58" s="3559"/>
      <c r="Z58" s="3559"/>
      <c r="AA58" s="3559"/>
      <c r="AB58" s="3559"/>
      <c r="AC58" s="3559"/>
      <c r="AD58" s="3559"/>
      <c r="AE58" s="3559"/>
      <c r="AF58" s="3559"/>
      <c r="AG58" s="3559"/>
      <c r="AH58" s="3559"/>
      <c r="AI58" s="3559"/>
      <c r="AJ58" s="3559"/>
      <c r="AK58" s="3559"/>
      <c r="AL58" s="3559"/>
      <c r="AM58" s="3559"/>
      <c r="AN58" s="3559"/>
      <c r="AO58" s="3559"/>
      <c r="AP58" s="3559"/>
      <c r="AQ58" s="3559"/>
    </row>
    <row r="59" spans="1:43" s="3560" customFormat="1" ht="13.5" customHeight="1">
      <c r="A59" s="1794"/>
      <c r="B59" s="1794"/>
      <c r="C59" s="1793" t="s">
        <v>3026</v>
      </c>
      <c r="D59" s="1794"/>
      <c r="E59" s="3589"/>
      <c r="F59" s="3590"/>
      <c r="G59" s="3591"/>
      <c r="H59" s="3559"/>
      <c r="I59" s="3559"/>
      <c r="J59" s="3559"/>
      <c r="K59" s="3559"/>
      <c r="L59" s="3559"/>
      <c r="M59" s="3559"/>
      <c r="N59" s="3559"/>
      <c r="O59" s="3559"/>
      <c r="P59" s="3559"/>
      <c r="Q59" s="3559"/>
      <c r="R59" s="3559"/>
      <c r="S59" s="3559"/>
      <c r="T59" s="3559"/>
      <c r="U59" s="3559"/>
      <c r="V59" s="3559"/>
      <c r="W59" s="3559"/>
      <c r="X59" s="3559"/>
      <c r="Y59" s="3559"/>
      <c r="Z59" s="3559"/>
      <c r="AA59" s="3559"/>
      <c r="AB59" s="3559"/>
      <c r="AC59" s="3559"/>
      <c r="AD59" s="3559"/>
      <c r="AE59" s="3559"/>
      <c r="AF59" s="3559"/>
      <c r="AG59" s="3559"/>
      <c r="AH59" s="3559"/>
      <c r="AI59" s="3559"/>
      <c r="AJ59" s="3559"/>
      <c r="AK59" s="3559"/>
      <c r="AL59" s="3559"/>
      <c r="AM59" s="3559"/>
      <c r="AN59" s="3559"/>
      <c r="AO59" s="3559"/>
      <c r="AP59" s="3559"/>
      <c r="AQ59" s="3559"/>
    </row>
    <row r="60" spans="1:43" s="3558" customFormat="1" ht="13.5" customHeight="1">
      <c r="A60" s="3557"/>
      <c r="B60" s="3557"/>
      <c r="C60" s="3557"/>
      <c r="D60" s="3557"/>
      <c r="E60" s="3557"/>
      <c r="F60" s="3557"/>
      <c r="G60" s="3557"/>
      <c r="H60" s="3557"/>
      <c r="I60" s="3557"/>
      <c r="J60" s="3557"/>
      <c r="K60" s="3557"/>
      <c r="L60" s="3557"/>
      <c r="M60" s="3557"/>
      <c r="N60" s="3557"/>
      <c r="O60" s="3557"/>
      <c r="P60" s="3557"/>
      <c r="Q60" s="3557"/>
      <c r="R60" s="3557"/>
      <c r="S60" s="3557"/>
      <c r="T60" s="3557"/>
      <c r="U60" s="3557"/>
      <c r="V60" s="3557"/>
      <c r="W60" s="3557"/>
      <c r="X60" s="3557"/>
      <c r="Y60" s="3557"/>
      <c r="Z60" s="3557"/>
      <c r="AA60" s="3557"/>
      <c r="AB60" s="3557"/>
      <c r="AC60" s="3557"/>
      <c r="AD60" s="3557"/>
      <c r="AE60" s="3557"/>
      <c r="AF60" s="3557"/>
      <c r="AG60" s="3557"/>
      <c r="AH60" s="3557"/>
      <c r="AI60" s="3557"/>
      <c r="AJ60" s="3557"/>
      <c r="AK60" s="3557"/>
      <c r="AL60" s="3557"/>
      <c r="AM60" s="3557"/>
      <c r="AN60" s="3557"/>
      <c r="AO60" s="3557"/>
      <c r="AP60" s="3557"/>
      <c r="AQ60" s="3557"/>
    </row>
    <row r="61" spans="1:43" s="1792" customFormat="1" ht="13.5" customHeight="1">
      <c r="B61" s="1791"/>
      <c r="C61" s="1791"/>
      <c r="D61" s="1791"/>
      <c r="E61" s="1791"/>
      <c r="F61" s="1791"/>
      <c r="G61" s="1791"/>
      <c r="H61" s="1791"/>
      <c r="I61" s="1791"/>
      <c r="J61" s="1791"/>
      <c r="K61" s="1791"/>
      <c r="L61" s="1791"/>
      <c r="M61" s="1791"/>
      <c r="N61" s="1791"/>
      <c r="O61" s="1791"/>
      <c r="P61" s="1791"/>
      <c r="Q61" s="1791"/>
      <c r="R61" s="1791"/>
      <c r="S61" s="1791"/>
      <c r="T61" s="1791"/>
      <c r="U61" s="1791"/>
      <c r="V61" s="1791"/>
      <c r="W61" s="1791"/>
      <c r="X61" s="1791"/>
      <c r="Y61" s="1791"/>
      <c r="Z61" s="1791"/>
      <c r="AA61" s="1791"/>
      <c r="AB61" s="1791"/>
      <c r="AC61" s="1791"/>
      <c r="AD61" s="1791"/>
      <c r="AE61" s="1791"/>
      <c r="AF61" s="1791"/>
      <c r="AG61" s="1791"/>
      <c r="AH61" s="1791"/>
      <c r="AI61" s="1791"/>
      <c r="AJ61" s="1791"/>
      <c r="AK61" s="1791"/>
      <c r="AL61" s="1791"/>
      <c r="AM61" s="1791"/>
      <c r="AN61" s="1791"/>
      <c r="AO61" s="1791"/>
      <c r="AP61" s="1791"/>
      <c r="AQ61" s="1791"/>
    </row>
    <row r="62" spans="1:43" s="3560" customFormat="1" ht="13.5" customHeight="1">
      <c r="B62" s="3559"/>
      <c r="C62" s="3559"/>
      <c r="D62" s="3559"/>
      <c r="E62" s="3559"/>
      <c r="F62" s="3559"/>
      <c r="G62" s="3559"/>
      <c r="H62" s="3559"/>
      <c r="I62" s="3559"/>
      <c r="J62" s="3559"/>
      <c r="K62" s="3559"/>
      <c r="L62" s="3559"/>
      <c r="M62" s="3559"/>
      <c r="N62" s="3559"/>
      <c r="O62" s="3559"/>
      <c r="P62" s="3559"/>
      <c r="Q62" s="3559"/>
      <c r="R62" s="3559"/>
      <c r="S62" s="3559"/>
      <c r="T62" s="3559"/>
      <c r="U62" s="3559"/>
      <c r="V62" s="3559"/>
      <c r="W62" s="3559"/>
      <c r="X62" s="3559"/>
      <c r="Y62" s="3559"/>
      <c r="Z62" s="3559"/>
      <c r="AA62" s="3559"/>
      <c r="AB62" s="3559"/>
      <c r="AC62" s="3559"/>
      <c r="AD62" s="3559"/>
      <c r="AE62" s="3559"/>
      <c r="AF62" s="3559"/>
      <c r="AG62" s="3559"/>
      <c r="AH62" s="3559"/>
      <c r="AI62" s="3559"/>
      <c r="AJ62" s="3559"/>
      <c r="AK62" s="3559"/>
      <c r="AL62" s="3559"/>
      <c r="AM62" s="3559"/>
      <c r="AN62" s="3559"/>
      <c r="AO62" s="3559"/>
      <c r="AP62" s="3559"/>
      <c r="AQ62" s="3559"/>
    </row>
    <row r="63" spans="1:43" s="1792" customFormat="1" ht="13.5" customHeight="1">
      <c r="B63" s="1791"/>
      <c r="C63" s="1791"/>
      <c r="D63" s="1791"/>
      <c r="E63" s="1791"/>
      <c r="F63" s="1791"/>
      <c r="G63" s="1791"/>
      <c r="H63" s="1791"/>
      <c r="I63" s="1791"/>
      <c r="J63" s="1791"/>
      <c r="K63" s="1791"/>
      <c r="L63" s="1791"/>
      <c r="M63" s="1791"/>
      <c r="N63" s="1791"/>
      <c r="O63" s="1791"/>
      <c r="P63" s="1791"/>
      <c r="Q63" s="1791"/>
      <c r="R63" s="1791"/>
      <c r="S63" s="1791"/>
      <c r="T63" s="1791"/>
      <c r="U63" s="1791"/>
      <c r="V63" s="1791"/>
      <c r="W63" s="1791"/>
      <c r="X63" s="1791"/>
      <c r="Y63" s="1791"/>
      <c r="Z63" s="1791"/>
      <c r="AA63" s="1791"/>
      <c r="AB63" s="1791"/>
      <c r="AC63" s="1791"/>
      <c r="AD63" s="1791"/>
      <c r="AE63" s="1791"/>
      <c r="AF63" s="1791"/>
      <c r="AG63" s="1791"/>
      <c r="AH63" s="1791"/>
      <c r="AI63" s="1791"/>
      <c r="AJ63" s="1791"/>
      <c r="AK63" s="1791"/>
      <c r="AL63" s="1791"/>
      <c r="AM63" s="1791"/>
      <c r="AN63" s="1791"/>
      <c r="AO63" s="1791"/>
      <c r="AP63" s="1791"/>
      <c r="AQ63" s="1791"/>
    </row>
    <row r="64" spans="1:43" s="3558" customFormat="1" ht="16.149999999999999" customHeight="1">
      <c r="A64" s="3557"/>
      <c r="B64" s="3557"/>
      <c r="C64" s="3557"/>
      <c r="D64" s="3557"/>
      <c r="E64" s="3557"/>
      <c r="F64" s="3557"/>
      <c r="G64" s="3557"/>
      <c r="H64" s="3557"/>
      <c r="I64" s="3557"/>
      <c r="J64" s="3557"/>
      <c r="K64" s="3557"/>
      <c r="L64" s="3557"/>
      <c r="M64" s="3557"/>
      <c r="N64" s="3557"/>
      <c r="O64" s="3557"/>
      <c r="P64" s="3557"/>
      <c r="Q64" s="3557"/>
      <c r="R64" s="3557"/>
      <c r="S64" s="3557"/>
      <c r="T64" s="3557"/>
      <c r="U64" s="3557"/>
      <c r="V64" s="3557"/>
      <c r="W64" s="3557"/>
      <c r="X64" s="3557"/>
      <c r="Y64" s="3557"/>
      <c r="Z64" s="3557"/>
      <c r="AA64" s="3557"/>
      <c r="AB64" s="3557"/>
      <c r="AC64" s="3557"/>
      <c r="AD64" s="3557"/>
      <c r="AE64" s="3557"/>
      <c r="AF64" s="3557"/>
      <c r="AG64" s="3557"/>
      <c r="AH64" s="3557"/>
      <c r="AI64" s="3557"/>
      <c r="AJ64" s="3557"/>
      <c r="AK64" s="3557"/>
      <c r="AL64" s="3557"/>
      <c r="AM64" s="3557"/>
      <c r="AN64" s="3557"/>
      <c r="AO64" s="3557"/>
      <c r="AP64" s="3557"/>
      <c r="AQ64" s="3557"/>
    </row>
    <row r="65" spans="1:43" s="1444" customFormat="1" ht="14.25" customHeight="1">
      <c r="A65" s="3392"/>
      <c r="B65" s="3392"/>
      <c r="C65" s="3392"/>
      <c r="D65" s="3392"/>
      <c r="E65" s="3392"/>
      <c r="F65" s="3392"/>
      <c r="G65" s="3392"/>
      <c r="H65" s="3392"/>
      <c r="I65" s="3392"/>
      <c r="J65" s="3392"/>
      <c r="K65" s="3392"/>
      <c r="L65" s="3392"/>
      <c r="M65" s="3392"/>
      <c r="N65" s="3392"/>
      <c r="O65" s="3392"/>
      <c r="P65" s="3392"/>
      <c r="Q65" s="3392"/>
      <c r="R65" s="3392"/>
      <c r="S65" s="3392"/>
      <c r="T65" s="3392"/>
      <c r="U65" s="3392"/>
      <c r="V65" s="3392"/>
      <c r="W65" s="3392"/>
      <c r="X65" s="3392"/>
      <c r="Y65" s="3392"/>
      <c r="Z65" s="3392"/>
      <c r="AA65" s="3392"/>
      <c r="AB65" s="3392"/>
      <c r="AC65" s="3392"/>
      <c r="AD65" s="3392"/>
      <c r="AE65" s="3392"/>
      <c r="AF65" s="3392"/>
      <c r="AG65" s="3392"/>
      <c r="AH65" s="3392"/>
      <c r="AI65" s="3392"/>
      <c r="AJ65" s="3392"/>
      <c r="AK65" s="3392"/>
      <c r="AL65" s="3392"/>
      <c r="AM65" s="3392"/>
      <c r="AN65" s="3392"/>
      <c r="AO65" s="3392"/>
      <c r="AP65" s="3392"/>
      <c r="AQ65" s="3392"/>
    </row>
    <row r="66" spans="1:43" ht="5.25" customHeight="1"/>
    <row r="77" spans="1:43" s="3593" customFormat="1">
      <c r="A77" s="3592"/>
      <c r="B77" s="3592"/>
      <c r="C77" s="3592"/>
      <c r="D77" s="3592"/>
      <c r="E77" s="3592"/>
      <c r="F77" s="3592"/>
      <c r="G77" s="3592"/>
    </row>
    <row r="78" spans="1:43" s="3593" customFormat="1">
      <c r="A78" s="3592"/>
      <c r="B78" s="3592"/>
      <c r="C78" s="3592"/>
      <c r="D78" s="3592"/>
      <c r="E78" s="3592"/>
      <c r="F78" s="3592"/>
      <c r="G78" s="3592"/>
    </row>
    <row r="79" spans="1:43" s="3593" customFormat="1">
      <c r="A79" s="3592"/>
      <c r="B79" s="3592"/>
      <c r="C79" s="3592"/>
      <c r="D79" s="3592"/>
      <c r="E79" s="3592"/>
      <c r="F79" s="3592"/>
      <c r="G79" s="3592"/>
    </row>
    <row r="80" spans="1:43" s="3593" customFormat="1">
      <c r="A80" s="3592"/>
      <c r="B80" s="3592"/>
      <c r="C80" s="3592"/>
      <c r="D80" s="3592"/>
      <c r="E80" s="3592"/>
      <c r="F80" s="3592"/>
      <c r="G80" s="3592"/>
    </row>
    <row r="81" spans="1:7" s="3593" customFormat="1">
      <c r="A81" s="3592"/>
      <c r="B81" s="3592"/>
      <c r="C81" s="3592"/>
      <c r="D81" s="3592"/>
      <c r="E81" s="3592"/>
      <c r="F81" s="3592"/>
      <c r="G81" s="3592"/>
    </row>
    <row r="82" spans="1:7" s="3593" customFormat="1">
      <c r="A82" s="3592"/>
      <c r="B82" s="3592"/>
      <c r="C82" s="3592"/>
      <c r="D82" s="3592"/>
      <c r="E82" s="3592"/>
      <c r="F82" s="3592"/>
      <c r="G82" s="3592"/>
    </row>
    <row r="83" spans="1:7" s="3593" customFormat="1">
      <c r="A83" s="3592"/>
      <c r="B83" s="3592"/>
      <c r="C83" s="3592"/>
      <c r="D83" s="3592"/>
      <c r="E83" s="3592"/>
      <c r="F83" s="3592"/>
      <c r="G83" s="3592"/>
    </row>
    <row r="84" spans="1:7" s="3593" customFormat="1">
      <c r="A84" s="3592"/>
      <c r="B84" s="3592"/>
      <c r="C84" s="3592"/>
      <c r="D84" s="3592"/>
      <c r="E84" s="3592"/>
      <c r="F84" s="3592"/>
      <c r="G84" s="3592"/>
    </row>
    <row r="85" spans="1:7" s="3593" customFormat="1">
      <c r="A85" s="3592"/>
      <c r="B85" s="3592"/>
      <c r="C85" s="3592"/>
      <c r="D85" s="3592"/>
      <c r="E85" s="3592"/>
      <c r="F85" s="3592"/>
      <c r="G85" s="3592"/>
    </row>
    <row r="86" spans="1:7" s="3593" customFormat="1">
      <c r="A86" s="3592"/>
      <c r="B86" s="3592"/>
      <c r="C86" s="3592"/>
      <c r="D86" s="3592"/>
      <c r="E86" s="3592"/>
      <c r="F86" s="3592"/>
      <c r="G86" s="3592"/>
    </row>
    <row r="87" spans="1:7" s="3593" customFormat="1">
      <c r="A87" s="3592"/>
      <c r="B87" s="3592"/>
      <c r="C87" s="3592"/>
      <c r="D87" s="3592"/>
      <c r="E87" s="3592"/>
      <c r="F87" s="3592"/>
      <c r="G87" s="3592"/>
    </row>
    <row r="88" spans="1:7" s="3593" customFormat="1">
      <c r="A88" s="3592"/>
      <c r="B88" s="3592"/>
      <c r="C88" s="3592"/>
      <c r="D88" s="3592"/>
      <c r="E88" s="3592"/>
      <c r="F88" s="3592"/>
      <c r="G88" s="3592"/>
    </row>
    <row r="89" spans="1:7" s="3593" customFormat="1">
      <c r="A89" s="3592"/>
      <c r="B89" s="3592"/>
      <c r="C89" s="3592"/>
      <c r="D89" s="3592"/>
      <c r="E89" s="3592"/>
      <c r="F89" s="3592"/>
      <c r="G89" s="3592"/>
    </row>
    <row r="90" spans="1:7" s="3593" customFormat="1">
      <c r="A90" s="3592"/>
      <c r="B90" s="3592"/>
      <c r="C90" s="3592"/>
      <c r="D90" s="3592"/>
      <c r="E90" s="3592"/>
      <c r="F90" s="3592"/>
      <c r="G90" s="3592"/>
    </row>
    <row r="91" spans="1:7" s="3593" customFormat="1">
      <c r="A91" s="3592"/>
      <c r="B91" s="3592"/>
      <c r="C91" s="3592"/>
      <c r="D91" s="3592"/>
      <c r="E91" s="3592"/>
      <c r="F91" s="3592"/>
      <c r="G91" s="3592"/>
    </row>
    <row r="92" spans="1:7" s="3593" customFormat="1">
      <c r="A92" s="3592"/>
      <c r="B92" s="3592"/>
      <c r="C92" s="3592"/>
      <c r="D92" s="3592"/>
      <c r="E92" s="3592"/>
      <c r="F92" s="3592"/>
      <c r="G92" s="3592"/>
    </row>
    <row r="93" spans="1:7" s="3593" customFormat="1">
      <c r="A93" s="3592"/>
      <c r="B93" s="3592"/>
      <c r="C93" s="3592"/>
      <c r="D93" s="3592"/>
      <c r="E93" s="3592"/>
      <c r="F93" s="3592"/>
      <c r="G93" s="3592"/>
    </row>
    <row r="94" spans="1:7" s="3593" customFormat="1">
      <c r="A94" s="3592"/>
      <c r="B94" s="3592"/>
      <c r="C94" s="3592"/>
      <c r="D94" s="3592"/>
      <c r="E94" s="3592"/>
      <c r="F94" s="3592"/>
      <c r="G94" s="3592"/>
    </row>
    <row r="95" spans="1:7" s="3593" customFormat="1">
      <c r="A95" s="3592"/>
      <c r="B95" s="3592"/>
      <c r="C95" s="3592"/>
      <c r="D95" s="3592"/>
      <c r="E95" s="3592"/>
      <c r="F95" s="3592"/>
      <c r="G95" s="3592"/>
    </row>
    <row r="96" spans="1:7" s="3593" customFormat="1">
      <c r="A96" s="3592"/>
      <c r="B96" s="3592"/>
      <c r="C96" s="3592"/>
      <c r="D96" s="3592"/>
      <c r="E96" s="3592"/>
      <c r="F96" s="3592"/>
      <c r="G96" s="3592"/>
    </row>
    <row r="97" spans="1:7" s="3593" customFormat="1">
      <c r="A97" s="3592"/>
      <c r="B97" s="3592"/>
      <c r="C97" s="3592"/>
      <c r="D97" s="3592"/>
      <c r="E97" s="3592"/>
      <c r="F97" s="3592"/>
      <c r="G97" s="3592"/>
    </row>
    <row r="98" spans="1:7" s="3593" customFormat="1">
      <c r="A98" s="3592"/>
      <c r="B98" s="3592"/>
      <c r="C98" s="3592"/>
      <c r="D98" s="3592"/>
      <c r="E98" s="3592"/>
      <c r="F98" s="3592"/>
      <c r="G98" s="3592"/>
    </row>
    <row r="99" spans="1:7" s="3593" customFormat="1">
      <c r="A99" s="3592"/>
      <c r="B99" s="3592"/>
      <c r="C99" s="3592"/>
      <c r="D99" s="3592"/>
      <c r="E99" s="3592"/>
      <c r="F99" s="3592"/>
      <c r="G99" s="3592"/>
    </row>
    <row r="100" spans="1:7" s="3593" customFormat="1">
      <c r="A100" s="3592"/>
      <c r="B100" s="3592"/>
      <c r="C100" s="3592"/>
      <c r="D100" s="3592"/>
      <c r="E100" s="3592"/>
      <c r="F100" s="3592"/>
      <c r="G100" s="3592"/>
    </row>
    <row r="101" spans="1:7" s="3593" customFormat="1">
      <c r="A101" s="3592"/>
      <c r="B101" s="3592"/>
      <c r="C101" s="3592"/>
      <c r="D101" s="3592"/>
      <c r="E101" s="3592"/>
      <c r="F101" s="3592"/>
      <c r="G101" s="3592"/>
    </row>
    <row r="102" spans="1:7" s="3593" customFormat="1">
      <c r="A102" s="3592"/>
      <c r="B102" s="3592"/>
      <c r="C102" s="3592"/>
      <c r="D102" s="3592"/>
      <c r="E102" s="3592"/>
      <c r="F102" s="3592"/>
      <c r="G102" s="3592"/>
    </row>
  </sheetData>
  <mergeCells count="6">
    <mergeCell ref="C19:D19"/>
    <mergeCell ref="A1:C1"/>
    <mergeCell ref="A2:G3"/>
    <mergeCell ref="A4:D4"/>
    <mergeCell ref="E4:G4"/>
    <mergeCell ref="C18:D18"/>
  </mergeCells>
  <hyperlinks>
    <hyperlink ref="A1" location="CONTENT!A1" display="Back to table of contents"/>
  </hyperlinks>
  <printOptions horizontalCentered="1"/>
  <pageMargins left="0.511811023622047" right="0.511811023622047" top="0.75" bottom="0" header="0.35433070866141703" footer="0"/>
  <pageSetup paperSize="9" scale="91" fitToHeight="0" orientation="portrait" r:id="rId1"/>
  <headerFooter alignWithMargins="0">
    <oddHeader xml:space="preserve">&amp;C&amp;11
</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pageSetUpPr fitToPage="1"/>
  </sheetPr>
  <dimension ref="A1:CK40"/>
  <sheetViews>
    <sheetView topLeftCell="C1" zoomScale="90" zoomScaleNormal="90" workbookViewId="0">
      <selection activeCell="T1" sqref="T1:T1048576"/>
    </sheetView>
  </sheetViews>
  <sheetFormatPr defaultColWidth="9.33203125" defaultRowHeight="20.100000000000001" customHeight="1"/>
  <cols>
    <col min="1" max="1" width="3.1640625" style="1803" customWidth="1"/>
    <col min="2" max="2" width="60.5" style="1804" customWidth="1"/>
    <col min="3" max="3" width="10.6640625" style="1805" customWidth="1"/>
    <col min="4" max="18" width="10.83203125" style="1803" customWidth="1"/>
    <col min="19" max="19" width="6.6640625" style="1803" customWidth="1"/>
    <col min="20" max="20" width="0.33203125" style="1803" customWidth="1"/>
    <col min="21" max="16384" width="9.33203125" style="1803"/>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1798" customFormat="1" ht="16.5" customHeight="1">
      <c r="A2" s="1795" t="s">
        <v>3892</v>
      </c>
      <c r="B2" s="1796"/>
      <c r="C2" s="1797"/>
    </row>
    <row r="3" spans="1:89" s="1798" customFormat="1" ht="9" customHeight="1">
      <c r="A3" s="1795"/>
      <c r="B3" s="1796"/>
      <c r="C3" s="1797"/>
    </row>
    <row r="4" spans="1:89" s="1799" customFormat="1" ht="15" customHeight="1">
      <c r="A4" s="6841" t="s">
        <v>3027</v>
      </c>
      <c r="B4" s="6842"/>
      <c r="C4" s="6847" t="s">
        <v>2938</v>
      </c>
      <c r="D4" s="3474" t="s">
        <v>2939</v>
      </c>
      <c r="E4" s="3475"/>
      <c r="F4" s="3476"/>
      <c r="G4" s="3474"/>
      <c r="H4" s="3475"/>
      <c r="I4" s="3476"/>
      <c r="J4" s="3477"/>
      <c r="K4" s="3477"/>
      <c r="L4" s="3478"/>
      <c r="M4" s="3479"/>
      <c r="N4" s="3479"/>
      <c r="O4" s="3479"/>
      <c r="P4" s="3480"/>
      <c r="Q4" s="3479"/>
      <c r="R4" s="3481"/>
    </row>
    <row r="5" spans="1:89" s="1799" customFormat="1" ht="17.25" customHeight="1">
      <c r="A5" s="6843"/>
      <c r="B5" s="6844"/>
      <c r="C5" s="6848"/>
      <c r="D5" s="3474" t="s">
        <v>3028</v>
      </c>
      <c r="E5" s="3475"/>
      <c r="F5" s="3482"/>
      <c r="G5" s="3474" t="s">
        <v>3029</v>
      </c>
      <c r="H5" s="3475"/>
      <c r="I5" s="3476"/>
      <c r="J5" s="6829" t="s">
        <v>3030</v>
      </c>
      <c r="K5" s="6830"/>
      <c r="L5" s="6831"/>
      <c r="M5" s="6832" t="s">
        <v>3031</v>
      </c>
      <c r="N5" s="6830"/>
      <c r="O5" s="6833"/>
      <c r="P5" s="6829" t="s">
        <v>260</v>
      </c>
      <c r="Q5" s="6830"/>
      <c r="R5" s="6833"/>
    </row>
    <row r="6" spans="1:89" s="1799" customFormat="1" ht="21.75" customHeight="1">
      <c r="A6" s="6845"/>
      <c r="B6" s="6846"/>
      <c r="C6" s="6849"/>
      <c r="D6" s="3483" t="s">
        <v>2841</v>
      </c>
      <c r="E6" s="3484" t="s">
        <v>2842</v>
      </c>
      <c r="F6" s="3485" t="s">
        <v>2843</v>
      </c>
      <c r="G6" s="3483" t="s">
        <v>2841</v>
      </c>
      <c r="H6" s="3484" t="s">
        <v>2842</v>
      </c>
      <c r="I6" s="3486" t="s">
        <v>2843</v>
      </c>
      <c r="J6" s="3487" t="s">
        <v>2841</v>
      </c>
      <c r="K6" s="3484" t="s">
        <v>2842</v>
      </c>
      <c r="L6" s="3485" t="s">
        <v>2843</v>
      </c>
      <c r="M6" s="3483" t="s">
        <v>2841</v>
      </c>
      <c r="N6" s="3484" t="s">
        <v>2842</v>
      </c>
      <c r="O6" s="3486" t="s">
        <v>2843</v>
      </c>
      <c r="P6" s="3487" t="s">
        <v>2841</v>
      </c>
      <c r="Q6" s="3484" t="s">
        <v>2842</v>
      </c>
      <c r="R6" s="3486" t="s">
        <v>2843</v>
      </c>
    </row>
    <row r="7" spans="1:89" s="1800" customFormat="1" ht="21.95" customHeight="1">
      <c r="A7" s="6834" t="s">
        <v>3032</v>
      </c>
      <c r="B7" s="6835"/>
      <c r="C7" s="3488"/>
      <c r="D7" s="3489">
        <v>0</v>
      </c>
      <c r="E7" s="3490">
        <v>0</v>
      </c>
      <c r="F7" s="3491">
        <v>0</v>
      </c>
      <c r="G7" s="3489">
        <v>0</v>
      </c>
      <c r="H7" s="3490">
        <v>0</v>
      </c>
      <c r="I7" s="3492">
        <v>0</v>
      </c>
      <c r="J7" s="3493">
        <v>23</v>
      </c>
      <c r="K7" s="3490">
        <v>2</v>
      </c>
      <c r="L7" s="3491">
        <v>25</v>
      </c>
      <c r="M7" s="3489">
        <v>0</v>
      </c>
      <c r="N7" s="3490">
        <v>0</v>
      </c>
      <c r="O7" s="3492">
        <v>0</v>
      </c>
      <c r="P7" s="3493">
        <v>23</v>
      </c>
      <c r="Q7" s="3490">
        <v>2</v>
      </c>
      <c r="R7" s="3492">
        <v>25</v>
      </c>
    </row>
    <row r="8" spans="1:89" s="1801" customFormat="1" ht="21.95" customHeight="1">
      <c r="A8" s="3494"/>
      <c r="B8" s="3495" t="s">
        <v>2849</v>
      </c>
      <c r="C8" s="3496" t="s">
        <v>2962</v>
      </c>
      <c r="D8" s="3497">
        <v>0</v>
      </c>
      <c r="E8" s="3498">
        <v>0</v>
      </c>
      <c r="F8" s="3499">
        <v>0</v>
      </c>
      <c r="G8" s="3497">
        <v>0</v>
      </c>
      <c r="H8" s="3498">
        <v>0</v>
      </c>
      <c r="I8" s="3500">
        <v>0</v>
      </c>
      <c r="J8" s="3501">
        <v>9</v>
      </c>
      <c r="K8" s="3498">
        <v>0</v>
      </c>
      <c r="L8" s="3499">
        <v>9</v>
      </c>
      <c r="M8" s="3497">
        <v>0</v>
      </c>
      <c r="N8" s="3498">
        <v>0</v>
      </c>
      <c r="O8" s="3500">
        <v>0</v>
      </c>
      <c r="P8" s="3501">
        <v>9</v>
      </c>
      <c r="Q8" s="3498">
        <v>0</v>
      </c>
      <c r="R8" s="3500">
        <v>9</v>
      </c>
    </row>
    <row r="9" spans="1:89" s="1801" customFormat="1" ht="21.95" customHeight="1">
      <c r="A9" s="3494"/>
      <c r="B9" s="3495" t="s">
        <v>3033</v>
      </c>
      <c r="C9" s="3496" t="s">
        <v>2962</v>
      </c>
      <c r="D9" s="3497">
        <v>0</v>
      </c>
      <c r="E9" s="3498">
        <v>0</v>
      </c>
      <c r="F9" s="3499">
        <v>0</v>
      </c>
      <c r="G9" s="3497">
        <v>0</v>
      </c>
      <c r="H9" s="3498">
        <v>0</v>
      </c>
      <c r="I9" s="3500">
        <v>0</v>
      </c>
      <c r="J9" s="3501">
        <v>5</v>
      </c>
      <c r="K9" s="3498">
        <v>0</v>
      </c>
      <c r="L9" s="3499">
        <v>5</v>
      </c>
      <c r="M9" s="3497">
        <v>0</v>
      </c>
      <c r="N9" s="3498">
        <v>0</v>
      </c>
      <c r="O9" s="3500">
        <v>0</v>
      </c>
      <c r="P9" s="3501">
        <v>5</v>
      </c>
      <c r="Q9" s="3498">
        <v>0</v>
      </c>
      <c r="R9" s="3500">
        <v>5</v>
      </c>
    </row>
    <row r="10" spans="1:89" s="1801" customFormat="1" ht="21.95" customHeight="1">
      <c r="A10" s="3494"/>
      <c r="B10" s="3495" t="s">
        <v>3034</v>
      </c>
      <c r="C10" s="3496" t="s">
        <v>2962</v>
      </c>
      <c r="D10" s="3497">
        <v>0</v>
      </c>
      <c r="E10" s="3498">
        <v>0</v>
      </c>
      <c r="F10" s="3499">
        <v>0</v>
      </c>
      <c r="G10" s="3497">
        <v>0</v>
      </c>
      <c r="H10" s="3498">
        <v>0</v>
      </c>
      <c r="I10" s="3500">
        <v>0</v>
      </c>
      <c r="J10" s="3501">
        <v>9</v>
      </c>
      <c r="K10" s="3498">
        <v>2</v>
      </c>
      <c r="L10" s="3499">
        <v>11</v>
      </c>
      <c r="M10" s="3497">
        <v>0</v>
      </c>
      <c r="N10" s="3498">
        <v>0</v>
      </c>
      <c r="O10" s="3500">
        <v>0</v>
      </c>
      <c r="P10" s="3501">
        <v>9</v>
      </c>
      <c r="Q10" s="3498">
        <v>2</v>
      </c>
      <c r="R10" s="3500">
        <v>11</v>
      </c>
    </row>
    <row r="11" spans="1:89" s="1800" customFormat="1" ht="21.95" customHeight="1">
      <c r="A11" s="6834" t="s">
        <v>3035</v>
      </c>
      <c r="B11" s="6835"/>
      <c r="C11" s="3488"/>
      <c r="D11" s="3502">
        <v>20</v>
      </c>
      <c r="E11" s="3503">
        <v>5</v>
      </c>
      <c r="F11" s="3504">
        <v>25</v>
      </c>
      <c r="G11" s="3502">
        <v>19</v>
      </c>
      <c r="H11" s="3503">
        <v>0</v>
      </c>
      <c r="I11" s="3505">
        <v>19</v>
      </c>
      <c r="J11" s="3506">
        <v>0</v>
      </c>
      <c r="K11" s="3503">
        <v>0</v>
      </c>
      <c r="L11" s="3504">
        <v>0</v>
      </c>
      <c r="M11" s="3502">
        <v>0</v>
      </c>
      <c r="N11" s="3503">
        <v>0</v>
      </c>
      <c r="O11" s="3505">
        <v>0</v>
      </c>
      <c r="P11" s="3506">
        <v>39</v>
      </c>
      <c r="Q11" s="3503">
        <v>5</v>
      </c>
      <c r="R11" s="3505">
        <v>44</v>
      </c>
    </row>
    <row r="12" spans="1:89" s="1801" customFormat="1" ht="21.95" customHeight="1">
      <c r="A12" s="3494"/>
      <c r="B12" s="3495" t="s">
        <v>3036</v>
      </c>
      <c r="C12" s="3496" t="s">
        <v>2962</v>
      </c>
      <c r="D12" s="3497">
        <v>0</v>
      </c>
      <c r="E12" s="3498">
        <v>0</v>
      </c>
      <c r="F12" s="3499">
        <v>0</v>
      </c>
      <c r="G12" s="3497">
        <v>19</v>
      </c>
      <c r="H12" s="3498">
        <v>0</v>
      </c>
      <c r="I12" s="3500">
        <v>19</v>
      </c>
      <c r="J12" s="3501">
        <v>0</v>
      </c>
      <c r="K12" s="3498">
        <v>0</v>
      </c>
      <c r="L12" s="3499">
        <v>0</v>
      </c>
      <c r="M12" s="3497">
        <v>0</v>
      </c>
      <c r="N12" s="3498">
        <v>0</v>
      </c>
      <c r="O12" s="3500">
        <v>0</v>
      </c>
      <c r="P12" s="3501">
        <v>19</v>
      </c>
      <c r="Q12" s="3498">
        <v>0</v>
      </c>
      <c r="R12" s="3500">
        <v>19</v>
      </c>
    </row>
    <row r="13" spans="1:89" s="1801" customFormat="1" ht="21.95" customHeight="1">
      <c r="A13" s="3494"/>
      <c r="B13" s="3495" t="s">
        <v>3037</v>
      </c>
      <c r="C13" s="3496"/>
      <c r="D13" s="3497">
        <v>20</v>
      </c>
      <c r="E13" s="3498">
        <v>5</v>
      </c>
      <c r="F13" s="3499">
        <v>25</v>
      </c>
      <c r="G13" s="3497">
        <v>0</v>
      </c>
      <c r="H13" s="3498">
        <v>0</v>
      </c>
      <c r="I13" s="3500">
        <v>0</v>
      </c>
      <c r="J13" s="3501">
        <v>0</v>
      </c>
      <c r="K13" s="3498">
        <v>0</v>
      </c>
      <c r="L13" s="3499">
        <v>0</v>
      </c>
      <c r="M13" s="3497">
        <v>0</v>
      </c>
      <c r="N13" s="3498">
        <v>0</v>
      </c>
      <c r="O13" s="3500">
        <v>0</v>
      </c>
      <c r="P13" s="3501">
        <v>20</v>
      </c>
      <c r="Q13" s="3498">
        <v>5</v>
      </c>
      <c r="R13" s="3500">
        <v>25</v>
      </c>
    </row>
    <row r="14" spans="1:89" s="1801" customFormat="1" ht="16.5" customHeight="1">
      <c r="A14" s="6836" t="s">
        <v>2847</v>
      </c>
      <c r="B14" s="6837"/>
      <c r="C14" s="3507"/>
      <c r="D14" s="3502">
        <v>251</v>
      </c>
      <c r="E14" s="3503">
        <v>203</v>
      </c>
      <c r="F14" s="3504">
        <v>454</v>
      </c>
      <c r="G14" s="3502">
        <v>131</v>
      </c>
      <c r="H14" s="3503">
        <v>91</v>
      </c>
      <c r="I14" s="3505">
        <v>222</v>
      </c>
      <c r="J14" s="3506">
        <v>258</v>
      </c>
      <c r="K14" s="3503">
        <v>122</v>
      </c>
      <c r="L14" s="3504">
        <v>380</v>
      </c>
      <c r="M14" s="3502">
        <v>22</v>
      </c>
      <c r="N14" s="3503">
        <v>6</v>
      </c>
      <c r="O14" s="3505">
        <v>28</v>
      </c>
      <c r="P14" s="3506">
        <v>662</v>
      </c>
      <c r="Q14" s="3503">
        <v>422</v>
      </c>
      <c r="R14" s="3505">
        <v>1084</v>
      </c>
    </row>
    <row r="15" spans="1:89" s="1801" customFormat="1" ht="21.95" customHeight="1">
      <c r="A15" s="3508"/>
      <c r="B15" s="3495" t="s">
        <v>3038</v>
      </c>
      <c r="C15" s="3496" t="s">
        <v>2946</v>
      </c>
      <c r="D15" s="3509">
        <v>16</v>
      </c>
      <c r="E15" s="3510">
        <v>2</v>
      </c>
      <c r="F15" s="3511">
        <v>18</v>
      </c>
      <c r="G15" s="3509">
        <v>12</v>
      </c>
      <c r="H15" s="3510">
        <v>5</v>
      </c>
      <c r="I15" s="3512">
        <v>17</v>
      </c>
      <c r="J15" s="3513">
        <v>6</v>
      </c>
      <c r="K15" s="3510">
        <v>5</v>
      </c>
      <c r="L15" s="3511">
        <v>11</v>
      </c>
      <c r="M15" s="3509">
        <v>8</v>
      </c>
      <c r="N15" s="3510">
        <v>3</v>
      </c>
      <c r="O15" s="3500">
        <v>11</v>
      </c>
      <c r="P15" s="3501">
        <v>42</v>
      </c>
      <c r="Q15" s="3498">
        <v>15</v>
      </c>
      <c r="R15" s="3512">
        <v>57</v>
      </c>
    </row>
    <row r="16" spans="1:89" s="1801" customFormat="1" ht="21.95" customHeight="1">
      <c r="A16" s="3508"/>
      <c r="B16" s="3495" t="s">
        <v>3039</v>
      </c>
      <c r="C16" s="3496" t="s">
        <v>2946</v>
      </c>
      <c r="D16" s="3497">
        <v>16</v>
      </c>
      <c r="E16" s="3498">
        <v>21</v>
      </c>
      <c r="F16" s="3499">
        <v>37</v>
      </c>
      <c r="G16" s="3497">
        <v>0</v>
      </c>
      <c r="H16" s="3498">
        <v>13</v>
      </c>
      <c r="I16" s="3500">
        <v>13</v>
      </c>
      <c r="J16" s="3501">
        <v>6</v>
      </c>
      <c r="K16" s="3498">
        <v>8</v>
      </c>
      <c r="L16" s="3499">
        <v>14</v>
      </c>
      <c r="M16" s="3497">
        <v>0</v>
      </c>
      <c r="N16" s="3498">
        <v>0</v>
      </c>
      <c r="O16" s="3500">
        <v>0</v>
      </c>
      <c r="P16" s="3501">
        <v>22</v>
      </c>
      <c r="Q16" s="3498">
        <v>42</v>
      </c>
      <c r="R16" s="3500">
        <v>64</v>
      </c>
    </row>
    <row r="17" spans="1:18" s="1801" customFormat="1" ht="21.95" customHeight="1">
      <c r="A17" s="3508"/>
      <c r="B17" s="3495" t="s">
        <v>3040</v>
      </c>
      <c r="C17" s="3496" t="s">
        <v>2946</v>
      </c>
      <c r="D17" s="3509">
        <v>14</v>
      </c>
      <c r="E17" s="3510">
        <v>30</v>
      </c>
      <c r="F17" s="3511">
        <v>44</v>
      </c>
      <c r="G17" s="3509">
        <v>12</v>
      </c>
      <c r="H17" s="3510">
        <v>19</v>
      </c>
      <c r="I17" s="3512">
        <v>31</v>
      </c>
      <c r="J17" s="3513">
        <v>8</v>
      </c>
      <c r="K17" s="3510">
        <v>17</v>
      </c>
      <c r="L17" s="3511">
        <v>25</v>
      </c>
      <c r="M17" s="3509">
        <v>0</v>
      </c>
      <c r="N17" s="3510">
        <v>0</v>
      </c>
      <c r="O17" s="3500">
        <v>0</v>
      </c>
      <c r="P17" s="3501">
        <v>34</v>
      </c>
      <c r="Q17" s="3498">
        <v>66</v>
      </c>
      <c r="R17" s="3512">
        <v>100</v>
      </c>
    </row>
    <row r="18" spans="1:18" s="1801" customFormat="1" ht="21.95" customHeight="1">
      <c r="A18" s="3508"/>
      <c r="B18" s="3495" t="s">
        <v>3041</v>
      </c>
      <c r="C18" s="3496" t="s">
        <v>2946</v>
      </c>
      <c r="D18" s="3497">
        <v>27</v>
      </c>
      <c r="E18" s="3498">
        <v>51</v>
      </c>
      <c r="F18" s="3499">
        <v>78</v>
      </c>
      <c r="G18" s="3497">
        <v>9</v>
      </c>
      <c r="H18" s="3498">
        <v>23</v>
      </c>
      <c r="I18" s="3500">
        <v>32</v>
      </c>
      <c r="J18" s="3501">
        <v>7</v>
      </c>
      <c r="K18" s="3498">
        <v>21</v>
      </c>
      <c r="L18" s="3499">
        <v>28</v>
      </c>
      <c r="M18" s="3497">
        <v>0</v>
      </c>
      <c r="N18" s="3498">
        <v>0</v>
      </c>
      <c r="O18" s="3500">
        <v>0</v>
      </c>
      <c r="P18" s="3501">
        <v>43</v>
      </c>
      <c r="Q18" s="3498">
        <v>95</v>
      </c>
      <c r="R18" s="3500">
        <v>138</v>
      </c>
    </row>
    <row r="19" spans="1:18" s="1801" customFormat="1" ht="21.95" customHeight="1">
      <c r="A19" s="3508"/>
      <c r="B19" s="3495" t="s">
        <v>3042</v>
      </c>
      <c r="C19" s="3496" t="s">
        <v>2946</v>
      </c>
      <c r="D19" s="3497">
        <v>19</v>
      </c>
      <c r="E19" s="3498">
        <v>19</v>
      </c>
      <c r="F19" s="3499">
        <v>38</v>
      </c>
      <c r="G19" s="3497">
        <v>6</v>
      </c>
      <c r="H19" s="3498">
        <v>16</v>
      </c>
      <c r="I19" s="3500">
        <v>22</v>
      </c>
      <c r="J19" s="3501">
        <v>3</v>
      </c>
      <c r="K19" s="3498">
        <v>19</v>
      </c>
      <c r="L19" s="3499">
        <v>22</v>
      </c>
      <c r="M19" s="3497">
        <v>0</v>
      </c>
      <c r="N19" s="3498">
        <v>0</v>
      </c>
      <c r="O19" s="3500">
        <v>0</v>
      </c>
      <c r="P19" s="3501">
        <v>28</v>
      </c>
      <c r="Q19" s="3498">
        <v>54</v>
      </c>
      <c r="R19" s="3500">
        <v>82</v>
      </c>
    </row>
    <row r="20" spans="1:18" s="1801" customFormat="1" ht="21.95" customHeight="1">
      <c r="A20" s="3508"/>
      <c r="B20" s="3495" t="s">
        <v>3043</v>
      </c>
      <c r="C20" s="3496" t="s">
        <v>2946</v>
      </c>
      <c r="D20" s="3509">
        <v>28</v>
      </c>
      <c r="E20" s="3510">
        <v>16</v>
      </c>
      <c r="F20" s="3511">
        <v>44</v>
      </c>
      <c r="G20" s="3509">
        <v>20</v>
      </c>
      <c r="H20" s="3510">
        <v>6</v>
      </c>
      <c r="I20" s="3512">
        <v>26</v>
      </c>
      <c r="J20" s="3513">
        <v>23</v>
      </c>
      <c r="K20" s="3510">
        <v>19</v>
      </c>
      <c r="L20" s="3511">
        <v>42</v>
      </c>
      <c r="M20" s="3509">
        <v>0</v>
      </c>
      <c r="N20" s="3510">
        <v>0</v>
      </c>
      <c r="O20" s="3500">
        <v>0</v>
      </c>
      <c r="P20" s="3501">
        <v>71</v>
      </c>
      <c r="Q20" s="3498">
        <v>41</v>
      </c>
      <c r="R20" s="3512">
        <v>112</v>
      </c>
    </row>
    <row r="21" spans="1:18" s="1801" customFormat="1" ht="21.95" customHeight="1">
      <c r="A21" s="3508"/>
      <c r="B21" s="3495" t="s">
        <v>3044</v>
      </c>
      <c r="C21" s="3496" t="s">
        <v>2946</v>
      </c>
      <c r="D21" s="3497">
        <v>41</v>
      </c>
      <c r="E21" s="3498">
        <v>11</v>
      </c>
      <c r="F21" s="3499">
        <v>52</v>
      </c>
      <c r="G21" s="3497">
        <v>16</v>
      </c>
      <c r="H21" s="3498">
        <v>5</v>
      </c>
      <c r="I21" s="3500">
        <v>21</v>
      </c>
      <c r="J21" s="3501">
        <v>15</v>
      </c>
      <c r="K21" s="3498">
        <v>2</v>
      </c>
      <c r="L21" s="3499">
        <v>17</v>
      </c>
      <c r="M21" s="3497">
        <v>0</v>
      </c>
      <c r="N21" s="3498">
        <v>0</v>
      </c>
      <c r="O21" s="3500">
        <v>0</v>
      </c>
      <c r="P21" s="3501">
        <v>72</v>
      </c>
      <c r="Q21" s="3498">
        <v>18</v>
      </c>
      <c r="R21" s="3500">
        <v>90</v>
      </c>
    </row>
    <row r="22" spans="1:18" s="1801" customFormat="1" ht="21.95" customHeight="1">
      <c r="A22" s="3508"/>
      <c r="B22" s="3495" t="s">
        <v>3045</v>
      </c>
      <c r="C22" s="3496" t="s">
        <v>2946</v>
      </c>
      <c r="D22" s="3497">
        <v>13</v>
      </c>
      <c r="E22" s="3498">
        <v>5</v>
      </c>
      <c r="F22" s="3499">
        <v>18</v>
      </c>
      <c r="G22" s="3497">
        <v>6</v>
      </c>
      <c r="H22" s="3498">
        <v>2</v>
      </c>
      <c r="I22" s="3500">
        <v>8</v>
      </c>
      <c r="J22" s="3501">
        <v>10</v>
      </c>
      <c r="K22" s="3498">
        <v>1</v>
      </c>
      <c r="L22" s="3499">
        <v>11</v>
      </c>
      <c r="M22" s="3497">
        <v>0</v>
      </c>
      <c r="N22" s="3498">
        <v>0</v>
      </c>
      <c r="O22" s="3500">
        <v>0</v>
      </c>
      <c r="P22" s="3501">
        <v>29</v>
      </c>
      <c r="Q22" s="3498">
        <v>8</v>
      </c>
      <c r="R22" s="3500">
        <v>37</v>
      </c>
    </row>
    <row r="23" spans="1:18" s="1801" customFormat="1" ht="21.95" customHeight="1">
      <c r="A23" s="3508"/>
      <c r="B23" s="3495" t="s">
        <v>3046</v>
      </c>
      <c r="C23" s="3496" t="s">
        <v>2946</v>
      </c>
      <c r="D23" s="3497">
        <v>39</v>
      </c>
      <c r="E23" s="3498">
        <v>0</v>
      </c>
      <c r="F23" s="3499">
        <v>39</v>
      </c>
      <c r="G23" s="3497">
        <v>35</v>
      </c>
      <c r="H23" s="3498">
        <v>0</v>
      </c>
      <c r="I23" s="3500">
        <v>35</v>
      </c>
      <c r="J23" s="3501">
        <v>43</v>
      </c>
      <c r="K23" s="3498">
        <v>0</v>
      </c>
      <c r="L23" s="3499">
        <v>43</v>
      </c>
      <c r="M23" s="3497">
        <v>0</v>
      </c>
      <c r="N23" s="3498">
        <v>0</v>
      </c>
      <c r="O23" s="3500">
        <v>0</v>
      </c>
      <c r="P23" s="3501">
        <v>117</v>
      </c>
      <c r="Q23" s="3498">
        <v>0</v>
      </c>
      <c r="R23" s="3500">
        <v>117</v>
      </c>
    </row>
    <row r="24" spans="1:18" s="1800" customFormat="1" ht="21.95" customHeight="1">
      <c r="A24" s="3514"/>
      <c r="B24" s="3515" t="s">
        <v>3047</v>
      </c>
      <c r="C24" s="3496" t="s">
        <v>2946</v>
      </c>
      <c r="D24" s="3497">
        <v>26</v>
      </c>
      <c r="E24" s="3498">
        <v>11</v>
      </c>
      <c r="F24" s="3499">
        <v>37</v>
      </c>
      <c r="G24" s="3497">
        <v>15</v>
      </c>
      <c r="H24" s="3498">
        <v>2</v>
      </c>
      <c r="I24" s="3500">
        <v>17</v>
      </c>
      <c r="J24" s="3501">
        <v>23</v>
      </c>
      <c r="K24" s="3498">
        <v>4</v>
      </c>
      <c r="L24" s="3499">
        <v>27</v>
      </c>
      <c r="M24" s="3497">
        <v>0</v>
      </c>
      <c r="N24" s="3498">
        <v>0</v>
      </c>
      <c r="O24" s="3500">
        <v>0</v>
      </c>
      <c r="P24" s="3501">
        <v>64</v>
      </c>
      <c r="Q24" s="3498">
        <v>17</v>
      </c>
      <c r="R24" s="3500">
        <v>81</v>
      </c>
    </row>
    <row r="25" spans="1:18" s="1802" customFormat="1" ht="21.95" customHeight="1">
      <c r="A25" s="3508"/>
      <c r="B25" s="3495" t="s">
        <v>3039</v>
      </c>
      <c r="C25" s="3496" t="s">
        <v>2962</v>
      </c>
      <c r="D25" s="3509">
        <v>3</v>
      </c>
      <c r="E25" s="3510">
        <v>14</v>
      </c>
      <c r="F25" s="3511">
        <v>17</v>
      </c>
      <c r="G25" s="3509">
        <v>0</v>
      </c>
      <c r="H25" s="3510">
        <v>0</v>
      </c>
      <c r="I25" s="3512">
        <v>0</v>
      </c>
      <c r="J25" s="3513">
        <v>0</v>
      </c>
      <c r="K25" s="3510">
        <v>0</v>
      </c>
      <c r="L25" s="3511">
        <v>0</v>
      </c>
      <c r="M25" s="3509">
        <v>0</v>
      </c>
      <c r="N25" s="3510">
        <v>0</v>
      </c>
      <c r="O25" s="3512">
        <v>0</v>
      </c>
      <c r="P25" s="3513">
        <v>3</v>
      </c>
      <c r="Q25" s="3516">
        <v>14</v>
      </c>
      <c r="R25" s="3512">
        <v>17</v>
      </c>
    </row>
    <row r="26" spans="1:18" s="1802" customFormat="1" ht="21.95" customHeight="1">
      <c r="A26" s="3508"/>
      <c r="B26" s="3495" t="s">
        <v>3041</v>
      </c>
      <c r="C26" s="3496" t="s">
        <v>2962</v>
      </c>
      <c r="D26" s="3509">
        <v>9</v>
      </c>
      <c r="E26" s="3510">
        <v>23</v>
      </c>
      <c r="F26" s="3511">
        <v>32</v>
      </c>
      <c r="G26" s="3509">
        <v>0</v>
      </c>
      <c r="H26" s="3510">
        <v>0</v>
      </c>
      <c r="I26" s="3512">
        <v>0</v>
      </c>
      <c r="J26" s="3513">
        <v>4</v>
      </c>
      <c r="K26" s="3510">
        <v>19</v>
      </c>
      <c r="L26" s="3511">
        <v>23</v>
      </c>
      <c r="M26" s="3509">
        <v>0</v>
      </c>
      <c r="N26" s="3510">
        <v>0</v>
      </c>
      <c r="O26" s="3512">
        <v>0</v>
      </c>
      <c r="P26" s="3513">
        <v>13</v>
      </c>
      <c r="Q26" s="3516">
        <v>42</v>
      </c>
      <c r="R26" s="3512">
        <v>55</v>
      </c>
    </row>
    <row r="27" spans="1:18" s="1802" customFormat="1" ht="21.95" customHeight="1">
      <c r="A27" s="3508"/>
      <c r="B27" s="3495" t="s">
        <v>3043</v>
      </c>
      <c r="C27" s="3496" t="s">
        <v>2962</v>
      </c>
      <c r="D27" s="3497">
        <v>0</v>
      </c>
      <c r="E27" s="3498">
        <v>0</v>
      </c>
      <c r="F27" s="3511">
        <v>0</v>
      </c>
      <c r="G27" s="3497">
        <v>0</v>
      </c>
      <c r="H27" s="3498">
        <v>0</v>
      </c>
      <c r="I27" s="3500">
        <v>0</v>
      </c>
      <c r="J27" s="3501">
        <v>11</v>
      </c>
      <c r="K27" s="3498">
        <v>2</v>
      </c>
      <c r="L27" s="3499">
        <v>13</v>
      </c>
      <c r="M27" s="3497">
        <v>0</v>
      </c>
      <c r="N27" s="3498">
        <v>0</v>
      </c>
      <c r="O27" s="3517">
        <v>0</v>
      </c>
      <c r="P27" s="3513">
        <v>11</v>
      </c>
      <c r="Q27" s="3516">
        <v>2</v>
      </c>
      <c r="R27" s="3500">
        <v>13</v>
      </c>
    </row>
    <row r="28" spans="1:18" s="1800" customFormat="1" ht="21.95" customHeight="1">
      <c r="A28" s="3508"/>
      <c r="B28" s="3495" t="s">
        <v>3048</v>
      </c>
      <c r="C28" s="3496" t="s">
        <v>2962</v>
      </c>
      <c r="D28" s="3497">
        <v>0</v>
      </c>
      <c r="E28" s="3498">
        <v>0</v>
      </c>
      <c r="F28" s="3511">
        <v>0</v>
      </c>
      <c r="G28" s="3497">
        <v>0</v>
      </c>
      <c r="H28" s="3498">
        <v>0</v>
      </c>
      <c r="I28" s="3500">
        <v>0</v>
      </c>
      <c r="J28" s="3501">
        <v>50</v>
      </c>
      <c r="K28" s="3498">
        <v>2</v>
      </c>
      <c r="L28" s="3499">
        <v>52</v>
      </c>
      <c r="M28" s="3497">
        <v>0</v>
      </c>
      <c r="N28" s="3498">
        <v>0</v>
      </c>
      <c r="O28" s="3517">
        <v>0</v>
      </c>
      <c r="P28" s="3513">
        <v>50</v>
      </c>
      <c r="Q28" s="3516">
        <v>2</v>
      </c>
      <c r="R28" s="3500">
        <v>52</v>
      </c>
    </row>
    <row r="29" spans="1:18" s="1801" customFormat="1" ht="21.95" customHeight="1">
      <c r="A29" s="3508"/>
      <c r="B29" s="3495" t="s">
        <v>3046</v>
      </c>
      <c r="C29" s="3496" t="s">
        <v>2962</v>
      </c>
      <c r="D29" s="3497">
        <v>0</v>
      </c>
      <c r="E29" s="3498">
        <v>0</v>
      </c>
      <c r="F29" s="3511">
        <v>0</v>
      </c>
      <c r="G29" s="3497">
        <v>0</v>
      </c>
      <c r="H29" s="3498">
        <v>0</v>
      </c>
      <c r="I29" s="3500">
        <v>0</v>
      </c>
      <c r="J29" s="3501">
        <v>31</v>
      </c>
      <c r="K29" s="3498">
        <v>1</v>
      </c>
      <c r="L29" s="3499">
        <v>32</v>
      </c>
      <c r="M29" s="3497">
        <v>0</v>
      </c>
      <c r="N29" s="3498">
        <v>0</v>
      </c>
      <c r="O29" s="3517">
        <v>0</v>
      </c>
      <c r="P29" s="3513">
        <v>31</v>
      </c>
      <c r="Q29" s="3516">
        <v>1</v>
      </c>
      <c r="R29" s="3500">
        <v>32</v>
      </c>
    </row>
    <row r="30" spans="1:18" s="1800" customFormat="1" ht="21.95" customHeight="1">
      <c r="A30" s="3508"/>
      <c r="B30" s="3495" t="s">
        <v>3047</v>
      </c>
      <c r="C30" s="3496" t="s">
        <v>2962</v>
      </c>
      <c r="D30" s="3497">
        <v>0</v>
      </c>
      <c r="E30" s="3498">
        <v>0</v>
      </c>
      <c r="F30" s="3511">
        <v>0</v>
      </c>
      <c r="G30" s="3497">
        <v>0</v>
      </c>
      <c r="H30" s="3498">
        <v>0</v>
      </c>
      <c r="I30" s="3500">
        <v>0</v>
      </c>
      <c r="J30" s="3501">
        <v>18</v>
      </c>
      <c r="K30" s="3498">
        <v>2</v>
      </c>
      <c r="L30" s="3499">
        <v>20</v>
      </c>
      <c r="M30" s="3497">
        <v>0</v>
      </c>
      <c r="N30" s="3498">
        <v>0</v>
      </c>
      <c r="O30" s="3517">
        <v>0</v>
      </c>
      <c r="P30" s="3513">
        <v>18</v>
      </c>
      <c r="Q30" s="3516">
        <v>2</v>
      </c>
      <c r="R30" s="3500">
        <v>20</v>
      </c>
    </row>
    <row r="31" spans="1:18" s="1798" customFormat="1" ht="21.95" customHeight="1">
      <c r="A31" s="3508"/>
      <c r="B31" s="3495" t="s">
        <v>3049</v>
      </c>
      <c r="C31" s="3496" t="s">
        <v>2962</v>
      </c>
      <c r="D31" s="3497">
        <v>0</v>
      </c>
      <c r="E31" s="3498">
        <v>0</v>
      </c>
      <c r="F31" s="3511">
        <v>0</v>
      </c>
      <c r="G31" s="3497">
        <v>0</v>
      </c>
      <c r="H31" s="3498">
        <v>0</v>
      </c>
      <c r="I31" s="3500">
        <v>0</v>
      </c>
      <c r="J31" s="3501">
        <v>0</v>
      </c>
      <c r="K31" s="3498">
        <v>0</v>
      </c>
      <c r="L31" s="3499">
        <v>0</v>
      </c>
      <c r="M31" s="3497">
        <v>14</v>
      </c>
      <c r="N31" s="3498">
        <v>3</v>
      </c>
      <c r="O31" s="3500">
        <v>17</v>
      </c>
      <c r="P31" s="3513">
        <v>14</v>
      </c>
      <c r="Q31" s="3516">
        <v>3</v>
      </c>
      <c r="R31" s="3500">
        <v>17</v>
      </c>
    </row>
    <row r="32" spans="1:18" s="1801" customFormat="1" ht="22.5" customHeight="1">
      <c r="A32" s="3518" t="s">
        <v>2848</v>
      </c>
      <c r="B32" s="3519"/>
      <c r="C32" s="3488"/>
      <c r="D32" s="3520">
        <v>118</v>
      </c>
      <c r="E32" s="3521">
        <v>5</v>
      </c>
      <c r="F32" s="3522">
        <v>123</v>
      </c>
      <c r="G32" s="3520">
        <v>15</v>
      </c>
      <c r="H32" s="3521">
        <v>0</v>
      </c>
      <c r="I32" s="3523">
        <v>15</v>
      </c>
      <c r="J32" s="3524">
        <v>0</v>
      </c>
      <c r="K32" s="3521">
        <v>0</v>
      </c>
      <c r="L32" s="3522">
        <v>0</v>
      </c>
      <c r="M32" s="3520">
        <v>0</v>
      </c>
      <c r="N32" s="3521">
        <v>0</v>
      </c>
      <c r="O32" s="3523">
        <v>0</v>
      </c>
      <c r="P32" s="3524">
        <v>133</v>
      </c>
      <c r="Q32" s="3521">
        <v>5</v>
      </c>
      <c r="R32" s="3523">
        <v>138</v>
      </c>
    </row>
    <row r="33" spans="1:18" s="1802" customFormat="1" ht="21.75" customHeight="1">
      <c r="A33" s="3514"/>
      <c r="B33" s="3515" t="s">
        <v>3050</v>
      </c>
      <c r="C33" s="3496" t="s">
        <v>2962</v>
      </c>
      <c r="D33" s="3497">
        <v>29</v>
      </c>
      <c r="E33" s="3498">
        <v>2</v>
      </c>
      <c r="F33" s="3499">
        <v>31</v>
      </c>
      <c r="G33" s="3497">
        <v>0</v>
      </c>
      <c r="H33" s="3498">
        <v>0</v>
      </c>
      <c r="I33" s="3500">
        <v>0</v>
      </c>
      <c r="J33" s="3501">
        <v>0</v>
      </c>
      <c r="K33" s="3498">
        <v>0</v>
      </c>
      <c r="L33" s="3499">
        <v>0</v>
      </c>
      <c r="M33" s="3497">
        <v>0</v>
      </c>
      <c r="N33" s="3498">
        <v>0</v>
      </c>
      <c r="O33" s="3500">
        <v>0</v>
      </c>
      <c r="P33" s="3501">
        <v>29</v>
      </c>
      <c r="Q33" s="3498">
        <v>2</v>
      </c>
      <c r="R33" s="3500">
        <v>31</v>
      </c>
    </row>
    <row r="34" spans="1:18" s="1798" customFormat="1" ht="19.5" customHeight="1">
      <c r="A34" s="3514"/>
      <c r="B34" s="3515" t="s">
        <v>3051</v>
      </c>
      <c r="C34" s="3496" t="s">
        <v>2962</v>
      </c>
      <c r="D34" s="3497">
        <v>14</v>
      </c>
      <c r="E34" s="3498">
        <v>2</v>
      </c>
      <c r="F34" s="3499">
        <v>16</v>
      </c>
      <c r="G34" s="3497">
        <v>0</v>
      </c>
      <c r="H34" s="3498">
        <v>0</v>
      </c>
      <c r="I34" s="3500">
        <v>0</v>
      </c>
      <c r="J34" s="3501">
        <v>0</v>
      </c>
      <c r="K34" s="3498">
        <v>0</v>
      </c>
      <c r="L34" s="3499">
        <v>0</v>
      </c>
      <c r="M34" s="3497">
        <v>0</v>
      </c>
      <c r="N34" s="3498">
        <v>0</v>
      </c>
      <c r="O34" s="3500">
        <v>0</v>
      </c>
      <c r="P34" s="3501">
        <v>14</v>
      </c>
      <c r="Q34" s="3498">
        <v>2</v>
      </c>
      <c r="R34" s="3500">
        <v>16</v>
      </c>
    </row>
    <row r="35" spans="1:18" s="1798" customFormat="1" ht="25.5" customHeight="1">
      <c r="A35" s="3514"/>
      <c r="B35" s="3515" t="s">
        <v>3047</v>
      </c>
      <c r="C35" s="3496" t="s">
        <v>2962</v>
      </c>
      <c r="D35" s="3497">
        <v>30</v>
      </c>
      <c r="E35" s="3498">
        <v>0</v>
      </c>
      <c r="F35" s="3499">
        <v>30</v>
      </c>
      <c r="G35" s="3497">
        <v>15</v>
      </c>
      <c r="H35" s="3498">
        <v>0</v>
      </c>
      <c r="I35" s="3500">
        <v>15</v>
      </c>
      <c r="J35" s="3501">
        <v>0</v>
      </c>
      <c r="K35" s="3498">
        <v>0</v>
      </c>
      <c r="L35" s="3499">
        <v>0</v>
      </c>
      <c r="M35" s="3497">
        <v>0</v>
      </c>
      <c r="N35" s="3498">
        <v>0</v>
      </c>
      <c r="O35" s="3500">
        <v>0</v>
      </c>
      <c r="P35" s="3501">
        <v>45</v>
      </c>
      <c r="Q35" s="3498">
        <v>0</v>
      </c>
      <c r="R35" s="3500">
        <v>45</v>
      </c>
    </row>
    <row r="36" spans="1:18" ht="23.25" customHeight="1">
      <c r="A36" s="3514"/>
      <c r="B36" s="3495" t="s">
        <v>3052</v>
      </c>
      <c r="C36" s="3496" t="s">
        <v>2962</v>
      </c>
      <c r="D36" s="3509">
        <v>45</v>
      </c>
      <c r="E36" s="3510">
        <v>1</v>
      </c>
      <c r="F36" s="3499">
        <v>46</v>
      </c>
      <c r="G36" s="3509">
        <v>0</v>
      </c>
      <c r="H36" s="3510">
        <v>0</v>
      </c>
      <c r="I36" s="3500">
        <v>0</v>
      </c>
      <c r="J36" s="3513">
        <v>0</v>
      </c>
      <c r="K36" s="3510">
        <v>0</v>
      </c>
      <c r="L36" s="3499">
        <v>0</v>
      </c>
      <c r="M36" s="3509">
        <v>0</v>
      </c>
      <c r="N36" s="3510">
        <v>0</v>
      </c>
      <c r="O36" s="3500">
        <v>0</v>
      </c>
      <c r="P36" s="3501">
        <v>45</v>
      </c>
      <c r="Q36" s="3498">
        <v>1</v>
      </c>
      <c r="R36" s="3500">
        <v>46</v>
      </c>
    </row>
    <row r="37" spans="1:18" ht="30.75" customHeight="1">
      <c r="A37" s="3518" t="s">
        <v>3053</v>
      </c>
      <c r="B37" s="3519"/>
      <c r="C37" s="3507"/>
      <c r="D37" s="3502">
        <v>0</v>
      </c>
      <c r="E37" s="3503">
        <v>0</v>
      </c>
      <c r="F37" s="3504">
        <v>0</v>
      </c>
      <c r="G37" s="3502">
        <v>18</v>
      </c>
      <c r="H37" s="3503">
        <v>1</v>
      </c>
      <c r="I37" s="3505">
        <v>19</v>
      </c>
      <c r="J37" s="3506">
        <v>0</v>
      </c>
      <c r="K37" s="3503">
        <v>0</v>
      </c>
      <c r="L37" s="3504">
        <v>0</v>
      </c>
      <c r="M37" s="3502">
        <v>0</v>
      </c>
      <c r="N37" s="3503">
        <v>0</v>
      </c>
      <c r="O37" s="3505">
        <v>0</v>
      </c>
      <c r="P37" s="3506">
        <v>18</v>
      </c>
      <c r="Q37" s="3503">
        <v>1</v>
      </c>
      <c r="R37" s="3505">
        <v>19</v>
      </c>
    </row>
    <row r="38" spans="1:18" ht="28.5" customHeight="1">
      <c r="A38" s="3525"/>
      <c r="B38" s="3526" t="s">
        <v>3054</v>
      </c>
      <c r="C38" s="3496" t="s">
        <v>2946</v>
      </c>
      <c r="D38" s="3527">
        <v>0</v>
      </c>
      <c r="E38" s="3528">
        <v>0</v>
      </c>
      <c r="F38" s="3529">
        <v>0</v>
      </c>
      <c r="G38" s="3527">
        <v>18</v>
      </c>
      <c r="H38" s="3528">
        <v>1</v>
      </c>
      <c r="I38" s="3530">
        <v>19</v>
      </c>
      <c r="J38" s="3531">
        <v>0</v>
      </c>
      <c r="K38" s="3528">
        <v>0</v>
      </c>
      <c r="L38" s="3529">
        <v>0</v>
      </c>
      <c r="M38" s="3527">
        <v>0</v>
      </c>
      <c r="N38" s="3528">
        <v>0</v>
      </c>
      <c r="O38" s="3530">
        <v>0</v>
      </c>
      <c r="P38" s="3531">
        <v>18</v>
      </c>
      <c r="Q38" s="3528">
        <v>1</v>
      </c>
      <c r="R38" s="3530">
        <v>19</v>
      </c>
    </row>
    <row r="39" spans="1:18" ht="20.100000000000001" customHeight="1">
      <c r="A39" s="6838" t="s">
        <v>3055</v>
      </c>
      <c r="B39" s="6839"/>
      <c r="C39" s="6840"/>
      <c r="D39" s="3532">
        <v>389</v>
      </c>
      <c r="E39" s="3533">
        <v>213</v>
      </c>
      <c r="F39" s="3534">
        <v>602</v>
      </c>
      <c r="G39" s="3532">
        <v>183</v>
      </c>
      <c r="H39" s="3533">
        <v>92</v>
      </c>
      <c r="I39" s="3535">
        <v>275</v>
      </c>
      <c r="J39" s="3536">
        <v>281</v>
      </c>
      <c r="K39" s="3533">
        <v>124</v>
      </c>
      <c r="L39" s="3534">
        <v>405</v>
      </c>
      <c r="M39" s="3532">
        <v>22</v>
      </c>
      <c r="N39" s="3533">
        <v>6</v>
      </c>
      <c r="O39" s="3535">
        <v>28</v>
      </c>
      <c r="P39" s="3536">
        <v>875</v>
      </c>
      <c r="Q39" s="3533">
        <v>435</v>
      </c>
      <c r="R39" s="3535">
        <v>1310</v>
      </c>
    </row>
    <row r="40" spans="1:18" ht="20.100000000000001" customHeight="1">
      <c r="A40" s="2733"/>
      <c r="B40" s="1793" t="s">
        <v>3026</v>
      </c>
      <c r="C40" s="508"/>
      <c r="D40" s="2733"/>
      <c r="E40" s="2733"/>
      <c r="F40" s="2733"/>
      <c r="G40" s="2733"/>
      <c r="H40" s="2733"/>
      <c r="I40" s="2733"/>
      <c r="J40" s="2733"/>
      <c r="K40" s="2733"/>
      <c r="L40" s="2733"/>
      <c r="M40" s="2733"/>
      <c r="N40" s="2733"/>
      <c r="O40" s="2733"/>
      <c r="P40" s="2733"/>
      <c r="Q40" s="2733"/>
      <c r="R40" s="2733"/>
    </row>
  </sheetData>
  <mergeCells count="10">
    <mergeCell ref="A14:B14"/>
    <mergeCell ref="A39:C39"/>
    <mergeCell ref="A1:C1"/>
    <mergeCell ref="A4:B6"/>
    <mergeCell ref="C4:C6"/>
    <mergeCell ref="J5:L5"/>
    <mergeCell ref="M5:O5"/>
    <mergeCell ref="P5:R5"/>
    <mergeCell ref="A7:B7"/>
    <mergeCell ref="A11:B11"/>
  </mergeCells>
  <hyperlinks>
    <hyperlink ref="A1" location="CONTENT!A1" display="Back to table of contents"/>
  </hyperlinks>
  <printOptions horizontalCentered="1"/>
  <pageMargins left="0.59055118110236227" right="0" top="0.6692913385826772" bottom="0" header="0.35433070866141736" footer="0"/>
  <pageSetup paperSize="9" scale="62" orientation="landscape" r:id="rId1"/>
  <headerFooter alignWithMargins="0">
    <oddHeader xml:space="preserve">&amp;C
&amp;R
</oddHeader>
  </headerFooter>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CJ60"/>
  <sheetViews>
    <sheetView zoomScaleNormal="100" workbookViewId="0">
      <selection activeCell="T1" sqref="T1:U1048576"/>
    </sheetView>
  </sheetViews>
  <sheetFormatPr defaultColWidth="9.33203125" defaultRowHeight="15.75"/>
  <cols>
    <col min="1" max="1" width="25.83203125" style="1813" customWidth="1"/>
    <col min="2" max="2" width="6.5" style="1813" customWidth="1"/>
    <col min="3" max="3" width="7" style="1813" customWidth="1"/>
    <col min="4" max="8" width="6" style="1813" customWidth="1"/>
    <col min="9" max="9" width="6.33203125" style="1813" customWidth="1"/>
    <col min="10" max="11" width="6" style="1813" customWidth="1"/>
    <col min="12" max="12" width="6.83203125" style="1813" customWidth="1"/>
    <col min="13" max="16" width="6" style="1813" customWidth="1"/>
    <col min="17" max="17" width="8" style="1828" customWidth="1"/>
    <col min="18" max="18" width="7.5" style="1813" customWidth="1"/>
    <col min="19" max="19" width="8.5" style="1813" customWidth="1"/>
    <col min="20" max="20" width="9.6640625" style="1827" customWidth="1"/>
    <col min="21" max="16384" width="9.33203125" style="1813"/>
  </cols>
  <sheetData>
    <row r="1" spans="1:88"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s="1808" customFormat="1" ht="23.25" customHeight="1">
      <c r="A2" s="1806" t="s">
        <v>3891</v>
      </c>
      <c r="B2" s="1807"/>
      <c r="C2" s="1807"/>
      <c r="D2" s="1807"/>
      <c r="E2" s="1807"/>
      <c r="F2" s="1807"/>
      <c r="G2" s="1807"/>
      <c r="H2" s="1807"/>
      <c r="I2" s="1807"/>
      <c r="J2" s="1807"/>
      <c r="K2" s="1807"/>
      <c r="L2" s="1807"/>
      <c r="M2" s="1807"/>
      <c r="N2" s="1807"/>
      <c r="O2" s="1807"/>
      <c r="P2" s="1807"/>
      <c r="R2" s="1807"/>
      <c r="S2" s="1809"/>
      <c r="T2" s="1810"/>
    </row>
    <row r="3" spans="1:88" ht="5.25" customHeight="1">
      <c r="A3" s="1811"/>
      <c r="B3" s="1812"/>
      <c r="C3" s="1812"/>
      <c r="D3" s="1812"/>
      <c r="E3" s="1812"/>
      <c r="F3" s="1812"/>
      <c r="G3" s="1812"/>
      <c r="H3" s="1812"/>
      <c r="I3" s="1812"/>
      <c r="J3" s="1812"/>
      <c r="K3" s="1812"/>
      <c r="L3" s="1812"/>
      <c r="M3" s="1812"/>
      <c r="N3" s="1812"/>
      <c r="O3" s="1812"/>
      <c r="P3" s="1812"/>
      <c r="Q3" s="1812"/>
      <c r="R3" s="1812"/>
      <c r="S3" s="1812"/>
      <c r="T3" s="1814"/>
    </row>
    <row r="4" spans="1:88" ht="65.25" customHeight="1">
      <c r="A4" s="6856" t="s">
        <v>3056</v>
      </c>
      <c r="B4" s="6858" t="s">
        <v>3057</v>
      </c>
      <c r="C4" s="6851"/>
      <c r="D4" s="6859"/>
      <c r="E4" s="6850" t="s">
        <v>3058</v>
      </c>
      <c r="F4" s="6851"/>
      <c r="G4" s="6859"/>
      <c r="H4" s="6850" t="s">
        <v>3059</v>
      </c>
      <c r="I4" s="6851"/>
      <c r="J4" s="6859"/>
      <c r="K4" s="6850" t="s">
        <v>3060</v>
      </c>
      <c r="L4" s="6851"/>
      <c r="M4" s="6859"/>
      <c r="N4" s="6850" t="s">
        <v>3061</v>
      </c>
      <c r="O4" s="6851"/>
      <c r="P4" s="6852"/>
      <c r="Q4" s="6853" t="s">
        <v>260</v>
      </c>
      <c r="R4" s="6854"/>
      <c r="S4" s="6855"/>
      <c r="T4" s="1814"/>
    </row>
    <row r="5" spans="1:88" ht="43.5" customHeight="1">
      <c r="A5" s="6857"/>
      <c r="B5" s="1815" t="s">
        <v>2841</v>
      </c>
      <c r="C5" s="1816" t="s">
        <v>2842</v>
      </c>
      <c r="D5" s="1817" t="s">
        <v>2843</v>
      </c>
      <c r="E5" s="1815" t="s">
        <v>2841</v>
      </c>
      <c r="F5" s="1816" t="s">
        <v>2842</v>
      </c>
      <c r="G5" s="1817" t="s">
        <v>2843</v>
      </c>
      <c r="H5" s="1815" t="s">
        <v>2841</v>
      </c>
      <c r="I5" s="1816" t="s">
        <v>2842</v>
      </c>
      <c r="J5" s="1817" t="s">
        <v>2843</v>
      </c>
      <c r="K5" s="1815" t="s">
        <v>2841</v>
      </c>
      <c r="L5" s="1816" t="s">
        <v>2842</v>
      </c>
      <c r="M5" s="1817" t="s">
        <v>2843</v>
      </c>
      <c r="N5" s="1815" t="s">
        <v>2841</v>
      </c>
      <c r="O5" s="1816" t="s">
        <v>2842</v>
      </c>
      <c r="P5" s="1817" t="s">
        <v>2843</v>
      </c>
      <c r="Q5" s="1815" t="s">
        <v>2841</v>
      </c>
      <c r="R5" s="1816" t="s">
        <v>2842</v>
      </c>
      <c r="S5" s="1817" t="s">
        <v>2843</v>
      </c>
      <c r="T5" s="1814"/>
    </row>
    <row r="6" spans="1:88" s="3445" customFormat="1" ht="57.75" customHeight="1">
      <c r="A6" s="3432" t="s">
        <v>2847</v>
      </c>
      <c r="B6" s="3433">
        <v>0</v>
      </c>
      <c r="C6" s="3434">
        <v>0</v>
      </c>
      <c r="D6" s="3435">
        <v>0</v>
      </c>
      <c r="E6" s="3434">
        <v>3</v>
      </c>
      <c r="F6" s="3434">
        <v>5</v>
      </c>
      <c r="G6" s="3435">
        <v>8</v>
      </c>
      <c r="H6" s="3433">
        <v>0</v>
      </c>
      <c r="I6" s="3434">
        <v>0</v>
      </c>
      <c r="J6" s="3435">
        <v>0</v>
      </c>
      <c r="K6" s="3433">
        <v>17</v>
      </c>
      <c r="L6" s="3434">
        <v>18</v>
      </c>
      <c r="M6" s="3435">
        <v>35</v>
      </c>
      <c r="N6" s="3436">
        <v>0</v>
      </c>
      <c r="O6" s="3437">
        <v>0</v>
      </c>
      <c r="P6" s="3435">
        <v>0</v>
      </c>
      <c r="Q6" s="3438">
        <v>20</v>
      </c>
      <c r="R6" s="3439">
        <v>23</v>
      </c>
      <c r="S6" s="3435">
        <v>43</v>
      </c>
      <c r="T6" s="3440"/>
      <c r="U6" s="3441"/>
      <c r="V6" s="3441"/>
      <c r="W6" s="3441"/>
      <c r="X6" s="3442"/>
      <c r="Y6" s="3442"/>
      <c r="Z6" s="3442"/>
      <c r="AA6" s="3442"/>
      <c r="AB6" s="3442"/>
      <c r="AC6" s="3442"/>
      <c r="AD6" s="3442"/>
      <c r="AE6" s="3442"/>
      <c r="AF6" s="3443"/>
      <c r="AG6" s="3442"/>
      <c r="AH6" s="3444"/>
      <c r="AK6" s="3446"/>
    </row>
    <row r="7" spans="1:88" s="3445" customFormat="1" ht="57.75" customHeight="1">
      <c r="A7" s="3432" t="s">
        <v>3062</v>
      </c>
      <c r="B7" s="3447">
        <v>5</v>
      </c>
      <c r="C7" s="3448">
        <v>15</v>
      </c>
      <c r="D7" s="3435">
        <v>20</v>
      </c>
      <c r="E7" s="3449">
        <v>0</v>
      </c>
      <c r="F7" s="3448">
        <v>26</v>
      </c>
      <c r="G7" s="3435">
        <v>26</v>
      </c>
      <c r="H7" s="3450">
        <v>34</v>
      </c>
      <c r="I7" s="3451">
        <v>27</v>
      </c>
      <c r="J7" s="3435">
        <v>61</v>
      </c>
      <c r="K7" s="3436">
        <v>0</v>
      </c>
      <c r="L7" s="3437">
        <v>0</v>
      </c>
      <c r="M7" s="3435">
        <v>0</v>
      </c>
      <c r="N7" s="3452">
        <v>0</v>
      </c>
      <c r="O7" s="3451">
        <v>0</v>
      </c>
      <c r="P7" s="3435">
        <v>0</v>
      </c>
      <c r="Q7" s="3452">
        <v>39</v>
      </c>
      <c r="R7" s="3453">
        <v>68</v>
      </c>
      <c r="S7" s="3435">
        <v>107</v>
      </c>
      <c r="T7" s="3454"/>
      <c r="U7" s="3442"/>
      <c r="V7" s="3442"/>
      <c r="W7" s="3442"/>
      <c r="X7" s="3442"/>
      <c r="Y7" s="3441"/>
      <c r="Z7" s="3441"/>
      <c r="AA7" s="3441"/>
      <c r="AB7" s="3442"/>
      <c r="AC7" s="3442"/>
      <c r="AD7" s="3442"/>
      <c r="AE7" s="3442"/>
      <c r="AF7" s="3443"/>
      <c r="AG7" s="3442"/>
      <c r="AH7" s="3444"/>
      <c r="AK7" s="3446"/>
    </row>
    <row r="8" spans="1:88" s="3445" customFormat="1" ht="52.9" customHeight="1">
      <c r="A8" s="3432" t="s">
        <v>2848</v>
      </c>
      <c r="B8" s="3455">
        <v>5</v>
      </c>
      <c r="C8" s="3437">
        <v>7</v>
      </c>
      <c r="D8" s="3435">
        <v>12</v>
      </c>
      <c r="E8" s="3456">
        <v>0</v>
      </c>
      <c r="F8" s="3437">
        <v>0</v>
      </c>
      <c r="G8" s="3435">
        <v>0</v>
      </c>
      <c r="H8" s="3436">
        <v>0</v>
      </c>
      <c r="I8" s="3437">
        <v>0</v>
      </c>
      <c r="J8" s="3435">
        <v>0</v>
      </c>
      <c r="K8" s="3436">
        <v>0</v>
      </c>
      <c r="L8" s="3437">
        <v>0</v>
      </c>
      <c r="M8" s="3435">
        <v>0</v>
      </c>
      <c r="N8" s="3436">
        <v>0</v>
      </c>
      <c r="O8" s="3437">
        <v>0</v>
      </c>
      <c r="P8" s="3435">
        <v>0</v>
      </c>
      <c r="Q8" s="3455">
        <v>5</v>
      </c>
      <c r="R8" s="3453">
        <v>7</v>
      </c>
      <c r="S8" s="3435">
        <v>12</v>
      </c>
      <c r="T8" s="3440"/>
      <c r="U8" s="3442"/>
      <c r="V8" s="3442"/>
      <c r="W8" s="3442"/>
      <c r="X8" s="3441"/>
      <c r="Y8" s="3441"/>
      <c r="Z8" s="3441"/>
      <c r="AA8" s="3441"/>
      <c r="AB8" s="3442"/>
      <c r="AC8" s="3442"/>
      <c r="AD8" s="3442"/>
      <c r="AE8" s="3442"/>
      <c r="AF8" s="3443"/>
      <c r="AG8" s="3442"/>
      <c r="AH8" s="3444"/>
      <c r="AK8" s="3446"/>
    </row>
    <row r="9" spans="1:88" s="3445" customFormat="1" ht="57.75" customHeight="1">
      <c r="A9" s="3432" t="s">
        <v>3063</v>
      </c>
      <c r="B9" s="3457">
        <v>13</v>
      </c>
      <c r="C9" s="3458">
        <v>11</v>
      </c>
      <c r="D9" s="3435">
        <v>24</v>
      </c>
      <c r="E9" s="3456">
        <v>0</v>
      </c>
      <c r="F9" s="3437">
        <v>0</v>
      </c>
      <c r="G9" s="3435">
        <v>0</v>
      </c>
      <c r="H9" s="3436">
        <v>0</v>
      </c>
      <c r="I9" s="3437">
        <v>0</v>
      </c>
      <c r="J9" s="3435">
        <v>0</v>
      </c>
      <c r="K9" s="3436">
        <v>0</v>
      </c>
      <c r="L9" s="3437">
        <v>0</v>
      </c>
      <c r="M9" s="3435">
        <v>0</v>
      </c>
      <c r="N9" s="3436">
        <v>6</v>
      </c>
      <c r="O9" s="3437">
        <v>5</v>
      </c>
      <c r="P9" s="3435">
        <v>11</v>
      </c>
      <c r="Q9" s="3452">
        <v>19</v>
      </c>
      <c r="R9" s="3453">
        <v>16</v>
      </c>
      <c r="S9" s="3435">
        <v>35</v>
      </c>
      <c r="T9" s="3454"/>
      <c r="U9" s="3442"/>
      <c r="V9" s="3442"/>
      <c r="W9" s="3442"/>
      <c r="X9" s="3441"/>
      <c r="Y9" s="3441"/>
      <c r="Z9" s="3441"/>
      <c r="AA9" s="3441"/>
      <c r="AB9" s="3442"/>
      <c r="AC9" s="3442"/>
      <c r="AD9" s="3442"/>
      <c r="AE9" s="3442"/>
      <c r="AF9" s="3443"/>
      <c r="AG9" s="3442"/>
      <c r="AH9" s="3444"/>
      <c r="AK9" s="3446"/>
    </row>
    <row r="10" spans="1:88" s="3445" customFormat="1" ht="57.75" customHeight="1">
      <c r="A10" s="3432" t="s">
        <v>3064</v>
      </c>
      <c r="B10" s="3457">
        <v>23</v>
      </c>
      <c r="C10" s="3458">
        <v>33</v>
      </c>
      <c r="D10" s="3435">
        <v>56</v>
      </c>
      <c r="E10" s="3456">
        <v>3</v>
      </c>
      <c r="F10" s="3437">
        <v>31</v>
      </c>
      <c r="G10" s="3435">
        <v>34</v>
      </c>
      <c r="H10" s="3436">
        <v>34</v>
      </c>
      <c r="I10" s="3437">
        <v>27</v>
      </c>
      <c r="J10" s="3435">
        <v>61</v>
      </c>
      <c r="K10" s="3436">
        <v>17</v>
      </c>
      <c r="L10" s="3437">
        <v>18</v>
      </c>
      <c r="M10" s="3435">
        <v>35</v>
      </c>
      <c r="N10" s="3436">
        <v>6</v>
      </c>
      <c r="O10" s="3437">
        <v>5</v>
      </c>
      <c r="P10" s="3435">
        <v>11</v>
      </c>
      <c r="Q10" s="3452">
        <v>83</v>
      </c>
      <c r="R10" s="3459">
        <v>114</v>
      </c>
      <c r="S10" s="3435">
        <v>197</v>
      </c>
      <c r="T10" s="3454"/>
      <c r="U10" s="3442"/>
      <c r="V10" s="3442"/>
      <c r="W10" s="3442"/>
      <c r="X10" s="3441"/>
      <c r="Y10" s="3441"/>
      <c r="Z10" s="3441"/>
      <c r="AA10" s="3441"/>
      <c r="AB10" s="3442"/>
      <c r="AC10" s="3442"/>
      <c r="AD10" s="3442"/>
      <c r="AE10" s="3442"/>
      <c r="AF10" s="3443"/>
      <c r="AG10" s="3442"/>
      <c r="AH10" s="3444"/>
      <c r="AK10" s="3446"/>
    </row>
    <row r="11" spans="1:88" s="3445" customFormat="1" ht="57.75" customHeight="1">
      <c r="A11" s="3460" t="s">
        <v>1493</v>
      </c>
      <c r="B11" s="3461">
        <f>SUM(B6:B10)</f>
        <v>46</v>
      </c>
      <c r="C11" s="3462">
        <f>SUM(C6:C10)</f>
        <v>66</v>
      </c>
      <c r="D11" s="3463">
        <f t="shared" ref="D11" si="0">B11+C11</f>
        <v>112</v>
      </c>
      <c r="E11" s="3461">
        <f>SUM(E6:E10)</f>
        <v>6</v>
      </c>
      <c r="F11" s="3462">
        <f>SUM(F6:F10)</f>
        <v>62</v>
      </c>
      <c r="G11" s="3463">
        <f t="shared" ref="G11" si="1">E11+F11</f>
        <v>68</v>
      </c>
      <c r="H11" s="3464">
        <f>SUM(H6:H10)</f>
        <v>68</v>
      </c>
      <c r="I11" s="3465">
        <f>SUM(I6:I10)</f>
        <v>54</v>
      </c>
      <c r="J11" s="3466">
        <f t="shared" ref="J11" si="2">H11+I11</f>
        <v>122</v>
      </c>
      <c r="K11" s="3461">
        <f>SUM(K6:K10)</f>
        <v>34</v>
      </c>
      <c r="L11" s="3462">
        <f>SUM(L6:L10)</f>
        <v>36</v>
      </c>
      <c r="M11" s="3463">
        <f t="shared" ref="M11" si="3">K11+L11</f>
        <v>70</v>
      </c>
      <c r="N11" s="3461">
        <f>SUM(N6:N10)</f>
        <v>12</v>
      </c>
      <c r="O11" s="3462">
        <f>SUM(O6:O10)</f>
        <v>10</v>
      </c>
      <c r="P11" s="3463">
        <f t="shared" ref="P11" si="4">N11+O11</f>
        <v>22</v>
      </c>
      <c r="Q11" s="3467">
        <f>SUM(Q6:Q10)</f>
        <v>166</v>
      </c>
      <c r="R11" s="3465">
        <f t="shared" ref="R11:S11" si="5">SUM(R6:R10)</f>
        <v>228</v>
      </c>
      <c r="S11" s="3468">
        <f t="shared" si="5"/>
        <v>394</v>
      </c>
      <c r="T11" s="3469"/>
      <c r="U11" s="3442"/>
      <c r="V11" s="3442"/>
      <c r="W11" s="3442"/>
      <c r="X11" s="3442"/>
      <c r="Y11" s="3442"/>
      <c r="Z11" s="3442"/>
      <c r="AA11" s="3442"/>
      <c r="AB11" s="3442"/>
      <c r="AC11" s="3442"/>
      <c r="AD11" s="3442"/>
      <c r="AE11" s="3442"/>
      <c r="AF11" s="3443"/>
      <c r="AG11" s="3442"/>
      <c r="AH11" s="3444"/>
      <c r="AK11" s="3446"/>
    </row>
    <row r="12" spans="1:88" ht="15">
      <c r="Q12" s="1818"/>
      <c r="T12" s="1814"/>
    </row>
    <row r="13" spans="1:88" ht="14.25" customHeight="1">
      <c r="A13" s="3470" t="s">
        <v>3065</v>
      </c>
      <c r="B13" s="3470" t="s">
        <v>3066</v>
      </c>
      <c r="C13" s="3471"/>
      <c r="D13" s="3471"/>
      <c r="F13" s="3470" t="s">
        <v>3067</v>
      </c>
      <c r="G13" s="3470"/>
      <c r="H13" s="3472"/>
      <c r="I13" s="3472"/>
      <c r="J13" s="3472"/>
      <c r="K13" s="3472"/>
      <c r="L13" s="3472"/>
      <c r="M13" s="3472"/>
      <c r="N13" s="3472"/>
      <c r="O13" s="3472"/>
      <c r="P13" s="3472"/>
      <c r="Q13" s="3472"/>
      <c r="R13" s="3472"/>
      <c r="S13" s="3472"/>
      <c r="T13" s="3472"/>
      <c r="U13" s="3473"/>
      <c r="X13" s="3446"/>
    </row>
    <row r="14" spans="1:88" ht="15">
      <c r="Q14" s="1819"/>
      <c r="T14" s="1814"/>
    </row>
    <row r="15" spans="1:88" ht="15">
      <c r="Q15" s="1820"/>
      <c r="T15" s="1814"/>
    </row>
    <row r="16" spans="1:88" ht="15">
      <c r="Q16" s="1818"/>
      <c r="T16" s="1814"/>
    </row>
    <row r="17" spans="17:20" ht="15">
      <c r="Q17" s="1818"/>
      <c r="T17" s="1821"/>
    </row>
    <row r="18" spans="17:20" ht="15">
      <c r="Q18" s="1822"/>
      <c r="T18" s="1821"/>
    </row>
    <row r="19" spans="17:20" ht="15">
      <c r="Q19" s="1823"/>
      <c r="T19" s="1821"/>
    </row>
    <row r="20" spans="17:20" ht="15">
      <c r="Q20" s="1823"/>
      <c r="T20" s="1821"/>
    </row>
    <row r="21" spans="17:20" ht="15">
      <c r="Q21" s="1818"/>
      <c r="T21" s="1821"/>
    </row>
    <row r="22" spans="17:20" ht="15">
      <c r="Q22" s="1818"/>
      <c r="T22" s="1821"/>
    </row>
    <row r="23" spans="17:20" ht="15">
      <c r="Q23" s="1818"/>
      <c r="T23" s="1821"/>
    </row>
    <row r="24" spans="17:20" ht="15">
      <c r="Q24" s="1824"/>
      <c r="T24" s="1821"/>
    </row>
    <row r="25" spans="17:20" ht="15">
      <c r="Q25" s="1824"/>
      <c r="T25" s="1821"/>
    </row>
    <row r="26" spans="17:20" ht="15">
      <c r="Q26" s="1819"/>
      <c r="T26" s="1821"/>
    </row>
    <row r="27" spans="17:20" ht="15">
      <c r="Q27" s="1818"/>
      <c r="T27" s="1821"/>
    </row>
    <row r="28" spans="17:20" ht="15">
      <c r="Q28" s="1818"/>
      <c r="T28" s="1821"/>
    </row>
    <row r="29" spans="17:20" ht="15">
      <c r="Q29" s="1818"/>
      <c r="T29" s="1821"/>
    </row>
    <row r="30" spans="17:20" ht="15">
      <c r="Q30" s="1818"/>
      <c r="T30" s="1821"/>
    </row>
    <row r="31" spans="17:20" ht="15">
      <c r="Q31" s="1818"/>
      <c r="T31" s="1821"/>
    </row>
    <row r="32" spans="17:20" ht="15">
      <c r="Q32" s="1818"/>
      <c r="T32" s="1821"/>
    </row>
    <row r="33" spans="17:20" ht="15">
      <c r="Q33" s="1818"/>
      <c r="T33" s="1821"/>
    </row>
    <row r="34" spans="17:20" ht="15">
      <c r="Q34" s="1819"/>
      <c r="T34" s="1821"/>
    </row>
    <row r="35" spans="17:20" ht="15">
      <c r="Q35" s="1818"/>
      <c r="T35" s="1821"/>
    </row>
    <row r="36" spans="17:20" ht="15">
      <c r="Q36" s="1824"/>
      <c r="T36" s="1821"/>
    </row>
    <row r="37" spans="17:20" ht="15">
      <c r="Q37" s="1824"/>
      <c r="T37" s="1821"/>
    </row>
    <row r="38" spans="17:20" ht="15">
      <c r="Q38" s="1824"/>
      <c r="T38" s="1821"/>
    </row>
    <row r="39" spans="17:20" ht="15">
      <c r="Q39" s="1824"/>
      <c r="T39" s="1821"/>
    </row>
    <row r="40" spans="17:20" ht="15">
      <c r="Q40" s="1825"/>
      <c r="T40" s="1821"/>
    </row>
    <row r="41" spans="17:20" ht="15">
      <c r="Q41" s="1826"/>
      <c r="T41" s="1821"/>
    </row>
    <row r="42" spans="17:20" ht="15">
      <c r="Q42" s="1826"/>
      <c r="T42" s="1821"/>
    </row>
    <row r="43" spans="17:20" ht="15">
      <c r="Q43" s="2272"/>
      <c r="T43" s="1821"/>
    </row>
    <row r="44" spans="17:20" ht="15">
      <c r="Q44" s="2272"/>
      <c r="T44" s="1821"/>
    </row>
    <row r="45" spans="17:20" ht="15">
      <c r="Q45" s="2272"/>
      <c r="T45" s="1821"/>
    </row>
    <row r="46" spans="17:20" ht="15">
      <c r="Q46" s="2272"/>
      <c r="T46" s="1821"/>
    </row>
    <row r="47" spans="17:20" ht="15">
      <c r="Q47" s="2272"/>
      <c r="T47" s="1821"/>
    </row>
    <row r="48" spans="17:20" ht="15">
      <c r="Q48" s="2272"/>
      <c r="T48" s="1821"/>
    </row>
    <row r="49" spans="17:20" ht="15">
      <c r="Q49" s="2272"/>
      <c r="T49" s="1821"/>
    </row>
    <row r="50" spans="17:20" ht="15">
      <c r="Q50" s="2272"/>
      <c r="T50" s="1821"/>
    </row>
    <row r="51" spans="17:20" ht="15">
      <c r="Q51" s="2272"/>
      <c r="T51" s="1821"/>
    </row>
    <row r="52" spans="17:20" ht="15">
      <c r="Q52" s="2272"/>
      <c r="T52" s="1821"/>
    </row>
    <row r="53" spans="17:20" ht="15">
      <c r="Q53" s="2272"/>
      <c r="T53" s="1821"/>
    </row>
    <row r="54" spans="17:20" ht="15">
      <c r="Q54" s="2272"/>
      <c r="T54" s="1821"/>
    </row>
    <row r="55" spans="17:20" ht="15">
      <c r="Q55" s="2272"/>
      <c r="T55" s="1821"/>
    </row>
    <row r="56" spans="17:20" ht="15">
      <c r="Q56" s="2272"/>
      <c r="T56" s="1821"/>
    </row>
    <row r="57" spans="17:20" ht="15">
      <c r="Q57" s="2272"/>
      <c r="T57" s="1821"/>
    </row>
    <row r="58" spans="17:20" ht="15">
      <c r="Q58" s="2272"/>
      <c r="T58" s="1821"/>
    </row>
    <row r="59" spans="17:20" ht="15">
      <c r="Q59" s="2272"/>
      <c r="T59" s="1821"/>
    </row>
    <row r="60" spans="17:20">
      <c r="Q60" s="2272"/>
    </row>
  </sheetData>
  <mergeCells count="8">
    <mergeCell ref="N4:P4"/>
    <mergeCell ref="Q4:S4"/>
    <mergeCell ref="A1:C1"/>
    <mergeCell ref="A4:A5"/>
    <mergeCell ref="B4:D4"/>
    <mergeCell ref="E4:G4"/>
    <mergeCell ref="H4:J4"/>
    <mergeCell ref="K4:M4"/>
  </mergeCells>
  <hyperlinks>
    <hyperlink ref="A1" location="CONTENT!A1" display="Back to table of contents"/>
  </hyperlinks>
  <pageMargins left="0.75" right="0.196850393700787" top="0.68" bottom="0.23622047244094499" header="0.17" footer="0.55118110236220497"/>
  <pageSetup paperSize="9" orientation="landscape"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pageSetUpPr fitToPage="1"/>
  </sheetPr>
  <dimension ref="A1:CL27"/>
  <sheetViews>
    <sheetView zoomScaleNormal="100" workbookViewId="0">
      <selection sqref="A1:XFD1"/>
    </sheetView>
  </sheetViews>
  <sheetFormatPr defaultRowHeight="12.75"/>
  <cols>
    <col min="1" max="1" width="10" style="1832" customWidth="1"/>
    <col min="2" max="2" width="26" style="1832" customWidth="1"/>
    <col min="3" max="11" width="8.6640625" style="1832" customWidth="1"/>
    <col min="12" max="256" width="8.83203125" style="1832"/>
    <col min="257" max="257" width="10.83203125" style="1832" customWidth="1"/>
    <col min="258" max="258" width="29.33203125" style="1832" customWidth="1"/>
    <col min="259" max="267" width="8.1640625" style="1832" customWidth="1"/>
    <col min="268" max="512" width="8.83203125" style="1832"/>
    <col min="513" max="513" width="10.83203125" style="1832" customWidth="1"/>
    <col min="514" max="514" width="29.33203125" style="1832" customWidth="1"/>
    <col min="515" max="523" width="8.1640625" style="1832" customWidth="1"/>
    <col min="524" max="768" width="8.83203125" style="1832"/>
    <col min="769" max="769" width="10.83203125" style="1832" customWidth="1"/>
    <col min="770" max="770" width="29.33203125" style="1832" customWidth="1"/>
    <col min="771" max="779" width="8.1640625" style="1832" customWidth="1"/>
    <col min="780" max="1024" width="8.83203125" style="1832"/>
    <col min="1025" max="1025" width="10.83203125" style="1832" customWidth="1"/>
    <col min="1026" max="1026" width="29.33203125" style="1832" customWidth="1"/>
    <col min="1027" max="1035" width="8.1640625" style="1832" customWidth="1"/>
    <col min="1036" max="1280" width="8.83203125" style="1832"/>
    <col min="1281" max="1281" width="10.83203125" style="1832" customWidth="1"/>
    <col min="1282" max="1282" width="29.33203125" style="1832" customWidth="1"/>
    <col min="1283" max="1291" width="8.1640625" style="1832" customWidth="1"/>
    <col min="1292" max="1536" width="8.83203125" style="1832"/>
    <col min="1537" max="1537" width="10.83203125" style="1832" customWidth="1"/>
    <col min="1538" max="1538" width="29.33203125" style="1832" customWidth="1"/>
    <col min="1539" max="1547" width="8.1640625" style="1832" customWidth="1"/>
    <col min="1548" max="1792" width="8.83203125" style="1832"/>
    <col min="1793" max="1793" width="10.83203125" style="1832" customWidth="1"/>
    <col min="1794" max="1794" width="29.33203125" style="1832" customWidth="1"/>
    <col min="1795" max="1803" width="8.1640625" style="1832" customWidth="1"/>
    <col min="1804" max="2048" width="8.83203125" style="1832"/>
    <col min="2049" max="2049" width="10.83203125" style="1832" customWidth="1"/>
    <col min="2050" max="2050" width="29.33203125" style="1832" customWidth="1"/>
    <col min="2051" max="2059" width="8.1640625" style="1832" customWidth="1"/>
    <col min="2060" max="2304" width="8.83203125" style="1832"/>
    <col min="2305" max="2305" width="10.83203125" style="1832" customWidth="1"/>
    <col min="2306" max="2306" width="29.33203125" style="1832" customWidth="1"/>
    <col min="2307" max="2315" width="8.1640625" style="1832" customWidth="1"/>
    <col min="2316" max="2560" width="8.83203125" style="1832"/>
    <col min="2561" max="2561" width="10.83203125" style="1832" customWidth="1"/>
    <col min="2562" max="2562" width="29.33203125" style="1832" customWidth="1"/>
    <col min="2563" max="2571" width="8.1640625" style="1832" customWidth="1"/>
    <col min="2572" max="2816" width="8.83203125" style="1832"/>
    <col min="2817" max="2817" width="10.83203125" style="1832" customWidth="1"/>
    <col min="2818" max="2818" width="29.33203125" style="1832" customWidth="1"/>
    <col min="2819" max="2827" width="8.1640625" style="1832" customWidth="1"/>
    <col min="2828" max="3072" width="8.83203125" style="1832"/>
    <col min="3073" max="3073" width="10.83203125" style="1832" customWidth="1"/>
    <col min="3074" max="3074" width="29.33203125" style="1832" customWidth="1"/>
    <col min="3075" max="3083" width="8.1640625" style="1832" customWidth="1"/>
    <col min="3084" max="3328" width="8.83203125" style="1832"/>
    <col min="3329" max="3329" width="10.83203125" style="1832" customWidth="1"/>
    <col min="3330" max="3330" width="29.33203125" style="1832" customWidth="1"/>
    <col min="3331" max="3339" width="8.1640625" style="1832" customWidth="1"/>
    <col min="3340" max="3584" width="8.83203125" style="1832"/>
    <col min="3585" max="3585" width="10.83203125" style="1832" customWidth="1"/>
    <col min="3586" max="3586" width="29.33203125" style="1832" customWidth="1"/>
    <col min="3587" max="3595" width="8.1640625" style="1832" customWidth="1"/>
    <col min="3596" max="3840" width="8.83203125" style="1832"/>
    <col min="3841" max="3841" width="10.83203125" style="1832" customWidth="1"/>
    <col min="3842" max="3842" width="29.33203125" style="1832" customWidth="1"/>
    <col min="3843" max="3851" width="8.1640625" style="1832" customWidth="1"/>
    <col min="3852" max="4096" width="8.83203125" style="1832"/>
    <col min="4097" max="4097" width="10.83203125" style="1832" customWidth="1"/>
    <col min="4098" max="4098" width="29.33203125" style="1832" customWidth="1"/>
    <col min="4099" max="4107" width="8.1640625" style="1832" customWidth="1"/>
    <col min="4108" max="4352" width="8.83203125" style="1832"/>
    <col min="4353" max="4353" width="10.83203125" style="1832" customWidth="1"/>
    <col min="4354" max="4354" width="29.33203125" style="1832" customWidth="1"/>
    <col min="4355" max="4363" width="8.1640625" style="1832" customWidth="1"/>
    <col min="4364" max="4608" width="8.83203125" style="1832"/>
    <col min="4609" max="4609" width="10.83203125" style="1832" customWidth="1"/>
    <col min="4610" max="4610" width="29.33203125" style="1832" customWidth="1"/>
    <col min="4611" max="4619" width="8.1640625" style="1832" customWidth="1"/>
    <col min="4620" max="4864" width="8.83203125" style="1832"/>
    <col min="4865" max="4865" width="10.83203125" style="1832" customWidth="1"/>
    <col min="4866" max="4866" width="29.33203125" style="1832" customWidth="1"/>
    <col min="4867" max="4875" width="8.1640625" style="1832" customWidth="1"/>
    <col min="4876" max="5120" width="8.83203125" style="1832"/>
    <col min="5121" max="5121" width="10.83203125" style="1832" customWidth="1"/>
    <col min="5122" max="5122" width="29.33203125" style="1832" customWidth="1"/>
    <col min="5123" max="5131" width="8.1640625" style="1832" customWidth="1"/>
    <col min="5132" max="5376" width="8.83203125" style="1832"/>
    <col min="5377" max="5377" width="10.83203125" style="1832" customWidth="1"/>
    <col min="5378" max="5378" width="29.33203125" style="1832" customWidth="1"/>
    <col min="5379" max="5387" width="8.1640625" style="1832" customWidth="1"/>
    <col min="5388" max="5632" width="8.83203125" style="1832"/>
    <col min="5633" max="5633" width="10.83203125" style="1832" customWidth="1"/>
    <col min="5634" max="5634" width="29.33203125" style="1832" customWidth="1"/>
    <col min="5635" max="5643" width="8.1640625" style="1832" customWidth="1"/>
    <col min="5644" max="5888" width="8.83203125" style="1832"/>
    <col min="5889" max="5889" width="10.83203125" style="1832" customWidth="1"/>
    <col min="5890" max="5890" width="29.33203125" style="1832" customWidth="1"/>
    <col min="5891" max="5899" width="8.1640625" style="1832" customWidth="1"/>
    <col min="5900" max="6144" width="8.83203125" style="1832"/>
    <col min="6145" max="6145" width="10.83203125" style="1832" customWidth="1"/>
    <col min="6146" max="6146" width="29.33203125" style="1832" customWidth="1"/>
    <col min="6147" max="6155" width="8.1640625" style="1832" customWidth="1"/>
    <col min="6156" max="6400" width="8.83203125" style="1832"/>
    <col min="6401" max="6401" width="10.83203125" style="1832" customWidth="1"/>
    <col min="6402" max="6402" width="29.33203125" style="1832" customWidth="1"/>
    <col min="6403" max="6411" width="8.1640625" style="1832" customWidth="1"/>
    <col min="6412" max="6656" width="8.83203125" style="1832"/>
    <col min="6657" max="6657" width="10.83203125" style="1832" customWidth="1"/>
    <col min="6658" max="6658" width="29.33203125" style="1832" customWidth="1"/>
    <col min="6659" max="6667" width="8.1640625" style="1832" customWidth="1"/>
    <col min="6668" max="6912" width="8.83203125" style="1832"/>
    <col min="6913" max="6913" width="10.83203125" style="1832" customWidth="1"/>
    <col min="6914" max="6914" width="29.33203125" style="1832" customWidth="1"/>
    <col min="6915" max="6923" width="8.1640625" style="1832" customWidth="1"/>
    <col min="6924" max="7168" width="8.83203125" style="1832"/>
    <col min="7169" max="7169" width="10.83203125" style="1832" customWidth="1"/>
    <col min="7170" max="7170" width="29.33203125" style="1832" customWidth="1"/>
    <col min="7171" max="7179" width="8.1640625" style="1832" customWidth="1"/>
    <col min="7180" max="7424" width="8.83203125" style="1832"/>
    <col min="7425" max="7425" width="10.83203125" style="1832" customWidth="1"/>
    <col min="7426" max="7426" width="29.33203125" style="1832" customWidth="1"/>
    <col min="7427" max="7435" width="8.1640625" style="1832" customWidth="1"/>
    <col min="7436" max="7680" width="8.83203125" style="1832"/>
    <col min="7681" max="7681" width="10.83203125" style="1832" customWidth="1"/>
    <col min="7682" max="7682" width="29.33203125" style="1832" customWidth="1"/>
    <col min="7683" max="7691" width="8.1640625" style="1832" customWidth="1"/>
    <col min="7692" max="7936" width="8.83203125" style="1832"/>
    <col min="7937" max="7937" width="10.83203125" style="1832" customWidth="1"/>
    <col min="7938" max="7938" width="29.33203125" style="1832" customWidth="1"/>
    <col min="7939" max="7947" width="8.1640625" style="1832" customWidth="1"/>
    <col min="7948" max="8192" width="8.83203125" style="1832"/>
    <col min="8193" max="8193" width="10.83203125" style="1832" customWidth="1"/>
    <col min="8194" max="8194" width="29.33203125" style="1832" customWidth="1"/>
    <col min="8195" max="8203" width="8.1640625" style="1832" customWidth="1"/>
    <col min="8204" max="8448" width="8.83203125" style="1832"/>
    <col min="8449" max="8449" width="10.83203125" style="1832" customWidth="1"/>
    <col min="8450" max="8450" width="29.33203125" style="1832" customWidth="1"/>
    <col min="8451" max="8459" width="8.1640625" style="1832" customWidth="1"/>
    <col min="8460" max="8704" width="8.83203125" style="1832"/>
    <col min="8705" max="8705" width="10.83203125" style="1832" customWidth="1"/>
    <col min="8706" max="8706" width="29.33203125" style="1832" customWidth="1"/>
    <col min="8707" max="8715" width="8.1640625" style="1832" customWidth="1"/>
    <col min="8716" max="8960" width="8.83203125" style="1832"/>
    <col min="8961" max="8961" width="10.83203125" style="1832" customWidth="1"/>
    <col min="8962" max="8962" width="29.33203125" style="1832" customWidth="1"/>
    <col min="8963" max="8971" width="8.1640625" style="1832" customWidth="1"/>
    <col min="8972" max="9216" width="8.83203125" style="1832"/>
    <col min="9217" max="9217" width="10.83203125" style="1832" customWidth="1"/>
    <col min="9218" max="9218" width="29.33203125" style="1832" customWidth="1"/>
    <col min="9219" max="9227" width="8.1640625" style="1832" customWidth="1"/>
    <col min="9228" max="9472" width="8.83203125" style="1832"/>
    <col min="9473" max="9473" width="10.83203125" style="1832" customWidth="1"/>
    <col min="9474" max="9474" width="29.33203125" style="1832" customWidth="1"/>
    <col min="9475" max="9483" width="8.1640625" style="1832" customWidth="1"/>
    <col min="9484" max="9728" width="8.83203125" style="1832"/>
    <col min="9729" max="9729" width="10.83203125" style="1832" customWidth="1"/>
    <col min="9730" max="9730" width="29.33203125" style="1832" customWidth="1"/>
    <col min="9731" max="9739" width="8.1640625" style="1832" customWidth="1"/>
    <col min="9740" max="9984" width="8.83203125" style="1832"/>
    <col min="9985" max="9985" width="10.83203125" style="1832" customWidth="1"/>
    <col min="9986" max="9986" width="29.33203125" style="1832" customWidth="1"/>
    <col min="9987" max="9995" width="8.1640625" style="1832" customWidth="1"/>
    <col min="9996" max="10240" width="8.83203125" style="1832"/>
    <col min="10241" max="10241" width="10.83203125" style="1832" customWidth="1"/>
    <col min="10242" max="10242" width="29.33203125" style="1832" customWidth="1"/>
    <col min="10243" max="10251" width="8.1640625" style="1832" customWidth="1"/>
    <col min="10252" max="10496" width="8.83203125" style="1832"/>
    <col min="10497" max="10497" width="10.83203125" style="1832" customWidth="1"/>
    <col min="10498" max="10498" width="29.33203125" style="1832" customWidth="1"/>
    <col min="10499" max="10507" width="8.1640625" style="1832" customWidth="1"/>
    <col min="10508" max="10752" width="8.83203125" style="1832"/>
    <col min="10753" max="10753" width="10.83203125" style="1832" customWidth="1"/>
    <col min="10754" max="10754" width="29.33203125" style="1832" customWidth="1"/>
    <col min="10755" max="10763" width="8.1640625" style="1832" customWidth="1"/>
    <col min="10764" max="11008" width="8.83203125" style="1832"/>
    <col min="11009" max="11009" width="10.83203125" style="1832" customWidth="1"/>
    <col min="11010" max="11010" width="29.33203125" style="1832" customWidth="1"/>
    <col min="11011" max="11019" width="8.1640625" style="1832" customWidth="1"/>
    <col min="11020" max="11264" width="8.83203125" style="1832"/>
    <col min="11265" max="11265" width="10.83203125" style="1832" customWidth="1"/>
    <col min="11266" max="11266" width="29.33203125" style="1832" customWidth="1"/>
    <col min="11267" max="11275" width="8.1640625" style="1832" customWidth="1"/>
    <col min="11276" max="11520" width="8.83203125" style="1832"/>
    <col min="11521" max="11521" width="10.83203125" style="1832" customWidth="1"/>
    <col min="11522" max="11522" width="29.33203125" style="1832" customWidth="1"/>
    <col min="11523" max="11531" width="8.1640625" style="1832" customWidth="1"/>
    <col min="11532" max="11776" width="8.83203125" style="1832"/>
    <col min="11777" max="11777" width="10.83203125" style="1832" customWidth="1"/>
    <col min="11778" max="11778" width="29.33203125" style="1832" customWidth="1"/>
    <col min="11779" max="11787" width="8.1640625" style="1832" customWidth="1"/>
    <col min="11788" max="12032" width="8.83203125" style="1832"/>
    <col min="12033" max="12033" width="10.83203125" style="1832" customWidth="1"/>
    <col min="12034" max="12034" width="29.33203125" style="1832" customWidth="1"/>
    <col min="12035" max="12043" width="8.1640625" style="1832" customWidth="1"/>
    <col min="12044" max="12288" width="8.83203125" style="1832"/>
    <col min="12289" max="12289" width="10.83203125" style="1832" customWidth="1"/>
    <col min="12290" max="12290" width="29.33203125" style="1832" customWidth="1"/>
    <col min="12291" max="12299" width="8.1640625" style="1832" customWidth="1"/>
    <col min="12300" max="12544" width="8.83203125" style="1832"/>
    <col min="12545" max="12545" width="10.83203125" style="1832" customWidth="1"/>
    <col min="12546" max="12546" width="29.33203125" style="1832" customWidth="1"/>
    <col min="12547" max="12555" width="8.1640625" style="1832" customWidth="1"/>
    <col min="12556" max="12800" width="8.83203125" style="1832"/>
    <col min="12801" max="12801" width="10.83203125" style="1832" customWidth="1"/>
    <col min="12802" max="12802" width="29.33203125" style="1832" customWidth="1"/>
    <col min="12803" max="12811" width="8.1640625" style="1832" customWidth="1"/>
    <col min="12812" max="13056" width="8.83203125" style="1832"/>
    <col min="13057" max="13057" width="10.83203125" style="1832" customWidth="1"/>
    <col min="13058" max="13058" width="29.33203125" style="1832" customWidth="1"/>
    <col min="13059" max="13067" width="8.1640625" style="1832" customWidth="1"/>
    <col min="13068" max="13312" width="8.83203125" style="1832"/>
    <col min="13313" max="13313" width="10.83203125" style="1832" customWidth="1"/>
    <col min="13314" max="13314" width="29.33203125" style="1832" customWidth="1"/>
    <col min="13315" max="13323" width="8.1640625" style="1832" customWidth="1"/>
    <col min="13324" max="13568" width="8.83203125" style="1832"/>
    <col min="13569" max="13569" width="10.83203125" style="1832" customWidth="1"/>
    <col min="13570" max="13570" width="29.33203125" style="1832" customWidth="1"/>
    <col min="13571" max="13579" width="8.1640625" style="1832" customWidth="1"/>
    <col min="13580" max="13824" width="8.83203125" style="1832"/>
    <col min="13825" max="13825" width="10.83203125" style="1832" customWidth="1"/>
    <col min="13826" max="13826" width="29.33203125" style="1832" customWidth="1"/>
    <col min="13827" max="13835" width="8.1640625" style="1832" customWidth="1"/>
    <col min="13836" max="14080" width="8.83203125" style="1832"/>
    <col min="14081" max="14081" width="10.83203125" style="1832" customWidth="1"/>
    <col min="14082" max="14082" width="29.33203125" style="1832" customWidth="1"/>
    <col min="14083" max="14091" width="8.1640625" style="1832" customWidth="1"/>
    <col min="14092" max="14336" width="8.83203125" style="1832"/>
    <col min="14337" max="14337" width="10.83203125" style="1832" customWidth="1"/>
    <col min="14338" max="14338" width="29.33203125" style="1832" customWidth="1"/>
    <col min="14339" max="14347" width="8.1640625" style="1832" customWidth="1"/>
    <col min="14348" max="14592" width="8.83203125" style="1832"/>
    <col min="14593" max="14593" width="10.83203125" style="1832" customWidth="1"/>
    <col min="14594" max="14594" width="29.33203125" style="1832" customWidth="1"/>
    <col min="14595" max="14603" width="8.1640625" style="1832" customWidth="1"/>
    <col min="14604" max="14848" width="8.83203125" style="1832"/>
    <col min="14849" max="14849" width="10.83203125" style="1832" customWidth="1"/>
    <col min="14850" max="14850" width="29.33203125" style="1832" customWidth="1"/>
    <col min="14851" max="14859" width="8.1640625" style="1832" customWidth="1"/>
    <col min="14860" max="15104" width="8.83203125" style="1832"/>
    <col min="15105" max="15105" width="10.83203125" style="1832" customWidth="1"/>
    <col min="15106" max="15106" width="29.33203125" style="1832" customWidth="1"/>
    <col min="15107" max="15115" width="8.1640625" style="1832" customWidth="1"/>
    <col min="15116" max="15360" width="8.83203125" style="1832"/>
    <col min="15361" max="15361" width="10.83203125" style="1832" customWidth="1"/>
    <col min="15362" max="15362" width="29.33203125" style="1832" customWidth="1"/>
    <col min="15363" max="15371" width="8.1640625" style="1832" customWidth="1"/>
    <col min="15372" max="15616" width="8.83203125" style="1832"/>
    <col min="15617" max="15617" width="10.83203125" style="1832" customWidth="1"/>
    <col min="15618" max="15618" width="29.33203125" style="1832" customWidth="1"/>
    <col min="15619" max="15627" width="8.1640625" style="1832" customWidth="1"/>
    <col min="15628" max="15872" width="8.83203125" style="1832"/>
    <col min="15873" max="15873" width="10.83203125" style="1832" customWidth="1"/>
    <col min="15874" max="15874" width="29.33203125" style="1832" customWidth="1"/>
    <col min="15875" max="15883" width="8.1640625" style="1832" customWidth="1"/>
    <col min="15884" max="16128" width="8.83203125" style="1832"/>
    <col min="16129" max="16129" width="10.83203125" style="1832" customWidth="1"/>
    <col min="16130" max="16130" width="29.33203125" style="1832" customWidth="1"/>
    <col min="16131" max="16139" width="8.1640625" style="1832" customWidth="1"/>
    <col min="16140" max="16384" width="8.83203125" style="1832"/>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3398" customFormat="1" ht="21" customHeight="1">
      <c r="A2" s="3397" t="s">
        <v>3890</v>
      </c>
      <c r="B2" s="3397"/>
      <c r="C2" s="3397"/>
      <c r="D2" s="3397"/>
      <c r="E2" s="3397"/>
      <c r="F2" s="3397"/>
      <c r="G2" s="3397"/>
      <c r="H2" s="3397"/>
      <c r="I2" s="3397"/>
      <c r="J2" s="3397"/>
      <c r="K2" s="3397"/>
    </row>
    <row r="3" spans="1:90" ht="10.5" customHeight="1">
      <c r="A3" s="1834"/>
      <c r="B3" s="1834"/>
      <c r="C3" s="1834"/>
      <c r="D3" s="1834"/>
      <c r="E3" s="1834"/>
      <c r="F3" s="1834"/>
      <c r="G3" s="1834"/>
      <c r="H3" s="1834"/>
      <c r="I3" s="3399"/>
      <c r="J3" s="3399"/>
      <c r="K3" s="3399"/>
    </row>
    <row r="4" spans="1:90" s="1831" customFormat="1" ht="21.75" customHeight="1">
      <c r="A4" s="6862" t="s">
        <v>3068</v>
      </c>
      <c r="B4" s="6863"/>
      <c r="C4" s="6866" t="s">
        <v>3069</v>
      </c>
      <c r="D4" s="6867"/>
      <c r="E4" s="6868"/>
      <c r="F4" s="6866" t="s">
        <v>3070</v>
      </c>
      <c r="G4" s="6867"/>
      <c r="H4" s="6868"/>
      <c r="I4" s="6866" t="s">
        <v>260</v>
      </c>
      <c r="J4" s="6867"/>
      <c r="K4" s="6868"/>
    </row>
    <row r="5" spans="1:90" s="1831" customFormat="1" ht="15" customHeight="1">
      <c r="A5" s="6864"/>
      <c r="B5" s="6865"/>
      <c r="C5" s="2234" t="s">
        <v>2841</v>
      </c>
      <c r="D5" s="3400" t="s">
        <v>2842</v>
      </c>
      <c r="E5" s="2235" t="s">
        <v>2843</v>
      </c>
      <c r="F5" s="2234" t="s">
        <v>2841</v>
      </c>
      <c r="G5" s="3400" t="s">
        <v>2842</v>
      </c>
      <c r="H5" s="2235" t="s">
        <v>2843</v>
      </c>
      <c r="I5" s="2234" t="s">
        <v>2841</v>
      </c>
      <c r="J5" s="3400" t="s">
        <v>2842</v>
      </c>
      <c r="K5" s="2236" t="s">
        <v>2843</v>
      </c>
    </row>
    <row r="6" spans="1:90" s="1547" customFormat="1" ht="36.75" customHeight="1">
      <c r="A6" s="1506" t="s">
        <v>3071</v>
      </c>
      <c r="B6" s="3401"/>
      <c r="C6" s="3402">
        <v>2755</v>
      </c>
      <c r="D6" s="3402">
        <v>4398</v>
      </c>
      <c r="E6" s="3403">
        <v>7153</v>
      </c>
      <c r="F6" s="3402">
        <v>1005</v>
      </c>
      <c r="G6" s="3402">
        <v>790</v>
      </c>
      <c r="H6" s="3403">
        <v>1795</v>
      </c>
      <c r="I6" s="3404">
        <v>3760</v>
      </c>
      <c r="J6" s="3405">
        <v>5188</v>
      </c>
      <c r="K6" s="3403">
        <v>8948</v>
      </c>
    </row>
    <row r="7" spans="1:90" s="1498" customFormat="1" ht="35.25" customHeight="1">
      <c r="A7" s="3406" t="s">
        <v>3072</v>
      </c>
      <c r="B7" s="3407" t="s">
        <v>2844</v>
      </c>
      <c r="C7" s="3408">
        <v>94</v>
      </c>
      <c r="D7" s="3409">
        <v>220</v>
      </c>
      <c r="E7" s="3410">
        <v>314</v>
      </c>
      <c r="F7" s="3411">
        <v>81</v>
      </c>
      <c r="G7" s="3409">
        <v>31</v>
      </c>
      <c r="H7" s="3410">
        <v>112</v>
      </c>
      <c r="I7" s="3412">
        <v>175</v>
      </c>
      <c r="J7" s="3413">
        <v>251</v>
      </c>
      <c r="K7" s="3410">
        <v>426</v>
      </c>
    </row>
    <row r="8" spans="1:90" s="1498" customFormat="1" ht="35.25" customHeight="1">
      <c r="A8" s="3414" t="s">
        <v>3073</v>
      </c>
      <c r="B8" s="3407" t="s">
        <v>2849</v>
      </c>
      <c r="C8" s="3408">
        <v>670</v>
      </c>
      <c r="D8" s="3409">
        <v>298</v>
      </c>
      <c r="E8" s="3410">
        <v>968</v>
      </c>
      <c r="F8" s="3411">
        <v>117</v>
      </c>
      <c r="G8" s="3409">
        <v>46</v>
      </c>
      <c r="H8" s="3410">
        <v>163</v>
      </c>
      <c r="I8" s="3412">
        <v>787</v>
      </c>
      <c r="J8" s="3413">
        <v>344</v>
      </c>
      <c r="K8" s="3410">
        <v>1131</v>
      </c>
    </row>
    <row r="9" spans="1:90" s="1498" customFormat="1" ht="35.25" customHeight="1">
      <c r="A9" s="3414"/>
      <c r="B9" s="3407" t="s">
        <v>2850</v>
      </c>
      <c r="C9" s="3408">
        <v>816</v>
      </c>
      <c r="D9" s="3409">
        <v>1887</v>
      </c>
      <c r="E9" s="3410">
        <v>2703</v>
      </c>
      <c r="F9" s="3411">
        <v>239</v>
      </c>
      <c r="G9" s="3409">
        <v>347</v>
      </c>
      <c r="H9" s="3410">
        <v>586</v>
      </c>
      <c r="I9" s="3412">
        <v>1055</v>
      </c>
      <c r="J9" s="3413">
        <v>2234</v>
      </c>
      <c r="K9" s="3410">
        <v>3289</v>
      </c>
    </row>
    <row r="10" spans="1:90" s="1498" customFormat="1" ht="35.25" customHeight="1">
      <c r="A10" s="3414"/>
      <c r="B10" s="3407" t="s">
        <v>2852</v>
      </c>
      <c r="C10" s="3408">
        <v>337</v>
      </c>
      <c r="D10" s="3409">
        <v>546</v>
      </c>
      <c r="E10" s="3410">
        <v>883</v>
      </c>
      <c r="F10" s="3411">
        <v>28</v>
      </c>
      <c r="G10" s="3409">
        <v>25</v>
      </c>
      <c r="H10" s="3410">
        <v>53</v>
      </c>
      <c r="I10" s="3412">
        <v>365</v>
      </c>
      <c r="J10" s="3413">
        <v>571</v>
      </c>
      <c r="K10" s="3410">
        <v>936</v>
      </c>
    </row>
    <row r="11" spans="1:90" s="1498" customFormat="1" ht="35.25" customHeight="1">
      <c r="A11" s="3414"/>
      <c r="B11" s="3415" t="s">
        <v>2854</v>
      </c>
      <c r="C11" s="3408">
        <v>269</v>
      </c>
      <c r="D11" s="3409">
        <v>1085</v>
      </c>
      <c r="E11" s="3410">
        <v>1354</v>
      </c>
      <c r="F11" s="3411">
        <v>39</v>
      </c>
      <c r="G11" s="3409">
        <v>105</v>
      </c>
      <c r="H11" s="3410">
        <v>144</v>
      </c>
      <c r="I11" s="3412">
        <v>308</v>
      </c>
      <c r="J11" s="3413">
        <v>1190</v>
      </c>
      <c r="K11" s="3410">
        <v>1498</v>
      </c>
    </row>
    <row r="12" spans="1:90" s="1498" customFormat="1" ht="45" customHeight="1">
      <c r="A12" s="3414"/>
      <c r="B12" s="3415" t="s">
        <v>3074</v>
      </c>
      <c r="C12" s="3408">
        <v>497</v>
      </c>
      <c r="D12" s="3409">
        <v>298</v>
      </c>
      <c r="E12" s="3410">
        <v>795</v>
      </c>
      <c r="F12" s="3411">
        <v>55</v>
      </c>
      <c r="G12" s="3409">
        <v>30</v>
      </c>
      <c r="H12" s="3410">
        <v>85</v>
      </c>
      <c r="I12" s="3412">
        <v>552</v>
      </c>
      <c r="J12" s="3413">
        <v>328</v>
      </c>
      <c r="K12" s="3410">
        <v>880</v>
      </c>
    </row>
    <row r="13" spans="1:90" s="1498" customFormat="1" ht="41.25" customHeight="1">
      <c r="A13" s="3414"/>
      <c r="B13" s="3416" t="s">
        <v>3075</v>
      </c>
      <c r="C13" s="3408">
        <v>72</v>
      </c>
      <c r="D13" s="3409">
        <v>64</v>
      </c>
      <c r="E13" s="3410">
        <v>136</v>
      </c>
      <c r="F13" s="3411">
        <v>446</v>
      </c>
      <c r="G13" s="3409">
        <v>206</v>
      </c>
      <c r="H13" s="3410">
        <v>652</v>
      </c>
      <c r="I13" s="3412">
        <v>518</v>
      </c>
      <c r="J13" s="3413">
        <v>270</v>
      </c>
      <c r="K13" s="3410">
        <v>788</v>
      </c>
    </row>
    <row r="14" spans="1:90" s="1547" customFormat="1" ht="36.75" customHeight="1">
      <c r="A14" s="2211" t="s">
        <v>3076</v>
      </c>
      <c r="B14" s="1725"/>
      <c r="C14" s="3417">
        <v>80</v>
      </c>
      <c r="D14" s="3418">
        <v>109</v>
      </c>
      <c r="E14" s="3403">
        <v>189</v>
      </c>
      <c r="F14" s="3419">
        <v>3</v>
      </c>
      <c r="G14" s="3420">
        <v>5</v>
      </c>
      <c r="H14" s="3403">
        <v>8</v>
      </c>
      <c r="I14" s="3421">
        <v>83</v>
      </c>
      <c r="J14" s="3422">
        <v>114</v>
      </c>
      <c r="K14" s="3403">
        <v>197</v>
      </c>
    </row>
    <row r="15" spans="1:90" s="1547" customFormat="1" ht="36.75" customHeight="1">
      <c r="A15" s="6860" t="s">
        <v>3077</v>
      </c>
      <c r="B15" s="6861"/>
      <c r="C15" s="3418">
        <v>954</v>
      </c>
      <c r="D15" s="3418">
        <v>1032</v>
      </c>
      <c r="E15" s="3403">
        <v>1986</v>
      </c>
      <c r="F15" s="3418">
        <v>432</v>
      </c>
      <c r="G15" s="3418">
        <v>446</v>
      </c>
      <c r="H15" s="3403">
        <v>878</v>
      </c>
      <c r="I15" s="3421">
        <v>1386</v>
      </c>
      <c r="J15" s="3422">
        <v>1478</v>
      </c>
      <c r="K15" s="3403">
        <v>2864</v>
      </c>
    </row>
    <row r="16" spans="1:90" s="1498" customFormat="1" ht="34.5" customHeight="1">
      <c r="A16" s="3423" t="s">
        <v>3078</v>
      </c>
      <c r="B16" s="3416" t="s">
        <v>3079</v>
      </c>
      <c r="C16" s="3408">
        <v>281</v>
      </c>
      <c r="D16" s="3409">
        <v>465</v>
      </c>
      <c r="E16" s="3410">
        <v>746</v>
      </c>
      <c r="F16" s="3408">
        <v>229</v>
      </c>
      <c r="G16" s="3409">
        <v>296</v>
      </c>
      <c r="H16" s="3410">
        <v>525</v>
      </c>
      <c r="I16" s="3412">
        <v>510</v>
      </c>
      <c r="J16" s="3413">
        <v>761</v>
      </c>
      <c r="K16" s="3410">
        <v>1271</v>
      </c>
    </row>
    <row r="17" spans="1:11" s="1498" customFormat="1" ht="34.5" customHeight="1">
      <c r="A17" s="3414"/>
      <c r="B17" s="3416" t="s">
        <v>3080</v>
      </c>
      <c r="C17" s="3408">
        <v>454</v>
      </c>
      <c r="D17" s="3409">
        <v>171</v>
      </c>
      <c r="E17" s="3410">
        <v>625</v>
      </c>
      <c r="F17" s="3408">
        <v>105</v>
      </c>
      <c r="G17" s="3409">
        <v>34</v>
      </c>
      <c r="H17" s="3410">
        <v>139</v>
      </c>
      <c r="I17" s="3412">
        <v>559</v>
      </c>
      <c r="J17" s="3413">
        <v>205</v>
      </c>
      <c r="K17" s="3410">
        <v>764</v>
      </c>
    </row>
    <row r="18" spans="1:11" s="1498" customFormat="1" ht="34.5" customHeight="1">
      <c r="A18" s="3414"/>
      <c r="B18" s="3416" t="s">
        <v>3081</v>
      </c>
      <c r="C18" s="3408">
        <v>135</v>
      </c>
      <c r="D18" s="3409">
        <v>324</v>
      </c>
      <c r="E18" s="3410">
        <v>459</v>
      </c>
      <c r="F18" s="3408">
        <v>41</v>
      </c>
      <c r="G18" s="3409">
        <v>49</v>
      </c>
      <c r="H18" s="3410">
        <v>90</v>
      </c>
      <c r="I18" s="3412">
        <v>176</v>
      </c>
      <c r="J18" s="3413">
        <v>373</v>
      </c>
      <c r="K18" s="3410">
        <v>549</v>
      </c>
    </row>
    <row r="19" spans="1:11" s="1498" customFormat="1" ht="34.5" customHeight="1">
      <c r="A19" s="3414"/>
      <c r="B19" s="3407" t="s">
        <v>3082</v>
      </c>
      <c r="C19" s="3408">
        <v>84</v>
      </c>
      <c r="D19" s="3409">
        <v>72</v>
      </c>
      <c r="E19" s="3410">
        <v>156</v>
      </c>
      <c r="F19" s="3408">
        <v>57</v>
      </c>
      <c r="G19" s="3409">
        <v>67</v>
      </c>
      <c r="H19" s="3410">
        <v>124</v>
      </c>
      <c r="I19" s="3412">
        <v>141</v>
      </c>
      <c r="J19" s="3413">
        <v>139</v>
      </c>
      <c r="K19" s="3410">
        <v>280</v>
      </c>
    </row>
    <row r="20" spans="1:11" s="1547" customFormat="1" ht="36.75" customHeight="1">
      <c r="A20" s="2211" t="s">
        <v>3083</v>
      </c>
      <c r="B20" s="1725"/>
      <c r="C20" s="3417">
        <v>237</v>
      </c>
      <c r="D20" s="3418">
        <v>956</v>
      </c>
      <c r="E20" s="3403">
        <v>1193</v>
      </c>
      <c r="F20" s="3417">
        <v>639</v>
      </c>
      <c r="G20" s="3418">
        <v>1899</v>
      </c>
      <c r="H20" s="3403">
        <v>2538</v>
      </c>
      <c r="I20" s="3421">
        <v>876</v>
      </c>
      <c r="J20" s="3422">
        <v>2855</v>
      </c>
      <c r="K20" s="3403">
        <v>3731</v>
      </c>
    </row>
    <row r="21" spans="1:11" s="3424" customFormat="1" ht="36.75" customHeight="1">
      <c r="A21" s="6688" t="s">
        <v>3084</v>
      </c>
      <c r="B21" s="6699"/>
      <c r="C21" s="3417">
        <v>82</v>
      </c>
      <c r="D21" s="3418">
        <v>324</v>
      </c>
      <c r="E21" s="3403">
        <v>406</v>
      </c>
      <c r="F21" s="3417">
        <v>85</v>
      </c>
      <c r="G21" s="3418">
        <v>182</v>
      </c>
      <c r="H21" s="3403">
        <v>267</v>
      </c>
      <c r="I21" s="3421">
        <v>167</v>
      </c>
      <c r="J21" s="3422">
        <v>506</v>
      </c>
      <c r="K21" s="3403">
        <v>673</v>
      </c>
    </row>
    <row r="22" spans="1:11" s="1547" customFormat="1" ht="36.75" customHeight="1">
      <c r="A22" s="6688" t="s">
        <v>3085</v>
      </c>
      <c r="B22" s="6699"/>
      <c r="C22" s="3417">
        <v>64</v>
      </c>
      <c r="D22" s="3418">
        <v>102</v>
      </c>
      <c r="E22" s="3403">
        <v>166</v>
      </c>
      <c r="F22" s="3417">
        <v>3639</v>
      </c>
      <c r="G22" s="3418">
        <v>6142</v>
      </c>
      <c r="H22" s="3403">
        <v>9781</v>
      </c>
      <c r="I22" s="3421">
        <v>3703</v>
      </c>
      <c r="J22" s="3422">
        <v>6244</v>
      </c>
      <c r="K22" s="3403">
        <v>9947</v>
      </c>
    </row>
    <row r="23" spans="1:11" s="1547" customFormat="1" ht="33" customHeight="1">
      <c r="A23" s="2211" t="s">
        <v>3086</v>
      </c>
      <c r="B23" s="1725"/>
      <c r="C23" s="3425">
        <v>540</v>
      </c>
      <c r="D23" s="3418">
        <v>357</v>
      </c>
      <c r="E23" s="3403">
        <v>897</v>
      </c>
      <c r="F23" s="3425">
        <v>335</v>
      </c>
      <c r="G23" s="3418">
        <v>78</v>
      </c>
      <c r="H23" s="3403">
        <v>413</v>
      </c>
      <c r="I23" s="3421">
        <v>875</v>
      </c>
      <c r="J23" s="3422">
        <v>435</v>
      </c>
      <c r="K23" s="3403">
        <v>1310</v>
      </c>
    </row>
    <row r="24" spans="1:11" s="1547" customFormat="1" ht="33" customHeight="1">
      <c r="A24" s="2211" t="s">
        <v>3087</v>
      </c>
      <c r="B24" s="1725"/>
      <c r="C24" s="3417">
        <v>217</v>
      </c>
      <c r="D24" s="3418">
        <v>238</v>
      </c>
      <c r="E24" s="3403">
        <v>455</v>
      </c>
      <c r="F24" s="3419">
        <v>0</v>
      </c>
      <c r="G24" s="3420">
        <v>0</v>
      </c>
      <c r="H24" s="3403">
        <v>0</v>
      </c>
      <c r="I24" s="3421">
        <v>217</v>
      </c>
      <c r="J24" s="3422">
        <v>238</v>
      </c>
      <c r="K24" s="3403">
        <v>455</v>
      </c>
    </row>
    <row r="25" spans="1:11" s="1547" customFormat="1" ht="33" customHeight="1">
      <c r="A25" s="6719" t="s">
        <v>260</v>
      </c>
      <c r="B25" s="6721"/>
      <c r="C25" s="2269">
        <v>4929</v>
      </c>
      <c r="D25" s="2270">
        <v>7516</v>
      </c>
      <c r="E25" s="3426">
        <v>12445</v>
      </c>
      <c r="F25" s="2269">
        <v>6138</v>
      </c>
      <c r="G25" s="2271">
        <v>9542</v>
      </c>
      <c r="H25" s="3427">
        <v>15680</v>
      </c>
      <c r="I25" s="3428">
        <v>11067</v>
      </c>
      <c r="J25" s="3429">
        <v>17058</v>
      </c>
      <c r="K25" s="3430">
        <v>28125</v>
      </c>
    </row>
    <row r="26" spans="1:11" s="1831" customFormat="1" ht="6" customHeight="1">
      <c r="A26" s="1829"/>
      <c r="B26" s="1829"/>
      <c r="C26" s="1829"/>
      <c r="D26" s="1829"/>
      <c r="E26" s="1829"/>
      <c r="F26" s="1830"/>
      <c r="G26" s="1830"/>
      <c r="H26" s="1830"/>
      <c r="I26" s="1830"/>
      <c r="J26" s="1830"/>
      <c r="K26" s="1830"/>
    </row>
    <row r="27" spans="1:11" ht="14.25" customHeight="1">
      <c r="A27" s="1834"/>
      <c r="B27" s="1834"/>
      <c r="C27" s="1834"/>
      <c r="D27" s="1834" t="s">
        <v>3088</v>
      </c>
      <c r="E27" s="3431"/>
      <c r="F27" s="1834" t="s">
        <v>3089</v>
      </c>
      <c r="G27" s="1834"/>
      <c r="H27" s="1834" t="s">
        <v>2860</v>
      </c>
      <c r="I27" s="1834"/>
      <c r="J27" s="1834"/>
      <c r="K27" s="1834"/>
    </row>
  </sheetData>
  <mergeCells count="9">
    <mergeCell ref="F4:H4"/>
    <mergeCell ref="I4:K4"/>
    <mergeCell ref="A15:B15"/>
    <mergeCell ref="A21:B21"/>
    <mergeCell ref="A22:B22"/>
    <mergeCell ref="A25:B25"/>
    <mergeCell ref="A1:C1"/>
    <mergeCell ref="A4:B5"/>
    <mergeCell ref="C4:E4"/>
  </mergeCells>
  <hyperlinks>
    <hyperlink ref="A1" location="CONTENT!A1" display="Back to table of contents"/>
  </hyperlinks>
  <pageMargins left="0.59055118110236204" right="0" top="0.70866141732283505" bottom="0.90551181102362199" header="0.47244094488188998" footer="0.23622047244094499"/>
  <pageSetup paperSize="9" scale="91"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pageSetUpPr fitToPage="1"/>
  </sheetPr>
  <dimension ref="A1:CK58"/>
  <sheetViews>
    <sheetView zoomScaleNormal="100" workbookViewId="0">
      <selection activeCell="P1" sqref="P1:P1048576"/>
    </sheetView>
  </sheetViews>
  <sheetFormatPr defaultRowHeight="12.75"/>
  <cols>
    <col min="1" max="1" width="36.33203125" style="3377" customWidth="1"/>
    <col min="2" max="2" width="9.33203125" style="1832" customWidth="1"/>
    <col min="3" max="3" width="7.83203125" style="1832" customWidth="1"/>
    <col min="4" max="4" width="7" style="1832" customWidth="1"/>
    <col min="5" max="5" width="8.1640625" style="1832" customWidth="1"/>
    <col min="6" max="6" width="7.83203125" style="1832" customWidth="1"/>
    <col min="7" max="7" width="7.5" style="1832" customWidth="1"/>
    <col min="8" max="8" width="8.1640625" style="1832" customWidth="1"/>
    <col min="9" max="10" width="7.5" style="1832" customWidth="1"/>
    <col min="11" max="11" width="6.5" style="1832" customWidth="1"/>
    <col min="12" max="12" width="9" style="1832" customWidth="1"/>
    <col min="13" max="14" width="8.83203125" style="1832" customWidth="1"/>
    <col min="15" max="15" width="11.5" style="1832" customWidth="1"/>
    <col min="16" max="16" width="8.83203125" style="1832"/>
    <col min="17" max="17" width="5.33203125" style="1832" customWidth="1"/>
    <col min="18" max="18" width="4.5" style="1832" customWidth="1"/>
    <col min="19" max="255" width="8.83203125" style="1832"/>
    <col min="256" max="256" width="38" style="1832" customWidth="1"/>
    <col min="257" max="257" width="8.1640625" style="1832" customWidth="1"/>
    <col min="258" max="258" width="7.5" style="1832" customWidth="1"/>
    <col min="259" max="259" width="6.5" style="1832" customWidth="1"/>
    <col min="260" max="260" width="7.5" style="1832" customWidth="1"/>
    <col min="261" max="261" width="6.83203125" style="1832" customWidth="1"/>
    <col min="262" max="262" width="7.83203125" style="1832" customWidth="1"/>
    <col min="263" max="265" width="7.5" style="1832" customWidth="1"/>
    <col min="266" max="266" width="6.1640625" style="1832" customWidth="1"/>
    <col min="267" max="267" width="9.83203125" style="1832" customWidth="1"/>
    <col min="268" max="269" width="9.33203125" style="1832" customWidth="1"/>
    <col min="270" max="270" width="10.33203125" style="1832" customWidth="1"/>
    <col min="271" max="271" width="6.83203125" style="1832" customWidth="1"/>
    <col min="272" max="511" width="8.83203125" style="1832"/>
    <col min="512" max="512" width="38" style="1832" customWidth="1"/>
    <col min="513" max="513" width="8.1640625" style="1832" customWidth="1"/>
    <col min="514" max="514" width="7.5" style="1832" customWidth="1"/>
    <col min="515" max="515" width="6.5" style="1832" customWidth="1"/>
    <col min="516" max="516" width="7.5" style="1832" customWidth="1"/>
    <col min="517" max="517" width="6.83203125" style="1832" customWidth="1"/>
    <col min="518" max="518" width="7.83203125" style="1832" customWidth="1"/>
    <col min="519" max="521" width="7.5" style="1832" customWidth="1"/>
    <col min="522" max="522" width="6.1640625" style="1832" customWidth="1"/>
    <col min="523" max="523" width="9.83203125" style="1832" customWidth="1"/>
    <col min="524" max="525" width="9.33203125" style="1832" customWidth="1"/>
    <col min="526" max="526" width="10.33203125" style="1832" customWidth="1"/>
    <col min="527" max="527" width="6.83203125" style="1832" customWidth="1"/>
    <col min="528" max="767" width="8.83203125" style="1832"/>
    <col min="768" max="768" width="38" style="1832" customWidth="1"/>
    <col min="769" max="769" width="8.1640625" style="1832" customWidth="1"/>
    <col min="770" max="770" width="7.5" style="1832" customWidth="1"/>
    <col min="771" max="771" width="6.5" style="1832" customWidth="1"/>
    <col min="772" max="772" width="7.5" style="1832" customWidth="1"/>
    <col min="773" max="773" width="6.83203125" style="1832" customWidth="1"/>
    <col min="774" max="774" width="7.83203125" style="1832" customWidth="1"/>
    <col min="775" max="777" width="7.5" style="1832" customWidth="1"/>
    <col min="778" max="778" width="6.1640625" style="1832" customWidth="1"/>
    <col min="779" max="779" width="9.83203125" style="1832" customWidth="1"/>
    <col min="780" max="781" width="9.33203125" style="1832" customWidth="1"/>
    <col min="782" max="782" width="10.33203125" style="1832" customWidth="1"/>
    <col min="783" max="783" width="6.83203125" style="1832" customWidth="1"/>
    <col min="784" max="1023" width="8.83203125" style="1832"/>
    <col min="1024" max="1024" width="38" style="1832" customWidth="1"/>
    <col min="1025" max="1025" width="8.1640625" style="1832" customWidth="1"/>
    <col min="1026" max="1026" width="7.5" style="1832" customWidth="1"/>
    <col min="1027" max="1027" width="6.5" style="1832" customWidth="1"/>
    <col min="1028" max="1028" width="7.5" style="1832" customWidth="1"/>
    <col min="1029" max="1029" width="6.83203125" style="1832" customWidth="1"/>
    <col min="1030" max="1030" width="7.83203125" style="1832" customWidth="1"/>
    <col min="1031" max="1033" width="7.5" style="1832" customWidth="1"/>
    <col min="1034" max="1034" width="6.1640625" style="1832" customWidth="1"/>
    <col min="1035" max="1035" width="9.83203125" style="1832" customWidth="1"/>
    <col min="1036" max="1037" width="9.33203125" style="1832" customWidth="1"/>
    <col min="1038" max="1038" width="10.33203125" style="1832" customWidth="1"/>
    <col min="1039" max="1039" width="6.83203125" style="1832" customWidth="1"/>
    <col min="1040" max="1279" width="8.83203125" style="1832"/>
    <col min="1280" max="1280" width="38" style="1832" customWidth="1"/>
    <col min="1281" max="1281" width="8.1640625" style="1832" customWidth="1"/>
    <col min="1282" max="1282" width="7.5" style="1832" customWidth="1"/>
    <col min="1283" max="1283" width="6.5" style="1832" customWidth="1"/>
    <col min="1284" max="1284" width="7.5" style="1832" customWidth="1"/>
    <col min="1285" max="1285" width="6.83203125" style="1832" customWidth="1"/>
    <col min="1286" max="1286" width="7.83203125" style="1832" customWidth="1"/>
    <col min="1287" max="1289" width="7.5" style="1832" customWidth="1"/>
    <col min="1290" max="1290" width="6.1640625" style="1832" customWidth="1"/>
    <col min="1291" max="1291" width="9.83203125" style="1832" customWidth="1"/>
    <col min="1292" max="1293" width="9.33203125" style="1832" customWidth="1"/>
    <col min="1294" max="1294" width="10.33203125" style="1832" customWidth="1"/>
    <col min="1295" max="1295" width="6.83203125" style="1832" customWidth="1"/>
    <col min="1296" max="1535" width="8.83203125" style="1832"/>
    <col min="1536" max="1536" width="38" style="1832" customWidth="1"/>
    <col min="1537" max="1537" width="8.1640625" style="1832" customWidth="1"/>
    <col min="1538" max="1538" width="7.5" style="1832" customWidth="1"/>
    <col min="1539" max="1539" width="6.5" style="1832" customWidth="1"/>
    <col min="1540" max="1540" width="7.5" style="1832" customWidth="1"/>
    <col min="1541" max="1541" width="6.83203125" style="1832" customWidth="1"/>
    <col min="1542" max="1542" width="7.83203125" style="1832" customWidth="1"/>
    <col min="1543" max="1545" width="7.5" style="1832" customWidth="1"/>
    <col min="1546" max="1546" width="6.1640625" style="1832" customWidth="1"/>
    <col min="1547" max="1547" width="9.83203125" style="1832" customWidth="1"/>
    <col min="1548" max="1549" width="9.33203125" style="1832" customWidth="1"/>
    <col min="1550" max="1550" width="10.33203125" style="1832" customWidth="1"/>
    <col min="1551" max="1551" width="6.83203125" style="1832" customWidth="1"/>
    <col min="1552" max="1791" width="8.83203125" style="1832"/>
    <col min="1792" max="1792" width="38" style="1832" customWidth="1"/>
    <col min="1793" max="1793" width="8.1640625" style="1832" customWidth="1"/>
    <col min="1794" max="1794" width="7.5" style="1832" customWidth="1"/>
    <col min="1795" max="1795" width="6.5" style="1832" customWidth="1"/>
    <col min="1796" max="1796" width="7.5" style="1832" customWidth="1"/>
    <col min="1797" max="1797" width="6.83203125" style="1832" customWidth="1"/>
    <col min="1798" max="1798" width="7.83203125" style="1832" customWidth="1"/>
    <col min="1799" max="1801" width="7.5" style="1832" customWidth="1"/>
    <col min="1802" max="1802" width="6.1640625" style="1832" customWidth="1"/>
    <col min="1803" max="1803" width="9.83203125" style="1832" customWidth="1"/>
    <col min="1804" max="1805" width="9.33203125" style="1832" customWidth="1"/>
    <col min="1806" max="1806" width="10.33203125" style="1832" customWidth="1"/>
    <col min="1807" max="1807" width="6.83203125" style="1832" customWidth="1"/>
    <col min="1808" max="2047" width="8.83203125" style="1832"/>
    <col min="2048" max="2048" width="38" style="1832" customWidth="1"/>
    <col min="2049" max="2049" width="8.1640625" style="1832" customWidth="1"/>
    <col min="2050" max="2050" width="7.5" style="1832" customWidth="1"/>
    <col min="2051" max="2051" width="6.5" style="1832" customWidth="1"/>
    <col min="2052" max="2052" width="7.5" style="1832" customWidth="1"/>
    <col min="2053" max="2053" width="6.83203125" style="1832" customWidth="1"/>
    <col min="2054" max="2054" width="7.83203125" style="1832" customWidth="1"/>
    <col min="2055" max="2057" width="7.5" style="1832" customWidth="1"/>
    <col min="2058" max="2058" width="6.1640625" style="1832" customWidth="1"/>
    <col min="2059" max="2059" width="9.83203125" style="1832" customWidth="1"/>
    <col min="2060" max="2061" width="9.33203125" style="1832" customWidth="1"/>
    <col min="2062" max="2062" width="10.33203125" style="1832" customWidth="1"/>
    <col min="2063" max="2063" width="6.83203125" style="1832" customWidth="1"/>
    <col min="2064" max="2303" width="8.83203125" style="1832"/>
    <col min="2304" max="2304" width="38" style="1832" customWidth="1"/>
    <col min="2305" max="2305" width="8.1640625" style="1832" customWidth="1"/>
    <col min="2306" max="2306" width="7.5" style="1832" customWidth="1"/>
    <col min="2307" max="2307" width="6.5" style="1832" customWidth="1"/>
    <col min="2308" max="2308" width="7.5" style="1832" customWidth="1"/>
    <col min="2309" max="2309" width="6.83203125" style="1832" customWidth="1"/>
    <col min="2310" max="2310" width="7.83203125" style="1832" customWidth="1"/>
    <col min="2311" max="2313" width="7.5" style="1832" customWidth="1"/>
    <col min="2314" max="2314" width="6.1640625" style="1832" customWidth="1"/>
    <col min="2315" max="2315" width="9.83203125" style="1832" customWidth="1"/>
    <col min="2316" max="2317" width="9.33203125" style="1832" customWidth="1"/>
    <col min="2318" max="2318" width="10.33203125" style="1832" customWidth="1"/>
    <col min="2319" max="2319" width="6.83203125" style="1832" customWidth="1"/>
    <col min="2320" max="2559" width="8.83203125" style="1832"/>
    <col min="2560" max="2560" width="38" style="1832" customWidth="1"/>
    <col min="2561" max="2561" width="8.1640625" style="1832" customWidth="1"/>
    <col min="2562" max="2562" width="7.5" style="1832" customWidth="1"/>
    <col min="2563" max="2563" width="6.5" style="1832" customWidth="1"/>
    <col min="2564" max="2564" width="7.5" style="1832" customWidth="1"/>
    <col min="2565" max="2565" width="6.83203125" style="1832" customWidth="1"/>
    <col min="2566" max="2566" width="7.83203125" style="1832" customWidth="1"/>
    <col min="2567" max="2569" width="7.5" style="1832" customWidth="1"/>
    <col min="2570" max="2570" width="6.1640625" style="1832" customWidth="1"/>
    <col min="2571" max="2571" width="9.83203125" style="1832" customWidth="1"/>
    <col min="2572" max="2573" width="9.33203125" style="1832" customWidth="1"/>
    <col min="2574" max="2574" width="10.33203125" style="1832" customWidth="1"/>
    <col min="2575" max="2575" width="6.83203125" style="1832" customWidth="1"/>
    <col min="2576" max="2815" width="8.83203125" style="1832"/>
    <col min="2816" max="2816" width="38" style="1832" customWidth="1"/>
    <col min="2817" max="2817" width="8.1640625" style="1832" customWidth="1"/>
    <col min="2818" max="2818" width="7.5" style="1832" customWidth="1"/>
    <col min="2819" max="2819" width="6.5" style="1832" customWidth="1"/>
    <col min="2820" max="2820" width="7.5" style="1832" customWidth="1"/>
    <col min="2821" max="2821" width="6.83203125" style="1832" customWidth="1"/>
    <col min="2822" max="2822" width="7.83203125" style="1832" customWidth="1"/>
    <col min="2823" max="2825" width="7.5" style="1832" customWidth="1"/>
    <col min="2826" max="2826" width="6.1640625" style="1832" customWidth="1"/>
    <col min="2827" max="2827" width="9.83203125" style="1832" customWidth="1"/>
    <col min="2828" max="2829" width="9.33203125" style="1832" customWidth="1"/>
    <col min="2830" max="2830" width="10.33203125" style="1832" customWidth="1"/>
    <col min="2831" max="2831" width="6.83203125" style="1832" customWidth="1"/>
    <col min="2832" max="3071" width="8.83203125" style="1832"/>
    <col min="3072" max="3072" width="38" style="1832" customWidth="1"/>
    <col min="3073" max="3073" width="8.1640625" style="1832" customWidth="1"/>
    <col min="3074" max="3074" width="7.5" style="1832" customWidth="1"/>
    <col min="3075" max="3075" width="6.5" style="1832" customWidth="1"/>
    <col min="3076" max="3076" width="7.5" style="1832" customWidth="1"/>
    <col min="3077" max="3077" width="6.83203125" style="1832" customWidth="1"/>
    <col min="3078" max="3078" width="7.83203125" style="1832" customWidth="1"/>
    <col min="3079" max="3081" width="7.5" style="1832" customWidth="1"/>
    <col min="3082" max="3082" width="6.1640625" style="1832" customWidth="1"/>
    <col min="3083" max="3083" width="9.83203125" style="1832" customWidth="1"/>
    <col min="3084" max="3085" width="9.33203125" style="1832" customWidth="1"/>
    <col min="3086" max="3086" width="10.33203125" style="1832" customWidth="1"/>
    <col min="3087" max="3087" width="6.83203125" style="1832" customWidth="1"/>
    <col min="3088" max="3327" width="8.83203125" style="1832"/>
    <col min="3328" max="3328" width="38" style="1832" customWidth="1"/>
    <col min="3329" max="3329" width="8.1640625" style="1832" customWidth="1"/>
    <col min="3330" max="3330" width="7.5" style="1832" customWidth="1"/>
    <col min="3331" max="3331" width="6.5" style="1832" customWidth="1"/>
    <col min="3332" max="3332" width="7.5" style="1832" customWidth="1"/>
    <col min="3333" max="3333" width="6.83203125" style="1832" customWidth="1"/>
    <col min="3334" max="3334" width="7.83203125" style="1832" customWidth="1"/>
    <col min="3335" max="3337" width="7.5" style="1832" customWidth="1"/>
    <col min="3338" max="3338" width="6.1640625" style="1832" customWidth="1"/>
    <col min="3339" max="3339" width="9.83203125" style="1832" customWidth="1"/>
    <col min="3340" max="3341" width="9.33203125" style="1832" customWidth="1"/>
    <col min="3342" max="3342" width="10.33203125" style="1832" customWidth="1"/>
    <col min="3343" max="3343" width="6.83203125" style="1832" customWidth="1"/>
    <col min="3344" max="3583" width="8.83203125" style="1832"/>
    <col min="3584" max="3584" width="38" style="1832" customWidth="1"/>
    <col min="3585" max="3585" width="8.1640625" style="1832" customWidth="1"/>
    <col min="3586" max="3586" width="7.5" style="1832" customWidth="1"/>
    <col min="3587" max="3587" width="6.5" style="1832" customWidth="1"/>
    <col min="3588" max="3588" width="7.5" style="1832" customWidth="1"/>
    <col min="3589" max="3589" width="6.83203125" style="1832" customWidth="1"/>
    <col min="3590" max="3590" width="7.83203125" style="1832" customWidth="1"/>
    <col min="3591" max="3593" width="7.5" style="1832" customWidth="1"/>
    <col min="3594" max="3594" width="6.1640625" style="1832" customWidth="1"/>
    <col min="3595" max="3595" width="9.83203125" style="1832" customWidth="1"/>
    <col min="3596" max="3597" width="9.33203125" style="1832" customWidth="1"/>
    <col min="3598" max="3598" width="10.33203125" style="1832" customWidth="1"/>
    <col min="3599" max="3599" width="6.83203125" style="1832" customWidth="1"/>
    <col min="3600" max="3839" width="8.83203125" style="1832"/>
    <col min="3840" max="3840" width="38" style="1832" customWidth="1"/>
    <col min="3841" max="3841" width="8.1640625" style="1832" customWidth="1"/>
    <col min="3842" max="3842" width="7.5" style="1832" customWidth="1"/>
    <col min="3843" max="3843" width="6.5" style="1832" customWidth="1"/>
    <col min="3844" max="3844" width="7.5" style="1832" customWidth="1"/>
    <col min="3845" max="3845" width="6.83203125" style="1832" customWidth="1"/>
    <col min="3846" max="3846" width="7.83203125" style="1832" customWidth="1"/>
    <col min="3847" max="3849" width="7.5" style="1832" customWidth="1"/>
    <col min="3850" max="3850" width="6.1640625" style="1832" customWidth="1"/>
    <col min="3851" max="3851" width="9.83203125" style="1832" customWidth="1"/>
    <col min="3852" max="3853" width="9.33203125" style="1832" customWidth="1"/>
    <col min="3854" max="3854" width="10.33203125" style="1832" customWidth="1"/>
    <col min="3855" max="3855" width="6.83203125" style="1832" customWidth="1"/>
    <col min="3856" max="4095" width="8.83203125" style="1832"/>
    <col min="4096" max="4096" width="38" style="1832" customWidth="1"/>
    <col min="4097" max="4097" width="8.1640625" style="1832" customWidth="1"/>
    <col min="4098" max="4098" width="7.5" style="1832" customWidth="1"/>
    <col min="4099" max="4099" width="6.5" style="1832" customWidth="1"/>
    <col min="4100" max="4100" width="7.5" style="1832" customWidth="1"/>
    <col min="4101" max="4101" width="6.83203125" style="1832" customWidth="1"/>
    <col min="4102" max="4102" width="7.83203125" style="1832" customWidth="1"/>
    <col min="4103" max="4105" width="7.5" style="1832" customWidth="1"/>
    <col min="4106" max="4106" width="6.1640625" style="1832" customWidth="1"/>
    <col min="4107" max="4107" width="9.83203125" style="1832" customWidth="1"/>
    <col min="4108" max="4109" width="9.33203125" style="1832" customWidth="1"/>
    <col min="4110" max="4110" width="10.33203125" style="1832" customWidth="1"/>
    <col min="4111" max="4111" width="6.83203125" style="1832" customWidth="1"/>
    <col min="4112" max="4351" width="8.83203125" style="1832"/>
    <col min="4352" max="4352" width="38" style="1832" customWidth="1"/>
    <col min="4353" max="4353" width="8.1640625" style="1832" customWidth="1"/>
    <col min="4354" max="4354" width="7.5" style="1832" customWidth="1"/>
    <col min="4355" max="4355" width="6.5" style="1832" customWidth="1"/>
    <col min="4356" max="4356" width="7.5" style="1832" customWidth="1"/>
    <col min="4357" max="4357" width="6.83203125" style="1832" customWidth="1"/>
    <col min="4358" max="4358" width="7.83203125" style="1832" customWidth="1"/>
    <col min="4359" max="4361" width="7.5" style="1832" customWidth="1"/>
    <col min="4362" max="4362" width="6.1640625" style="1832" customWidth="1"/>
    <col min="4363" max="4363" width="9.83203125" style="1832" customWidth="1"/>
    <col min="4364" max="4365" width="9.33203125" style="1832" customWidth="1"/>
    <col min="4366" max="4366" width="10.33203125" style="1832" customWidth="1"/>
    <col min="4367" max="4367" width="6.83203125" style="1832" customWidth="1"/>
    <col min="4368" max="4607" width="8.83203125" style="1832"/>
    <col min="4608" max="4608" width="38" style="1832" customWidth="1"/>
    <col min="4609" max="4609" width="8.1640625" style="1832" customWidth="1"/>
    <col min="4610" max="4610" width="7.5" style="1832" customWidth="1"/>
    <col min="4611" max="4611" width="6.5" style="1832" customWidth="1"/>
    <col min="4612" max="4612" width="7.5" style="1832" customWidth="1"/>
    <col min="4613" max="4613" width="6.83203125" style="1832" customWidth="1"/>
    <col min="4614" max="4614" width="7.83203125" style="1832" customWidth="1"/>
    <col min="4615" max="4617" width="7.5" style="1832" customWidth="1"/>
    <col min="4618" max="4618" width="6.1640625" style="1832" customWidth="1"/>
    <col min="4619" max="4619" width="9.83203125" style="1832" customWidth="1"/>
    <col min="4620" max="4621" width="9.33203125" style="1832" customWidth="1"/>
    <col min="4622" max="4622" width="10.33203125" style="1832" customWidth="1"/>
    <col min="4623" max="4623" width="6.83203125" style="1832" customWidth="1"/>
    <col min="4624" max="4863" width="8.83203125" style="1832"/>
    <col min="4864" max="4864" width="38" style="1832" customWidth="1"/>
    <col min="4865" max="4865" width="8.1640625" style="1832" customWidth="1"/>
    <col min="4866" max="4866" width="7.5" style="1832" customWidth="1"/>
    <col min="4867" max="4867" width="6.5" style="1832" customWidth="1"/>
    <col min="4868" max="4868" width="7.5" style="1832" customWidth="1"/>
    <col min="4869" max="4869" width="6.83203125" style="1832" customWidth="1"/>
    <col min="4870" max="4870" width="7.83203125" style="1832" customWidth="1"/>
    <col min="4871" max="4873" width="7.5" style="1832" customWidth="1"/>
    <col min="4874" max="4874" width="6.1640625" style="1832" customWidth="1"/>
    <col min="4875" max="4875" width="9.83203125" style="1832" customWidth="1"/>
    <col min="4876" max="4877" width="9.33203125" style="1832" customWidth="1"/>
    <col min="4878" max="4878" width="10.33203125" style="1832" customWidth="1"/>
    <col min="4879" max="4879" width="6.83203125" style="1832" customWidth="1"/>
    <col min="4880" max="5119" width="8.83203125" style="1832"/>
    <col min="5120" max="5120" width="38" style="1832" customWidth="1"/>
    <col min="5121" max="5121" width="8.1640625" style="1832" customWidth="1"/>
    <col min="5122" max="5122" width="7.5" style="1832" customWidth="1"/>
    <col min="5123" max="5123" width="6.5" style="1832" customWidth="1"/>
    <col min="5124" max="5124" width="7.5" style="1832" customWidth="1"/>
    <col min="5125" max="5125" width="6.83203125" style="1832" customWidth="1"/>
    <col min="5126" max="5126" width="7.83203125" style="1832" customWidth="1"/>
    <col min="5127" max="5129" width="7.5" style="1832" customWidth="1"/>
    <col min="5130" max="5130" width="6.1640625" style="1832" customWidth="1"/>
    <col min="5131" max="5131" width="9.83203125" style="1832" customWidth="1"/>
    <col min="5132" max="5133" width="9.33203125" style="1832" customWidth="1"/>
    <col min="5134" max="5134" width="10.33203125" style="1832" customWidth="1"/>
    <col min="5135" max="5135" width="6.83203125" style="1832" customWidth="1"/>
    <col min="5136" max="5375" width="8.83203125" style="1832"/>
    <col min="5376" max="5376" width="38" style="1832" customWidth="1"/>
    <col min="5377" max="5377" width="8.1640625" style="1832" customWidth="1"/>
    <col min="5378" max="5378" width="7.5" style="1832" customWidth="1"/>
    <col min="5379" max="5379" width="6.5" style="1832" customWidth="1"/>
    <col min="5380" max="5380" width="7.5" style="1832" customWidth="1"/>
    <col min="5381" max="5381" width="6.83203125" style="1832" customWidth="1"/>
    <col min="5382" max="5382" width="7.83203125" style="1832" customWidth="1"/>
    <col min="5383" max="5385" width="7.5" style="1832" customWidth="1"/>
    <col min="5386" max="5386" width="6.1640625" style="1832" customWidth="1"/>
    <col min="5387" max="5387" width="9.83203125" style="1832" customWidth="1"/>
    <col min="5388" max="5389" width="9.33203125" style="1832" customWidth="1"/>
    <col min="5390" max="5390" width="10.33203125" style="1832" customWidth="1"/>
    <col min="5391" max="5391" width="6.83203125" style="1832" customWidth="1"/>
    <col min="5392" max="5631" width="8.83203125" style="1832"/>
    <col min="5632" max="5632" width="38" style="1832" customWidth="1"/>
    <col min="5633" max="5633" width="8.1640625" style="1832" customWidth="1"/>
    <col min="5634" max="5634" width="7.5" style="1832" customWidth="1"/>
    <col min="5635" max="5635" width="6.5" style="1832" customWidth="1"/>
    <col min="5636" max="5636" width="7.5" style="1832" customWidth="1"/>
    <col min="5637" max="5637" width="6.83203125" style="1832" customWidth="1"/>
    <col min="5638" max="5638" width="7.83203125" style="1832" customWidth="1"/>
    <col min="5639" max="5641" width="7.5" style="1832" customWidth="1"/>
    <col min="5642" max="5642" width="6.1640625" style="1832" customWidth="1"/>
    <col min="5643" max="5643" width="9.83203125" style="1832" customWidth="1"/>
    <col min="5644" max="5645" width="9.33203125" style="1832" customWidth="1"/>
    <col min="5646" max="5646" width="10.33203125" style="1832" customWidth="1"/>
    <col min="5647" max="5647" width="6.83203125" style="1832" customWidth="1"/>
    <col min="5648" max="5887" width="8.83203125" style="1832"/>
    <col min="5888" max="5888" width="38" style="1832" customWidth="1"/>
    <col min="5889" max="5889" width="8.1640625" style="1832" customWidth="1"/>
    <col min="5890" max="5890" width="7.5" style="1832" customWidth="1"/>
    <col min="5891" max="5891" width="6.5" style="1832" customWidth="1"/>
    <col min="5892" max="5892" width="7.5" style="1832" customWidth="1"/>
    <col min="5893" max="5893" width="6.83203125" style="1832" customWidth="1"/>
    <col min="5894" max="5894" width="7.83203125" style="1832" customWidth="1"/>
    <col min="5895" max="5897" width="7.5" style="1832" customWidth="1"/>
    <col min="5898" max="5898" width="6.1640625" style="1832" customWidth="1"/>
    <col min="5899" max="5899" width="9.83203125" style="1832" customWidth="1"/>
    <col min="5900" max="5901" width="9.33203125" style="1832" customWidth="1"/>
    <col min="5902" max="5902" width="10.33203125" style="1832" customWidth="1"/>
    <col min="5903" max="5903" width="6.83203125" style="1832" customWidth="1"/>
    <col min="5904" max="6143" width="8.83203125" style="1832"/>
    <col min="6144" max="6144" width="38" style="1832" customWidth="1"/>
    <col min="6145" max="6145" width="8.1640625" style="1832" customWidth="1"/>
    <col min="6146" max="6146" width="7.5" style="1832" customWidth="1"/>
    <col min="6147" max="6147" width="6.5" style="1832" customWidth="1"/>
    <col min="6148" max="6148" width="7.5" style="1832" customWidth="1"/>
    <col min="6149" max="6149" width="6.83203125" style="1832" customWidth="1"/>
    <col min="6150" max="6150" width="7.83203125" style="1832" customWidth="1"/>
    <col min="6151" max="6153" width="7.5" style="1832" customWidth="1"/>
    <col min="6154" max="6154" width="6.1640625" style="1832" customWidth="1"/>
    <col min="6155" max="6155" width="9.83203125" style="1832" customWidth="1"/>
    <col min="6156" max="6157" width="9.33203125" style="1832" customWidth="1"/>
    <col min="6158" max="6158" width="10.33203125" style="1832" customWidth="1"/>
    <col min="6159" max="6159" width="6.83203125" style="1832" customWidth="1"/>
    <col min="6160" max="6399" width="8.83203125" style="1832"/>
    <col min="6400" max="6400" width="38" style="1832" customWidth="1"/>
    <col min="6401" max="6401" width="8.1640625" style="1832" customWidth="1"/>
    <col min="6402" max="6402" width="7.5" style="1832" customWidth="1"/>
    <col min="6403" max="6403" width="6.5" style="1832" customWidth="1"/>
    <col min="6404" max="6404" width="7.5" style="1832" customWidth="1"/>
    <col min="6405" max="6405" width="6.83203125" style="1832" customWidth="1"/>
    <col min="6406" max="6406" width="7.83203125" style="1832" customWidth="1"/>
    <col min="6407" max="6409" width="7.5" style="1832" customWidth="1"/>
    <col min="6410" max="6410" width="6.1640625" style="1832" customWidth="1"/>
    <col min="6411" max="6411" width="9.83203125" style="1832" customWidth="1"/>
    <col min="6412" max="6413" width="9.33203125" style="1832" customWidth="1"/>
    <col min="6414" max="6414" width="10.33203125" style="1832" customWidth="1"/>
    <col min="6415" max="6415" width="6.83203125" style="1832" customWidth="1"/>
    <col min="6416" max="6655" width="8.83203125" style="1832"/>
    <col min="6656" max="6656" width="38" style="1832" customWidth="1"/>
    <col min="6657" max="6657" width="8.1640625" style="1832" customWidth="1"/>
    <col min="6658" max="6658" width="7.5" style="1832" customWidth="1"/>
    <col min="6659" max="6659" width="6.5" style="1832" customWidth="1"/>
    <col min="6660" max="6660" width="7.5" style="1832" customWidth="1"/>
    <col min="6661" max="6661" width="6.83203125" style="1832" customWidth="1"/>
    <col min="6662" max="6662" width="7.83203125" style="1832" customWidth="1"/>
    <col min="6663" max="6665" width="7.5" style="1832" customWidth="1"/>
    <col min="6666" max="6666" width="6.1640625" style="1832" customWidth="1"/>
    <col min="6667" max="6667" width="9.83203125" style="1832" customWidth="1"/>
    <col min="6668" max="6669" width="9.33203125" style="1832" customWidth="1"/>
    <col min="6670" max="6670" width="10.33203125" style="1832" customWidth="1"/>
    <col min="6671" max="6671" width="6.83203125" style="1832" customWidth="1"/>
    <col min="6672" max="6911" width="8.83203125" style="1832"/>
    <col min="6912" max="6912" width="38" style="1832" customWidth="1"/>
    <col min="6913" max="6913" width="8.1640625" style="1832" customWidth="1"/>
    <col min="6914" max="6914" width="7.5" style="1832" customWidth="1"/>
    <col min="6915" max="6915" width="6.5" style="1832" customWidth="1"/>
    <col min="6916" max="6916" width="7.5" style="1832" customWidth="1"/>
    <col min="6917" max="6917" width="6.83203125" style="1832" customWidth="1"/>
    <col min="6918" max="6918" width="7.83203125" style="1832" customWidth="1"/>
    <col min="6919" max="6921" width="7.5" style="1832" customWidth="1"/>
    <col min="6922" max="6922" width="6.1640625" style="1832" customWidth="1"/>
    <col min="6923" max="6923" width="9.83203125" style="1832" customWidth="1"/>
    <col min="6924" max="6925" width="9.33203125" style="1832" customWidth="1"/>
    <col min="6926" max="6926" width="10.33203125" style="1832" customWidth="1"/>
    <col min="6927" max="6927" width="6.83203125" style="1832" customWidth="1"/>
    <col min="6928" max="7167" width="8.83203125" style="1832"/>
    <col min="7168" max="7168" width="38" style="1832" customWidth="1"/>
    <col min="7169" max="7169" width="8.1640625" style="1832" customWidth="1"/>
    <col min="7170" max="7170" width="7.5" style="1832" customWidth="1"/>
    <col min="7171" max="7171" width="6.5" style="1832" customWidth="1"/>
    <col min="7172" max="7172" width="7.5" style="1832" customWidth="1"/>
    <col min="7173" max="7173" width="6.83203125" style="1832" customWidth="1"/>
    <col min="7174" max="7174" width="7.83203125" style="1832" customWidth="1"/>
    <col min="7175" max="7177" width="7.5" style="1832" customWidth="1"/>
    <col min="7178" max="7178" width="6.1640625" style="1832" customWidth="1"/>
    <col min="7179" max="7179" width="9.83203125" style="1832" customWidth="1"/>
    <col min="7180" max="7181" width="9.33203125" style="1832" customWidth="1"/>
    <col min="7182" max="7182" width="10.33203125" style="1832" customWidth="1"/>
    <col min="7183" max="7183" width="6.83203125" style="1832" customWidth="1"/>
    <col min="7184" max="7423" width="8.83203125" style="1832"/>
    <col min="7424" max="7424" width="38" style="1832" customWidth="1"/>
    <col min="7425" max="7425" width="8.1640625" style="1832" customWidth="1"/>
    <col min="7426" max="7426" width="7.5" style="1832" customWidth="1"/>
    <col min="7427" max="7427" width="6.5" style="1832" customWidth="1"/>
    <col min="7428" max="7428" width="7.5" style="1832" customWidth="1"/>
    <col min="7429" max="7429" width="6.83203125" style="1832" customWidth="1"/>
    <col min="7430" max="7430" width="7.83203125" style="1832" customWidth="1"/>
    <col min="7431" max="7433" width="7.5" style="1832" customWidth="1"/>
    <col min="7434" max="7434" width="6.1640625" style="1832" customWidth="1"/>
    <col min="7435" max="7435" width="9.83203125" style="1832" customWidth="1"/>
    <col min="7436" max="7437" width="9.33203125" style="1832" customWidth="1"/>
    <col min="7438" max="7438" width="10.33203125" style="1832" customWidth="1"/>
    <col min="7439" max="7439" width="6.83203125" style="1832" customWidth="1"/>
    <col min="7440" max="7679" width="8.83203125" style="1832"/>
    <col min="7680" max="7680" width="38" style="1832" customWidth="1"/>
    <col min="7681" max="7681" width="8.1640625" style="1832" customWidth="1"/>
    <col min="7682" max="7682" width="7.5" style="1832" customWidth="1"/>
    <col min="7683" max="7683" width="6.5" style="1832" customWidth="1"/>
    <col min="7684" max="7684" width="7.5" style="1832" customWidth="1"/>
    <col min="7685" max="7685" width="6.83203125" style="1832" customWidth="1"/>
    <col min="7686" max="7686" width="7.83203125" style="1832" customWidth="1"/>
    <col min="7687" max="7689" width="7.5" style="1832" customWidth="1"/>
    <col min="7690" max="7690" width="6.1640625" style="1832" customWidth="1"/>
    <col min="7691" max="7691" width="9.83203125" style="1832" customWidth="1"/>
    <col min="7692" max="7693" width="9.33203125" style="1832" customWidth="1"/>
    <col min="7694" max="7694" width="10.33203125" style="1832" customWidth="1"/>
    <col min="7695" max="7695" width="6.83203125" style="1832" customWidth="1"/>
    <col min="7696" max="7935" width="8.83203125" style="1832"/>
    <col min="7936" max="7936" width="38" style="1832" customWidth="1"/>
    <col min="7937" max="7937" width="8.1640625" style="1832" customWidth="1"/>
    <col min="7938" max="7938" width="7.5" style="1832" customWidth="1"/>
    <col min="7939" max="7939" width="6.5" style="1832" customWidth="1"/>
    <col min="7940" max="7940" width="7.5" style="1832" customWidth="1"/>
    <col min="7941" max="7941" width="6.83203125" style="1832" customWidth="1"/>
    <col min="7942" max="7942" width="7.83203125" style="1832" customWidth="1"/>
    <col min="7943" max="7945" width="7.5" style="1832" customWidth="1"/>
    <col min="7946" max="7946" width="6.1640625" style="1832" customWidth="1"/>
    <col min="7947" max="7947" width="9.83203125" style="1832" customWidth="1"/>
    <col min="7948" max="7949" width="9.33203125" style="1832" customWidth="1"/>
    <col min="7950" max="7950" width="10.33203125" style="1832" customWidth="1"/>
    <col min="7951" max="7951" width="6.83203125" style="1832" customWidth="1"/>
    <col min="7952" max="8191" width="8.83203125" style="1832"/>
    <col min="8192" max="8192" width="38" style="1832" customWidth="1"/>
    <col min="8193" max="8193" width="8.1640625" style="1832" customWidth="1"/>
    <col min="8194" max="8194" width="7.5" style="1832" customWidth="1"/>
    <col min="8195" max="8195" width="6.5" style="1832" customWidth="1"/>
    <col min="8196" max="8196" width="7.5" style="1832" customWidth="1"/>
    <col min="8197" max="8197" width="6.83203125" style="1832" customWidth="1"/>
    <col min="8198" max="8198" width="7.83203125" style="1832" customWidth="1"/>
    <col min="8199" max="8201" width="7.5" style="1832" customWidth="1"/>
    <col min="8202" max="8202" width="6.1640625" style="1832" customWidth="1"/>
    <col min="8203" max="8203" width="9.83203125" style="1832" customWidth="1"/>
    <col min="8204" max="8205" width="9.33203125" style="1832" customWidth="1"/>
    <col min="8206" max="8206" width="10.33203125" style="1832" customWidth="1"/>
    <col min="8207" max="8207" width="6.83203125" style="1832" customWidth="1"/>
    <col min="8208" max="8447" width="8.83203125" style="1832"/>
    <col min="8448" max="8448" width="38" style="1832" customWidth="1"/>
    <col min="8449" max="8449" width="8.1640625" style="1832" customWidth="1"/>
    <col min="8450" max="8450" width="7.5" style="1832" customWidth="1"/>
    <col min="8451" max="8451" width="6.5" style="1832" customWidth="1"/>
    <col min="8452" max="8452" width="7.5" style="1832" customWidth="1"/>
    <col min="8453" max="8453" width="6.83203125" style="1832" customWidth="1"/>
    <col min="8454" max="8454" width="7.83203125" style="1832" customWidth="1"/>
    <col min="8455" max="8457" width="7.5" style="1832" customWidth="1"/>
    <col min="8458" max="8458" width="6.1640625" style="1832" customWidth="1"/>
    <col min="8459" max="8459" width="9.83203125" style="1832" customWidth="1"/>
    <col min="8460" max="8461" width="9.33203125" style="1832" customWidth="1"/>
    <col min="8462" max="8462" width="10.33203125" style="1832" customWidth="1"/>
    <col min="8463" max="8463" width="6.83203125" style="1832" customWidth="1"/>
    <col min="8464" max="8703" width="8.83203125" style="1832"/>
    <col min="8704" max="8704" width="38" style="1832" customWidth="1"/>
    <col min="8705" max="8705" width="8.1640625" style="1832" customWidth="1"/>
    <col min="8706" max="8706" width="7.5" style="1832" customWidth="1"/>
    <col min="8707" max="8707" width="6.5" style="1832" customWidth="1"/>
    <col min="8708" max="8708" width="7.5" style="1832" customWidth="1"/>
    <col min="8709" max="8709" width="6.83203125" style="1832" customWidth="1"/>
    <col min="8710" max="8710" width="7.83203125" style="1832" customWidth="1"/>
    <col min="8711" max="8713" width="7.5" style="1832" customWidth="1"/>
    <col min="8714" max="8714" width="6.1640625" style="1832" customWidth="1"/>
    <col min="8715" max="8715" width="9.83203125" style="1832" customWidth="1"/>
    <col min="8716" max="8717" width="9.33203125" style="1832" customWidth="1"/>
    <col min="8718" max="8718" width="10.33203125" style="1832" customWidth="1"/>
    <col min="8719" max="8719" width="6.83203125" style="1832" customWidth="1"/>
    <col min="8720" max="8959" width="8.83203125" style="1832"/>
    <col min="8960" max="8960" width="38" style="1832" customWidth="1"/>
    <col min="8961" max="8961" width="8.1640625" style="1832" customWidth="1"/>
    <col min="8962" max="8962" width="7.5" style="1832" customWidth="1"/>
    <col min="8963" max="8963" width="6.5" style="1832" customWidth="1"/>
    <col min="8964" max="8964" width="7.5" style="1832" customWidth="1"/>
    <col min="8965" max="8965" width="6.83203125" style="1832" customWidth="1"/>
    <col min="8966" max="8966" width="7.83203125" style="1832" customWidth="1"/>
    <col min="8967" max="8969" width="7.5" style="1832" customWidth="1"/>
    <col min="8970" max="8970" width="6.1640625" style="1832" customWidth="1"/>
    <col min="8971" max="8971" width="9.83203125" style="1832" customWidth="1"/>
    <col min="8972" max="8973" width="9.33203125" style="1832" customWidth="1"/>
    <col min="8974" max="8974" width="10.33203125" style="1832" customWidth="1"/>
    <col min="8975" max="8975" width="6.83203125" style="1832" customWidth="1"/>
    <col min="8976" max="9215" width="8.83203125" style="1832"/>
    <col min="9216" max="9216" width="38" style="1832" customWidth="1"/>
    <col min="9217" max="9217" width="8.1640625" style="1832" customWidth="1"/>
    <col min="9218" max="9218" width="7.5" style="1832" customWidth="1"/>
    <col min="9219" max="9219" width="6.5" style="1832" customWidth="1"/>
    <col min="9220" max="9220" width="7.5" style="1832" customWidth="1"/>
    <col min="9221" max="9221" width="6.83203125" style="1832" customWidth="1"/>
    <col min="9222" max="9222" width="7.83203125" style="1832" customWidth="1"/>
    <col min="9223" max="9225" width="7.5" style="1832" customWidth="1"/>
    <col min="9226" max="9226" width="6.1640625" style="1832" customWidth="1"/>
    <col min="9227" max="9227" width="9.83203125" style="1832" customWidth="1"/>
    <col min="9228" max="9229" width="9.33203125" style="1832" customWidth="1"/>
    <col min="9230" max="9230" width="10.33203125" style="1832" customWidth="1"/>
    <col min="9231" max="9231" width="6.83203125" style="1832" customWidth="1"/>
    <col min="9232" max="9471" width="8.83203125" style="1832"/>
    <col min="9472" max="9472" width="38" style="1832" customWidth="1"/>
    <col min="9473" max="9473" width="8.1640625" style="1832" customWidth="1"/>
    <col min="9474" max="9474" width="7.5" style="1832" customWidth="1"/>
    <col min="9475" max="9475" width="6.5" style="1832" customWidth="1"/>
    <col min="9476" max="9476" width="7.5" style="1832" customWidth="1"/>
    <col min="9477" max="9477" width="6.83203125" style="1832" customWidth="1"/>
    <col min="9478" max="9478" width="7.83203125" style="1832" customWidth="1"/>
    <col min="9479" max="9481" width="7.5" style="1832" customWidth="1"/>
    <col min="9482" max="9482" width="6.1640625" style="1832" customWidth="1"/>
    <col min="9483" max="9483" width="9.83203125" style="1832" customWidth="1"/>
    <col min="9484" max="9485" width="9.33203125" style="1832" customWidth="1"/>
    <col min="9486" max="9486" width="10.33203125" style="1832" customWidth="1"/>
    <col min="9487" max="9487" width="6.83203125" style="1832" customWidth="1"/>
    <col min="9488" max="9727" width="8.83203125" style="1832"/>
    <col min="9728" max="9728" width="38" style="1832" customWidth="1"/>
    <col min="9729" max="9729" width="8.1640625" style="1832" customWidth="1"/>
    <col min="9730" max="9730" width="7.5" style="1832" customWidth="1"/>
    <col min="9731" max="9731" width="6.5" style="1832" customWidth="1"/>
    <col min="9732" max="9732" width="7.5" style="1832" customWidth="1"/>
    <col min="9733" max="9733" width="6.83203125" style="1832" customWidth="1"/>
    <col min="9734" max="9734" width="7.83203125" style="1832" customWidth="1"/>
    <col min="9735" max="9737" width="7.5" style="1832" customWidth="1"/>
    <col min="9738" max="9738" width="6.1640625" style="1832" customWidth="1"/>
    <col min="9739" max="9739" width="9.83203125" style="1832" customWidth="1"/>
    <col min="9740" max="9741" width="9.33203125" style="1832" customWidth="1"/>
    <col min="9742" max="9742" width="10.33203125" style="1832" customWidth="1"/>
    <col min="9743" max="9743" width="6.83203125" style="1832" customWidth="1"/>
    <col min="9744" max="9983" width="8.83203125" style="1832"/>
    <col min="9984" max="9984" width="38" style="1832" customWidth="1"/>
    <col min="9985" max="9985" width="8.1640625" style="1832" customWidth="1"/>
    <col min="9986" max="9986" width="7.5" style="1832" customWidth="1"/>
    <col min="9987" max="9987" width="6.5" style="1832" customWidth="1"/>
    <col min="9988" max="9988" width="7.5" style="1832" customWidth="1"/>
    <col min="9989" max="9989" width="6.83203125" style="1832" customWidth="1"/>
    <col min="9990" max="9990" width="7.83203125" style="1832" customWidth="1"/>
    <col min="9991" max="9993" width="7.5" style="1832" customWidth="1"/>
    <col min="9994" max="9994" width="6.1640625" style="1832" customWidth="1"/>
    <col min="9995" max="9995" width="9.83203125" style="1832" customWidth="1"/>
    <col min="9996" max="9997" width="9.33203125" style="1832" customWidth="1"/>
    <col min="9998" max="9998" width="10.33203125" style="1832" customWidth="1"/>
    <col min="9999" max="9999" width="6.83203125" style="1832" customWidth="1"/>
    <col min="10000" max="10239" width="8.83203125" style="1832"/>
    <col min="10240" max="10240" width="38" style="1832" customWidth="1"/>
    <col min="10241" max="10241" width="8.1640625" style="1832" customWidth="1"/>
    <col min="10242" max="10242" width="7.5" style="1832" customWidth="1"/>
    <col min="10243" max="10243" width="6.5" style="1832" customWidth="1"/>
    <col min="10244" max="10244" width="7.5" style="1832" customWidth="1"/>
    <col min="10245" max="10245" width="6.83203125" style="1832" customWidth="1"/>
    <col min="10246" max="10246" width="7.83203125" style="1832" customWidth="1"/>
    <col min="10247" max="10249" width="7.5" style="1832" customWidth="1"/>
    <col min="10250" max="10250" width="6.1640625" style="1832" customWidth="1"/>
    <col min="10251" max="10251" width="9.83203125" style="1832" customWidth="1"/>
    <col min="10252" max="10253" width="9.33203125" style="1832" customWidth="1"/>
    <col min="10254" max="10254" width="10.33203125" style="1832" customWidth="1"/>
    <col min="10255" max="10255" width="6.83203125" style="1832" customWidth="1"/>
    <col min="10256" max="10495" width="8.83203125" style="1832"/>
    <col min="10496" max="10496" width="38" style="1832" customWidth="1"/>
    <col min="10497" max="10497" width="8.1640625" style="1832" customWidth="1"/>
    <col min="10498" max="10498" width="7.5" style="1832" customWidth="1"/>
    <col min="10499" max="10499" width="6.5" style="1832" customWidth="1"/>
    <col min="10500" max="10500" width="7.5" style="1832" customWidth="1"/>
    <col min="10501" max="10501" width="6.83203125" style="1832" customWidth="1"/>
    <col min="10502" max="10502" width="7.83203125" style="1832" customWidth="1"/>
    <col min="10503" max="10505" width="7.5" style="1832" customWidth="1"/>
    <col min="10506" max="10506" width="6.1640625" style="1832" customWidth="1"/>
    <col min="10507" max="10507" width="9.83203125" style="1832" customWidth="1"/>
    <col min="10508" max="10509" width="9.33203125" style="1832" customWidth="1"/>
    <col min="10510" max="10510" width="10.33203125" style="1832" customWidth="1"/>
    <col min="10511" max="10511" width="6.83203125" style="1832" customWidth="1"/>
    <col min="10512" max="10751" width="8.83203125" style="1832"/>
    <col min="10752" max="10752" width="38" style="1832" customWidth="1"/>
    <col min="10753" max="10753" width="8.1640625" style="1832" customWidth="1"/>
    <col min="10754" max="10754" width="7.5" style="1832" customWidth="1"/>
    <col min="10755" max="10755" width="6.5" style="1832" customWidth="1"/>
    <col min="10756" max="10756" width="7.5" style="1832" customWidth="1"/>
    <col min="10757" max="10757" width="6.83203125" style="1832" customWidth="1"/>
    <col min="10758" max="10758" width="7.83203125" style="1832" customWidth="1"/>
    <col min="10759" max="10761" width="7.5" style="1832" customWidth="1"/>
    <col min="10762" max="10762" width="6.1640625" style="1832" customWidth="1"/>
    <col min="10763" max="10763" width="9.83203125" style="1832" customWidth="1"/>
    <col min="10764" max="10765" width="9.33203125" style="1832" customWidth="1"/>
    <col min="10766" max="10766" width="10.33203125" style="1832" customWidth="1"/>
    <col min="10767" max="10767" width="6.83203125" style="1832" customWidth="1"/>
    <col min="10768" max="11007" width="8.83203125" style="1832"/>
    <col min="11008" max="11008" width="38" style="1832" customWidth="1"/>
    <col min="11009" max="11009" width="8.1640625" style="1832" customWidth="1"/>
    <col min="11010" max="11010" width="7.5" style="1832" customWidth="1"/>
    <col min="11011" max="11011" width="6.5" style="1832" customWidth="1"/>
    <col min="11012" max="11012" width="7.5" style="1832" customWidth="1"/>
    <col min="11013" max="11013" width="6.83203125" style="1832" customWidth="1"/>
    <col min="11014" max="11014" width="7.83203125" style="1832" customWidth="1"/>
    <col min="11015" max="11017" width="7.5" style="1832" customWidth="1"/>
    <col min="11018" max="11018" width="6.1640625" style="1832" customWidth="1"/>
    <col min="11019" max="11019" width="9.83203125" style="1832" customWidth="1"/>
    <col min="11020" max="11021" width="9.33203125" style="1832" customWidth="1"/>
    <col min="11022" max="11022" width="10.33203125" style="1832" customWidth="1"/>
    <col min="11023" max="11023" width="6.83203125" style="1832" customWidth="1"/>
    <col min="11024" max="11263" width="8.83203125" style="1832"/>
    <col min="11264" max="11264" width="38" style="1832" customWidth="1"/>
    <col min="11265" max="11265" width="8.1640625" style="1832" customWidth="1"/>
    <col min="11266" max="11266" width="7.5" style="1832" customWidth="1"/>
    <col min="11267" max="11267" width="6.5" style="1832" customWidth="1"/>
    <col min="11268" max="11268" width="7.5" style="1832" customWidth="1"/>
    <col min="11269" max="11269" width="6.83203125" style="1832" customWidth="1"/>
    <col min="11270" max="11270" width="7.83203125" style="1832" customWidth="1"/>
    <col min="11271" max="11273" width="7.5" style="1832" customWidth="1"/>
    <col min="11274" max="11274" width="6.1640625" style="1832" customWidth="1"/>
    <col min="11275" max="11275" width="9.83203125" style="1832" customWidth="1"/>
    <col min="11276" max="11277" width="9.33203125" style="1832" customWidth="1"/>
    <col min="11278" max="11278" width="10.33203125" style="1832" customWidth="1"/>
    <col min="11279" max="11279" width="6.83203125" style="1832" customWidth="1"/>
    <col min="11280" max="11519" width="8.83203125" style="1832"/>
    <col min="11520" max="11520" width="38" style="1832" customWidth="1"/>
    <col min="11521" max="11521" width="8.1640625" style="1832" customWidth="1"/>
    <col min="11522" max="11522" width="7.5" style="1832" customWidth="1"/>
    <col min="11523" max="11523" width="6.5" style="1832" customWidth="1"/>
    <col min="11524" max="11524" width="7.5" style="1832" customWidth="1"/>
    <col min="11525" max="11525" width="6.83203125" style="1832" customWidth="1"/>
    <col min="11526" max="11526" width="7.83203125" style="1832" customWidth="1"/>
    <col min="11527" max="11529" width="7.5" style="1832" customWidth="1"/>
    <col min="11530" max="11530" width="6.1640625" style="1832" customWidth="1"/>
    <col min="11531" max="11531" width="9.83203125" style="1832" customWidth="1"/>
    <col min="11532" max="11533" width="9.33203125" style="1832" customWidth="1"/>
    <col min="11534" max="11534" width="10.33203125" style="1832" customWidth="1"/>
    <col min="11535" max="11535" width="6.83203125" style="1832" customWidth="1"/>
    <col min="11536" max="11775" width="8.83203125" style="1832"/>
    <col min="11776" max="11776" width="38" style="1832" customWidth="1"/>
    <col min="11777" max="11777" width="8.1640625" style="1832" customWidth="1"/>
    <col min="11778" max="11778" width="7.5" style="1832" customWidth="1"/>
    <col min="11779" max="11779" width="6.5" style="1832" customWidth="1"/>
    <col min="11780" max="11780" width="7.5" style="1832" customWidth="1"/>
    <col min="11781" max="11781" width="6.83203125" style="1832" customWidth="1"/>
    <col min="11782" max="11782" width="7.83203125" style="1832" customWidth="1"/>
    <col min="11783" max="11785" width="7.5" style="1832" customWidth="1"/>
    <col min="11786" max="11786" width="6.1640625" style="1832" customWidth="1"/>
    <col min="11787" max="11787" width="9.83203125" style="1832" customWidth="1"/>
    <col min="11788" max="11789" width="9.33203125" style="1832" customWidth="1"/>
    <col min="11790" max="11790" width="10.33203125" style="1832" customWidth="1"/>
    <col min="11791" max="11791" width="6.83203125" style="1832" customWidth="1"/>
    <col min="11792" max="12031" width="8.83203125" style="1832"/>
    <col min="12032" max="12032" width="38" style="1832" customWidth="1"/>
    <col min="12033" max="12033" width="8.1640625" style="1832" customWidth="1"/>
    <col min="12034" max="12034" width="7.5" style="1832" customWidth="1"/>
    <col min="12035" max="12035" width="6.5" style="1832" customWidth="1"/>
    <col min="12036" max="12036" width="7.5" style="1832" customWidth="1"/>
    <col min="12037" max="12037" width="6.83203125" style="1832" customWidth="1"/>
    <col min="12038" max="12038" width="7.83203125" style="1832" customWidth="1"/>
    <col min="12039" max="12041" width="7.5" style="1832" customWidth="1"/>
    <col min="12042" max="12042" width="6.1640625" style="1832" customWidth="1"/>
    <col min="12043" max="12043" width="9.83203125" style="1832" customWidth="1"/>
    <col min="12044" max="12045" width="9.33203125" style="1832" customWidth="1"/>
    <col min="12046" max="12046" width="10.33203125" style="1832" customWidth="1"/>
    <col min="12047" max="12047" width="6.83203125" style="1832" customWidth="1"/>
    <col min="12048" max="12287" width="8.83203125" style="1832"/>
    <col min="12288" max="12288" width="38" style="1832" customWidth="1"/>
    <col min="12289" max="12289" width="8.1640625" style="1832" customWidth="1"/>
    <col min="12290" max="12290" width="7.5" style="1832" customWidth="1"/>
    <col min="12291" max="12291" width="6.5" style="1832" customWidth="1"/>
    <col min="12292" max="12292" width="7.5" style="1832" customWidth="1"/>
    <col min="12293" max="12293" width="6.83203125" style="1832" customWidth="1"/>
    <col min="12294" max="12294" width="7.83203125" style="1832" customWidth="1"/>
    <col min="12295" max="12297" width="7.5" style="1832" customWidth="1"/>
    <col min="12298" max="12298" width="6.1640625" style="1832" customWidth="1"/>
    <col min="12299" max="12299" width="9.83203125" style="1832" customWidth="1"/>
    <col min="12300" max="12301" width="9.33203125" style="1832" customWidth="1"/>
    <col min="12302" max="12302" width="10.33203125" style="1832" customWidth="1"/>
    <col min="12303" max="12303" width="6.83203125" style="1832" customWidth="1"/>
    <col min="12304" max="12543" width="8.83203125" style="1832"/>
    <col min="12544" max="12544" width="38" style="1832" customWidth="1"/>
    <col min="12545" max="12545" width="8.1640625" style="1832" customWidth="1"/>
    <col min="12546" max="12546" width="7.5" style="1832" customWidth="1"/>
    <col min="12547" max="12547" width="6.5" style="1832" customWidth="1"/>
    <col min="12548" max="12548" width="7.5" style="1832" customWidth="1"/>
    <col min="12549" max="12549" width="6.83203125" style="1832" customWidth="1"/>
    <col min="12550" max="12550" width="7.83203125" style="1832" customWidth="1"/>
    <col min="12551" max="12553" width="7.5" style="1832" customWidth="1"/>
    <col min="12554" max="12554" width="6.1640625" style="1832" customWidth="1"/>
    <col min="12555" max="12555" width="9.83203125" style="1832" customWidth="1"/>
    <col min="12556" max="12557" width="9.33203125" style="1832" customWidth="1"/>
    <col min="12558" max="12558" width="10.33203125" style="1832" customWidth="1"/>
    <col min="12559" max="12559" width="6.83203125" style="1832" customWidth="1"/>
    <col min="12560" max="12799" width="8.83203125" style="1832"/>
    <col min="12800" max="12800" width="38" style="1832" customWidth="1"/>
    <col min="12801" max="12801" width="8.1640625" style="1832" customWidth="1"/>
    <col min="12802" max="12802" width="7.5" style="1832" customWidth="1"/>
    <col min="12803" max="12803" width="6.5" style="1832" customWidth="1"/>
    <col min="12804" max="12804" width="7.5" style="1832" customWidth="1"/>
    <col min="12805" max="12805" width="6.83203125" style="1832" customWidth="1"/>
    <col min="12806" max="12806" width="7.83203125" style="1832" customWidth="1"/>
    <col min="12807" max="12809" width="7.5" style="1832" customWidth="1"/>
    <col min="12810" max="12810" width="6.1640625" style="1832" customWidth="1"/>
    <col min="12811" max="12811" width="9.83203125" style="1832" customWidth="1"/>
    <col min="12812" max="12813" width="9.33203125" style="1832" customWidth="1"/>
    <col min="12814" max="12814" width="10.33203125" style="1832" customWidth="1"/>
    <col min="12815" max="12815" width="6.83203125" style="1832" customWidth="1"/>
    <col min="12816" max="13055" width="8.83203125" style="1832"/>
    <col min="13056" max="13056" width="38" style="1832" customWidth="1"/>
    <col min="13057" max="13057" width="8.1640625" style="1832" customWidth="1"/>
    <col min="13058" max="13058" width="7.5" style="1832" customWidth="1"/>
    <col min="13059" max="13059" width="6.5" style="1832" customWidth="1"/>
    <col min="13060" max="13060" width="7.5" style="1832" customWidth="1"/>
    <col min="13061" max="13061" width="6.83203125" style="1832" customWidth="1"/>
    <col min="13062" max="13062" width="7.83203125" style="1832" customWidth="1"/>
    <col min="13063" max="13065" width="7.5" style="1832" customWidth="1"/>
    <col min="13066" max="13066" width="6.1640625" style="1832" customWidth="1"/>
    <col min="13067" max="13067" width="9.83203125" style="1832" customWidth="1"/>
    <col min="13068" max="13069" width="9.33203125" style="1832" customWidth="1"/>
    <col min="13070" max="13070" width="10.33203125" style="1832" customWidth="1"/>
    <col min="13071" max="13071" width="6.83203125" style="1832" customWidth="1"/>
    <col min="13072" max="13311" width="8.83203125" style="1832"/>
    <col min="13312" max="13312" width="38" style="1832" customWidth="1"/>
    <col min="13313" max="13313" width="8.1640625" style="1832" customWidth="1"/>
    <col min="13314" max="13314" width="7.5" style="1832" customWidth="1"/>
    <col min="13315" max="13315" width="6.5" style="1832" customWidth="1"/>
    <col min="13316" max="13316" width="7.5" style="1832" customWidth="1"/>
    <col min="13317" max="13317" width="6.83203125" style="1832" customWidth="1"/>
    <col min="13318" max="13318" width="7.83203125" style="1832" customWidth="1"/>
    <col min="13319" max="13321" width="7.5" style="1832" customWidth="1"/>
    <col min="13322" max="13322" width="6.1640625" style="1832" customWidth="1"/>
    <col min="13323" max="13323" width="9.83203125" style="1832" customWidth="1"/>
    <col min="13324" max="13325" width="9.33203125" style="1832" customWidth="1"/>
    <col min="13326" max="13326" width="10.33203125" style="1832" customWidth="1"/>
    <col min="13327" max="13327" width="6.83203125" style="1832" customWidth="1"/>
    <col min="13328" max="13567" width="8.83203125" style="1832"/>
    <col min="13568" max="13568" width="38" style="1832" customWidth="1"/>
    <col min="13569" max="13569" width="8.1640625" style="1832" customWidth="1"/>
    <col min="13570" max="13570" width="7.5" style="1832" customWidth="1"/>
    <col min="13571" max="13571" width="6.5" style="1832" customWidth="1"/>
    <col min="13572" max="13572" width="7.5" style="1832" customWidth="1"/>
    <col min="13573" max="13573" width="6.83203125" style="1832" customWidth="1"/>
    <col min="13574" max="13574" width="7.83203125" style="1832" customWidth="1"/>
    <col min="13575" max="13577" width="7.5" style="1832" customWidth="1"/>
    <col min="13578" max="13578" width="6.1640625" style="1832" customWidth="1"/>
    <col min="13579" max="13579" width="9.83203125" style="1832" customWidth="1"/>
    <col min="13580" max="13581" width="9.33203125" style="1832" customWidth="1"/>
    <col min="13582" max="13582" width="10.33203125" style="1832" customWidth="1"/>
    <col min="13583" max="13583" width="6.83203125" style="1832" customWidth="1"/>
    <col min="13584" max="13823" width="8.83203125" style="1832"/>
    <col min="13824" max="13824" width="38" style="1832" customWidth="1"/>
    <col min="13825" max="13825" width="8.1640625" style="1832" customWidth="1"/>
    <col min="13826" max="13826" width="7.5" style="1832" customWidth="1"/>
    <col min="13827" max="13827" width="6.5" style="1832" customWidth="1"/>
    <col min="13828" max="13828" width="7.5" style="1832" customWidth="1"/>
    <col min="13829" max="13829" width="6.83203125" style="1832" customWidth="1"/>
    <col min="13830" max="13830" width="7.83203125" style="1832" customWidth="1"/>
    <col min="13831" max="13833" width="7.5" style="1832" customWidth="1"/>
    <col min="13834" max="13834" width="6.1640625" style="1832" customWidth="1"/>
    <col min="13835" max="13835" width="9.83203125" style="1832" customWidth="1"/>
    <col min="13836" max="13837" width="9.33203125" style="1832" customWidth="1"/>
    <col min="13838" max="13838" width="10.33203125" style="1832" customWidth="1"/>
    <col min="13839" max="13839" width="6.83203125" style="1832" customWidth="1"/>
    <col min="13840" max="14079" width="8.83203125" style="1832"/>
    <col min="14080" max="14080" width="38" style="1832" customWidth="1"/>
    <col min="14081" max="14081" width="8.1640625" style="1832" customWidth="1"/>
    <col min="14082" max="14082" width="7.5" style="1832" customWidth="1"/>
    <col min="14083" max="14083" width="6.5" style="1832" customWidth="1"/>
    <col min="14084" max="14084" width="7.5" style="1832" customWidth="1"/>
    <col min="14085" max="14085" width="6.83203125" style="1832" customWidth="1"/>
    <col min="14086" max="14086" width="7.83203125" style="1832" customWidth="1"/>
    <col min="14087" max="14089" width="7.5" style="1832" customWidth="1"/>
    <col min="14090" max="14090" width="6.1640625" style="1832" customWidth="1"/>
    <col min="14091" max="14091" width="9.83203125" style="1832" customWidth="1"/>
    <col min="14092" max="14093" width="9.33203125" style="1832" customWidth="1"/>
    <col min="14094" max="14094" width="10.33203125" style="1832" customWidth="1"/>
    <col min="14095" max="14095" width="6.83203125" style="1832" customWidth="1"/>
    <col min="14096" max="14335" width="8.83203125" style="1832"/>
    <col min="14336" max="14336" width="38" style="1832" customWidth="1"/>
    <col min="14337" max="14337" width="8.1640625" style="1832" customWidth="1"/>
    <col min="14338" max="14338" width="7.5" style="1832" customWidth="1"/>
    <col min="14339" max="14339" width="6.5" style="1832" customWidth="1"/>
    <col min="14340" max="14340" width="7.5" style="1832" customWidth="1"/>
    <col min="14341" max="14341" width="6.83203125" style="1832" customWidth="1"/>
    <col min="14342" max="14342" width="7.83203125" style="1832" customWidth="1"/>
    <col min="14343" max="14345" width="7.5" style="1832" customWidth="1"/>
    <col min="14346" max="14346" width="6.1640625" style="1832" customWidth="1"/>
    <col min="14347" max="14347" width="9.83203125" style="1832" customWidth="1"/>
    <col min="14348" max="14349" width="9.33203125" style="1832" customWidth="1"/>
    <col min="14350" max="14350" width="10.33203125" style="1832" customWidth="1"/>
    <col min="14351" max="14351" width="6.83203125" style="1832" customWidth="1"/>
    <col min="14352" max="14591" width="8.83203125" style="1832"/>
    <col min="14592" max="14592" width="38" style="1832" customWidth="1"/>
    <col min="14593" max="14593" width="8.1640625" style="1832" customWidth="1"/>
    <col min="14594" max="14594" width="7.5" style="1832" customWidth="1"/>
    <col min="14595" max="14595" width="6.5" style="1832" customWidth="1"/>
    <col min="14596" max="14596" width="7.5" style="1832" customWidth="1"/>
    <col min="14597" max="14597" width="6.83203125" style="1832" customWidth="1"/>
    <col min="14598" max="14598" width="7.83203125" style="1832" customWidth="1"/>
    <col min="14599" max="14601" width="7.5" style="1832" customWidth="1"/>
    <col min="14602" max="14602" width="6.1640625" style="1832" customWidth="1"/>
    <col min="14603" max="14603" width="9.83203125" style="1832" customWidth="1"/>
    <col min="14604" max="14605" width="9.33203125" style="1832" customWidth="1"/>
    <col min="14606" max="14606" width="10.33203125" style="1832" customWidth="1"/>
    <col min="14607" max="14607" width="6.83203125" style="1832" customWidth="1"/>
    <col min="14608" max="14847" width="8.83203125" style="1832"/>
    <col min="14848" max="14848" width="38" style="1832" customWidth="1"/>
    <col min="14849" max="14849" width="8.1640625" style="1832" customWidth="1"/>
    <col min="14850" max="14850" width="7.5" style="1832" customWidth="1"/>
    <col min="14851" max="14851" width="6.5" style="1832" customWidth="1"/>
    <col min="14852" max="14852" width="7.5" style="1832" customWidth="1"/>
    <col min="14853" max="14853" width="6.83203125" style="1832" customWidth="1"/>
    <col min="14854" max="14854" width="7.83203125" style="1832" customWidth="1"/>
    <col min="14855" max="14857" width="7.5" style="1832" customWidth="1"/>
    <col min="14858" max="14858" width="6.1640625" style="1832" customWidth="1"/>
    <col min="14859" max="14859" width="9.83203125" style="1832" customWidth="1"/>
    <col min="14860" max="14861" width="9.33203125" style="1832" customWidth="1"/>
    <col min="14862" max="14862" width="10.33203125" style="1832" customWidth="1"/>
    <col min="14863" max="14863" width="6.83203125" style="1832" customWidth="1"/>
    <col min="14864" max="15103" width="8.83203125" style="1832"/>
    <col min="15104" max="15104" width="38" style="1832" customWidth="1"/>
    <col min="15105" max="15105" width="8.1640625" style="1832" customWidth="1"/>
    <col min="15106" max="15106" width="7.5" style="1832" customWidth="1"/>
    <col min="15107" max="15107" width="6.5" style="1832" customWidth="1"/>
    <col min="15108" max="15108" width="7.5" style="1832" customWidth="1"/>
    <col min="15109" max="15109" width="6.83203125" style="1832" customWidth="1"/>
    <col min="15110" max="15110" width="7.83203125" style="1832" customWidth="1"/>
    <col min="15111" max="15113" width="7.5" style="1832" customWidth="1"/>
    <col min="15114" max="15114" width="6.1640625" style="1832" customWidth="1"/>
    <col min="15115" max="15115" width="9.83203125" style="1832" customWidth="1"/>
    <col min="15116" max="15117" width="9.33203125" style="1832" customWidth="1"/>
    <col min="15118" max="15118" width="10.33203125" style="1832" customWidth="1"/>
    <col min="15119" max="15119" width="6.83203125" style="1832" customWidth="1"/>
    <col min="15120" max="15359" width="8.83203125" style="1832"/>
    <col min="15360" max="15360" width="38" style="1832" customWidth="1"/>
    <col min="15361" max="15361" width="8.1640625" style="1832" customWidth="1"/>
    <col min="15362" max="15362" width="7.5" style="1832" customWidth="1"/>
    <col min="15363" max="15363" width="6.5" style="1832" customWidth="1"/>
    <col min="15364" max="15364" width="7.5" style="1832" customWidth="1"/>
    <col min="15365" max="15365" width="6.83203125" style="1832" customWidth="1"/>
    <col min="15366" max="15366" width="7.83203125" style="1832" customWidth="1"/>
    <col min="15367" max="15369" width="7.5" style="1832" customWidth="1"/>
    <col min="15370" max="15370" width="6.1640625" style="1832" customWidth="1"/>
    <col min="15371" max="15371" width="9.83203125" style="1832" customWidth="1"/>
    <col min="15372" max="15373" width="9.33203125" style="1832" customWidth="1"/>
    <col min="15374" max="15374" width="10.33203125" style="1832" customWidth="1"/>
    <col min="15375" max="15375" width="6.83203125" style="1832" customWidth="1"/>
    <col min="15376" max="15615" width="8.83203125" style="1832"/>
    <col min="15616" max="15616" width="38" style="1832" customWidth="1"/>
    <col min="15617" max="15617" width="8.1640625" style="1832" customWidth="1"/>
    <col min="15618" max="15618" width="7.5" style="1832" customWidth="1"/>
    <col min="15619" max="15619" width="6.5" style="1832" customWidth="1"/>
    <col min="15620" max="15620" width="7.5" style="1832" customWidth="1"/>
    <col min="15621" max="15621" width="6.83203125" style="1832" customWidth="1"/>
    <col min="15622" max="15622" width="7.83203125" style="1832" customWidth="1"/>
    <col min="15623" max="15625" width="7.5" style="1832" customWidth="1"/>
    <col min="15626" max="15626" width="6.1640625" style="1832" customWidth="1"/>
    <col min="15627" max="15627" width="9.83203125" style="1832" customWidth="1"/>
    <col min="15628" max="15629" width="9.33203125" style="1832" customWidth="1"/>
    <col min="15630" max="15630" width="10.33203125" style="1832" customWidth="1"/>
    <col min="15631" max="15631" width="6.83203125" style="1832" customWidth="1"/>
    <col min="15632" max="15871" width="8.83203125" style="1832"/>
    <col min="15872" max="15872" width="38" style="1832" customWidth="1"/>
    <col min="15873" max="15873" width="8.1640625" style="1832" customWidth="1"/>
    <col min="15874" max="15874" width="7.5" style="1832" customWidth="1"/>
    <col min="15875" max="15875" width="6.5" style="1832" customWidth="1"/>
    <col min="15876" max="15876" width="7.5" style="1832" customWidth="1"/>
    <col min="15877" max="15877" width="6.83203125" style="1832" customWidth="1"/>
    <col min="15878" max="15878" width="7.83203125" style="1832" customWidth="1"/>
    <col min="15879" max="15881" width="7.5" style="1832" customWidth="1"/>
    <col min="15882" max="15882" width="6.1640625" style="1832" customWidth="1"/>
    <col min="15883" max="15883" width="9.83203125" style="1832" customWidth="1"/>
    <col min="15884" max="15885" width="9.33203125" style="1832" customWidth="1"/>
    <col min="15886" max="15886" width="10.33203125" style="1832" customWidth="1"/>
    <col min="15887" max="15887" width="6.83203125" style="1832" customWidth="1"/>
    <col min="15888" max="16127" width="8.83203125" style="1832"/>
    <col min="16128" max="16128" width="38" style="1832" customWidth="1"/>
    <col min="16129" max="16129" width="8.1640625" style="1832" customWidth="1"/>
    <col min="16130" max="16130" width="7.5" style="1832" customWidth="1"/>
    <col min="16131" max="16131" width="6.5" style="1832" customWidth="1"/>
    <col min="16132" max="16132" width="7.5" style="1832" customWidth="1"/>
    <col min="16133" max="16133" width="6.83203125" style="1832" customWidth="1"/>
    <col min="16134" max="16134" width="7.83203125" style="1832" customWidth="1"/>
    <col min="16135" max="16137" width="7.5" style="1832" customWidth="1"/>
    <col min="16138" max="16138" width="6.1640625" style="1832" customWidth="1"/>
    <col min="16139" max="16139" width="9.83203125" style="1832" customWidth="1"/>
    <col min="16140" max="16141" width="9.33203125" style="1832" customWidth="1"/>
    <col min="16142" max="16142" width="10.33203125" style="1832" customWidth="1"/>
    <col min="16143" max="16143" width="6.83203125" style="1832" customWidth="1"/>
    <col min="16144" max="16383" width="8.83203125" style="1832"/>
    <col min="16384" max="16384" width="8.83203125" style="1832"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4.25" customHeight="1">
      <c r="A2" s="6869" t="s">
        <v>3889</v>
      </c>
      <c r="B2" s="6869"/>
      <c r="C2" s="6869"/>
      <c r="D2" s="6869"/>
      <c r="E2" s="6869"/>
      <c r="F2" s="6869"/>
      <c r="G2" s="6869"/>
      <c r="H2" s="6869"/>
      <c r="I2" s="6869"/>
      <c r="J2" s="6869"/>
      <c r="K2" s="6869"/>
      <c r="L2" s="6869"/>
      <c r="M2" s="6869"/>
      <c r="N2" s="6869"/>
      <c r="O2" s="6869"/>
    </row>
    <row r="3" spans="1:89" ht="5.25" customHeight="1">
      <c r="B3" s="1834"/>
      <c r="C3" s="1834"/>
      <c r="D3" s="1834"/>
      <c r="E3" s="1834"/>
      <c r="F3" s="1834"/>
      <c r="G3" s="1834"/>
      <c r="H3" s="1834"/>
      <c r="I3" s="1834"/>
      <c r="J3" s="1834"/>
      <c r="K3" s="1834"/>
    </row>
    <row r="4" spans="1:89" s="1835" customFormat="1" ht="12.75" customHeight="1">
      <c r="A4" s="6870" t="s">
        <v>3090</v>
      </c>
      <c r="B4" s="6873" t="s">
        <v>3091</v>
      </c>
      <c r="C4" s="6874"/>
      <c r="D4" s="6874"/>
      <c r="E4" s="6874"/>
      <c r="F4" s="6874"/>
      <c r="G4" s="6874"/>
      <c r="H4" s="6874"/>
      <c r="I4" s="6874"/>
      <c r="J4" s="6874"/>
      <c r="K4" s="6874"/>
      <c r="L4" s="6875"/>
      <c r="M4" s="6876" t="s">
        <v>3092</v>
      </c>
      <c r="N4" s="6876" t="s">
        <v>3093</v>
      </c>
      <c r="O4" s="6876" t="s">
        <v>260</v>
      </c>
    </row>
    <row r="5" spans="1:89" s="1835" customFormat="1" ht="9.75" customHeight="1">
      <c r="A5" s="6871"/>
      <c r="B5" s="6879" t="s">
        <v>3094</v>
      </c>
      <c r="C5" s="6879" t="s">
        <v>3095</v>
      </c>
      <c r="D5" s="6879" t="s">
        <v>3096</v>
      </c>
      <c r="E5" s="6879" t="s">
        <v>3097</v>
      </c>
      <c r="F5" s="6879" t="s">
        <v>3098</v>
      </c>
      <c r="G5" s="6881" t="s">
        <v>3099</v>
      </c>
      <c r="H5" s="6879" t="s">
        <v>3100</v>
      </c>
      <c r="I5" s="6879" t="s">
        <v>3101</v>
      </c>
      <c r="J5" s="6879" t="s">
        <v>3102</v>
      </c>
      <c r="K5" s="6879" t="s">
        <v>3103</v>
      </c>
      <c r="L5" s="6880" t="s">
        <v>3104</v>
      </c>
      <c r="M5" s="6877"/>
      <c r="N5" s="6877"/>
      <c r="O5" s="6877"/>
    </row>
    <row r="6" spans="1:89" s="1835" customFormat="1" ht="7.5" customHeight="1">
      <c r="A6" s="6872"/>
      <c r="B6" s="6879"/>
      <c r="C6" s="6879"/>
      <c r="D6" s="6879"/>
      <c r="E6" s="6879"/>
      <c r="F6" s="6879"/>
      <c r="G6" s="6882"/>
      <c r="H6" s="6879"/>
      <c r="I6" s="6879"/>
      <c r="J6" s="6879"/>
      <c r="K6" s="6879"/>
      <c r="L6" s="6880"/>
      <c r="M6" s="6878"/>
      <c r="N6" s="6878"/>
      <c r="O6" s="6878"/>
    </row>
    <row r="7" spans="1:89" s="3380" customFormat="1" ht="12" customHeight="1">
      <c r="A7" s="3378" t="s">
        <v>3105</v>
      </c>
      <c r="B7" s="3379">
        <v>201</v>
      </c>
      <c r="C7" s="3379">
        <v>34</v>
      </c>
      <c r="D7" s="3379">
        <v>0</v>
      </c>
      <c r="E7" s="3379">
        <v>52</v>
      </c>
      <c r="F7" s="3379">
        <v>0</v>
      </c>
      <c r="G7" s="3379">
        <v>0</v>
      </c>
      <c r="H7" s="3379">
        <v>255</v>
      </c>
      <c r="I7" s="3379">
        <v>25</v>
      </c>
      <c r="J7" s="3379">
        <v>0</v>
      </c>
      <c r="K7" s="3379">
        <v>0</v>
      </c>
      <c r="L7" s="3379">
        <v>567</v>
      </c>
      <c r="M7" s="3379">
        <v>0</v>
      </c>
      <c r="N7" s="3379">
        <v>10</v>
      </c>
      <c r="O7" s="3379">
        <v>577</v>
      </c>
      <c r="P7" s="1834"/>
      <c r="Q7" s="1834"/>
      <c r="R7" s="1834"/>
      <c r="S7" s="1834"/>
    </row>
    <row r="8" spans="1:89" s="3380" customFormat="1" ht="12" customHeight="1">
      <c r="A8" s="1833" t="s">
        <v>3106</v>
      </c>
      <c r="B8" s="3381">
        <v>24</v>
      </c>
      <c r="C8" s="3382">
        <v>18</v>
      </c>
      <c r="D8" s="3383">
        <v>0</v>
      </c>
      <c r="E8" s="3382">
        <v>27</v>
      </c>
      <c r="F8" s="3383">
        <v>0</v>
      </c>
      <c r="G8" s="3383">
        <v>0</v>
      </c>
      <c r="H8" s="3382">
        <v>187</v>
      </c>
      <c r="I8" s="3382">
        <v>25</v>
      </c>
      <c r="J8" s="3383">
        <v>0</v>
      </c>
      <c r="K8" s="3383">
        <v>0</v>
      </c>
      <c r="L8" s="3382">
        <v>281</v>
      </c>
      <c r="M8" s="3383">
        <v>0</v>
      </c>
      <c r="N8" s="3383">
        <v>10</v>
      </c>
      <c r="O8" s="3382">
        <v>291</v>
      </c>
      <c r="P8" s="1834"/>
      <c r="Q8" s="1834"/>
      <c r="R8" s="1834"/>
      <c r="S8" s="1834"/>
    </row>
    <row r="9" spans="1:89" s="3380" customFormat="1" ht="12" customHeight="1">
      <c r="A9" s="1833" t="s">
        <v>3107</v>
      </c>
      <c r="B9" s="3381">
        <v>0</v>
      </c>
      <c r="C9" s="3382">
        <v>0</v>
      </c>
      <c r="D9" s="3383">
        <v>0</v>
      </c>
      <c r="E9" s="3383">
        <v>0</v>
      </c>
      <c r="F9" s="3383">
        <v>0</v>
      </c>
      <c r="G9" s="3383">
        <v>0</v>
      </c>
      <c r="H9" s="3383">
        <v>68</v>
      </c>
      <c r="I9" s="3383">
        <v>0</v>
      </c>
      <c r="J9" s="3383">
        <v>0</v>
      </c>
      <c r="K9" s="3383">
        <v>0</v>
      </c>
      <c r="L9" s="3382">
        <v>68</v>
      </c>
      <c r="M9" s="3383">
        <v>0</v>
      </c>
      <c r="N9" s="3383">
        <v>0</v>
      </c>
      <c r="O9" s="3382">
        <v>68</v>
      </c>
      <c r="P9" s="1834"/>
      <c r="Q9" s="1834"/>
      <c r="R9" s="1834"/>
      <c r="S9" s="1834"/>
    </row>
    <row r="10" spans="1:89" s="3380" customFormat="1" ht="12" customHeight="1">
      <c r="A10" s="1833" t="s">
        <v>3108</v>
      </c>
      <c r="B10" s="3383">
        <v>0</v>
      </c>
      <c r="C10" s="3383">
        <v>0</v>
      </c>
      <c r="D10" s="3383">
        <v>0</v>
      </c>
      <c r="E10" s="3383">
        <v>25</v>
      </c>
      <c r="F10" s="3383">
        <v>0</v>
      </c>
      <c r="G10" s="3383">
        <v>0</v>
      </c>
      <c r="H10" s="3382">
        <v>0</v>
      </c>
      <c r="I10" s="3383">
        <v>0</v>
      </c>
      <c r="J10" s="3383">
        <v>0</v>
      </c>
      <c r="K10" s="3383">
        <v>0</v>
      </c>
      <c r="L10" s="3382">
        <v>25</v>
      </c>
      <c r="M10" s="3383">
        <v>0</v>
      </c>
      <c r="N10" s="3383">
        <v>0</v>
      </c>
      <c r="O10" s="3382">
        <v>25</v>
      </c>
    </row>
    <row r="11" spans="1:89" s="3380" customFormat="1" ht="12" customHeight="1">
      <c r="A11" s="3384" t="s">
        <v>3109</v>
      </c>
      <c r="B11" s="3383">
        <v>175</v>
      </c>
      <c r="C11" s="3383">
        <v>16</v>
      </c>
      <c r="D11" s="3383">
        <v>0</v>
      </c>
      <c r="E11" s="3382">
        <v>0</v>
      </c>
      <c r="F11" s="3383">
        <v>0</v>
      </c>
      <c r="G11" s="3383">
        <v>0</v>
      </c>
      <c r="H11" s="3383">
        <v>0</v>
      </c>
      <c r="I11" s="3383">
        <v>0</v>
      </c>
      <c r="J11" s="3383">
        <v>0</v>
      </c>
      <c r="K11" s="3383">
        <v>0</v>
      </c>
      <c r="L11" s="3382">
        <v>191</v>
      </c>
      <c r="M11" s="3383">
        <v>0</v>
      </c>
      <c r="N11" s="3383">
        <v>0</v>
      </c>
      <c r="O11" s="3382">
        <v>191</v>
      </c>
      <c r="P11" s="1834"/>
      <c r="Q11" s="1834"/>
      <c r="R11" s="1834"/>
      <c r="S11" s="1834"/>
    </row>
    <row r="12" spans="1:89" s="1834" customFormat="1">
      <c r="A12" s="1833" t="s">
        <v>2846</v>
      </c>
      <c r="B12" s="3381">
        <v>2</v>
      </c>
      <c r="C12" s="3383">
        <v>0</v>
      </c>
      <c r="D12" s="3383">
        <v>0</v>
      </c>
      <c r="E12" s="3383">
        <v>0</v>
      </c>
      <c r="F12" s="3383">
        <v>0</v>
      </c>
      <c r="G12" s="3383">
        <v>0</v>
      </c>
      <c r="H12" s="3383">
        <v>0</v>
      </c>
      <c r="I12" s="3383">
        <v>0</v>
      </c>
      <c r="J12" s="3383">
        <v>0</v>
      </c>
      <c r="K12" s="3383">
        <v>0</v>
      </c>
      <c r="L12" s="3382">
        <v>2</v>
      </c>
      <c r="M12" s="3383">
        <v>0</v>
      </c>
      <c r="N12" s="3383">
        <v>0</v>
      </c>
      <c r="O12" s="3382">
        <v>2</v>
      </c>
    </row>
    <row r="13" spans="1:89" s="3380" customFormat="1" ht="12" customHeight="1">
      <c r="A13" s="3385" t="s">
        <v>3110</v>
      </c>
      <c r="B13" s="3379">
        <v>3598</v>
      </c>
      <c r="C13" s="3379">
        <v>943</v>
      </c>
      <c r="D13" s="3379">
        <v>0</v>
      </c>
      <c r="E13" s="3379">
        <v>0</v>
      </c>
      <c r="F13" s="3379">
        <v>0</v>
      </c>
      <c r="G13" s="3379">
        <v>0</v>
      </c>
      <c r="H13" s="3379">
        <v>386</v>
      </c>
      <c r="I13" s="3379">
        <v>510</v>
      </c>
      <c r="J13" s="3379">
        <v>240</v>
      </c>
      <c r="K13" s="3379">
        <v>39</v>
      </c>
      <c r="L13" s="3379">
        <v>5716</v>
      </c>
      <c r="M13" s="3379">
        <v>2508</v>
      </c>
      <c r="N13" s="3379">
        <v>4203</v>
      </c>
      <c r="O13" s="3379">
        <v>12427</v>
      </c>
    </row>
    <row r="14" spans="1:89" s="1834" customFormat="1" ht="12" customHeight="1">
      <c r="A14" s="1833" t="s">
        <v>2844</v>
      </c>
      <c r="B14" s="3383">
        <v>353</v>
      </c>
      <c r="C14" s="3383">
        <v>21</v>
      </c>
      <c r="D14" s="3383">
        <v>0</v>
      </c>
      <c r="E14" s="3383">
        <v>0</v>
      </c>
      <c r="F14" s="3383">
        <v>0</v>
      </c>
      <c r="G14" s="3383">
        <v>0</v>
      </c>
      <c r="H14" s="3383">
        <v>0</v>
      </c>
      <c r="I14" s="3383">
        <v>0</v>
      </c>
      <c r="J14" s="3383">
        <v>0</v>
      </c>
      <c r="K14" s="3383">
        <v>0</v>
      </c>
      <c r="L14" s="3382">
        <v>374</v>
      </c>
      <c r="M14" s="3383">
        <v>0</v>
      </c>
      <c r="N14" s="3383">
        <v>72</v>
      </c>
      <c r="O14" s="3382">
        <v>446</v>
      </c>
    </row>
    <row r="15" spans="1:89" s="3380" customFormat="1" ht="12" customHeight="1">
      <c r="A15" s="1833" t="s">
        <v>3111</v>
      </c>
      <c r="B15" s="3383">
        <v>0</v>
      </c>
      <c r="C15" s="3383">
        <v>0</v>
      </c>
      <c r="D15" s="3383">
        <v>0</v>
      </c>
      <c r="E15" s="3383">
        <v>0</v>
      </c>
      <c r="F15" s="3383">
        <v>0</v>
      </c>
      <c r="G15" s="3383">
        <v>0</v>
      </c>
      <c r="H15" s="3383">
        <v>0</v>
      </c>
      <c r="I15" s="3383">
        <v>0</v>
      </c>
      <c r="J15" s="3383">
        <v>0</v>
      </c>
      <c r="K15" s="3383">
        <v>0</v>
      </c>
      <c r="L15" s="3382">
        <v>0</v>
      </c>
      <c r="M15" s="3383">
        <v>107</v>
      </c>
      <c r="N15" s="3383">
        <v>173</v>
      </c>
      <c r="O15" s="3382">
        <v>280</v>
      </c>
      <c r="P15" s="1834"/>
      <c r="Q15" s="1834"/>
      <c r="R15" s="1834"/>
      <c r="S15" s="1834"/>
    </row>
    <row r="16" spans="1:89" s="1834" customFormat="1" ht="12" customHeight="1">
      <c r="A16" s="1833" t="s">
        <v>3112</v>
      </c>
      <c r="B16" s="3383">
        <v>0</v>
      </c>
      <c r="C16" s="3383">
        <v>0</v>
      </c>
      <c r="D16" s="3383">
        <v>0</v>
      </c>
      <c r="E16" s="3383">
        <v>0</v>
      </c>
      <c r="F16" s="3383">
        <v>0</v>
      </c>
      <c r="G16" s="3383">
        <v>0</v>
      </c>
      <c r="H16" s="3383">
        <v>0</v>
      </c>
      <c r="I16" s="3383">
        <v>0</v>
      </c>
      <c r="J16" s="3383">
        <v>0</v>
      </c>
      <c r="K16" s="3383">
        <v>0</v>
      </c>
      <c r="L16" s="3382">
        <v>0</v>
      </c>
      <c r="M16" s="3383">
        <v>0</v>
      </c>
      <c r="N16" s="3383">
        <v>101</v>
      </c>
      <c r="O16" s="3382">
        <v>101</v>
      </c>
    </row>
    <row r="17" spans="1:15" s="1834" customFormat="1" ht="12" customHeight="1">
      <c r="A17" s="1833" t="s">
        <v>2849</v>
      </c>
      <c r="B17" s="3383">
        <v>1097</v>
      </c>
      <c r="C17" s="3383">
        <v>99</v>
      </c>
      <c r="D17" s="3383">
        <v>0</v>
      </c>
      <c r="E17" s="3383">
        <v>0</v>
      </c>
      <c r="F17" s="3383">
        <v>0</v>
      </c>
      <c r="G17" s="3383">
        <v>0</v>
      </c>
      <c r="H17" s="3383">
        <v>0</v>
      </c>
      <c r="I17" s="3383">
        <v>341</v>
      </c>
      <c r="J17" s="3383">
        <v>106</v>
      </c>
      <c r="K17" s="3383">
        <v>0</v>
      </c>
      <c r="L17" s="3382">
        <v>1643</v>
      </c>
      <c r="M17" s="3383">
        <v>173</v>
      </c>
      <c r="N17" s="3383">
        <v>1138</v>
      </c>
      <c r="O17" s="3382">
        <v>2954</v>
      </c>
    </row>
    <row r="18" spans="1:15" s="1834" customFormat="1" ht="12" customHeight="1">
      <c r="A18" s="1833" t="s">
        <v>3082</v>
      </c>
      <c r="B18" s="3383">
        <v>168</v>
      </c>
      <c r="C18" s="3383">
        <v>213</v>
      </c>
      <c r="D18" s="3383">
        <v>0</v>
      </c>
      <c r="E18" s="3383">
        <v>0</v>
      </c>
      <c r="F18" s="3383">
        <v>0</v>
      </c>
      <c r="G18" s="3383">
        <v>0</v>
      </c>
      <c r="H18" s="3383">
        <v>77</v>
      </c>
      <c r="I18" s="3383">
        <v>0</v>
      </c>
      <c r="J18" s="3383">
        <v>0</v>
      </c>
      <c r="K18" s="3383">
        <v>0</v>
      </c>
      <c r="L18" s="3382">
        <v>458</v>
      </c>
      <c r="M18" s="3383">
        <v>226</v>
      </c>
      <c r="N18" s="3383">
        <v>313</v>
      </c>
      <c r="O18" s="3382">
        <v>997</v>
      </c>
    </row>
    <row r="19" spans="1:15" s="1834" customFormat="1" ht="12" customHeight="1">
      <c r="A19" s="1833" t="s">
        <v>3113</v>
      </c>
      <c r="B19" s="3383">
        <v>1010</v>
      </c>
      <c r="C19" s="3383">
        <v>455</v>
      </c>
      <c r="D19" s="3383">
        <v>0</v>
      </c>
      <c r="E19" s="3383">
        <v>0</v>
      </c>
      <c r="F19" s="3383">
        <v>0</v>
      </c>
      <c r="G19" s="3383">
        <v>0</v>
      </c>
      <c r="H19" s="3383">
        <v>268</v>
      </c>
      <c r="I19" s="3383">
        <v>169</v>
      </c>
      <c r="J19" s="3383">
        <v>134</v>
      </c>
      <c r="K19" s="3383">
        <v>0</v>
      </c>
      <c r="L19" s="3382">
        <v>2036</v>
      </c>
      <c r="M19" s="3383">
        <v>1022</v>
      </c>
      <c r="N19" s="3383">
        <v>380</v>
      </c>
      <c r="O19" s="3382">
        <v>3438</v>
      </c>
    </row>
    <row r="20" spans="1:15" s="1834" customFormat="1" ht="12" customHeight="1">
      <c r="A20" s="1833" t="s">
        <v>3114</v>
      </c>
      <c r="B20" s="3383">
        <v>469</v>
      </c>
      <c r="C20" s="3383">
        <v>146</v>
      </c>
      <c r="D20" s="3383">
        <v>0</v>
      </c>
      <c r="E20" s="3383">
        <v>0</v>
      </c>
      <c r="F20" s="3383">
        <v>0</v>
      </c>
      <c r="G20" s="3383">
        <v>0</v>
      </c>
      <c r="H20" s="3383">
        <v>41</v>
      </c>
      <c r="I20" s="3383">
        <v>0</v>
      </c>
      <c r="J20" s="3383">
        <v>0</v>
      </c>
      <c r="K20" s="3383">
        <v>0</v>
      </c>
      <c r="L20" s="3382">
        <v>656</v>
      </c>
      <c r="M20" s="3383">
        <v>47</v>
      </c>
      <c r="N20" s="3383">
        <v>141</v>
      </c>
      <c r="O20" s="3382">
        <v>844</v>
      </c>
    </row>
    <row r="21" spans="1:15" s="1834" customFormat="1" ht="12" customHeight="1">
      <c r="A21" s="1833" t="s">
        <v>3115</v>
      </c>
      <c r="B21" s="3383">
        <v>135</v>
      </c>
      <c r="C21" s="3383">
        <v>0</v>
      </c>
      <c r="D21" s="3383">
        <v>0</v>
      </c>
      <c r="E21" s="3383">
        <v>0</v>
      </c>
      <c r="F21" s="3383">
        <v>0</v>
      </c>
      <c r="G21" s="3383">
        <v>0</v>
      </c>
      <c r="H21" s="3383">
        <v>0</v>
      </c>
      <c r="I21" s="3383">
        <v>0</v>
      </c>
      <c r="J21" s="3383">
        <v>0</v>
      </c>
      <c r="K21" s="3383">
        <v>39</v>
      </c>
      <c r="L21" s="3382">
        <v>174</v>
      </c>
      <c r="M21" s="3383">
        <v>933</v>
      </c>
      <c r="N21" s="3383">
        <v>1289</v>
      </c>
      <c r="O21" s="3382">
        <v>2396</v>
      </c>
    </row>
    <row r="22" spans="1:15" s="1834" customFormat="1" ht="12" customHeight="1">
      <c r="A22" s="1833" t="s">
        <v>3116</v>
      </c>
      <c r="B22" s="3383">
        <v>79</v>
      </c>
      <c r="C22" s="3383">
        <v>0</v>
      </c>
      <c r="D22" s="3383">
        <v>0</v>
      </c>
      <c r="E22" s="3383">
        <v>0</v>
      </c>
      <c r="F22" s="3383">
        <v>0</v>
      </c>
      <c r="G22" s="3383">
        <v>0</v>
      </c>
      <c r="H22" s="3383">
        <v>0</v>
      </c>
      <c r="I22" s="3383">
        <v>0</v>
      </c>
      <c r="J22" s="3383">
        <v>0</v>
      </c>
      <c r="K22" s="3383">
        <v>0</v>
      </c>
      <c r="L22" s="3382">
        <v>79</v>
      </c>
      <c r="M22" s="3383">
        <v>0</v>
      </c>
      <c r="N22" s="3383">
        <v>3</v>
      </c>
      <c r="O22" s="3382">
        <v>82</v>
      </c>
    </row>
    <row r="23" spans="1:15" s="1834" customFormat="1" ht="12" customHeight="1">
      <c r="A23" s="1833" t="s">
        <v>3117</v>
      </c>
      <c r="B23" s="3383">
        <v>0</v>
      </c>
      <c r="C23" s="3383">
        <v>9</v>
      </c>
      <c r="D23" s="3383">
        <v>0</v>
      </c>
      <c r="E23" s="3383">
        <v>0</v>
      </c>
      <c r="F23" s="3383">
        <v>0</v>
      </c>
      <c r="G23" s="3383">
        <v>0</v>
      </c>
      <c r="H23" s="3383">
        <v>0</v>
      </c>
      <c r="I23" s="3383">
        <v>0</v>
      </c>
      <c r="J23" s="3383">
        <v>0</v>
      </c>
      <c r="K23" s="3383">
        <v>0</v>
      </c>
      <c r="L23" s="3382">
        <v>9</v>
      </c>
      <c r="M23" s="3383">
        <v>0</v>
      </c>
      <c r="N23" s="3383">
        <v>76</v>
      </c>
      <c r="O23" s="3382">
        <v>85</v>
      </c>
    </row>
    <row r="24" spans="1:15" s="1834" customFormat="1" ht="12" customHeight="1">
      <c r="A24" s="1833" t="s">
        <v>2852</v>
      </c>
      <c r="B24" s="3383">
        <v>287</v>
      </c>
      <c r="C24" s="3383">
        <v>0</v>
      </c>
      <c r="D24" s="3383">
        <v>0</v>
      </c>
      <c r="E24" s="3383">
        <v>0</v>
      </c>
      <c r="F24" s="3383">
        <v>0</v>
      </c>
      <c r="G24" s="3383">
        <v>0</v>
      </c>
      <c r="H24" s="3383">
        <v>0</v>
      </c>
      <c r="I24" s="3383">
        <v>0</v>
      </c>
      <c r="J24" s="3383">
        <v>0</v>
      </c>
      <c r="K24" s="3383">
        <v>0</v>
      </c>
      <c r="L24" s="3382">
        <v>287</v>
      </c>
      <c r="M24" s="3383">
        <v>0</v>
      </c>
      <c r="N24" s="3383">
        <v>494</v>
      </c>
      <c r="O24" s="3382">
        <v>781</v>
      </c>
    </row>
    <row r="25" spans="1:15" s="1834" customFormat="1">
      <c r="A25" s="1833" t="s">
        <v>3118</v>
      </c>
      <c r="B25" s="3383">
        <v>0</v>
      </c>
      <c r="C25" s="3383">
        <v>0</v>
      </c>
      <c r="D25" s="3383">
        <v>0</v>
      </c>
      <c r="E25" s="3383">
        <v>0</v>
      </c>
      <c r="F25" s="3383">
        <v>0</v>
      </c>
      <c r="G25" s="3383">
        <v>0</v>
      </c>
      <c r="H25" s="3383">
        <v>0</v>
      </c>
      <c r="I25" s="3383">
        <v>0</v>
      </c>
      <c r="J25" s="3383">
        <v>0</v>
      </c>
      <c r="K25" s="3383">
        <v>0</v>
      </c>
      <c r="L25" s="3382">
        <v>0</v>
      </c>
      <c r="M25" s="3383">
        <v>0</v>
      </c>
      <c r="N25" s="3383">
        <v>23</v>
      </c>
      <c r="O25" s="3382">
        <v>23</v>
      </c>
    </row>
    <row r="26" spans="1:15" s="3380" customFormat="1" ht="12" customHeight="1">
      <c r="A26" s="3378" t="s">
        <v>3119</v>
      </c>
      <c r="B26" s="3379">
        <v>4784</v>
      </c>
      <c r="C26" s="3379">
        <v>1963</v>
      </c>
      <c r="D26" s="3379">
        <v>188</v>
      </c>
      <c r="E26" s="3379">
        <v>2765</v>
      </c>
      <c r="F26" s="3379">
        <v>580</v>
      </c>
      <c r="G26" s="3379">
        <v>13</v>
      </c>
      <c r="H26" s="3379">
        <v>4960</v>
      </c>
      <c r="I26" s="3379">
        <v>302</v>
      </c>
      <c r="J26" s="3379">
        <v>317</v>
      </c>
      <c r="K26" s="3379">
        <v>0</v>
      </c>
      <c r="L26" s="3379">
        <v>15872</v>
      </c>
      <c r="M26" s="3379">
        <v>14535</v>
      </c>
      <c r="N26" s="3379">
        <v>3987</v>
      </c>
      <c r="O26" s="3379">
        <v>34394</v>
      </c>
    </row>
    <row r="27" spans="1:15" s="1834" customFormat="1" ht="12" customHeight="1">
      <c r="A27" s="1833" t="s">
        <v>3120</v>
      </c>
      <c r="B27" s="3383">
        <v>565</v>
      </c>
      <c r="C27" s="3383">
        <v>204</v>
      </c>
      <c r="D27" s="3383">
        <v>0</v>
      </c>
      <c r="E27" s="3383">
        <v>0</v>
      </c>
      <c r="F27" s="3383">
        <v>0</v>
      </c>
      <c r="G27" s="3383">
        <v>0</v>
      </c>
      <c r="H27" s="3383">
        <v>278</v>
      </c>
      <c r="I27" s="3383">
        <v>39</v>
      </c>
      <c r="J27" s="3383">
        <v>0</v>
      </c>
      <c r="K27" s="3383">
        <v>0</v>
      </c>
      <c r="L27" s="3382">
        <v>1086</v>
      </c>
      <c r="M27" s="3383">
        <v>9138</v>
      </c>
      <c r="N27" s="3383">
        <v>223</v>
      </c>
      <c r="O27" s="3382">
        <v>10447</v>
      </c>
    </row>
    <row r="28" spans="1:15" s="1834" customFormat="1" ht="12" customHeight="1">
      <c r="A28" s="1833" t="s">
        <v>3121</v>
      </c>
      <c r="B28" s="3383">
        <v>1147</v>
      </c>
      <c r="C28" s="3383">
        <v>864</v>
      </c>
      <c r="D28" s="3383">
        <v>0</v>
      </c>
      <c r="E28" s="3383">
        <v>0</v>
      </c>
      <c r="F28" s="3383">
        <v>0</v>
      </c>
      <c r="G28" s="3383">
        <v>0</v>
      </c>
      <c r="H28" s="3383">
        <v>2641</v>
      </c>
      <c r="I28" s="3383">
        <v>126</v>
      </c>
      <c r="J28" s="3383">
        <v>0</v>
      </c>
      <c r="K28" s="3383">
        <v>0</v>
      </c>
      <c r="L28" s="3382">
        <v>4778</v>
      </c>
      <c r="M28" s="3383">
        <v>2700</v>
      </c>
      <c r="N28" s="3383">
        <v>723</v>
      </c>
      <c r="O28" s="3382">
        <v>8201</v>
      </c>
    </row>
    <row r="29" spans="1:15" s="1834" customFormat="1" ht="12" customHeight="1">
      <c r="A29" s="1833" t="s">
        <v>3122</v>
      </c>
      <c r="B29" s="3383">
        <v>21</v>
      </c>
      <c r="C29" s="3383">
        <v>137</v>
      </c>
      <c r="D29" s="3383">
        <v>188</v>
      </c>
      <c r="E29" s="3383">
        <v>0</v>
      </c>
      <c r="F29" s="3383">
        <v>265</v>
      </c>
      <c r="G29" s="3383">
        <v>13</v>
      </c>
      <c r="H29" s="3383">
        <v>135</v>
      </c>
      <c r="I29" s="3383">
        <v>8</v>
      </c>
      <c r="J29" s="3383">
        <v>0</v>
      </c>
      <c r="K29" s="3383">
        <v>0</v>
      </c>
      <c r="L29" s="3382">
        <v>767</v>
      </c>
      <c r="M29" s="3383">
        <v>76</v>
      </c>
      <c r="N29" s="3383">
        <v>197</v>
      </c>
      <c r="O29" s="3382">
        <v>1040</v>
      </c>
    </row>
    <row r="30" spans="1:15" s="1835" customFormat="1" ht="12" customHeight="1">
      <c r="A30" s="1833" t="s">
        <v>3123</v>
      </c>
      <c r="B30" s="3383">
        <v>725</v>
      </c>
      <c r="C30" s="3383">
        <v>235</v>
      </c>
      <c r="D30" s="3383">
        <v>0</v>
      </c>
      <c r="E30" s="3383">
        <v>0</v>
      </c>
      <c r="F30" s="3383">
        <v>0</v>
      </c>
      <c r="G30" s="3383">
        <v>0</v>
      </c>
      <c r="H30" s="3383">
        <v>342</v>
      </c>
      <c r="I30" s="3383">
        <v>76</v>
      </c>
      <c r="J30" s="3383">
        <v>0</v>
      </c>
      <c r="K30" s="3383">
        <v>0</v>
      </c>
      <c r="L30" s="3382">
        <v>1378</v>
      </c>
      <c r="M30" s="3383">
        <v>324</v>
      </c>
      <c r="N30" s="3383">
        <v>157</v>
      </c>
      <c r="O30" s="3382">
        <v>1859</v>
      </c>
    </row>
    <row r="31" spans="1:15" ht="12" customHeight="1">
      <c r="A31" s="1833" t="s">
        <v>3124</v>
      </c>
      <c r="B31" s="3383">
        <v>191</v>
      </c>
      <c r="C31" s="3383">
        <v>0</v>
      </c>
      <c r="D31" s="3383">
        <v>0</v>
      </c>
      <c r="E31" s="3383">
        <v>0</v>
      </c>
      <c r="F31" s="3383">
        <v>0</v>
      </c>
      <c r="G31" s="3383">
        <v>0</v>
      </c>
      <c r="H31" s="3383">
        <v>144</v>
      </c>
      <c r="I31" s="3383">
        <v>53</v>
      </c>
      <c r="J31" s="3383">
        <v>0</v>
      </c>
      <c r="K31" s="3383">
        <v>0</v>
      </c>
      <c r="L31" s="3382">
        <v>388</v>
      </c>
      <c r="M31" s="3383">
        <v>364</v>
      </c>
      <c r="N31" s="3383">
        <v>564</v>
      </c>
      <c r="O31" s="3382">
        <v>1316</v>
      </c>
    </row>
    <row r="32" spans="1:15" ht="12" customHeight="1">
      <c r="A32" s="1833" t="s">
        <v>2094</v>
      </c>
      <c r="B32" s="3383">
        <v>125</v>
      </c>
      <c r="C32" s="3383">
        <v>118</v>
      </c>
      <c r="D32" s="3383">
        <v>0</v>
      </c>
      <c r="E32" s="3383">
        <v>0</v>
      </c>
      <c r="F32" s="3383">
        <v>27</v>
      </c>
      <c r="G32" s="3383">
        <v>0</v>
      </c>
      <c r="H32" s="3383">
        <v>180</v>
      </c>
      <c r="I32" s="3383">
        <v>0</v>
      </c>
      <c r="J32" s="3383">
        <v>0</v>
      </c>
      <c r="K32" s="3383">
        <v>0</v>
      </c>
      <c r="L32" s="3382">
        <v>450</v>
      </c>
      <c r="M32" s="3383">
        <v>329</v>
      </c>
      <c r="N32" s="3383">
        <v>139</v>
      </c>
      <c r="O32" s="3382">
        <v>918</v>
      </c>
    </row>
    <row r="33" spans="1:21" ht="12" customHeight="1">
      <c r="A33" s="1833" t="s">
        <v>3125</v>
      </c>
      <c r="B33" s="3383">
        <v>0</v>
      </c>
      <c r="C33" s="3383">
        <v>36</v>
      </c>
      <c r="D33" s="3383">
        <v>0</v>
      </c>
      <c r="E33" s="3383">
        <v>0</v>
      </c>
      <c r="F33" s="3383">
        <v>0</v>
      </c>
      <c r="G33" s="3383">
        <v>0</v>
      </c>
      <c r="H33" s="3383">
        <v>0</v>
      </c>
      <c r="I33" s="3383">
        <v>0</v>
      </c>
      <c r="J33" s="3383">
        <v>0</v>
      </c>
      <c r="K33" s="3383">
        <v>0</v>
      </c>
      <c r="L33" s="3382">
        <v>36</v>
      </c>
      <c r="M33" s="3383">
        <v>0</v>
      </c>
      <c r="N33" s="3383">
        <v>0</v>
      </c>
      <c r="O33" s="3382">
        <v>36</v>
      </c>
    </row>
    <row r="34" spans="1:21" ht="12" customHeight="1">
      <c r="A34" s="1833" t="s">
        <v>3126</v>
      </c>
      <c r="B34" s="3383">
        <v>294</v>
      </c>
      <c r="C34" s="3383">
        <v>0</v>
      </c>
      <c r="D34" s="3383">
        <v>0</v>
      </c>
      <c r="E34" s="3383">
        <v>0</v>
      </c>
      <c r="F34" s="3383">
        <v>0</v>
      </c>
      <c r="G34" s="3383">
        <v>0</v>
      </c>
      <c r="H34" s="3383">
        <v>73</v>
      </c>
      <c r="I34" s="3383">
        <v>0</v>
      </c>
      <c r="J34" s="3383">
        <v>0</v>
      </c>
      <c r="K34" s="3383">
        <v>0</v>
      </c>
      <c r="L34" s="3382">
        <v>367</v>
      </c>
      <c r="M34" s="3383">
        <v>0</v>
      </c>
      <c r="N34" s="3383">
        <v>216</v>
      </c>
      <c r="O34" s="3382">
        <v>583</v>
      </c>
    </row>
    <row r="35" spans="1:21" ht="12" customHeight="1">
      <c r="A35" s="1833" t="s">
        <v>1830</v>
      </c>
      <c r="B35" s="3383">
        <v>40</v>
      </c>
      <c r="C35" s="3383">
        <v>0</v>
      </c>
      <c r="D35" s="3383">
        <v>0</v>
      </c>
      <c r="E35" s="3383">
        <v>2765</v>
      </c>
      <c r="F35" s="3383">
        <v>0</v>
      </c>
      <c r="G35" s="3383">
        <v>0</v>
      </c>
      <c r="H35" s="3383">
        <v>266</v>
      </c>
      <c r="I35" s="3383">
        <v>0</v>
      </c>
      <c r="J35" s="3383">
        <v>0</v>
      </c>
      <c r="K35" s="3383">
        <v>0</v>
      </c>
      <c r="L35" s="3382">
        <v>3071</v>
      </c>
      <c r="M35" s="3383">
        <v>20</v>
      </c>
      <c r="N35" s="3383">
        <v>165</v>
      </c>
      <c r="O35" s="3382">
        <v>3256</v>
      </c>
    </row>
    <row r="36" spans="1:21" ht="12" customHeight="1">
      <c r="A36" s="1833" t="s">
        <v>3127</v>
      </c>
      <c r="B36" s="3383">
        <v>113</v>
      </c>
      <c r="C36" s="3383">
        <v>0</v>
      </c>
      <c r="D36" s="3383">
        <v>0</v>
      </c>
      <c r="E36" s="3383">
        <v>0</v>
      </c>
      <c r="F36" s="3383">
        <v>64</v>
      </c>
      <c r="G36" s="3383">
        <v>0</v>
      </c>
      <c r="H36" s="3383">
        <v>0</v>
      </c>
      <c r="I36" s="3383">
        <v>0</v>
      </c>
      <c r="J36" s="3383">
        <v>0</v>
      </c>
      <c r="K36" s="3383">
        <v>0</v>
      </c>
      <c r="L36" s="3382">
        <v>177</v>
      </c>
      <c r="M36" s="3383">
        <v>0</v>
      </c>
      <c r="N36" s="3383">
        <v>88</v>
      </c>
      <c r="O36" s="3382">
        <v>265</v>
      </c>
    </row>
    <row r="37" spans="1:21" ht="12" customHeight="1">
      <c r="A37" s="1833" t="s">
        <v>3128</v>
      </c>
      <c r="B37" s="3383">
        <v>299</v>
      </c>
      <c r="C37" s="3383">
        <v>0</v>
      </c>
      <c r="D37" s="3383">
        <v>0</v>
      </c>
      <c r="E37" s="3383">
        <v>0</v>
      </c>
      <c r="F37" s="3383">
        <v>224</v>
      </c>
      <c r="G37" s="3383">
        <v>0</v>
      </c>
      <c r="H37" s="3383">
        <v>475</v>
      </c>
      <c r="I37" s="3383">
        <v>0</v>
      </c>
      <c r="J37" s="3383">
        <v>0</v>
      </c>
      <c r="K37" s="3383">
        <v>0</v>
      </c>
      <c r="L37" s="3382">
        <v>998</v>
      </c>
      <c r="M37" s="3383">
        <v>85</v>
      </c>
      <c r="N37" s="3383">
        <v>255</v>
      </c>
      <c r="O37" s="3382">
        <v>1338</v>
      </c>
    </row>
    <row r="38" spans="1:21" ht="12" customHeight="1">
      <c r="A38" s="1833" t="s">
        <v>3129</v>
      </c>
      <c r="B38" s="3383">
        <v>705</v>
      </c>
      <c r="C38" s="3383">
        <v>0</v>
      </c>
      <c r="D38" s="3383">
        <v>0</v>
      </c>
      <c r="E38" s="3383">
        <v>0</v>
      </c>
      <c r="F38" s="3383">
        <v>0</v>
      </c>
      <c r="G38" s="3383">
        <v>0</v>
      </c>
      <c r="H38" s="3383">
        <v>38</v>
      </c>
      <c r="I38" s="3383">
        <v>0</v>
      </c>
      <c r="J38" s="3383">
        <v>0</v>
      </c>
      <c r="K38" s="3383">
        <v>0</v>
      </c>
      <c r="L38" s="3382">
        <v>743</v>
      </c>
      <c r="M38" s="3383">
        <v>611</v>
      </c>
      <c r="N38" s="3383">
        <v>375</v>
      </c>
      <c r="O38" s="3382">
        <v>1729</v>
      </c>
    </row>
    <row r="39" spans="1:21" ht="12" customHeight="1">
      <c r="A39" s="1833" t="s">
        <v>3130</v>
      </c>
      <c r="B39" s="3383">
        <v>0</v>
      </c>
      <c r="C39" s="3383">
        <v>0</v>
      </c>
      <c r="D39" s="3383">
        <v>0</v>
      </c>
      <c r="E39" s="3383">
        <v>0</v>
      </c>
      <c r="F39" s="3383">
        <v>0</v>
      </c>
      <c r="G39" s="3383">
        <v>0</v>
      </c>
      <c r="H39" s="3383">
        <v>141</v>
      </c>
      <c r="I39" s="3383">
        <v>0</v>
      </c>
      <c r="J39" s="3383">
        <v>0</v>
      </c>
      <c r="K39" s="3383">
        <v>0</v>
      </c>
      <c r="L39" s="3382">
        <v>141</v>
      </c>
      <c r="M39" s="3383">
        <v>0</v>
      </c>
      <c r="N39" s="3383">
        <v>0</v>
      </c>
      <c r="O39" s="3382">
        <v>141</v>
      </c>
    </row>
    <row r="40" spans="1:21" ht="12" customHeight="1">
      <c r="A40" s="1833" t="s">
        <v>3131</v>
      </c>
      <c r="B40" s="3383">
        <v>75</v>
      </c>
      <c r="C40" s="3383">
        <v>8</v>
      </c>
      <c r="D40" s="3383">
        <v>0</v>
      </c>
      <c r="E40" s="3383">
        <v>0</v>
      </c>
      <c r="F40" s="3383">
        <v>0</v>
      </c>
      <c r="G40" s="3383">
        <v>0</v>
      </c>
      <c r="H40" s="3383">
        <v>0</v>
      </c>
      <c r="I40" s="3383">
        <v>0</v>
      </c>
      <c r="J40" s="3383">
        <v>0</v>
      </c>
      <c r="K40" s="3383">
        <v>0</v>
      </c>
      <c r="L40" s="3382">
        <v>83</v>
      </c>
      <c r="M40" s="3383">
        <v>109</v>
      </c>
      <c r="N40" s="3383">
        <v>74</v>
      </c>
      <c r="O40" s="3382">
        <v>266</v>
      </c>
    </row>
    <row r="41" spans="1:21" ht="12" customHeight="1">
      <c r="A41" s="1833" t="s">
        <v>3132</v>
      </c>
      <c r="B41" s="3383">
        <v>0</v>
      </c>
      <c r="C41" s="3383">
        <v>0</v>
      </c>
      <c r="D41" s="3383">
        <v>0</v>
      </c>
      <c r="E41" s="3383">
        <v>0</v>
      </c>
      <c r="F41" s="3383">
        <v>0</v>
      </c>
      <c r="G41" s="3383">
        <v>0</v>
      </c>
      <c r="H41" s="3383">
        <v>0</v>
      </c>
      <c r="I41" s="3383">
        <v>0</v>
      </c>
      <c r="J41" s="3383">
        <v>0</v>
      </c>
      <c r="K41" s="3383">
        <v>0</v>
      </c>
      <c r="L41" s="3382">
        <v>0</v>
      </c>
      <c r="M41" s="3383">
        <v>0</v>
      </c>
      <c r="N41" s="3383">
        <v>8</v>
      </c>
      <c r="O41" s="3382">
        <v>8</v>
      </c>
    </row>
    <row r="42" spans="1:21" ht="12" customHeight="1">
      <c r="A42" s="1833" t="s">
        <v>3133</v>
      </c>
      <c r="B42" s="3383">
        <v>345</v>
      </c>
      <c r="C42" s="3383">
        <v>56</v>
      </c>
      <c r="D42" s="3383">
        <v>0</v>
      </c>
      <c r="E42" s="3383">
        <v>0</v>
      </c>
      <c r="F42" s="3383">
        <v>0</v>
      </c>
      <c r="G42" s="3383">
        <v>0</v>
      </c>
      <c r="H42" s="3383">
        <v>205</v>
      </c>
      <c r="I42" s="3383">
        <v>0</v>
      </c>
      <c r="J42" s="3383">
        <v>0</v>
      </c>
      <c r="K42" s="3383">
        <v>0</v>
      </c>
      <c r="L42" s="3382">
        <v>606</v>
      </c>
      <c r="M42" s="3383">
        <v>55</v>
      </c>
      <c r="N42" s="3383">
        <v>265</v>
      </c>
      <c r="O42" s="3382">
        <v>926</v>
      </c>
    </row>
    <row r="43" spans="1:21" ht="12" customHeight="1">
      <c r="A43" s="1833" t="s">
        <v>3134</v>
      </c>
      <c r="B43" s="3383">
        <v>139</v>
      </c>
      <c r="C43" s="3383">
        <v>305</v>
      </c>
      <c r="D43" s="3383">
        <v>0</v>
      </c>
      <c r="E43" s="3383">
        <v>0</v>
      </c>
      <c r="F43" s="3383">
        <v>0</v>
      </c>
      <c r="G43" s="3383">
        <v>0</v>
      </c>
      <c r="H43" s="3383">
        <v>42</v>
      </c>
      <c r="I43" s="3383">
        <v>0</v>
      </c>
      <c r="J43" s="3383">
        <v>317</v>
      </c>
      <c r="K43" s="3383">
        <v>0</v>
      </c>
      <c r="L43" s="3382">
        <v>803</v>
      </c>
      <c r="M43" s="3383">
        <v>198</v>
      </c>
      <c r="N43" s="3383">
        <v>130</v>
      </c>
      <c r="O43" s="3382">
        <v>1131</v>
      </c>
    </row>
    <row r="44" spans="1:21" ht="11.25" customHeight="1">
      <c r="A44" s="1833" t="s">
        <v>3135</v>
      </c>
      <c r="B44" s="3383">
        <v>0</v>
      </c>
      <c r="C44" s="3383">
        <v>0</v>
      </c>
      <c r="D44" s="3383">
        <v>0</v>
      </c>
      <c r="E44" s="3383">
        <v>0</v>
      </c>
      <c r="F44" s="3383">
        <v>0</v>
      </c>
      <c r="G44" s="3383">
        <v>0</v>
      </c>
      <c r="H44" s="3383">
        <v>0</v>
      </c>
      <c r="I44" s="3383">
        <v>0</v>
      </c>
      <c r="J44" s="3383">
        <v>0</v>
      </c>
      <c r="K44" s="3383">
        <v>0</v>
      </c>
      <c r="L44" s="3382">
        <v>0</v>
      </c>
      <c r="M44" s="3383">
        <v>526</v>
      </c>
      <c r="N44" s="3383">
        <v>408</v>
      </c>
      <c r="O44" s="3382">
        <v>934</v>
      </c>
    </row>
    <row r="45" spans="1:21" ht="16.899999999999999" customHeight="1">
      <c r="A45" s="2263" t="s">
        <v>260</v>
      </c>
      <c r="B45" s="2264">
        <v>8583</v>
      </c>
      <c r="C45" s="2264">
        <v>2940</v>
      </c>
      <c r="D45" s="2264">
        <v>188</v>
      </c>
      <c r="E45" s="2264">
        <v>2817</v>
      </c>
      <c r="F45" s="2264">
        <v>580</v>
      </c>
      <c r="G45" s="2264">
        <v>13</v>
      </c>
      <c r="H45" s="2264">
        <v>5601</v>
      </c>
      <c r="I45" s="2264">
        <v>837</v>
      </c>
      <c r="J45" s="2264">
        <v>557</v>
      </c>
      <c r="K45" s="2264">
        <v>39</v>
      </c>
      <c r="L45" s="2264">
        <v>22155</v>
      </c>
      <c r="M45" s="2264">
        <v>17043</v>
      </c>
      <c r="N45" s="2264">
        <v>8200</v>
      </c>
      <c r="O45" s="2264">
        <v>47398</v>
      </c>
    </row>
    <row r="46" spans="1:21" s="1835" customFormat="1" ht="5.25" customHeight="1">
      <c r="A46" s="2265"/>
      <c r="B46" s="2266"/>
      <c r="C46" s="2266"/>
      <c r="D46" s="2266"/>
      <c r="E46" s="2266"/>
      <c r="F46" s="2266"/>
      <c r="G46" s="2266"/>
      <c r="H46" s="2266"/>
      <c r="I46" s="2266"/>
      <c r="J46" s="2266"/>
      <c r="K46" s="2266"/>
      <c r="L46" s="2266"/>
      <c r="M46" s="2266"/>
      <c r="N46" s="2266"/>
      <c r="O46" s="2266"/>
      <c r="P46" s="1444"/>
      <c r="Q46" s="1832"/>
      <c r="R46" s="1832"/>
      <c r="S46" s="1832"/>
      <c r="T46" s="1832"/>
      <c r="U46" s="1832"/>
    </row>
    <row r="47" spans="1:21" s="3392" customFormat="1" ht="10.5" customHeight="1">
      <c r="A47" s="3386" t="s">
        <v>3136</v>
      </c>
      <c r="B47" s="3387"/>
      <c r="C47" s="3387"/>
      <c r="D47" s="3387"/>
      <c r="E47" s="3387"/>
      <c r="F47" s="3387"/>
      <c r="G47" s="3387"/>
      <c r="H47" s="3387"/>
      <c r="I47" s="3387"/>
      <c r="J47" s="3388"/>
      <c r="K47" s="3389"/>
      <c r="L47" s="3390"/>
      <c r="M47" s="3391"/>
      <c r="N47" s="3391"/>
      <c r="O47" s="3387"/>
      <c r="P47" s="3387"/>
    </row>
    <row r="48" spans="1:21" s="3392" customFormat="1" ht="10.5" customHeight="1">
      <c r="A48" s="3386" t="s">
        <v>3137</v>
      </c>
      <c r="B48" s="3387"/>
      <c r="C48" s="3387"/>
      <c r="D48" s="3387"/>
      <c r="E48" s="3387"/>
      <c r="F48" s="3387"/>
      <c r="G48" s="3387"/>
      <c r="H48" s="3387"/>
      <c r="I48" s="3387"/>
      <c r="J48" s="3389"/>
      <c r="K48" s="3389"/>
      <c r="L48" s="3389"/>
      <c r="M48" s="3389"/>
      <c r="N48" s="3389"/>
      <c r="O48" s="3387"/>
      <c r="P48" s="3387"/>
    </row>
    <row r="49" spans="1:16" s="3392" customFormat="1" ht="11.25" customHeight="1">
      <c r="A49" s="3386" t="s">
        <v>3138</v>
      </c>
      <c r="B49" s="3387"/>
      <c r="C49" s="3387"/>
      <c r="D49" s="3387"/>
      <c r="E49" s="3387"/>
      <c r="F49" s="3387"/>
      <c r="G49" s="3387"/>
      <c r="H49" s="3387"/>
      <c r="I49" s="3387"/>
      <c r="J49" s="1836"/>
      <c r="K49" s="3387"/>
      <c r="L49" s="3389"/>
      <c r="M49" s="3389"/>
      <c r="N49" s="3389"/>
      <c r="O49" s="3387"/>
      <c r="P49" s="3387"/>
    </row>
    <row r="50" spans="1:16">
      <c r="A50" s="3393" t="s">
        <v>3139</v>
      </c>
      <c r="B50" s="2267"/>
      <c r="C50" s="2267"/>
      <c r="D50" s="2267"/>
      <c r="E50" s="2267"/>
      <c r="F50" s="2267"/>
      <c r="G50" s="2267"/>
      <c r="H50" s="2267"/>
      <c r="I50" s="2267"/>
      <c r="J50" s="3394"/>
      <c r="K50" s="2268"/>
      <c r="L50" s="2268"/>
      <c r="M50" s="2268"/>
      <c r="N50" s="2268"/>
      <c r="O50" s="3394"/>
      <c r="P50" s="3395"/>
    </row>
    <row r="51" spans="1:16">
      <c r="A51" s="3396"/>
      <c r="B51" s="1444"/>
      <c r="C51" s="1444"/>
      <c r="D51" s="1444"/>
      <c r="E51" s="1444"/>
      <c r="F51" s="1444"/>
      <c r="G51" s="1444"/>
      <c r="H51" s="1444"/>
      <c r="I51" s="1444"/>
      <c r="J51" s="1444"/>
      <c r="K51" s="1444"/>
      <c r="L51" s="1444"/>
      <c r="M51" s="1444"/>
      <c r="N51" s="1444"/>
      <c r="O51" s="1444"/>
      <c r="P51" s="1444"/>
    </row>
    <row r="52" spans="1:16">
      <c r="A52" s="3396"/>
      <c r="B52" s="1444"/>
      <c r="C52" s="1444"/>
      <c r="D52" s="1444"/>
      <c r="E52" s="1444"/>
      <c r="F52" s="1444"/>
      <c r="G52" s="1444"/>
      <c r="H52" s="1444"/>
      <c r="I52" s="1444"/>
      <c r="J52" s="1444"/>
      <c r="K52" s="1444"/>
      <c r="L52" s="1444"/>
      <c r="M52" s="1444"/>
      <c r="N52" s="1444"/>
      <c r="O52" s="1444"/>
      <c r="P52" s="1444"/>
    </row>
    <row r="53" spans="1:16">
      <c r="A53" s="3396"/>
      <c r="B53" s="1444"/>
      <c r="C53" s="1444"/>
      <c r="D53" s="1444"/>
      <c r="E53" s="1444"/>
      <c r="F53" s="1444"/>
      <c r="G53" s="1444"/>
      <c r="H53" s="1444"/>
      <c r="I53" s="1444"/>
      <c r="J53" s="1444"/>
      <c r="K53" s="1444"/>
      <c r="L53" s="1444"/>
      <c r="M53" s="1444"/>
      <c r="N53" s="1444"/>
      <c r="O53" s="1444"/>
      <c r="P53" s="1444"/>
    </row>
    <row r="54" spans="1:16">
      <c r="A54" s="3396"/>
      <c r="B54" s="1444"/>
      <c r="C54" s="1444"/>
      <c r="D54" s="1444"/>
      <c r="E54" s="1444"/>
      <c r="F54" s="1444"/>
      <c r="G54" s="1444"/>
      <c r="H54" s="1444"/>
      <c r="I54" s="1444"/>
      <c r="J54" s="1444"/>
      <c r="K54" s="1444"/>
      <c r="L54" s="1444"/>
      <c r="M54" s="1444"/>
      <c r="N54" s="1444"/>
      <c r="O54" s="1444"/>
      <c r="P54" s="1444"/>
    </row>
    <row r="55" spans="1:16">
      <c r="A55" s="3396"/>
      <c r="B55" s="1444"/>
      <c r="C55" s="1444"/>
      <c r="D55" s="1444"/>
      <c r="E55" s="1444"/>
      <c r="F55" s="1444"/>
      <c r="G55" s="1444"/>
      <c r="H55" s="1444"/>
      <c r="I55" s="1444"/>
      <c r="J55" s="1444"/>
      <c r="K55" s="1444"/>
      <c r="L55" s="1444"/>
      <c r="M55" s="1444"/>
      <c r="N55" s="1444"/>
      <c r="O55" s="1444"/>
      <c r="P55" s="1444"/>
    </row>
    <row r="56" spans="1:16">
      <c r="A56" s="3396"/>
      <c r="B56" s="1444"/>
      <c r="C56" s="1444"/>
      <c r="D56" s="1444"/>
      <c r="E56" s="1444"/>
      <c r="F56" s="1444"/>
      <c r="G56" s="1444"/>
      <c r="H56" s="1444"/>
      <c r="I56" s="1444"/>
      <c r="J56" s="1444"/>
      <c r="K56" s="1444"/>
      <c r="L56" s="1444"/>
      <c r="M56" s="1444"/>
      <c r="N56" s="1444"/>
      <c r="O56" s="1444"/>
      <c r="P56" s="1444"/>
    </row>
    <row r="57" spans="1:16">
      <c r="A57" s="3396"/>
      <c r="B57" s="1444"/>
      <c r="C57" s="1444"/>
      <c r="D57" s="1444"/>
      <c r="E57" s="1444"/>
      <c r="F57" s="1444"/>
      <c r="G57" s="1444"/>
      <c r="H57" s="1444"/>
      <c r="I57" s="1444"/>
      <c r="J57" s="1444"/>
      <c r="K57" s="1444"/>
      <c r="L57" s="1444"/>
      <c r="M57" s="1444"/>
      <c r="N57" s="1444"/>
      <c r="O57" s="1444"/>
      <c r="P57" s="1444"/>
    </row>
    <row r="58" spans="1:16">
      <c r="A58" s="3396"/>
      <c r="B58" s="1444"/>
      <c r="C58" s="1444"/>
      <c r="D58" s="1444"/>
      <c r="E58" s="1444"/>
      <c r="F58" s="1444"/>
      <c r="G58" s="1444"/>
      <c r="H58" s="1444"/>
      <c r="I58" s="1444"/>
      <c r="J58" s="1444"/>
      <c r="K58" s="1444"/>
      <c r="L58" s="1444"/>
      <c r="M58" s="1444"/>
      <c r="N58" s="1444"/>
      <c r="O58" s="1444"/>
      <c r="P58" s="1444"/>
    </row>
  </sheetData>
  <mergeCells count="18">
    <mergeCell ref="I5:I6"/>
    <mergeCell ref="J5:J6"/>
    <mergeCell ref="A1:C1"/>
    <mergeCell ref="A2:O2"/>
    <mergeCell ref="A4:A6"/>
    <mergeCell ref="B4:L4"/>
    <mergeCell ref="M4:M6"/>
    <mergeCell ref="N4:N6"/>
    <mergeCell ref="O4:O6"/>
    <mergeCell ref="B5:B6"/>
    <mergeCell ref="C5:C6"/>
    <mergeCell ref="D5:D6"/>
    <mergeCell ref="K5:K6"/>
    <mergeCell ref="L5:L6"/>
    <mergeCell ref="E5:E6"/>
    <mergeCell ref="F5:F6"/>
    <mergeCell ref="G5:G6"/>
    <mergeCell ref="H5:H6"/>
  </mergeCells>
  <hyperlinks>
    <hyperlink ref="A1" location="CONTENT!A1" display="Back to table of contents"/>
  </hyperlinks>
  <printOptions horizontalCentered="1"/>
  <pageMargins left="0.31496062992125984" right="0" top="0.6692913385826772" bottom="0.23622047244094491" header="0.78740157480314965" footer="0.15748031496062992"/>
  <pageSetup paperSize="9" scale="95"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CK29"/>
  <sheetViews>
    <sheetView workbookViewId="0">
      <selection activeCell="K1" sqref="K1:K1048576"/>
    </sheetView>
  </sheetViews>
  <sheetFormatPr defaultRowHeight="15.75"/>
  <cols>
    <col min="1" max="1" width="1.6640625" style="3339" customWidth="1"/>
    <col min="2" max="2" width="36.1640625" style="3339" customWidth="1"/>
    <col min="3" max="3" width="12.5" style="3339" customWidth="1"/>
    <col min="4" max="4" width="13" style="3339" customWidth="1"/>
    <col min="5" max="6" width="12.83203125" style="3339" customWidth="1"/>
    <col min="7" max="7" width="14.5" style="3339" customWidth="1"/>
    <col min="8" max="8" width="12.6640625" style="3339" customWidth="1"/>
    <col min="9" max="9" width="12" style="3339" customWidth="1"/>
    <col min="10" max="10" width="13.33203125" style="3339" customWidth="1"/>
    <col min="11" max="11" width="7.5" style="3339" customWidth="1"/>
    <col min="12" max="255" width="8.83203125" style="3339"/>
    <col min="256" max="256" width="1.6640625" style="3339" customWidth="1"/>
    <col min="257" max="257" width="32.5" style="3339" customWidth="1"/>
    <col min="258" max="258" width="14.33203125" style="3339" customWidth="1"/>
    <col min="259" max="259" width="13.5" style="3339" customWidth="1"/>
    <col min="260" max="260" width="12.6640625" style="3339" customWidth="1"/>
    <col min="261" max="261" width="12.83203125" style="3339" customWidth="1"/>
    <col min="262" max="262" width="14.5" style="3339" customWidth="1"/>
    <col min="263" max="263" width="12.6640625" style="3339" customWidth="1"/>
    <col min="264" max="264" width="12" style="3339" customWidth="1"/>
    <col min="265" max="265" width="13.33203125" style="3339" customWidth="1"/>
    <col min="266" max="266" width="8.83203125" style="3339"/>
    <col min="267" max="267" width="7.5" style="3339" customWidth="1"/>
    <col min="268" max="511" width="8.83203125" style="3339"/>
    <col min="512" max="512" width="1.6640625" style="3339" customWidth="1"/>
    <col min="513" max="513" width="32.5" style="3339" customWidth="1"/>
    <col min="514" max="514" width="14.33203125" style="3339" customWidth="1"/>
    <col min="515" max="515" width="13.5" style="3339" customWidth="1"/>
    <col min="516" max="516" width="12.6640625" style="3339" customWidth="1"/>
    <col min="517" max="517" width="12.83203125" style="3339" customWidth="1"/>
    <col min="518" max="518" width="14.5" style="3339" customWidth="1"/>
    <col min="519" max="519" width="12.6640625" style="3339" customWidth="1"/>
    <col min="520" max="520" width="12" style="3339" customWidth="1"/>
    <col min="521" max="521" width="13.33203125" style="3339" customWidth="1"/>
    <col min="522" max="522" width="8.83203125" style="3339"/>
    <col min="523" max="523" width="7.5" style="3339" customWidth="1"/>
    <col min="524" max="767" width="8.83203125" style="3339"/>
    <col min="768" max="768" width="1.6640625" style="3339" customWidth="1"/>
    <col min="769" max="769" width="32.5" style="3339" customWidth="1"/>
    <col min="770" max="770" width="14.33203125" style="3339" customWidth="1"/>
    <col min="771" max="771" width="13.5" style="3339" customWidth="1"/>
    <col min="772" max="772" width="12.6640625" style="3339" customWidth="1"/>
    <col min="773" max="773" width="12.83203125" style="3339" customWidth="1"/>
    <col min="774" max="774" width="14.5" style="3339" customWidth="1"/>
    <col min="775" max="775" width="12.6640625" style="3339" customWidth="1"/>
    <col min="776" max="776" width="12" style="3339" customWidth="1"/>
    <col min="777" max="777" width="13.33203125" style="3339" customWidth="1"/>
    <col min="778" max="778" width="8.83203125" style="3339"/>
    <col min="779" max="779" width="7.5" style="3339" customWidth="1"/>
    <col min="780" max="1023" width="8.83203125" style="3339"/>
    <col min="1024" max="1024" width="1.6640625" style="3339" customWidth="1"/>
    <col min="1025" max="1025" width="32.5" style="3339" customWidth="1"/>
    <col min="1026" max="1026" width="14.33203125" style="3339" customWidth="1"/>
    <col min="1027" max="1027" width="13.5" style="3339" customWidth="1"/>
    <col min="1028" max="1028" width="12.6640625" style="3339" customWidth="1"/>
    <col min="1029" max="1029" width="12.83203125" style="3339" customWidth="1"/>
    <col min="1030" max="1030" width="14.5" style="3339" customWidth="1"/>
    <col min="1031" max="1031" width="12.6640625" style="3339" customWidth="1"/>
    <col min="1032" max="1032" width="12" style="3339" customWidth="1"/>
    <col min="1033" max="1033" width="13.33203125" style="3339" customWidth="1"/>
    <col min="1034" max="1034" width="8.83203125" style="3339"/>
    <col min="1035" max="1035" width="7.5" style="3339" customWidth="1"/>
    <col min="1036" max="1279" width="8.83203125" style="3339"/>
    <col min="1280" max="1280" width="1.6640625" style="3339" customWidth="1"/>
    <col min="1281" max="1281" width="32.5" style="3339" customWidth="1"/>
    <col min="1282" max="1282" width="14.33203125" style="3339" customWidth="1"/>
    <col min="1283" max="1283" width="13.5" style="3339" customWidth="1"/>
    <col min="1284" max="1284" width="12.6640625" style="3339" customWidth="1"/>
    <col min="1285" max="1285" width="12.83203125" style="3339" customWidth="1"/>
    <col min="1286" max="1286" width="14.5" style="3339" customWidth="1"/>
    <col min="1287" max="1287" width="12.6640625" style="3339" customWidth="1"/>
    <col min="1288" max="1288" width="12" style="3339" customWidth="1"/>
    <col min="1289" max="1289" width="13.33203125" style="3339" customWidth="1"/>
    <col min="1290" max="1290" width="8.83203125" style="3339"/>
    <col min="1291" max="1291" width="7.5" style="3339" customWidth="1"/>
    <col min="1292" max="1535" width="8.83203125" style="3339"/>
    <col min="1536" max="1536" width="1.6640625" style="3339" customWidth="1"/>
    <col min="1537" max="1537" width="32.5" style="3339" customWidth="1"/>
    <col min="1538" max="1538" width="14.33203125" style="3339" customWidth="1"/>
    <col min="1539" max="1539" width="13.5" style="3339" customWidth="1"/>
    <col min="1540" max="1540" width="12.6640625" style="3339" customWidth="1"/>
    <col min="1541" max="1541" width="12.83203125" style="3339" customWidth="1"/>
    <col min="1542" max="1542" width="14.5" style="3339" customWidth="1"/>
    <col min="1543" max="1543" width="12.6640625" style="3339" customWidth="1"/>
    <col min="1544" max="1544" width="12" style="3339" customWidth="1"/>
    <col min="1545" max="1545" width="13.33203125" style="3339" customWidth="1"/>
    <col min="1546" max="1546" width="8.83203125" style="3339"/>
    <col min="1547" max="1547" width="7.5" style="3339" customWidth="1"/>
    <col min="1548" max="1791" width="8.83203125" style="3339"/>
    <col min="1792" max="1792" width="1.6640625" style="3339" customWidth="1"/>
    <col min="1793" max="1793" width="32.5" style="3339" customWidth="1"/>
    <col min="1794" max="1794" width="14.33203125" style="3339" customWidth="1"/>
    <col min="1795" max="1795" width="13.5" style="3339" customWidth="1"/>
    <col min="1796" max="1796" width="12.6640625" style="3339" customWidth="1"/>
    <col min="1797" max="1797" width="12.83203125" style="3339" customWidth="1"/>
    <col min="1798" max="1798" width="14.5" style="3339" customWidth="1"/>
    <col min="1799" max="1799" width="12.6640625" style="3339" customWidth="1"/>
    <col min="1800" max="1800" width="12" style="3339" customWidth="1"/>
    <col min="1801" max="1801" width="13.33203125" style="3339" customWidth="1"/>
    <col min="1802" max="1802" width="8.83203125" style="3339"/>
    <col min="1803" max="1803" width="7.5" style="3339" customWidth="1"/>
    <col min="1804" max="2047" width="8.83203125" style="3339"/>
    <col min="2048" max="2048" width="1.6640625" style="3339" customWidth="1"/>
    <col min="2049" max="2049" width="32.5" style="3339" customWidth="1"/>
    <col min="2050" max="2050" width="14.33203125" style="3339" customWidth="1"/>
    <col min="2051" max="2051" width="13.5" style="3339" customWidth="1"/>
    <col min="2052" max="2052" width="12.6640625" style="3339" customWidth="1"/>
    <col min="2053" max="2053" width="12.83203125" style="3339" customWidth="1"/>
    <col min="2054" max="2054" width="14.5" style="3339" customWidth="1"/>
    <col min="2055" max="2055" width="12.6640625" style="3339" customWidth="1"/>
    <col min="2056" max="2056" width="12" style="3339" customWidth="1"/>
    <col min="2057" max="2057" width="13.33203125" style="3339" customWidth="1"/>
    <col min="2058" max="2058" width="8.83203125" style="3339"/>
    <col min="2059" max="2059" width="7.5" style="3339" customWidth="1"/>
    <col min="2060" max="2303" width="8.83203125" style="3339"/>
    <col min="2304" max="2304" width="1.6640625" style="3339" customWidth="1"/>
    <col min="2305" max="2305" width="32.5" style="3339" customWidth="1"/>
    <col min="2306" max="2306" width="14.33203125" style="3339" customWidth="1"/>
    <col min="2307" max="2307" width="13.5" style="3339" customWidth="1"/>
    <col min="2308" max="2308" width="12.6640625" style="3339" customWidth="1"/>
    <col min="2309" max="2309" width="12.83203125" style="3339" customWidth="1"/>
    <col min="2310" max="2310" width="14.5" style="3339" customWidth="1"/>
    <col min="2311" max="2311" width="12.6640625" style="3339" customWidth="1"/>
    <col min="2312" max="2312" width="12" style="3339" customWidth="1"/>
    <col min="2313" max="2313" width="13.33203125" style="3339" customWidth="1"/>
    <col min="2314" max="2314" width="8.83203125" style="3339"/>
    <col min="2315" max="2315" width="7.5" style="3339" customWidth="1"/>
    <col min="2316" max="2559" width="8.83203125" style="3339"/>
    <col min="2560" max="2560" width="1.6640625" style="3339" customWidth="1"/>
    <col min="2561" max="2561" width="32.5" style="3339" customWidth="1"/>
    <col min="2562" max="2562" width="14.33203125" style="3339" customWidth="1"/>
    <col min="2563" max="2563" width="13.5" style="3339" customWidth="1"/>
    <col min="2564" max="2564" width="12.6640625" style="3339" customWidth="1"/>
    <col min="2565" max="2565" width="12.83203125" style="3339" customWidth="1"/>
    <col min="2566" max="2566" width="14.5" style="3339" customWidth="1"/>
    <col min="2567" max="2567" width="12.6640625" style="3339" customWidth="1"/>
    <col min="2568" max="2568" width="12" style="3339" customWidth="1"/>
    <col min="2569" max="2569" width="13.33203125" style="3339" customWidth="1"/>
    <col min="2570" max="2570" width="8.83203125" style="3339"/>
    <col min="2571" max="2571" width="7.5" style="3339" customWidth="1"/>
    <col min="2572" max="2815" width="8.83203125" style="3339"/>
    <col min="2816" max="2816" width="1.6640625" style="3339" customWidth="1"/>
    <col min="2817" max="2817" width="32.5" style="3339" customWidth="1"/>
    <col min="2818" max="2818" width="14.33203125" style="3339" customWidth="1"/>
    <col min="2819" max="2819" width="13.5" style="3339" customWidth="1"/>
    <col min="2820" max="2820" width="12.6640625" style="3339" customWidth="1"/>
    <col min="2821" max="2821" width="12.83203125" style="3339" customWidth="1"/>
    <col min="2822" max="2822" width="14.5" style="3339" customWidth="1"/>
    <col min="2823" max="2823" width="12.6640625" style="3339" customWidth="1"/>
    <col min="2824" max="2824" width="12" style="3339" customWidth="1"/>
    <col min="2825" max="2825" width="13.33203125" style="3339" customWidth="1"/>
    <col min="2826" max="2826" width="8.83203125" style="3339"/>
    <col min="2827" max="2827" width="7.5" style="3339" customWidth="1"/>
    <col min="2828" max="3071" width="8.83203125" style="3339"/>
    <col min="3072" max="3072" width="1.6640625" style="3339" customWidth="1"/>
    <col min="3073" max="3073" width="32.5" style="3339" customWidth="1"/>
    <col min="3074" max="3074" width="14.33203125" style="3339" customWidth="1"/>
    <col min="3075" max="3075" width="13.5" style="3339" customWidth="1"/>
    <col min="3076" max="3076" width="12.6640625" style="3339" customWidth="1"/>
    <col min="3077" max="3077" width="12.83203125" style="3339" customWidth="1"/>
    <col min="3078" max="3078" width="14.5" style="3339" customWidth="1"/>
    <col min="3079" max="3079" width="12.6640625" style="3339" customWidth="1"/>
    <col min="3080" max="3080" width="12" style="3339" customWidth="1"/>
    <col min="3081" max="3081" width="13.33203125" style="3339" customWidth="1"/>
    <col min="3082" max="3082" width="8.83203125" style="3339"/>
    <col min="3083" max="3083" width="7.5" style="3339" customWidth="1"/>
    <col min="3084" max="3327" width="8.83203125" style="3339"/>
    <col min="3328" max="3328" width="1.6640625" style="3339" customWidth="1"/>
    <col min="3329" max="3329" width="32.5" style="3339" customWidth="1"/>
    <col min="3330" max="3330" width="14.33203125" style="3339" customWidth="1"/>
    <col min="3331" max="3331" width="13.5" style="3339" customWidth="1"/>
    <col min="3332" max="3332" width="12.6640625" style="3339" customWidth="1"/>
    <col min="3333" max="3333" width="12.83203125" style="3339" customWidth="1"/>
    <col min="3334" max="3334" width="14.5" style="3339" customWidth="1"/>
    <col min="3335" max="3335" width="12.6640625" style="3339" customWidth="1"/>
    <col min="3336" max="3336" width="12" style="3339" customWidth="1"/>
    <col min="3337" max="3337" width="13.33203125" style="3339" customWidth="1"/>
    <col min="3338" max="3338" width="8.83203125" style="3339"/>
    <col min="3339" max="3339" width="7.5" style="3339" customWidth="1"/>
    <col min="3340" max="3583" width="8.83203125" style="3339"/>
    <col min="3584" max="3584" width="1.6640625" style="3339" customWidth="1"/>
    <col min="3585" max="3585" width="32.5" style="3339" customWidth="1"/>
    <col min="3586" max="3586" width="14.33203125" style="3339" customWidth="1"/>
    <col min="3587" max="3587" width="13.5" style="3339" customWidth="1"/>
    <col min="3588" max="3588" width="12.6640625" style="3339" customWidth="1"/>
    <col min="3589" max="3589" width="12.83203125" style="3339" customWidth="1"/>
    <col min="3590" max="3590" width="14.5" style="3339" customWidth="1"/>
    <col min="3591" max="3591" width="12.6640625" style="3339" customWidth="1"/>
    <col min="3592" max="3592" width="12" style="3339" customWidth="1"/>
    <col min="3593" max="3593" width="13.33203125" style="3339" customWidth="1"/>
    <col min="3594" max="3594" width="8.83203125" style="3339"/>
    <col min="3595" max="3595" width="7.5" style="3339" customWidth="1"/>
    <col min="3596" max="3839" width="8.83203125" style="3339"/>
    <col min="3840" max="3840" width="1.6640625" style="3339" customWidth="1"/>
    <col min="3841" max="3841" width="32.5" style="3339" customWidth="1"/>
    <col min="3842" max="3842" width="14.33203125" style="3339" customWidth="1"/>
    <col min="3843" max="3843" width="13.5" style="3339" customWidth="1"/>
    <col min="3844" max="3844" width="12.6640625" style="3339" customWidth="1"/>
    <col min="3845" max="3845" width="12.83203125" style="3339" customWidth="1"/>
    <col min="3846" max="3846" width="14.5" style="3339" customWidth="1"/>
    <col min="3847" max="3847" width="12.6640625" style="3339" customWidth="1"/>
    <col min="3848" max="3848" width="12" style="3339" customWidth="1"/>
    <col min="3849" max="3849" width="13.33203125" style="3339" customWidth="1"/>
    <col min="3850" max="3850" width="8.83203125" style="3339"/>
    <col min="3851" max="3851" width="7.5" style="3339" customWidth="1"/>
    <col min="3852" max="4095" width="8.83203125" style="3339"/>
    <col min="4096" max="4096" width="1.6640625" style="3339" customWidth="1"/>
    <col min="4097" max="4097" width="32.5" style="3339" customWidth="1"/>
    <col min="4098" max="4098" width="14.33203125" style="3339" customWidth="1"/>
    <col min="4099" max="4099" width="13.5" style="3339" customWidth="1"/>
    <col min="4100" max="4100" width="12.6640625" style="3339" customWidth="1"/>
    <col min="4101" max="4101" width="12.83203125" style="3339" customWidth="1"/>
    <col min="4102" max="4102" width="14.5" style="3339" customWidth="1"/>
    <col min="4103" max="4103" width="12.6640625" style="3339" customWidth="1"/>
    <col min="4104" max="4104" width="12" style="3339" customWidth="1"/>
    <col min="4105" max="4105" width="13.33203125" style="3339" customWidth="1"/>
    <col min="4106" max="4106" width="8.83203125" style="3339"/>
    <col min="4107" max="4107" width="7.5" style="3339" customWidth="1"/>
    <col min="4108" max="4351" width="8.83203125" style="3339"/>
    <col min="4352" max="4352" width="1.6640625" style="3339" customWidth="1"/>
    <col min="4353" max="4353" width="32.5" style="3339" customWidth="1"/>
    <col min="4354" max="4354" width="14.33203125" style="3339" customWidth="1"/>
    <col min="4355" max="4355" width="13.5" style="3339" customWidth="1"/>
    <col min="4356" max="4356" width="12.6640625" style="3339" customWidth="1"/>
    <col min="4357" max="4357" width="12.83203125" style="3339" customWidth="1"/>
    <col min="4358" max="4358" width="14.5" style="3339" customWidth="1"/>
    <col min="4359" max="4359" width="12.6640625" style="3339" customWidth="1"/>
    <col min="4360" max="4360" width="12" style="3339" customWidth="1"/>
    <col min="4361" max="4361" width="13.33203125" style="3339" customWidth="1"/>
    <col min="4362" max="4362" width="8.83203125" style="3339"/>
    <col min="4363" max="4363" width="7.5" style="3339" customWidth="1"/>
    <col min="4364" max="4607" width="8.83203125" style="3339"/>
    <col min="4608" max="4608" width="1.6640625" style="3339" customWidth="1"/>
    <col min="4609" max="4609" width="32.5" style="3339" customWidth="1"/>
    <col min="4610" max="4610" width="14.33203125" style="3339" customWidth="1"/>
    <col min="4611" max="4611" width="13.5" style="3339" customWidth="1"/>
    <col min="4612" max="4612" width="12.6640625" style="3339" customWidth="1"/>
    <col min="4613" max="4613" width="12.83203125" style="3339" customWidth="1"/>
    <col min="4614" max="4614" width="14.5" style="3339" customWidth="1"/>
    <col min="4615" max="4615" width="12.6640625" style="3339" customWidth="1"/>
    <col min="4616" max="4616" width="12" style="3339" customWidth="1"/>
    <col min="4617" max="4617" width="13.33203125" style="3339" customWidth="1"/>
    <col min="4618" max="4618" width="8.83203125" style="3339"/>
    <col min="4619" max="4619" width="7.5" style="3339" customWidth="1"/>
    <col min="4620" max="4863" width="8.83203125" style="3339"/>
    <col min="4864" max="4864" width="1.6640625" style="3339" customWidth="1"/>
    <col min="4865" max="4865" width="32.5" style="3339" customWidth="1"/>
    <col min="4866" max="4866" width="14.33203125" style="3339" customWidth="1"/>
    <col min="4867" max="4867" width="13.5" style="3339" customWidth="1"/>
    <col min="4868" max="4868" width="12.6640625" style="3339" customWidth="1"/>
    <col min="4869" max="4869" width="12.83203125" style="3339" customWidth="1"/>
    <col min="4870" max="4870" width="14.5" style="3339" customWidth="1"/>
    <col min="4871" max="4871" width="12.6640625" style="3339" customWidth="1"/>
    <col min="4872" max="4872" width="12" style="3339" customWidth="1"/>
    <col min="4873" max="4873" width="13.33203125" style="3339" customWidth="1"/>
    <col min="4874" max="4874" width="8.83203125" style="3339"/>
    <col min="4875" max="4875" width="7.5" style="3339" customWidth="1"/>
    <col min="4876" max="5119" width="8.83203125" style="3339"/>
    <col min="5120" max="5120" width="1.6640625" style="3339" customWidth="1"/>
    <col min="5121" max="5121" width="32.5" style="3339" customWidth="1"/>
    <col min="5122" max="5122" width="14.33203125" style="3339" customWidth="1"/>
    <col min="5123" max="5123" width="13.5" style="3339" customWidth="1"/>
    <col min="5124" max="5124" width="12.6640625" style="3339" customWidth="1"/>
    <col min="5125" max="5125" width="12.83203125" style="3339" customWidth="1"/>
    <col min="5126" max="5126" width="14.5" style="3339" customWidth="1"/>
    <col min="5127" max="5127" width="12.6640625" style="3339" customWidth="1"/>
    <col min="5128" max="5128" width="12" style="3339" customWidth="1"/>
    <col min="5129" max="5129" width="13.33203125" style="3339" customWidth="1"/>
    <col min="5130" max="5130" width="8.83203125" style="3339"/>
    <col min="5131" max="5131" width="7.5" style="3339" customWidth="1"/>
    <col min="5132" max="5375" width="8.83203125" style="3339"/>
    <col min="5376" max="5376" width="1.6640625" style="3339" customWidth="1"/>
    <col min="5377" max="5377" width="32.5" style="3339" customWidth="1"/>
    <col min="5378" max="5378" width="14.33203125" style="3339" customWidth="1"/>
    <col min="5379" max="5379" width="13.5" style="3339" customWidth="1"/>
    <col min="5380" max="5380" width="12.6640625" style="3339" customWidth="1"/>
    <col min="5381" max="5381" width="12.83203125" style="3339" customWidth="1"/>
    <col min="5382" max="5382" width="14.5" style="3339" customWidth="1"/>
    <col min="5383" max="5383" width="12.6640625" style="3339" customWidth="1"/>
    <col min="5384" max="5384" width="12" style="3339" customWidth="1"/>
    <col min="5385" max="5385" width="13.33203125" style="3339" customWidth="1"/>
    <col min="5386" max="5386" width="8.83203125" style="3339"/>
    <col min="5387" max="5387" width="7.5" style="3339" customWidth="1"/>
    <col min="5388" max="5631" width="8.83203125" style="3339"/>
    <col min="5632" max="5632" width="1.6640625" style="3339" customWidth="1"/>
    <col min="5633" max="5633" width="32.5" style="3339" customWidth="1"/>
    <col min="5634" max="5634" width="14.33203125" style="3339" customWidth="1"/>
    <col min="5635" max="5635" width="13.5" style="3339" customWidth="1"/>
    <col min="5636" max="5636" width="12.6640625" style="3339" customWidth="1"/>
    <col min="5637" max="5637" width="12.83203125" style="3339" customWidth="1"/>
    <col min="5638" max="5638" width="14.5" style="3339" customWidth="1"/>
    <col min="5639" max="5639" width="12.6640625" style="3339" customWidth="1"/>
    <col min="5640" max="5640" width="12" style="3339" customWidth="1"/>
    <col min="5641" max="5641" width="13.33203125" style="3339" customWidth="1"/>
    <col min="5642" max="5642" width="8.83203125" style="3339"/>
    <col min="5643" max="5643" width="7.5" style="3339" customWidth="1"/>
    <col min="5644" max="5887" width="8.83203125" style="3339"/>
    <col min="5888" max="5888" width="1.6640625" style="3339" customWidth="1"/>
    <col min="5889" max="5889" width="32.5" style="3339" customWidth="1"/>
    <col min="5890" max="5890" width="14.33203125" style="3339" customWidth="1"/>
    <col min="5891" max="5891" width="13.5" style="3339" customWidth="1"/>
    <col min="5892" max="5892" width="12.6640625" style="3339" customWidth="1"/>
    <col min="5893" max="5893" width="12.83203125" style="3339" customWidth="1"/>
    <col min="5894" max="5894" width="14.5" style="3339" customWidth="1"/>
    <col min="5895" max="5895" width="12.6640625" style="3339" customWidth="1"/>
    <col min="5896" max="5896" width="12" style="3339" customWidth="1"/>
    <col min="5897" max="5897" width="13.33203125" style="3339" customWidth="1"/>
    <col min="5898" max="5898" width="8.83203125" style="3339"/>
    <col min="5899" max="5899" width="7.5" style="3339" customWidth="1"/>
    <col min="5900" max="6143" width="8.83203125" style="3339"/>
    <col min="6144" max="6144" width="1.6640625" style="3339" customWidth="1"/>
    <col min="6145" max="6145" width="32.5" style="3339" customWidth="1"/>
    <col min="6146" max="6146" width="14.33203125" style="3339" customWidth="1"/>
    <col min="6147" max="6147" width="13.5" style="3339" customWidth="1"/>
    <col min="6148" max="6148" width="12.6640625" style="3339" customWidth="1"/>
    <col min="6149" max="6149" width="12.83203125" style="3339" customWidth="1"/>
    <col min="6150" max="6150" width="14.5" style="3339" customWidth="1"/>
    <col min="6151" max="6151" width="12.6640625" style="3339" customWidth="1"/>
    <col min="6152" max="6152" width="12" style="3339" customWidth="1"/>
    <col min="6153" max="6153" width="13.33203125" style="3339" customWidth="1"/>
    <col min="6154" max="6154" width="8.83203125" style="3339"/>
    <col min="6155" max="6155" width="7.5" style="3339" customWidth="1"/>
    <col min="6156" max="6399" width="8.83203125" style="3339"/>
    <col min="6400" max="6400" width="1.6640625" style="3339" customWidth="1"/>
    <col min="6401" max="6401" width="32.5" style="3339" customWidth="1"/>
    <col min="6402" max="6402" width="14.33203125" style="3339" customWidth="1"/>
    <col min="6403" max="6403" width="13.5" style="3339" customWidth="1"/>
    <col min="6404" max="6404" width="12.6640625" style="3339" customWidth="1"/>
    <col min="6405" max="6405" width="12.83203125" style="3339" customWidth="1"/>
    <col min="6406" max="6406" width="14.5" style="3339" customWidth="1"/>
    <col min="6407" max="6407" width="12.6640625" style="3339" customWidth="1"/>
    <col min="6408" max="6408" width="12" style="3339" customWidth="1"/>
    <col min="6409" max="6409" width="13.33203125" style="3339" customWidth="1"/>
    <col min="6410" max="6410" width="8.83203125" style="3339"/>
    <col min="6411" max="6411" width="7.5" style="3339" customWidth="1"/>
    <col min="6412" max="6655" width="8.83203125" style="3339"/>
    <col min="6656" max="6656" width="1.6640625" style="3339" customWidth="1"/>
    <col min="6657" max="6657" width="32.5" style="3339" customWidth="1"/>
    <col min="6658" max="6658" width="14.33203125" style="3339" customWidth="1"/>
    <col min="6659" max="6659" width="13.5" style="3339" customWidth="1"/>
    <col min="6660" max="6660" width="12.6640625" style="3339" customWidth="1"/>
    <col min="6661" max="6661" width="12.83203125" style="3339" customWidth="1"/>
    <col min="6662" max="6662" width="14.5" style="3339" customWidth="1"/>
    <col min="6663" max="6663" width="12.6640625" style="3339" customWidth="1"/>
    <col min="6664" max="6664" width="12" style="3339" customWidth="1"/>
    <col min="6665" max="6665" width="13.33203125" style="3339" customWidth="1"/>
    <col min="6666" max="6666" width="8.83203125" style="3339"/>
    <col min="6667" max="6667" width="7.5" style="3339" customWidth="1"/>
    <col min="6668" max="6911" width="8.83203125" style="3339"/>
    <col min="6912" max="6912" width="1.6640625" style="3339" customWidth="1"/>
    <col min="6913" max="6913" width="32.5" style="3339" customWidth="1"/>
    <col min="6914" max="6914" width="14.33203125" style="3339" customWidth="1"/>
    <col min="6915" max="6915" width="13.5" style="3339" customWidth="1"/>
    <col min="6916" max="6916" width="12.6640625" style="3339" customWidth="1"/>
    <col min="6917" max="6917" width="12.83203125" style="3339" customWidth="1"/>
    <col min="6918" max="6918" width="14.5" style="3339" customWidth="1"/>
    <col min="6919" max="6919" width="12.6640625" style="3339" customWidth="1"/>
    <col min="6920" max="6920" width="12" style="3339" customWidth="1"/>
    <col min="6921" max="6921" width="13.33203125" style="3339" customWidth="1"/>
    <col min="6922" max="6922" width="8.83203125" style="3339"/>
    <col min="6923" max="6923" width="7.5" style="3339" customWidth="1"/>
    <col min="6924" max="7167" width="8.83203125" style="3339"/>
    <col min="7168" max="7168" width="1.6640625" style="3339" customWidth="1"/>
    <col min="7169" max="7169" width="32.5" style="3339" customWidth="1"/>
    <col min="7170" max="7170" width="14.33203125" style="3339" customWidth="1"/>
    <col min="7171" max="7171" width="13.5" style="3339" customWidth="1"/>
    <col min="7172" max="7172" width="12.6640625" style="3339" customWidth="1"/>
    <col min="7173" max="7173" width="12.83203125" style="3339" customWidth="1"/>
    <col min="7174" max="7174" width="14.5" style="3339" customWidth="1"/>
    <col min="7175" max="7175" width="12.6640625" style="3339" customWidth="1"/>
    <col min="7176" max="7176" width="12" style="3339" customWidth="1"/>
    <col min="7177" max="7177" width="13.33203125" style="3339" customWidth="1"/>
    <col min="7178" max="7178" width="8.83203125" style="3339"/>
    <col min="7179" max="7179" width="7.5" style="3339" customWidth="1"/>
    <col min="7180" max="7423" width="8.83203125" style="3339"/>
    <col min="7424" max="7424" width="1.6640625" style="3339" customWidth="1"/>
    <col min="7425" max="7425" width="32.5" style="3339" customWidth="1"/>
    <col min="7426" max="7426" width="14.33203125" style="3339" customWidth="1"/>
    <col min="7427" max="7427" width="13.5" style="3339" customWidth="1"/>
    <col min="7428" max="7428" width="12.6640625" style="3339" customWidth="1"/>
    <col min="7429" max="7429" width="12.83203125" style="3339" customWidth="1"/>
    <col min="7430" max="7430" width="14.5" style="3339" customWidth="1"/>
    <col min="7431" max="7431" width="12.6640625" style="3339" customWidth="1"/>
    <col min="7432" max="7432" width="12" style="3339" customWidth="1"/>
    <col min="7433" max="7433" width="13.33203125" style="3339" customWidth="1"/>
    <col min="7434" max="7434" width="8.83203125" style="3339"/>
    <col min="7435" max="7435" width="7.5" style="3339" customWidth="1"/>
    <col min="7436" max="7679" width="8.83203125" style="3339"/>
    <col min="7680" max="7680" width="1.6640625" style="3339" customWidth="1"/>
    <col min="7681" max="7681" width="32.5" style="3339" customWidth="1"/>
    <col min="7682" max="7682" width="14.33203125" style="3339" customWidth="1"/>
    <col min="7683" max="7683" width="13.5" style="3339" customWidth="1"/>
    <col min="7684" max="7684" width="12.6640625" style="3339" customWidth="1"/>
    <col min="7685" max="7685" width="12.83203125" style="3339" customWidth="1"/>
    <col min="7686" max="7686" width="14.5" style="3339" customWidth="1"/>
    <col min="7687" max="7687" width="12.6640625" style="3339" customWidth="1"/>
    <col min="7688" max="7688" width="12" style="3339" customWidth="1"/>
    <col min="7689" max="7689" width="13.33203125" style="3339" customWidth="1"/>
    <col min="7690" max="7690" width="8.83203125" style="3339"/>
    <col min="7691" max="7691" width="7.5" style="3339" customWidth="1"/>
    <col min="7692" max="7935" width="8.83203125" style="3339"/>
    <col min="7936" max="7936" width="1.6640625" style="3339" customWidth="1"/>
    <col min="7937" max="7937" width="32.5" style="3339" customWidth="1"/>
    <col min="7938" max="7938" width="14.33203125" style="3339" customWidth="1"/>
    <col min="7939" max="7939" width="13.5" style="3339" customWidth="1"/>
    <col min="7940" max="7940" width="12.6640625" style="3339" customWidth="1"/>
    <col min="7941" max="7941" width="12.83203125" style="3339" customWidth="1"/>
    <col min="7942" max="7942" width="14.5" style="3339" customWidth="1"/>
    <col min="7943" max="7943" width="12.6640625" style="3339" customWidth="1"/>
    <col min="7944" max="7944" width="12" style="3339" customWidth="1"/>
    <col min="7945" max="7945" width="13.33203125" style="3339" customWidth="1"/>
    <col min="7946" max="7946" width="8.83203125" style="3339"/>
    <col min="7947" max="7947" width="7.5" style="3339" customWidth="1"/>
    <col min="7948" max="8191" width="8.83203125" style="3339"/>
    <col min="8192" max="8192" width="1.6640625" style="3339" customWidth="1"/>
    <col min="8193" max="8193" width="32.5" style="3339" customWidth="1"/>
    <col min="8194" max="8194" width="14.33203125" style="3339" customWidth="1"/>
    <col min="8195" max="8195" width="13.5" style="3339" customWidth="1"/>
    <col min="8196" max="8196" width="12.6640625" style="3339" customWidth="1"/>
    <col min="8197" max="8197" width="12.83203125" style="3339" customWidth="1"/>
    <col min="8198" max="8198" width="14.5" style="3339" customWidth="1"/>
    <col min="8199" max="8199" width="12.6640625" style="3339" customWidth="1"/>
    <col min="8200" max="8200" width="12" style="3339" customWidth="1"/>
    <col min="8201" max="8201" width="13.33203125" style="3339" customWidth="1"/>
    <col min="8202" max="8202" width="8.83203125" style="3339"/>
    <col min="8203" max="8203" width="7.5" style="3339" customWidth="1"/>
    <col min="8204" max="8447" width="8.83203125" style="3339"/>
    <col min="8448" max="8448" width="1.6640625" style="3339" customWidth="1"/>
    <col min="8449" max="8449" width="32.5" style="3339" customWidth="1"/>
    <col min="8450" max="8450" width="14.33203125" style="3339" customWidth="1"/>
    <col min="8451" max="8451" width="13.5" style="3339" customWidth="1"/>
    <col min="8452" max="8452" width="12.6640625" style="3339" customWidth="1"/>
    <col min="8453" max="8453" width="12.83203125" style="3339" customWidth="1"/>
    <col min="8454" max="8454" width="14.5" style="3339" customWidth="1"/>
    <col min="8455" max="8455" width="12.6640625" style="3339" customWidth="1"/>
    <col min="8456" max="8456" width="12" style="3339" customWidth="1"/>
    <col min="8457" max="8457" width="13.33203125" style="3339" customWidth="1"/>
    <col min="8458" max="8458" width="8.83203125" style="3339"/>
    <col min="8459" max="8459" width="7.5" style="3339" customWidth="1"/>
    <col min="8460" max="8703" width="8.83203125" style="3339"/>
    <col min="8704" max="8704" width="1.6640625" style="3339" customWidth="1"/>
    <col min="8705" max="8705" width="32.5" style="3339" customWidth="1"/>
    <col min="8706" max="8706" width="14.33203125" style="3339" customWidth="1"/>
    <col min="8707" max="8707" width="13.5" style="3339" customWidth="1"/>
    <col min="8708" max="8708" width="12.6640625" style="3339" customWidth="1"/>
    <col min="8709" max="8709" width="12.83203125" style="3339" customWidth="1"/>
    <col min="8710" max="8710" width="14.5" style="3339" customWidth="1"/>
    <col min="8711" max="8711" width="12.6640625" style="3339" customWidth="1"/>
    <col min="8712" max="8712" width="12" style="3339" customWidth="1"/>
    <col min="8713" max="8713" width="13.33203125" style="3339" customWidth="1"/>
    <col min="8714" max="8714" width="8.83203125" style="3339"/>
    <col min="8715" max="8715" width="7.5" style="3339" customWidth="1"/>
    <col min="8716" max="8959" width="8.83203125" style="3339"/>
    <col min="8960" max="8960" width="1.6640625" style="3339" customWidth="1"/>
    <col min="8961" max="8961" width="32.5" style="3339" customWidth="1"/>
    <col min="8962" max="8962" width="14.33203125" style="3339" customWidth="1"/>
    <col min="8963" max="8963" width="13.5" style="3339" customWidth="1"/>
    <col min="8964" max="8964" width="12.6640625" style="3339" customWidth="1"/>
    <col min="8965" max="8965" width="12.83203125" style="3339" customWidth="1"/>
    <col min="8966" max="8966" width="14.5" style="3339" customWidth="1"/>
    <col min="8967" max="8967" width="12.6640625" style="3339" customWidth="1"/>
    <col min="8968" max="8968" width="12" style="3339" customWidth="1"/>
    <col min="8969" max="8969" width="13.33203125" style="3339" customWidth="1"/>
    <col min="8970" max="8970" width="8.83203125" style="3339"/>
    <col min="8971" max="8971" width="7.5" style="3339" customWidth="1"/>
    <col min="8972" max="9215" width="8.83203125" style="3339"/>
    <col min="9216" max="9216" width="1.6640625" style="3339" customWidth="1"/>
    <col min="9217" max="9217" width="32.5" style="3339" customWidth="1"/>
    <col min="9218" max="9218" width="14.33203125" style="3339" customWidth="1"/>
    <col min="9219" max="9219" width="13.5" style="3339" customWidth="1"/>
    <col min="9220" max="9220" width="12.6640625" style="3339" customWidth="1"/>
    <col min="9221" max="9221" width="12.83203125" style="3339" customWidth="1"/>
    <col min="9222" max="9222" width="14.5" style="3339" customWidth="1"/>
    <col min="9223" max="9223" width="12.6640625" style="3339" customWidth="1"/>
    <col min="9224" max="9224" width="12" style="3339" customWidth="1"/>
    <col min="9225" max="9225" width="13.33203125" style="3339" customWidth="1"/>
    <col min="9226" max="9226" width="8.83203125" style="3339"/>
    <col min="9227" max="9227" width="7.5" style="3339" customWidth="1"/>
    <col min="9228" max="9471" width="8.83203125" style="3339"/>
    <col min="9472" max="9472" width="1.6640625" style="3339" customWidth="1"/>
    <col min="9473" max="9473" width="32.5" style="3339" customWidth="1"/>
    <col min="9474" max="9474" width="14.33203125" style="3339" customWidth="1"/>
    <col min="9475" max="9475" width="13.5" style="3339" customWidth="1"/>
    <col min="9476" max="9476" width="12.6640625" style="3339" customWidth="1"/>
    <col min="9477" max="9477" width="12.83203125" style="3339" customWidth="1"/>
    <col min="9478" max="9478" width="14.5" style="3339" customWidth="1"/>
    <col min="9479" max="9479" width="12.6640625" style="3339" customWidth="1"/>
    <col min="9480" max="9480" width="12" style="3339" customWidth="1"/>
    <col min="9481" max="9481" width="13.33203125" style="3339" customWidth="1"/>
    <col min="9482" max="9482" width="8.83203125" style="3339"/>
    <col min="9483" max="9483" width="7.5" style="3339" customWidth="1"/>
    <col min="9484" max="9727" width="8.83203125" style="3339"/>
    <col min="9728" max="9728" width="1.6640625" style="3339" customWidth="1"/>
    <col min="9729" max="9729" width="32.5" style="3339" customWidth="1"/>
    <col min="9730" max="9730" width="14.33203125" style="3339" customWidth="1"/>
    <col min="9731" max="9731" width="13.5" style="3339" customWidth="1"/>
    <col min="9732" max="9732" width="12.6640625" style="3339" customWidth="1"/>
    <col min="9733" max="9733" width="12.83203125" style="3339" customWidth="1"/>
    <col min="9734" max="9734" width="14.5" style="3339" customWidth="1"/>
    <col min="9735" max="9735" width="12.6640625" style="3339" customWidth="1"/>
    <col min="9736" max="9736" width="12" style="3339" customWidth="1"/>
    <col min="9737" max="9737" width="13.33203125" style="3339" customWidth="1"/>
    <col min="9738" max="9738" width="8.83203125" style="3339"/>
    <col min="9739" max="9739" width="7.5" style="3339" customWidth="1"/>
    <col min="9740" max="9983" width="8.83203125" style="3339"/>
    <col min="9984" max="9984" width="1.6640625" style="3339" customWidth="1"/>
    <col min="9985" max="9985" width="32.5" style="3339" customWidth="1"/>
    <col min="9986" max="9986" width="14.33203125" style="3339" customWidth="1"/>
    <col min="9987" max="9987" width="13.5" style="3339" customWidth="1"/>
    <col min="9988" max="9988" width="12.6640625" style="3339" customWidth="1"/>
    <col min="9989" max="9989" width="12.83203125" style="3339" customWidth="1"/>
    <col min="9990" max="9990" width="14.5" style="3339" customWidth="1"/>
    <col min="9991" max="9991" width="12.6640625" style="3339" customWidth="1"/>
    <col min="9992" max="9992" width="12" style="3339" customWidth="1"/>
    <col min="9993" max="9993" width="13.33203125" style="3339" customWidth="1"/>
    <col min="9994" max="9994" width="8.83203125" style="3339"/>
    <col min="9995" max="9995" width="7.5" style="3339" customWidth="1"/>
    <col min="9996" max="10239" width="8.83203125" style="3339"/>
    <col min="10240" max="10240" width="1.6640625" style="3339" customWidth="1"/>
    <col min="10241" max="10241" width="32.5" style="3339" customWidth="1"/>
    <col min="10242" max="10242" width="14.33203125" style="3339" customWidth="1"/>
    <col min="10243" max="10243" width="13.5" style="3339" customWidth="1"/>
    <col min="10244" max="10244" width="12.6640625" style="3339" customWidth="1"/>
    <col min="10245" max="10245" width="12.83203125" style="3339" customWidth="1"/>
    <col min="10246" max="10246" width="14.5" style="3339" customWidth="1"/>
    <col min="10247" max="10247" width="12.6640625" style="3339" customWidth="1"/>
    <col min="10248" max="10248" width="12" style="3339" customWidth="1"/>
    <col min="10249" max="10249" width="13.33203125" style="3339" customWidth="1"/>
    <col min="10250" max="10250" width="8.83203125" style="3339"/>
    <col min="10251" max="10251" width="7.5" style="3339" customWidth="1"/>
    <col min="10252" max="10495" width="8.83203125" style="3339"/>
    <col min="10496" max="10496" width="1.6640625" style="3339" customWidth="1"/>
    <col min="10497" max="10497" width="32.5" style="3339" customWidth="1"/>
    <col min="10498" max="10498" width="14.33203125" style="3339" customWidth="1"/>
    <col min="10499" max="10499" width="13.5" style="3339" customWidth="1"/>
    <col min="10500" max="10500" width="12.6640625" style="3339" customWidth="1"/>
    <col min="10501" max="10501" width="12.83203125" style="3339" customWidth="1"/>
    <col min="10502" max="10502" width="14.5" style="3339" customWidth="1"/>
    <col min="10503" max="10503" width="12.6640625" style="3339" customWidth="1"/>
    <col min="10504" max="10504" width="12" style="3339" customWidth="1"/>
    <col min="10505" max="10505" width="13.33203125" style="3339" customWidth="1"/>
    <col min="10506" max="10506" width="8.83203125" style="3339"/>
    <col min="10507" max="10507" width="7.5" style="3339" customWidth="1"/>
    <col min="10508" max="10751" width="8.83203125" style="3339"/>
    <col min="10752" max="10752" width="1.6640625" style="3339" customWidth="1"/>
    <col min="10753" max="10753" width="32.5" style="3339" customWidth="1"/>
    <col min="10754" max="10754" width="14.33203125" style="3339" customWidth="1"/>
    <col min="10755" max="10755" width="13.5" style="3339" customWidth="1"/>
    <col min="10756" max="10756" width="12.6640625" style="3339" customWidth="1"/>
    <col min="10757" max="10757" width="12.83203125" style="3339" customWidth="1"/>
    <col min="10758" max="10758" width="14.5" style="3339" customWidth="1"/>
    <col min="10759" max="10759" width="12.6640625" style="3339" customWidth="1"/>
    <col min="10760" max="10760" width="12" style="3339" customWidth="1"/>
    <col min="10761" max="10761" width="13.33203125" style="3339" customWidth="1"/>
    <col min="10762" max="10762" width="8.83203125" style="3339"/>
    <col min="10763" max="10763" width="7.5" style="3339" customWidth="1"/>
    <col min="10764" max="11007" width="8.83203125" style="3339"/>
    <col min="11008" max="11008" width="1.6640625" style="3339" customWidth="1"/>
    <col min="11009" max="11009" width="32.5" style="3339" customWidth="1"/>
    <col min="11010" max="11010" width="14.33203125" style="3339" customWidth="1"/>
    <col min="11011" max="11011" width="13.5" style="3339" customWidth="1"/>
    <col min="11012" max="11012" width="12.6640625" style="3339" customWidth="1"/>
    <col min="11013" max="11013" width="12.83203125" style="3339" customWidth="1"/>
    <col min="11014" max="11014" width="14.5" style="3339" customWidth="1"/>
    <col min="11015" max="11015" width="12.6640625" style="3339" customWidth="1"/>
    <col min="11016" max="11016" width="12" style="3339" customWidth="1"/>
    <col min="11017" max="11017" width="13.33203125" style="3339" customWidth="1"/>
    <col min="11018" max="11018" width="8.83203125" style="3339"/>
    <col min="11019" max="11019" width="7.5" style="3339" customWidth="1"/>
    <col min="11020" max="11263" width="8.83203125" style="3339"/>
    <col min="11264" max="11264" width="1.6640625" style="3339" customWidth="1"/>
    <col min="11265" max="11265" width="32.5" style="3339" customWidth="1"/>
    <col min="11266" max="11266" width="14.33203125" style="3339" customWidth="1"/>
    <col min="11267" max="11267" width="13.5" style="3339" customWidth="1"/>
    <col min="11268" max="11268" width="12.6640625" style="3339" customWidth="1"/>
    <col min="11269" max="11269" width="12.83203125" style="3339" customWidth="1"/>
    <col min="11270" max="11270" width="14.5" style="3339" customWidth="1"/>
    <col min="11271" max="11271" width="12.6640625" style="3339" customWidth="1"/>
    <col min="11272" max="11272" width="12" style="3339" customWidth="1"/>
    <col min="11273" max="11273" width="13.33203125" style="3339" customWidth="1"/>
    <col min="11274" max="11274" width="8.83203125" style="3339"/>
    <col min="11275" max="11275" width="7.5" style="3339" customWidth="1"/>
    <col min="11276" max="11519" width="8.83203125" style="3339"/>
    <col min="11520" max="11520" width="1.6640625" style="3339" customWidth="1"/>
    <col min="11521" max="11521" width="32.5" style="3339" customWidth="1"/>
    <col min="11522" max="11522" width="14.33203125" style="3339" customWidth="1"/>
    <col min="11523" max="11523" width="13.5" style="3339" customWidth="1"/>
    <col min="11524" max="11524" width="12.6640625" style="3339" customWidth="1"/>
    <col min="11525" max="11525" width="12.83203125" style="3339" customWidth="1"/>
    <col min="11526" max="11526" width="14.5" style="3339" customWidth="1"/>
    <col min="11527" max="11527" width="12.6640625" style="3339" customWidth="1"/>
    <col min="11528" max="11528" width="12" style="3339" customWidth="1"/>
    <col min="11529" max="11529" width="13.33203125" style="3339" customWidth="1"/>
    <col min="11530" max="11530" width="8.83203125" style="3339"/>
    <col min="11531" max="11531" width="7.5" style="3339" customWidth="1"/>
    <col min="11532" max="11775" width="8.83203125" style="3339"/>
    <col min="11776" max="11776" width="1.6640625" style="3339" customWidth="1"/>
    <col min="11777" max="11777" width="32.5" style="3339" customWidth="1"/>
    <col min="11778" max="11778" width="14.33203125" style="3339" customWidth="1"/>
    <col min="11779" max="11779" width="13.5" style="3339" customWidth="1"/>
    <col min="11780" max="11780" width="12.6640625" style="3339" customWidth="1"/>
    <col min="11781" max="11781" width="12.83203125" style="3339" customWidth="1"/>
    <col min="11782" max="11782" width="14.5" style="3339" customWidth="1"/>
    <col min="11783" max="11783" width="12.6640625" style="3339" customWidth="1"/>
    <col min="11784" max="11784" width="12" style="3339" customWidth="1"/>
    <col min="11785" max="11785" width="13.33203125" style="3339" customWidth="1"/>
    <col min="11786" max="11786" width="8.83203125" style="3339"/>
    <col min="11787" max="11787" width="7.5" style="3339" customWidth="1"/>
    <col min="11788" max="12031" width="8.83203125" style="3339"/>
    <col min="12032" max="12032" width="1.6640625" style="3339" customWidth="1"/>
    <col min="12033" max="12033" width="32.5" style="3339" customWidth="1"/>
    <col min="12034" max="12034" width="14.33203125" style="3339" customWidth="1"/>
    <col min="12035" max="12035" width="13.5" style="3339" customWidth="1"/>
    <col min="12036" max="12036" width="12.6640625" style="3339" customWidth="1"/>
    <col min="12037" max="12037" width="12.83203125" style="3339" customWidth="1"/>
    <col min="12038" max="12038" width="14.5" style="3339" customWidth="1"/>
    <col min="12039" max="12039" width="12.6640625" style="3339" customWidth="1"/>
    <col min="12040" max="12040" width="12" style="3339" customWidth="1"/>
    <col min="12041" max="12041" width="13.33203125" style="3339" customWidth="1"/>
    <col min="12042" max="12042" width="8.83203125" style="3339"/>
    <col min="12043" max="12043" width="7.5" style="3339" customWidth="1"/>
    <col min="12044" max="12287" width="8.83203125" style="3339"/>
    <col min="12288" max="12288" width="1.6640625" style="3339" customWidth="1"/>
    <col min="12289" max="12289" width="32.5" style="3339" customWidth="1"/>
    <col min="12290" max="12290" width="14.33203125" style="3339" customWidth="1"/>
    <col min="12291" max="12291" width="13.5" style="3339" customWidth="1"/>
    <col min="12292" max="12292" width="12.6640625" style="3339" customWidth="1"/>
    <col min="12293" max="12293" width="12.83203125" style="3339" customWidth="1"/>
    <col min="12294" max="12294" width="14.5" style="3339" customWidth="1"/>
    <col min="12295" max="12295" width="12.6640625" style="3339" customWidth="1"/>
    <col min="12296" max="12296" width="12" style="3339" customWidth="1"/>
    <col min="12297" max="12297" width="13.33203125" style="3339" customWidth="1"/>
    <col min="12298" max="12298" width="8.83203125" style="3339"/>
    <col min="12299" max="12299" width="7.5" style="3339" customWidth="1"/>
    <col min="12300" max="12543" width="8.83203125" style="3339"/>
    <col min="12544" max="12544" width="1.6640625" style="3339" customWidth="1"/>
    <col min="12545" max="12545" width="32.5" style="3339" customWidth="1"/>
    <col min="12546" max="12546" width="14.33203125" style="3339" customWidth="1"/>
    <col min="12547" max="12547" width="13.5" style="3339" customWidth="1"/>
    <col min="12548" max="12548" width="12.6640625" style="3339" customWidth="1"/>
    <col min="12549" max="12549" width="12.83203125" style="3339" customWidth="1"/>
    <col min="12550" max="12550" width="14.5" style="3339" customWidth="1"/>
    <col min="12551" max="12551" width="12.6640625" style="3339" customWidth="1"/>
    <col min="12552" max="12552" width="12" style="3339" customWidth="1"/>
    <col min="12553" max="12553" width="13.33203125" style="3339" customWidth="1"/>
    <col min="12554" max="12554" width="8.83203125" style="3339"/>
    <col min="12555" max="12555" width="7.5" style="3339" customWidth="1"/>
    <col min="12556" max="12799" width="8.83203125" style="3339"/>
    <col min="12800" max="12800" width="1.6640625" style="3339" customWidth="1"/>
    <col min="12801" max="12801" width="32.5" style="3339" customWidth="1"/>
    <col min="12802" max="12802" width="14.33203125" style="3339" customWidth="1"/>
    <col min="12803" max="12803" width="13.5" style="3339" customWidth="1"/>
    <col min="12804" max="12804" width="12.6640625" style="3339" customWidth="1"/>
    <col min="12805" max="12805" width="12.83203125" style="3339" customWidth="1"/>
    <col min="12806" max="12806" width="14.5" style="3339" customWidth="1"/>
    <col min="12807" max="12807" width="12.6640625" style="3339" customWidth="1"/>
    <col min="12808" max="12808" width="12" style="3339" customWidth="1"/>
    <col min="12809" max="12809" width="13.33203125" style="3339" customWidth="1"/>
    <col min="12810" max="12810" width="8.83203125" style="3339"/>
    <col min="12811" max="12811" width="7.5" style="3339" customWidth="1"/>
    <col min="12812" max="13055" width="8.83203125" style="3339"/>
    <col min="13056" max="13056" width="1.6640625" style="3339" customWidth="1"/>
    <col min="13057" max="13057" width="32.5" style="3339" customWidth="1"/>
    <col min="13058" max="13058" width="14.33203125" style="3339" customWidth="1"/>
    <col min="13059" max="13059" width="13.5" style="3339" customWidth="1"/>
    <col min="13060" max="13060" width="12.6640625" style="3339" customWidth="1"/>
    <col min="13061" max="13061" width="12.83203125" style="3339" customWidth="1"/>
    <col min="13062" max="13062" width="14.5" style="3339" customWidth="1"/>
    <col min="13063" max="13063" width="12.6640625" style="3339" customWidth="1"/>
    <col min="13064" max="13064" width="12" style="3339" customWidth="1"/>
    <col min="13065" max="13065" width="13.33203125" style="3339" customWidth="1"/>
    <col min="13066" max="13066" width="8.83203125" style="3339"/>
    <col min="13067" max="13067" width="7.5" style="3339" customWidth="1"/>
    <col min="13068" max="13311" width="8.83203125" style="3339"/>
    <col min="13312" max="13312" width="1.6640625" style="3339" customWidth="1"/>
    <col min="13313" max="13313" width="32.5" style="3339" customWidth="1"/>
    <col min="13314" max="13314" width="14.33203125" style="3339" customWidth="1"/>
    <col min="13315" max="13315" width="13.5" style="3339" customWidth="1"/>
    <col min="13316" max="13316" width="12.6640625" style="3339" customWidth="1"/>
    <col min="13317" max="13317" width="12.83203125" style="3339" customWidth="1"/>
    <col min="13318" max="13318" width="14.5" style="3339" customWidth="1"/>
    <col min="13319" max="13319" width="12.6640625" style="3339" customWidth="1"/>
    <col min="13320" max="13320" width="12" style="3339" customWidth="1"/>
    <col min="13321" max="13321" width="13.33203125" style="3339" customWidth="1"/>
    <col min="13322" max="13322" width="8.83203125" style="3339"/>
    <col min="13323" max="13323" width="7.5" style="3339" customWidth="1"/>
    <col min="13324" max="13567" width="8.83203125" style="3339"/>
    <col min="13568" max="13568" width="1.6640625" style="3339" customWidth="1"/>
    <col min="13569" max="13569" width="32.5" style="3339" customWidth="1"/>
    <col min="13570" max="13570" width="14.33203125" style="3339" customWidth="1"/>
    <col min="13571" max="13571" width="13.5" style="3339" customWidth="1"/>
    <col min="13572" max="13572" width="12.6640625" style="3339" customWidth="1"/>
    <col min="13573" max="13573" width="12.83203125" style="3339" customWidth="1"/>
    <col min="13574" max="13574" width="14.5" style="3339" customWidth="1"/>
    <col min="13575" max="13575" width="12.6640625" style="3339" customWidth="1"/>
    <col min="13576" max="13576" width="12" style="3339" customWidth="1"/>
    <col min="13577" max="13577" width="13.33203125" style="3339" customWidth="1"/>
    <col min="13578" max="13578" width="8.83203125" style="3339"/>
    <col min="13579" max="13579" width="7.5" style="3339" customWidth="1"/>
    <col min="13580" max="13823" width="8.83203125" style="3339"/>
    <col min="13824" max="13824" width="1.6640625" style="3339" customWidth="1"/>
    <col min="13825" max="13825" width="32.5" style="3339" customWidth="1"/>
    <col min="13826" max="13826" width="14.33203125" style="3339" customWidth="1"/>
    <col min="13827" max="13827" width="13.5" style="3339" customWidth="1"/>
    <col min="13828" max="13828" width="12.6640625" style="3339" customWidth="1"/>
    <col min="13829" max="13829" width="12.83203125" style="3339" customWidth="1"/>
    <col min="13830" max="13830" width="14.5" style="3339" customWidth="1"/>
    <col min="13831" max="13831" width="12.6640625" style="3339" customWidth="1"/>
    <col min="13832" max="13832" width="12" style="3339" customWidth="1"/>
    <col min="13833" max="13833" width="13.33203125" style="3339" customWidth="1"/>
    <col min="13834" max="13834" width="8.83203125" style="3339"/>
    <col min="13835" max="13835" width="7.5" style="3339" customWidth="1"/>
    <col min="13836" max="14079" width="8.83203125" style="3339"/>
    <col min="14080" max="14080" width="1.6640625" style="3339" customWidth="1"/>
    <col min="14081" max="14081" width="32.5" style="3339" customWidth="1"/>
    <col min="14082" max="14082" width="14.33203125" style="3339" customWidth="1"/>
    <col min="14083" max="14083" width="13.5" style="3339" customWidth="1"/>
    <col min="14084" max="14084" width="12.6640625" style="3339" customWidth="1"/>
    <col min="14085" max="14085" width="12.83203125" style="3339" customWidth="1"/>
    <col min="14086" max="14086" width="14.5" style="3339" customWidth="1"/>
    <col min="14087" max="14087" width="12.6640625" style="3339" customWidth="1"/>
    <col min="14088" max="14088" width="12" style="3339" customWidth="1"/>
    <col min="14089" max="14089" width="13.33203125" style="3339" customWidth="1"/>
    <col min="14090" max="14090" width="8.83203125" style="3339"/>
    <col min="14091" max="14091" width="7.5" style="3339" customWidth="1"/>
    <col min="14092" max="14335" width="8.83203125" style="3339"/>
    <col min="14336" max="14336" width="1.6640625" style="3339" customWidth="1"/>
    <col min="14337" max="14337" width="32.5" style="3339" customWidth="1"/>
    <col min="14338" max="14338" width="14.33203125" style="3339" customWidth="1"/>
    <col min="14339" max="14339" width="13.5" style="3339" customWidth="1"/>
    <col min="14340" max="14340" width="12.6640625" style="3339" customWidth="1"/>
    <col min="14341" max="14341" width="12.83203125" style="3339" customWidth="1"/>
    <col min="14342" max="14342" width="14.5" style="3339" customWidth="1"/>
    <col min="14343" max="14343" width="12.6640625" style="3339" customWidth="1"/>
    <col min="14344" max="14344" width="12" style="3339" customWidth="1"/>
    <col min="14345" max="14345" width="13.33203125" style="3339" customWidth="1"/>
    <col min="14346" max="14346" width="8.83203125" style="3339"/>
    <col min="14347" max="14347" width="7.5" style="3339" customWidth="1"/>
    <col min="14348" max="14591" width="8.83203125" style="3339"/>
    <col min="14592" max="14592" width="1.6640625" style="3339" customWidth="1"/>
    <col min="14593" max="14593" width="32.5" style="3339" customWidth="1"/>
    <col min="14594" max="14594" width="14.33203125" style="3339" customWidth="1"/>
    <col min="14595" max="14595" width="13.5" style="3339" customWidth="1"/>
    <col min="14596" max="14596" width="12.6640625" style="3339" customWidth="1"/>
    <col min="14597" max="14597" width="12.83203125" style="3339" customWidth="1"/>
    <col min="14598" max="14598" width="14.5" style="3339" customWidth="1"/>
    <col min="14599" max="14599" width="12.6640625" style="3339" customWidth="1"/>
    <col min="14600" max="14600" width="12" style="3339" customWidth="1"/>
    <col min="14601" max="14601" width="13.33203125" style="3339" customWidth="1"/>
    <col min="14602" max="14602" width="8.83203125" style="3339"/>
    <col min="14603" max="14603" width="7.5" style="3339" customWidth="1"/>
    <col min="14604" max="14847" width="8.83203125" style="3339"/>
    <col min="14848" max="14848" width="1.6640625" style="3339" customWidth="1"/>
    <col min="14849" max="14849" width="32.5" style="3339" customWidth="1"/>
    <col min="14850" max="14850" width="14.33203125" style="3339" customWidth="1"/>
    <col min="14851" max="14851" width="13.5" style="3339" customWidth="1"/>
    <col min="14852" max="14852" width="12.6640625" style="3339" customWidth="1"/>
    <col min="14853" max="14853" width="12.83203125" style="3339" customWidth="1"/>
    <col min="14854" max="14854" width="14.5" style="3339" customWidth="1"/>
    <col min="14855" max="14855" width="12.6640625" style="3339" customWidth="1"/>
    <col min="14856" max="14856" width="12" style="3339" customWidth="1"/>
    <col min="14857" max="14857" width="13.33203125" style="3339" customWidth="1"/>
    <col min="14858" max="14858" width="8.83203125" style="3339"/>
    <col min="14859" max="14859" width="7.5" style="3339" customWidth="1"/>
    <col min="14860" max="15103" width="8.83203125" style="3339"/>
    <col min="15104" max="15104" width="1.6640625" style="3339" customWidth="1"/>
    <col min="15105" max="15105" width="32.5" style="3339" customWidth="1"/>
    <col min="15106" max="15106" width="14.33203125" style="3339" customWidth="1"/>
    <col min="15107" max="15107" width="13.5" style="3339" customWidth="1"/>
    <col min="15108" max="15108" width="12.6640625" style="3339" customWidth="1"/>
    <col min="15109" max="15109" width="12.83203125" style="3339" customWidth="1"/>
    <col min="15110" max="15110" width="14.5" style="3339" customWidth="1"/>
    <col min="15111" max="15111" width="12.6640625" style="3339" customWidth="1"/>
    <col min="15112" max="15112" width="12" style="3339" customWidth="1"/>
    <col min="15113" max="15113" width="13.33203125" style="3339" customWidth="1"/>
    <col min="15114" max="15114" width="8.83203125" style="3339"/>
    <col min="15115" max="15115" width="7.5" style="3339" customWidth="1"/>
    <col min="15116" max="15359" width="8.83203125" style="3339"/>
    <col min="15360" max="15360" width="1.6640625" style="3339" customWidth="1"/>
    <col min="15361" max="15361" width="32.5" style="3339" customWidth="1"/>
    <col min="15362" max="15362" width="14.33203125" style="3339" customWidth="1"/>
    <col min="15363" max="15363" width="13.5" style="3339" customWidth="1"/>
    <col min="15364" max="15364" width="12.6640625" style="3339" customWidth="1"/>
    <col min="15365" max="15365" width="12.83203125" style="3339" customWidth="1"/>
    <col min="15366" max="15366" width="14.5" style="3339" customWidth="1"/>
    <col min="15367" max="15367" width="12.6640625" style="3339" customWidth="1"/>
    <col min="15368" max="15368" width="12" style="3339" customWidth="1"/>
    <col min="15369" max="15369" width="13.33203125" style="3339" customWidth="1"/>
    <col min="15370" max="15370" width="8.83203125" style="3339"/>
    <col min="15371" max="15371" width="7.5" style="3339" customWidth="1"/>
    <col min="15372" max="15615" width="8.83203125" style="3339"/>
    <col min="15616" max="15616" width="1.6640625" style="3339" customWidth="1"/>
    <col min="15617" max="15617" width="32.5" style="3339" customWidth="1"/>
    <col min="15618" max="15618" width="14.33203125" style="3339" customWidth="1"/>
    <col min="15619" max="15619" width="13.5" style="3339" customWidth="1"/>
    <col min="15620" max="15620" width="12.6640625" style="3339" customWidth="1"/>
    <col min="15621" max="15621" width="12.83203125" style="3339" customWidth="1"/>
    <col min="15622" max="15622" width="14.5" style="3339" customWidth="1"/>
    <col min="15623" max="15623" width="12.6640625" style="3339" customWidth="1"/>
    <col min="15624" max="15624" width="12" style="3339" customWidth="1"/>
    <col min="15625" max="15625" width="13.33203125" style="3339" customWidth="1"/>
    <col min="15626" max="15626" width="8.83203125" style="3339"/>
    <col min="15627" max="15627" width="7.5" style="3339" customWidth="1"/>
    <col min="15628" max="15871" width="8.83203125" style="3339"/>
    <col min="15872" max="15872" width="1.6640625" style="3339" customWidth="1"/>
    <col min="15873" max="15873" width="32.5" style="3339" customWidth="1"/>
    <col min="15874" max="15874" width="14.33203125" style="3339" customWidth="1"/>
    <col min="15875" max="15875" width="13.5" style="3339" customWidth="1"/>
    <col min="15876" max="15876" width="12.6640625" style="3339" customWidth="1"/>
    <col min="15877" max="15877" width="12.83203125" style="3339" customWidth="1"/>
    <col min="15878" max="15878" width="14.5" style="3339" customWidth="1"/>
    <col min="15879" max="15879" width="12.6640625" style="3339" customWidth="1"/>
    <col min="15880" max="15880" width="12" style="3339" customWidth="1"/>
    <col min="15881" max="15881" width="13.33203125" style="3339" customWidth="1"/>
    <col min="15882" max="15882" width="8.83203125" style="3339"/>
    <col min="15883" max="15883" width="7.5" style="3339" customWidth="1"/>
    <col min="15884" max="16127" width="8.83203125" style="3339"/>
    <col min="16128" max="16128" width="1.6640625" style="3339" customWidth="1"/>
    <col min="16129" max="16129" width="32.5" style="3339" customWidth="1"/>
    <col min="16130" max="16130" width="14.33203125" style="3339" customWidth="1"/>
    <col min="16131" max="16131" width="13.5" style="3339" customWidth="1"/>
    <col min="16132" max="16132" width="12.6640625" style="3339" customWidth="1"/>
    <col min="16133" max="16133" width="12.83203125" style="3339" customWidth="1"/>
    <col min="16134" max="16134" width="14.5" style="3339" customWidth="1"/>
    <col min="16135" max="16135" width="12.6640625" style="3339" customWidth="1"/>
    <col min="16136" max="16136" width="12" style="3339" customWidth="1"/>
    <col min="16137" max="16137" width="13.33203125" style="3339" customWidth="1"/>
    <col min="16138" max="16138" width="8.83203125" style="3339"/>
    <col min="16139" max="16139" width="7.5" style="3339" customWidth="1"/>
    <col min="16140" max="16383" width="8.83203125" style="3339"/>
    <col min="16384" max="16384" width="8.83203125" style="3339" customWidth="1"/>
  </cols>
  <sheetData>
    <row r="1" spans="1:89"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3337" customFormat="1" ht="35.25" customHeight="1">
      <c r="A2" s="3334" t="s">
        <v>3140</v>
      </c>
      <c r="B2" s="3335"/>
      <c r="C2" s="3336"/>
      <c r="D2" s="3335"/>
      <c r="E2" s="3335"/>
      <c r="F2" s="3335"/>
      <c r="G2" s="3335"/>
      <c r="H2" s="3335"/>
      <c r="I2" s="3335"/>
      <c r="J2" s="3335"/>
    </row>
    <row r="3" spans="1:89" s="3337" customFormat="1" ht="10.5" customHeight="1">
      <c r="A3" s="3334"/>
      <c r="B3" s="3335"/>
      <c r="C3" s="3336"/>
      <c r="D3" s="3335"/>
      <c r="E3" s="3335"/>
      <c r="F3" s="3335"/>
      <c r="G3" s="3335"/>
      <c r="H3" s="3335"/>
      <c r="I3" s="3335"/>
      <c r="J3" s="3335"/>
    </row>
    <row r="4" spans="1:89" s="3337" customFormat="1" ht="4.5" customHeight="1">
      <c r="A4" s="3334"/>
      <c r="B4" s="3335"/>
      <c r="C4" s="3336"/>
      <c r="D4" s="3335"/>
      <c r="E4" s="3335"/>
      <c r="F4" s="3335"/>
      <c r="G4" s="3335"/>
      <c r="H4" s="3335"/>
      <c r="I4" s="3335"/>
      <c r="J4" s="3335"/>
    </row>
    <row r="5" spans="1:89">
      <c r="A5" s="3338" t="s">
        <v>3141</v>
      </c>
    </row>
    <row r="6" spans="1:89" ht="15" customHeight="1" thickBot="1">
      <c r="A6" s="3340"/>
      <c r="J6" s="3341" t="s">
        <v>98</v>
      </c>
    </row>
    <row r="7" spans="1:89" ht="20.25" customHeight="1">
      <c r="A7" s="3342"/>
      <c r="B7" s="3343" t="s">
        <v>3142</v>
      </c>
      <c r="C7" s="3344">
        <v>2016</v>
      </c>
      <c r="D7" s="3344">
        <v>2017</v>
      </c>
      <c r="E7" s="3344">
        <v>2018</v>
      </c>
      <c r="F7" s="3344">
        <v>2019</v>
      </c>
      <c r="G7" s="6883">
        <v>2019</v>
      </c>
      <c r="H7" s="6884"/>
      <c r="I7" s="6884"/>
      <c r="J7" s="6885"/>
    </row>
    <row r="8" spans="1:89" ht="16.5" customHeight="1">
      <c r="A8" s="3345"/>
      <c r="B8" s="3346"/>
      <c r="C8" s="3347"/>
      <c r="D8" s="3347"/>
      <c r="E8" s="3347"/>
      <c r="F8" s="3347"/>
      <c r="G8" s="3348" t="s">
        <v>883</v>
      </c>
      <c r="H8" s="3349" t="s">
        <v>727</v>
      </c>
      <c r="I8" s="3349" t="s">
        <v>728</v>
      </c>
      <c r="J8" s="3350" t="s">
        <v>729</v>
      </c>
    </row>
    <row r="9" spans="1:89" ht="24" customHeight="1">
      <c r="A9" s="3351"/>
      <c r="B9" s="3352" t="s">
        <v>3143</v>
      </c>
      <c r="C9" s="3353">
        <v>8552</v>
      </c>
      <c r="D9" s="3354">
        <v>8799</v>
      </c>
      <c r="E9" s="3354">
        <v>9198</v>
      </c>
      <c r="F9" s="3354">
        <v>9383</v>
      </c>
      <c r="G9" s="3355">
        <v>9234</v>
      </c>
      <c r="H9" s="3355">
        <v>9275</v>
      </c>
      <c r="I9" s="3355">
        <v>9306</v>
      </c>
      <c r="J9" s="3354">
        <v>9383</v>
      </c>
    </row>
    <row r="10" spans="1:89" ht="24" customHeight="1">
      <c r="A10" s="3345"/>
      <c r="B10" s="3352" t="s">
        <v>3144</v>
      </c>
      <c r="C10" s="3355"/>
      <c r="D10" s="3356"/>
      <c r="E10" s="3356"/>
      <c r="F10" s="3356"/>
      <c r="G10" s="3355"/>
      <c r="H10" s="3355"/>
      <c r="I10" s="3355"/>
      <c r="J10" s="3356"/>
    </row>
    <row r="11" spans="1:89" ht="24" customHeight="1">
      <c r="A11" s="3345"/>
      <c r="B11" s="3357" t="s">
        <v>3145</v>
      </c>
      <c r="C11" s="3355">
        <v>200230</v>
      </c>
      <c r="D11" s="3356">
        <v>216416</v>
      </c>
      <c r="E11" s="3356">
        <v>232908</v>
      </c>
      <c r="F11" s="3356">
        <v>249193</v>
      </c>
      <c r="G11" s="3355">
        <v>236919</v>
      </c>
      <c r="H11" s="3355">
        <v>241328</v>
      </c>
      <c r="I11" s="3355">
        <v>245426</v>
      </c>
      <c r="J11" s="3356">
        <v>249193</v>
      </c>
    </row>
    <row r="12" spans="1:89" ht="24" customHeight="1">
      <c r="A12" s="3345"/>
      <c r="B12" s="3357" t="s">
        <v>3146</v>
      </c>
      <c r="C12" s="3358">
        <v>6905</v>
      </c>
      <c r="D12" s="3359">
        <v>6909</v>
      </c>
      <c r="E12" s="3359">
        <v>6907</v>
      </c>
      <c r="F12" s="3359">
        <v>6905</v>
      </c>
      <c r="G12" s="3358">
        <v>6905</v>
      </c>
      <c r="H12" s="3358">
        <v>6905</v>
      </c>
      <c r="I12" s="3358">
        <v>6903</v>
      </c>
      <c r="J12" s="3359">
        <v>6905</v>
      </c>
    </row>
    <row r="13" spans="1:89" ht="24" customHeight="1">
      <c r="A13" s="3345"/>
      <c r="B13" s="3360" t="s">
        <v>3147</v>
      </c>
      <c r="C13" s="3355">
        <v>47199</v>
      </c>
      <c r="D13" s="3356">
        <v>46843</v>
      </c>
      <c r="E13" s="3356">
        <v>46440</v>
      </c>
      <c r="F13" s="3356">
        <v>46210</v>
      </c>
      <c r="G13" s="3355">
        <v>46324</v>
      </c>
      <c r="H13" s="3355">
        <v>46253</v>
      </c>
      <c r="I13" s="3355">
        <v>46231</v>
      </c>
      <c r="J13" s="3356">
        <v>46210</v>
      </c>
    </row>
    <row r="14" spans="1:89" ht="24" customHeight="1">
      <c r="A14" s="3345"/>
      <c r="B14" s="3360" t="s">
        <v>3148</v>
      </c>
      <c r="C14" s="3355">
        <v>3251</v>
      </c>
      <c r="D14" s="3356">
        <v>4282</v>
      </c>
      <c r="E14" s="3356">
        <v>5374</v>
      </c>
      <c r="F14" s="3356">
        <v>6564</v>
      </c>
      <c r="G14" s="3355">
        <v>5626</v>
      </c>
      <c r="H14" s="3355">
        <v>5940</v>
      </c>
      <c r="I14" s="3355">
        <v>6253</v>
      </c>
      <c r="J14" s="3356">
        <v>6564</v>
      </c>
    </row>
    <row r="15" spans="1:89" ht="24" customHeight="1">
      <c r="A15" s="3345"/>
      <c r="B15" s="3360" t="s">
        <v>3149</v>
      </c>
      <c r="C15" s="3355">
        <v>1108</v>
      </c>
      <c r="D15" s="3356">
        <v>1134</v>
      </c>
      <c r="E15" s="3356">
        <v>1151</v>
      </c>
      <c r="F15" s="3356">
        <v>1155</v>
      </c>
      <c r="G15" s="3355">
        <v>1149</v>
      </c>
      <c r="H15" s="3355">
        <v>1150</v>
      </c>
      <c r="I15" s="3355">
        <v>1148</v>
      </c>
      <c r="J15" s="3356">
        <v>1155</v>
      </c>
    </row>
    <row r="16" spans="1:89" ht="24" customHeight="1">
      <c r="A16" s="3345"/>
      <c r="B16" s="3357" t="s">
        <v>3150</v>
      </c>
      <c r="C16" s="3355">
        <v>81648</v>
      </c>
      <c r="D16" s="3356">
        <v>87199</v>
      </c>
      <c r="E16" s="3356">
        <v>92409</v>
      </c>
      <c r="F16" s="3356">
        <v>97875</v>
      </c>
      <c r="G16" s="3355">
        <v>94061</v>
      </c>
      <c r="H16" s="3355">
        <v>95568</v>
      </c>
      <c r="I16" s="3355">
        <v>96564</v>
      </c>
      <c r="J16" s="3356">
        <v>97875</v>
      </c>
    </row>
    <row r="17" spans="1:10" ht="24" customHeight="1">
      <c r="A17" s="3345"/>
      <c r="B17" s="3357" t="s">
        <v>3151</v>
      </c>
      <c r="C17" s="3355">
        <v>116476</v>
      </c>
      <c r="D17" s="3356">
        <v>116956</v>
      </c>
      <c r="E17" s="3356">
        <v>117312</v>
      </c>
      <c r="F17" s="3356">
        <v>117575</v>
      </c>
      <c r="G17" s="3355">
        <v>117418</v>
      </c>
      <c r="H17" s="3355">
        <v>117511</v>
      </c>
      <c r="I17" s="3355">
        <v>117528</v>
      </c>
      <c r="J17" s="3356">
        <v>117575</v>
      </c>
    </row>
    <row r="18" spans="1:10" ht="24" customHeight="1">
      <c r="A18" s="3345"/>
      <c r="B18" s="3357" t="s">
        <v>3152</v>
      </c>
      <c r="C18" s="3355">
        <v>13946</v>
      </c>
      <c r="D18" s="3356">
        <v>14312</v>
      </c>
      <c r="E18" s="3356">
        <v>14772</v>
      </c>
      <c r="F18" s="3356">
        <v>15343</v>
      </c>
      <c r="G18" s="3355">
        <v>14908</v>
      </c>
      <c r="H18" s="3355">
        <v>15063</v>
      </c>
      <c r="I18" s="3355">
        <v>15224</v>
      </c>
      <c r="J18" s="3356">
        <v>15343</v>
      </c>
    </row>
    <row r="19" spans="1:10" ht="24" customHeight="1">
      <c r="A19" s="3345"/>
      <c r="B19" s="3357" t="s">
        <v>3153</v>
      </c>
      <c r="C19" s="3355">
        <v>26739</v>
      </c>
      <c r="D19" s="3356">
        <v>27190</v>
      </c>
      <c r="E19" s="3356">
        <v>27557</v>
      </c>
      <c r="F19" s="3356">
        <v>28171</v>
      </c>
      <c r="G19" s="3355">
        <v>27638</v>
      </c>
      <c r="H19" s="3355">
        <v>27776</v>
      </c>
      <c r="I19" s="3355">
        <v>27985</v>
      </c>
      <c r="J19" s="3356">
        <v>28171</v>
      </c>
    </row>
    <row r="20" spans="1:10" ht="24" customHeight="1">
      <c r="A20" s="3345"/>
      <c r="B20" s="3357" t="s">
        <v>3154</v>
      </c>
      <c r="C20" s="3355">
        <v>3107</v>
      </c>
      <c r="D20" s="3356">
        <v>3101</v>
      </c>
      <c r="E20" s="3356">
        <v>3087</v>
      </c>
      <c r="F20" s="3356">
        <v>3087</v>
      </c>
      <c r="G20" s="3355">
        <v>3090</v>
      </c>
      <c r="H20" s="3355">
        <v>3090</v>
      </c>
      <c r="I20" s="3355">
        <v>3089</v>
      </c>
      <c r="J20" s="3356">
        <v>3087</v>
      </c>
    </row>
    <row r="21" spans="1:10" ht="24" customHeight="1">
      <c r="A21" s="3345"/>
      <c r="B21" s="3346" t="s">
        <v>1848</v>
      </c>
      <c r="C21" s="3361">
        <v>5420</v>
      </c>
      <c r="D21" s="3362">
        <v>5565</v>
      </c>
      <c r="E21" s="3363">
        <v>5793</v>
      </c>
      <c r="F21" s="3363">
        <v>6073</v>
      </c>
      <c r="G21" s="3361">
        <v>5835</v>
      </c>
      <c r="H21" s="3361">
        <v>5925</v>
      </c>
      <c r="I21" s="3361">
        <v>6017</v>
      </c>
      <c r="J21" s="3362">
        <v>6073</v>
      </c>
    </row>
    <row r="22" spans="1:10" ht="0.75" customHeight="1" thickBot="1">
      <c r="A22" s="3345"/>
      <c r="B22" s="3357"/>
      <c r="C22" s="3355"/>
      <c r="D22" s="3356"/>
      <c r="E22" s="3356"/>
      <c r="F22" s="3356"/>
      <c r="G22" s="3364"/>
      <c r="H22" s="3355"/>
      <c r="I22" s="3355"/>
      <c r="J22" s="3356"/>
    </row>
    <row r="23" spans="1:10" ht="27.75" customHeight="1">
      <c r="A23" s="3351"/>
      <c r="B23" s="3365" t="s">
        <v>260</v>
      </c>
      <c r="C23" s="3366">
        <f t="shared" ref="C23:J23" si="0">SUM(C9,C11,C13,C14,C15,C16,C17,C18,C19,C20,C21)</f>
        <v>507676</v>
      </c>
      <c r="D23" s="3367">
        <f t="shared" si="0"/>
        <v>531797</v>
      </c>
      <c r="E23" s="3368">
        <f t="shared" si="0"/>
        <v>556001</v>
      </c>
      <c r="F23" s="3368">
        <f t="shared" si="0"/>
        <v>580629</v>
      </c>
      <c r="G23" s="3369">
        <f t="shared" si="0"/>
        <v>562202</v>
      </c>
      <c r="H23" s="3369">
        <f t="shared" si="0"/>
        <v>568879</v>
      </c>
      <c r="I23" s="3369">
        <f t="shared" si="0"/>
        <v>574771</v>
      </c>
      <c r="J23" s="3370">
        <f t="shared" si="0"/>
        <v>580629</v>
      </c>
    </row>
    <row r="24" spans="1:10" ht="1.5" customHeight="1" thickBot="1">
      <c r="A24" s="3371"/>
      <c r="B24" s="3372"/>
      <c r="C24" s="3373"/>
      <c r="D24" s="3374"/>
      <c r="E24" s="3375"/>
      <c r="F24" s="3375"/>
      <c r="G24" s="3372"/>
      <c r="H24" s="3374"/>
      <c r="I24" s="3374"/>
      <c r="J24" s="3375"/>
    </row>
    <row r="25" spans="1:10" ht="8.25" customHeight="1">
      <c r="A25" s="3376"/>
      <c r="B25" s="3376"/>
      <c r="C25" s="3376"/>
      <c r="D25" s="3376"/>
      <c r="E25" s="3376"/>
      <c r="F25" s="3376"/>
      <c r="G25" s="3376"/>
      <c r="H25" s="3376"/>
      <c r="I25" s="3376"/>
      <c r="J25" s="3376"/>
    </row>
    <row r="26" spans="1:10">
      <c r="A26" s="3376"/>
      <c r="B26" s="3294" t="s">
        <v>3155</v>
      </c>
    </row>
    <row r="27" spans="1:10" ht="19.5" customHeight="1">
      <c r="A27" s="3376"/>
      <c r="B27" s="3294" t="s">
        <v>3156</v>
      </c>
    </row>
    <row r="28" spans="1:10">
      <c r="B28" s="3173" t="s">
        <v>3157</v>
      </c>
    </row>
    <row r="29" spans="1:10">
      <c r="B29" s="3294" t="s">
        <v>3158</v>
      </c>
    </row>
  </sheetData>
  <mergeCells count="2">
    <mergeCell ref="A1:C1"/>
    <mergeCell ref="G7:J7"/>
  </mergeCells>
  <hyperlinks>
    <hyperlink ref="A1" location="CONTENT!A1" display="Back to table of contents"/>
  </hyperlinks>
  <printOptions horizontalCentered="1" verticalCentered="1"/>
  <pageMargins left="0.78740157480314965" right="0.23622047244094491" top="0.39370078740157483" bottom="0.51181102362204722" header="0.19685039370078741" footer="0.27559055118110237"/>
  <pageSetup paperSize="9" scale="9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K41"/>
  <sheetViews>
    <sheetView workbookViewId="0">
      <selection sqref="A1:C1"/>
    </sheetView>
  </sheetViews>
  <sheetFormatPr defaultColWidth="9.33203125" defaultRowHeight="15.75"/>
  <cols>
    <col min="1" max="1" width="14.5" style="10" customWidth="1"/>
    <col min="2" max="2" width="14.1640625" style="10" customWidth="1"/>
    <col min="3" max="3" width="13" style="10" customWidth="1"/>
    <col min="4" max="4" width="17.33203125" style="10" customWidth="1"/>
    <col min="5" max="5" width="14.1640625" style="10" customWidth="1"/>
    <col min="6" max="6" width="15.5" style="10" customWidth="1"/>
    <col min="7" max="7" width="17.1640625" style="10" customWidth="1"/>
    <col min="8" max="8" width="17.5" style="10" customWidth="1"/>
    <col min="9" max="9" width="16.5" style="10" customWidth="1"/>
    <col min="10" max="10" width="21.5" style="10" customWidth="1"/>
    <col min="11"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9.5" customHeight="1">
      <c r="A2" s="5506" t="s">
        <v>208</v>
      </c>
      <c r="B2" s="43"/>
      <c r="C2" s="43"/>
    </row>
    <row r="3" spans="1:89" ht="9.75" customHeight="1" thickBot="1">
      <c r="A3" s="5506"/>
      <c r="B3" s="43"/>
      <c r="C3" s="43"/>
    </row>
    <row r="4" spans="1:89" ht="17.25" customHeight="1" thickBot="1">
      <c r="A4" s="5518" t="s">
        <v>180</v>
      </c>
      <c r="B4" s="5380" t="s">
        <v>181</v>
      </c>
      <c r="C4" s="5613"/>
      <c r="D4" s="5281"/>
      <c r="E4" s="5282"/>
      <c r="F4" s="5380" t="s">
        <v>209</v>
      </c>
      <c r="G4" s="5613"/>
      <c r="H4" s="5281"/>
      <c r="I4" s="5282"/>
    </row>
    <row r="5" spans="1:89" ht="24.75" customHeight="1" thickBot="1">
      <c r="A5" s="5614" t="s">
        <v>183</v>
      </c>
      <c r="B5" s="5615" t="s">
        <v>6</v>
      </c>
      <c r="C5" s="5616" t="s">
        <v>7</v>
      </c>
      <c r="D5" s="5617" t="s">
        <v>5</v>
      </c>
      <c r="E5" s="5618"/>
      <c r="F5" s="5615" t="s">
        <v>6</v>
      </c>
      <c r="G5" s="5616" t="s">
        <v>7</v>
      </c>
      <c r="H5" s="5617" t="s">
        <v>5</v>
      </c>
      <c r="I5" s="5618"/>
    </row>
    <row r="6" spans="1:89" ht="15.75" customHeight="1" thickBot="1">
      <c r="A6" s="5619"/>
      <c r="B6" s="5620"/>
      <c r="C6" s="5621"/>
      <c r="D6" s="5622" t="s">
        <v>98</v>
      </c>
      <c r="E6" s="5623" t="s">
        <v>184</v>
      </c>
      <c r="F6" s="5620"/>
      <c r="G6" s="5621"/>
      <c r="H6" s="5622" t="s">
        <v>98</v>
      </c>
      <c r="I6" s="5623" t="s">
        <v>184</v>
      </c>
    </row>
    <row r="7" spans="1:89" ht="15.95" customHeight="1">
      <c r="A7" s="5523" t="s">
        <v>185</v>
      </c>
      <c r="B7" s="5624">
        <v>9163</v>
      </c>
      <c r="C7" s="5625">
        <v>8965</v>
      </c>
      <c r="D7" s="5626">
        <v>18128</v>
      </c>
      <c r="E7" s="5627">
        <v>1.5859060126729008</v>
      </c>
      <c r="F7" s="5624">
        <v>5827</v>
      </c>
      <c r="G7" s="5625">
        <v>5853</v>
      </c>
      <c r="H7" s="5626">
        <v>11680</v>
      </c>
      <c r="I7" s="5627">
        <v>0.97627599188554159</v>
      </c>
    </row>
    <row r="8" spans="1:89" ht="15.95" customHeight="1">
      <c r="A8" s="5523" t="s">
        <v>186</v>
      </c>
      <c r="B8" s="5624">
        <v>36697</v>
      </c>
      <c r="C8" s="5625">
        <v>35910</v>
      </c>
      <c r="D8" s="5626">
        <v>72607</v>
      </c>
      <c r="E8" s="5627">
        <v>6.3</v>
      </c>
      <c r="F8" s="5624">
        <v>28973</v>
      </c>
      <c r="G8" s="5625">
        <v>28647</v>
      </c>
      <c r="H8" s="5626">
        <v>57620</v>
      </c>
      <c r="I8" s="5627">
        <v>4.8161834462709683</v>
      </c>
    </row>
    <row r="9" spans="1:89" ht="15.95" customHeight="1">
      <c r="A9" s="5523" t="s">
        <v>187</v>
      </c>
      <c r="B9" s="5624">
        <v>51229</v>
      </c>
      <c r="C9" s="5625">
        <v>50271</v>
      </c>
      <c r="D9" s="5626">
        <v>101500</v>
      </c>
      <c r="E9" s="5627">
        <v>8.8796039434189886</v>
      </c>
      <c r="F9" s="5624">
        <v>42832</v>
      </c>
      <c r="G9" s="5625">
        <v>41996</v>
      </c>
      <c r="H9" s="5626">
        <v>84828</v>
      </c>
      <c r="I9" s="5627">
        <v>7.090371561615302</v>
      </c>
    </row>
    <row r="10" spans="1:89" ht="15.95" customHeight="1">
      <c r="A10" s="5523" t="s">
        <v>188</v>
      </c>
      <c r="B10" s="5624">
        <v>47438</v>
      </c>
      <c r="C10" s="5625">
        <v>46410</v>
      </c>
      <c r="D10" s="5626">
        <v>93848</v>
      </c>
      <c r="E10" s="5627">
        <v>8.2101780382461609</v>
      </c>
      <c r="F10" s="5624">
        <v>45370</v>
      </c>
      <c r="G10" s="5625">
        <v>44436</v>
      </c>
      <c r="H10" s="5626">
        <v>89806</v>
      </c>
      <c r="I10" s="5627">
        <v>7.5064590519925476</v>
      </c>
    </row>
    <row r="11" spans="1:89" ht="15.95" customHeight="1">
      <c r="A11" s="5523" t="s">
        <v>189</v>
      </c>
      <c r="B11" s="5624">
        <v>49447</v>
      </c>
      <c r="C11" s="5625">
        <v>48126</v>
      </c>
      <c r="D11" s="5626">
        <v>97573</v>
      </c>
      <c r="E11" s="5627">
        <v>8.536055128780502</v>
      </c>
      <c r="F11" s="5624">
        <v>48975</v>
      </c>
      <c r="G11" s="5625">
        <v>48462</v>
      </c>
      <c r="H11" s="5626">
        <v>97437</v>
      </c>
      <c r="I11" s="5627">
        <v>8.1442982723759876</v>
      </c>
    </row>
    <row r="12" spans="1:89" ht="15.95" customHeight="1">
      <c r="A12" s="5523" t="s">
        <v>190</v>
      </c>
      <c r="B12" s="5624">
        <v>53325</v>
      </c>
      <c r="C12" s="5625">
        <v>53993</v>
      </c>
      <c r="D12" s="5626">
        <v>107318</v>
      </c>
      <c r="E12" s="5627">
        <v>9.3885845911314192</v>
      </c>
      <c r="F12" s="5624">
        <v>45433</v>
      </c>
      <c r="G12" s="5625">
        <v>44286</v>
      </c>
      <c r="H12" s="5626">
        <v>89719</v>
      </c>
      <c r="I12" s="5627">
        <v>7.6</v>
      </c>
    </row>
    <row r="13" spans="1:89" ht="15.95" customHeight="1">
      <c r="A13" s="5523" t="s">
        <v>191</v>
      </c>
      <c r="B13" s="5624">
        <v>45390</v>
      </c>
      <c r="C13" s="5625">
        <v>45656</v>
      </c>
      <c r="D13" s="5626">
        <v>91046</v>
      </c>
      <c r="E13" s="5627">
        <v>7.9650484791381801</v>
      </c>
      <c r="F13" s="5624">
        <v>44037</v>
      </c>
      <c r="G13" s="5625">
        <v>43709</v>
      </c>
      <c r="H13" s="5626">
        <v>87746</v>
      </c>
      <c r="I13" s="5627">
        <v>7.3342733890401313</v>
      </c>
    </row>
    <row r="14" spans="1:89" ht="15.95" customHeight="1">
      <c r="A14" s="5523" t="s">
        <v>192</v>
      </c>
      <c r="B14" s="5624">
        <v>48739</v>
      </c>
      <c r="C14" s="5625">
        <v>48307</v>
      </c>
      <c r="D14" s="5626">
        <v>97046</v>
      </c>
      <c r="E14" s="5627">
        <v>8.4899511753008792</v>
      </c>
      <c r="F14" s="5624">
        <v>50524</v>
      </c>
      <c r="G14" s="5625">
        <v>49512</v>
      </c>
      <c r="H14" s="5626">
        <v>100036</v>
      </c>
      <c r="I14" s="5627">
        <v>8.3000000000000007</v>
      </c>
    </row>
    <row r="15" spans="1:89" ht="15.95" customHeight="1">
      <c r="A15" s="5523" t="s">
        <v>193</v>
      </c>
      <c r="B15" s="5624">
        <v>50503</v>
      </c>
      <c r="C15" s="5625">
        <v>49151</v>
      </c>
      <c r="D15" s="5626">
        <v>99654</v>
      </c>
      <c r="E15" s="5627">
        <v>8.7181088805662643</v>
      </c>
      <c r="F15" s="5624">
        <v>42879</v>
      </c>
      <c r="G15" s="5625">
        <v>42158</v>
      </c>
      <c r="H15" s="5626">
        <v>85037</v>
      </c>
      <c r="I15" s="5627">
        <v>7.2</v>
      </c>
    </row>
    <row r="16" spans="1:89" ht="15.95" customHeight="1">
      <c r="A16" s="5523" t="s">
        <v>194</v>
      </c>
      <c r="B16" s="5624">
        <v>44739</v>
      </c>
      <c r="C16" s="5625">
        <v>43568</v>
      </c>
      <c r="D16" s="5626">
        <v>88307</v>
      </c>
      <c r="E16" s="5627">
        <v>7.725430398339908</v>
      </c>
      <c r="F16" s="5624">
        <v>43929</v>
      </c>
      <c r="G16" s="5625">
        <v>42956</v>
      </c>
      <c r="H16" s="5626">
        <v>86885</v>
      </c>
      <c r="I16" s="5627">
        <v>7.2623064687478838</v>
      </c>
    </row>
    <row r="17" spans="1:9" ht="15.95" customHeight="1">
      <c r="A17" s="5523" t="s">
        <v>195</v>
      </c>
      <c r="B17" s="5624">
        <v>38340</v>
      </c>
      <c r="C17" s="5625">
        <v>38069</v>
      </c>
      <c r="D17" s="5626">
        <v>76409</v>
      </c>
      <c r="E17" s="5627">
        <v>6.6845483518492763</v>
      </c>
      <c r="F17" s="5624">
        <v>48658</v>
      </c>
      <c r="G17" s="5625">
        <v>48361</v>
      </c>
      <c r="H17" s="5626">
        <v>97019</v>
      </c>
      <c r="I17" s="5627">
        <v>8.1093596281458353</v>
      </c>
    </row>
    <row r="18" spans="1:9" ht="15.95" customHeight="1">
      <c r="A18" s="5523" t="s">
        <v>196</v>
      </c>
      <c r="B18" s="5624">
        <v>27168</v>
      </c>
      <c r="C18" s="5625">
        <v>28556</v>
      </c>
      <c r="D18" s="5626">
        <v>55724</v>
      </c>
      <c r="E18" s="5627">
        <v>4.874946306828372</v>
      </c>
      <c r="F18" s="5624">
        <v>41896</v>
      </c>
      <c r="G18" s="5625">
        <v>42290</v>
      </c>
      <c r="H18" s="5626">
        <v>84186</v>
      </c>
      <c r="I18" s="5627">
        <v>7.0367098161709078</v>
      </c>
    </row>
    <row r="19" spans="1:9" ht="15.95" customHeight="1">
      <c r="A19" s="5523" t="s">
        <v>197</v>
      </c>
      <c r="B19" s="5624">
        <v>18623</v>
      </c>
      <c r="C19" s="5625">
        <v>20647</v>
      </c>
      <c r="D19" s="5626">
        <v>39270</v>
      </c>
      <c r="E19" s="5627">
        <v>3.4354881463848641</v>
      </c>
      <c r="F19" s="5624">
        <v>34923</v>
      </c>
      <c r="G19" s="5625">
        <v>36568</v>
      </c>
      <c r="H19" s="5626">
        <v>71491</v>
      </c>
      <c r="I19" s="5627">
        <v>5.9755947719083267</v>
      </c>
    </row>
    <row r="20" spans="1:9" ht="15.95" customHeight="1">
      <c r="A20" s="5523" t="s">
        <v>198</v>
      </c>
      <c r="B20" s="5624">
        <v>14808</v>
      </c>
      <c r="C20" s="5625">
        <v>17248</v>
      </c>
      <c r="D20" s="5626">
        <v>32056</v>
      </c>
      <c r="E20" s="5627">
        <v>2.8043801380319122</v>
      </c>
      <c r="F20" s="5624">
        <v>26528</v>
      </c>
      <c r="G20" s="5625">
        <v>29623</v>
      </c>
      <c r="H20" s="5626">
        <v>56151</v>
      </c>
      <c r="I20" s="5627">
        <v>4.6933966798257742</v>
      </c>
    </row>
    <row r="21" spans="1:9" ht="15.95" customHeight="1">
      <c r="A21" s="5523" t="s">
        <v>199</v>
      </c>
      <c r="B21" s="5624">
        <v>11404</v>
      </c>
      <c r="C21" s="5625">
        <v>13602</v>
      </c>
      <c r="D21" s="5626">
        <v>25006</v>
      </c>
      <c r="E21" s="5627">
        <v>2.1876194700407412</v>
      </c>
      <c r="F21" s="5624">
        <v>15357</v>
      </c>
      <c r="G21" s="5625">
        <v>19024</v>
      </c>
      <c r="H21" s="5626">
        <v>34381</v>
      </c>
      <c r="I21" s="5627">
        <v>2.8737452805665078</v>
      </c>
    </row>
    <row r="22" spans="1:9" ht="15.95" customHeight="1">
      <c r="A22" s="5523" t="s">
        <v>200</v>
      </c>
      <c r="B22" s="5624">
        <v>9267</v>
      </c>
      <c r="C22" s="5625">
        <v>11954</v>
      </c>
      <c r="D22" s="5626">
        <v>21221</v>
      </c>
      <c r="E22" s="5627">
        <v>1.856493352544772</v>
      </c>
      <c r="F22" s="5624">
        <v>10590</v>
      </c>
      <c r="G22" s="5625">
        <v>13932</v>
      </c>
      <c r="H22" s="5626">
        <v>24522</v>
      </c>
      <c r="I22" s="5627">
        <v>2.0496780713199705</v>
      </c>
    </row>
    <row r="23" spans="1:9" ht="15.95" customHeight="1">
      <c r="A23" s="5523" t="s">
        <v>201</v>
      </c>
      <c r="B23" s="5624">
        <v>5905</v>
      </c>
      <c r="C23" s="5625">
        <v>8681</v>
      </c>
      <c r="D23" s="5626">
        <v>14586</v>
      </c>
      <c r="E23" s="5627">
        <v>1.2760384543715209</v>
      </c>
      <c r="F23" s="5624">
        <v>7112</v>
      </c>
      <c r="G23" s="5625">
        <v>10377</v>
      </c>
      <c r="H23" s="5626">
        <v>17489</v>
      </c>
      <c r="I23" s="5627">
        <v>1.4618228443566983</v>
      </c>
    </row>
    <row r="24" spans="1:9" ht="15.95" customHeight="1">
      <c r="A24" s="5523" t="s">
        <v>202</v>
      </c>
      <c r="B24" s="5624">
        <v>2506</v>
      </c>
      <c r="C24" s="5625">
        <v>4416</v>
      </c>
      <c r="D24" s="5626">
        <v>6922</v>
      </c>
      <c r="E24" s="5627">
        <v>0.60556274380636688</v>
      </c>
      <c r="F24" s="5624">
        <v>4048</v>
      </c>
      <c r="G24" s="5625">
        <v>7021</v>
      </c>
      <c r="H24" s="5626">
        <v>11069</v>
      </c>
      <c r="I24" s="5627">
        <v>0.92520538991276213</v>
      </c>
    </row>
    <row r="25" spans="1:9" ht="15.95" customHeight="1">
      <c r="A25" s="5614" t="s">
        <v>203</v>
      </c>
      <c r="B25" s="5624">
        <v>1324</v>
      </c>
      <c r="C25" s="5625">
        <v>3410</v>
      </c>
      <c r="D25" s="5626">
        <v>4734</v>
      </c>
      <c r="E25" s="5627">
        <v>0.41414822727236938</v>
      </c>
      <c r="F25" s="5624">
        <v>2697</v>
      </c>
      <c r="G25" s="5625">
        <v>5991</v>
      </c>
      <c r="H25" s="5626">
        <v>8688</v>
      </c>
      <c r="I25" s="5627">
        <v>0.72618885423814949</v>
      </c>
    </row>
    <row r="26" spans="1:9" ht="15.95" customHeight="1" thickBot="1">
      <c r="A26" s="5523" t="s">
        <v>204</v>
      </c>
      <c r="B26" s="5624">
        <v>41</v>
      </c>
      <c r="C26" s="5625">
        <v>73</v>
      </c>
      <c r="D26" s="5626">
        <v>114</v>
      </c>
      <c r="E26" s="5627">
        <v>9.9731512270912776E-3</v>
      </c>
      <c r="F26" s="5624">
        <v>356</v>
      </c>
      <c r="G26" s="5625">
        <v>237</v>
      </c>
      <c r="H26" s="5626">
        <v>593</v>
      </c>
      <c r="I26" s="5627">
        <v>4.9566067053777925E-2</v>
      </c>
    </row>
    <row r="27" spans="1:9" s="43" customFormat="1" ht="24" customHeight="1" thickBot="1">
      <c r="A27" s="5628" t="s">
        <v>205</v>
      </c>
      <c r="B27" s="5629">
        <v>566056</v>
      </c>
      <c r="C27" s="5630">
        <v>577013</v>
      </c>
      <c r="D27" s="5631">
        <v>1143069</v>
      </c>
      <c r="E27" s="5632">
        <v>100</v>
      </c>
      <c r="F27" s="5629">
        <v>590944</v>
      </c>
      <c r="G27" s="5630">
        <v>605439</v>
      </c>
      <c r="H27" s="5631">
        <v>1196383</v>
      </c>
      <c r="I27" s="5633">
        <v>100</v>
      </c>
    </row>
    <row r="28" spans="1:9" ht="24" customHeight="1">
      <c r="A28" s="5608" t="s">
        <v>210</v>
      </c>
      <c r="F28" s="5634"/>
      <c r="H28" s="5609"/>
      <c r="I28" s="5610"/>
    </row>
    <row r="29" spans="1:9">
      <c r="A29" s="5569"/>
      <c r="E29" s="5610"/>
      <c r="H29" s="5609"/>
      <c r="I29" s="5610"/>
    </row>
    <row r="30" spans="1:9">
      <c r="A30" s="5569"/>
    </row>
    <row r="31" spans="1:9">
      <c r="E31" s="5610"/>
      <c r="H31" s="5609"/>
      <c r="I31" s="5610"/>
    </row>
    <row r="33" spans="5:9">
      <c r="E33" s="5610"/>
      <c r="H33" s="5609"/>
      <c r="I33" s="5610"/>
    </row>
    <row r="35" spans="5:9">
      <c r="E35" s="5610"/>
      <c r="H35" s="5609"/>
      <c r="I35" s="5610"/>
    </row>
    <row r="37" spans="5:9">
      <c r="E37" s="5610"/>
      <c r="H37" s="5609"/>
      <c r="I37" s="5610"/>
    </row>
    <row r="39" spans="5:9">
      <c r="E39" s="5610"/>
      <c r="H39" s="5609"/>
      <c r="I39" s="5610"/>
    </row>
    <row r="41" spans="5:9">
      <c r="E41" s="5610"/>
      <c r="H41" s="5609"/>
      <c r="I41" s="5610"/>
    </row>
  </sheetData>
  <mergeCells count="1">
    <mergeCell ref="A1:C1"/>
  </mergeCells>
  <hyperlinks>
    <hyperlink ref="A1" location="CONTENT!A1" display="Back to table of contents"/>
  </hyperlinks>
  <pageMargins left="0.82677165354330717" right="0.23622047244094491" top="0.82677165354330717" bottom="0.74803149606299213" header="0.51181102362204722" footer="0.51181102362204722"/>
  <pageSetup paperSize="9"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CL53"/>
  <sheetViews>
    <sheetView workbookViewId="0">
      <selection sqref="A1:XFD1"/>
    </sheetView>
  </sheetViews>
  <sheetFormatPr defaultColWidth="8.83203125" defaultRowHeight="15"/>
  <cols>
    <col min="1" max="1" width="26.83203125" style="3298" customWidth="1"/>
    <col min="2" max="9" width="10.6640625" style="3298" customWidth="1"/>
    <col min="10" max="16384" width="8.83203125" style="3298"/>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2.5" customHeight="1">
      <c r="A2" s="3296" t="s">
        <v>3159</v>
      </c>
      <c r="B2" s="3297"/>
      <c r="C2" s="3297"/>
      <c r="D2" s="3297"/>
      <c r="E2" s="3297"/>
      <c r="F2" s="3297"/>
      <c r="G2" s="3297"/>
      <c r="H2" s="3297"/>
      <c r="I2" s="3297"/>
    </row>
    <row r="3" spans="1:90" ht="14.25" customHeight="1" thickBot="1">
      <c r="A3" s="3297"/>
      <c r="B3" s="3297"/>
      <c r="C3" s="3297"/>
      <c r="D3" s="3297"/>
      <c r="E3" s="3297"/>
      <c r="F3" s="3297"/>
      <c r="G3" s="3297"/>
      <c r="H3" s="3297"/>
      <c r="I3" s="3299" t="s">
        <v>98</v>
      </c>
    </row>
    <row r="4" spans="1:90" ht="15.75">
      <c r="A4" s="3300"/>
      <c r="B4" s="3301"/>
      <c r="C4" s="3301"/>
      <c r="D4" s="3301"/>
      <c r="E4" s="3301"/>
      <c r="F4" s="6886">
        <v>2019</v>
      </c>
      <c r="G4" s="6887"/>
      <c r="H4" s="6887"/>
      <c r="I4" s="6888"/>
    </row>
    <row r="5" spans="1:90" ht="17.25" customHeight="1">
      <c r="A5" s="3302" t="s">
        <v>3160</v>
      </c>
      <c r="B5" s="3303">
        <v>2016</v>
      </c>
      <c r="C5" s="3303">
        <v>2017</v>
      </c>
      <c r="D5" s="3303">
        <v>2018</v>
      </c>
      <c r="E5" s="3303">
        <v>2019</v>
      </c>
      <c r="F5" s="6889"/>
      <c r="G5" s="6890"/>
      <c r="H5" s="6890"/>
      <c r="I5" s="6891"/>
    </row>
    <row r="6" spans="1:90" ht="17.100000000000001" customHeight="1">
      <c r="A6" s="3304"/>
      <c r="B6" s="3305"/>
      <c r="C6" s="3305"/>
      <c r="D6" s="3305"/>
      <c r="E6" s="3305"/>
      <c r="F6" s="3306" t="s">
        <v>883</v>
      </c>
      <c r="G6" s="3306" t="s">
        <v>727</v>
      </c>
      <c r="H6" s="3306" t="s">
        <v>728</v>
      </c>
      <c r="I6" s="3307" t="s">
        <v>729</v>
      </c>
    </row>
    <row r="7" spans="1:90" ht="7.5" customHeight="1">
      <c r="A7" s="3308"/>
      <c r="B7" s="3309"/>
      <c r="C7" s="3309"/>
      <c r="D7" s="3309"/>
      <c r="E7" s="3309"/>
      <c r="F7" s="3309"/>
      <c r="G7" s="3309"/>
      <c r="H7" s="3309"/>
      <c r="I7" s="3310"/>
    </row>
    <row r="8" spans="1:90" ht="23.1" customHeight="1">
      <c r="A8" s="3311" t="s">
        <v>3145</v>
      </c>
      <c r="B8" s="3312">
        <v>6928</v>
      </c>
      <c r="C8" s="3312">
        <v>8882</v>
      </c>
      <c r="D8" s="3312">
        <v>8722</v>
      </c>
      <c r="E8" s="3312">
        <v>8604</v>
      </c>
      <c r="F8" s="3313">
        <v>2103</v>
      </c>
      <c r="G8" s="3313">
        <v>2232</v>
      </c>
      <c r="H8" s="3313">
        <v>2318</v>
      </c>
      <c r="I8" s="3314">
        <v>1951</v>
      </c>
    </row>
    <row r="9" spans="1:90" ht="23.1" customHeight="1">
      <c r="A9" s="3308" t="s">
        <v>3161</v>
      </c>
      <c r="B9" s="3312">
        <v>0</v>
      </c>
      <c r="C9" s="3312">
        <v>1</v>
      </c>
      <c r="D9" s="3312">
        <v>0</v>
      </c>
      <c r="E9" s="3312">
        <v>56</v>
      </c>
      <c r="F9" s="3313">
        <v>0</v>
      </c>
      <c r="G9" s="3313">
        <v>1</v>
      </c>
      <c r="H9" s="3313">
        <v>0</v>
      </c>
      <c r="I9" s="3314">
        <v>55</v>
      </c>
    </row>
    <row r="10" spans="1:90" ht="23.1" customHeight="1">
      <c r="A10" s="3308" t="s">
        <v>3162</v>
      </c>
      <c r="B10" s="3312">
        <v>1092</v>
      </c>
      <c r="C10" s="3312">
        <v>1279</v>
      </c>
      <c r="D10" s="3312">
        <v>1457</v>
      </c>
      <c r="E10" s="3312">
        <v>1466</v>
      </c>
      <c r="F10" s="3313">
        <v>341</v>
      </c>
      <c r="G10" s="3313">
        <v>372</v>
      </c>
      <c r="H10" s="3313">
        <v>374</v>
      </c>
      <c r="I10" s="3314">
        <v>379</v>
      </c>
    </row>
    <row r="11" spans="1:90" ht="23.1" customHeight="1">
      <c r="A11" s="3308" t="s">
        <v>3163</v>
      </c>
      <c r="B11" s="3312">
        <v>37</v>
      </c>
      <c r="C11" s="3312">
        <v>26</v>
      </c>
      <c r="D11" s="3312">
        <v>33</v>
      </c>
      <c r="E11" s="3312">
        <v>23</v>
      </c>
      <c r="F11" s="3313">
        <v>7</v>
      </c>
      <c r="G11" s="3313">
        <v>4</v>
      </c>
      <c r="H11" s="3313">
        <v>2</v>
      </c>
      <c r="I11" s="3314">
        <v>10</v>
      </c>
    </row>
    <row r="12" spans="1:90" ht="23.1" customHeight="1">
      <c r="A12" s="3311" t="s">
        <v>3150</v>
      </c>
      <c r="B12" s="3312">
        <v>5619</v>
      </c>
      <c r="C12" s="3312">
        <v>5986</v>
      </c>
      <c r="D12" s="3312">
        <v>5761</v>
      </c>
      <c r="E12" s="3312">
        <v>6190</v>
      </c>
      <c r="F12" s="3313">
        <v>1772</v>
      </c>
      <c r="G12" s="3313">
        <v>1639</v>
      </c>
      <c r="H12" s="3313">
        <v>1229</v>
      </c>
      <c r="I12" s="3314">
        <v>1550</v>
      </c>
    </row>
    <row r="13" spans="1:90" ht="23.1" customHeight="1">
      <c r="A13" s="3311" t="s">
        <v>3151</v>
      </c>
      <c r="B13" s="3312">
        <v>1929</v>
      </c>
      <c r="C13" s="3312">
        <v>1832</v>
      </c>
      <c r="D13" s="3312">
        <v>1722</v>
      </c>
      <c r="E13" s="3312">
        <v>1604</v>
      </c>
      <c r="F13" s="3313">
        <v>499</v>
      </c>
      <c r="G13" s="3313">
        <v>426</v>
      </c>
      <c r="H13" s="3313">
        <v>325</v>
      </c>
      <c r="I13" s="3314">
        <v>354</v>
      </c>
    </row>
    <row r="14" spans="1:90" ht="23.1" customHeight="1">
      <c r="A14" s="3311" t="s">
        <v>3152</v>
      </c>
      <c r="B14" s="3312">
        <v>315</v>
      </c>
      <c r="C14" s="3312">
        <v>350</v>
      </c>
      <c r="D14" s="3312">
        <v>475</v>
      </c>
      <c r="E14" s="3312">
        <v>527</v>
      </c>
      <c r="F14" s="3313">
        <v>114</v>
      </c>
      <c r="G14" s="3313">
        <v>147</v>
      </c>
      <c r="H14" s="3313">
        <v>134</v>
      </c>
      <c r="I14" s="3314">
        <v>132</v>
      </c>
    </row>
    <row r="15" spans="1:90" ht="23.1" customHeight="1">
      <c r="A15" s="3311" t="s">
        <v>3153</v>
      </c>
      <c r="B15" s="3312">
        <v>593</v>
      </c>
      <c r="C15" s="3312">
        <v>534</v>
      </c>
      <c r="D15" s="3312">
        <v>573</v>
      </c>
      <c r="E15" s="3312">
        <v>575</v>
      </c>
      <c r="F15" s="3313">
        <v>146</v>
      </c>
      <c r="G15" s="3313">
        <v>149</v>
      </c>
      <c r="H15" s="3313">
        <v>148</v>
      </c>
      <c r="I15" s="3314">
        <v>132</v>
      </c>
    </row>
    <row r="16" spans="1:90" ht="23.1" customHeight="1">
      <c r="A16" s="3311" t="s">
        <v>3154</v>
      </c>
      <c r="B16" s="3312">
        <v>220</v>
      </c>
      <c r="C16" s="3312">
        <v>79</v>
      </c>
      <c r="D16" s="3312">
        <v>57</v>
      </c>
      <c r="E16" s="3312">
        <v>51</v>
      </c>
      <c r="F16" s="3313">
        <v>17</v>
      </c>
      <c r="G16" s="3313">
        <v>15</v>
      </c>
      <c r="H16" s="3313">
        <v>9</v>
      </c>
      <c r="I16" s="3314">
        <v>10</v>
      </c>
    </row>
    <row r="17" spans="1:9" ht="23.1" customHeight="1">
      <c r="A17" s="3311" t="s">
        <v>1848</v>
      </c>
      <c r="B17" s="3312">
        <v>98</v>
      </c>
      <c r="C17" s="3312">
        <v>140</v>
      </c>
      <c r="D17" s="3312">
        <v>190</v>
      </c>
      <c r="E17" s="3312">
        <v>202</v>
      </c>
      <c r="F17" s="3313">
        <v>42</v>
      </c>
      <c r="G17" s="3315">
        <v>68</v>
      </c>
      <c r="H17" s="3313">
        <v>44</v>
      </c>
      <c r="I17" s="3314">
        <v>48</v>
      </c>
    </row>
    <row r="18" spans="1:9" ht="2.25" customHeight="1">
      <c r="A18" s="3311"/>
      <c r="B18" s="3313"/>
      <c r="C18" s="3313"/>
      <c r="D18" s="3313"/>
      <c r="E18" s="3313"/>
      <c r="F18" s="3313"/>
      <c r="G18" s="3316"/>
      <c r="H18" s="3313"/>
      <c r="I18" s="3314"/>
    </row>
    <row r="19" spans="1:9" ht="26.25" customHeight="1">
      <c r="A19" s="3317" t="s">
        <v>260</v>
      </c>
      <c r="B19" s="3318">
        <f t="shared" ref="B19:D19" si="0">SUM(B8:B17)</f>
        <v>16831</v>
      </c>
      <c r="C19" s="3318">
        <f t="shared" si="0"/>
        <v>19109</v>
      </c>
      <c r="D19" s="3318">
        <f t="shared" si="0"/>
        <v>18990</v>
      </c>
      <c r="E19" s="3318">
        <f t="shared" ref="E19:I19" si="1">SUM(E8:E17)</f>
        <v>19298</v>
      </c>
      <c r="F19" s="3318">
        <f t="shared" si="1"/>
        <v>5041</v>
      </c>
      <c r="G19" s="3318">
        <f t="shared" si="1"/>
        <v>5053</v>
      </c>
      <c r="H19" s="3318">
        <f t="shared" si="1"/>
        <v>4583</v>
      </c>
      <c r="I19" s="3319">
        <f t="shared" si="1"/>
        <v>4621</v>
      </c>
    </row>
    <row r="20" spans="1:9" ht="4.5" customHeight="1" thickBot="1">
      <c r="A20" s="3320"/>
      <c r="B20" s="3321"/>
      <c r="C20" s="3321"/>
      <c r="D20" s="3321"/>
      <c r="E20" s="3321"/>
      <c r="F20" s="3321"/>
      <c r="G20" s="3321"/>
      <c r="H20" s="3321"/>
      <c r="I20" s="3322"/>
    </row>
    <row r="21" spans="1:9" ht="4.5" customHeight="1">
      <c r="A21" s="3323"/>
      <c r="B21" s="3323"/>
      <c r="C21" s="3323"/>
      <c r="D21" s="3323"/>
      <c r="E21" s="3323"/>
      <c r="F21" s="3323"/>
      <c r="G21" s="3323"/>
      <c r="H21" s="3323"/>
      <c r="I21" s="3323"/>
    </row>
    <row r="22" spans="1:9" ht="13.5" customHeight="1">
      <c r="A22" s="3324" t="s">
        <v>3164</v>
      </c>
      <c r="B22" s="3325"/>
      <c r="C22" s="3325"/>
      <c r="D22" s="3325"/>
      <c r="E22" s="3325"/>
      <c r="F22" s="3323"/>
      <c r="G22" s="3323"/>
      <c r="H22" s="3323"/>
      <c r="I22" s="3323"/>
    </row>
    <row r="23" spans="1:9" ht="16.5">
      <c r="A23" s="3326" t="s">
        <v>3165</v>
      </c>
      <c r="B23" s="3327"/>
      <c r="C23" s="3327"/>
      <c r="D23" s="3327"/>
      <c r="E23" s="3327"/>
      <c r="F23" s="3297"/>
      <c r="G23" s="3297"/>
      <c r="H23" s="3297"/>
      <c r="I23" s="3297"/>
    </row>
    <row r="24" spans="1:9" ht="16.5">
      <c r="A24" s="3328" t="s">
        <v>3166</v>
      </c>
      <c r="B24" s="3327"/>
      <c r="C24" s="3327"/>
      <c r="D24" s="3327"/>
      <c r="E24" s="3327"/>
      <c r="F24" s="3297"/>
      <c r="G24" s="3297"/>
      <c r="H24" s="3297"/>
      <c r="I24" s="3297"/>
    </row>
    <row r="25" spans="1:9" ht="15.75">
      <c r="A25" s="3329" t="s">
        <v>3157</v>
      </c>
      <c r="B25" s="3327"/>
      <c r="C25" s="3327"/>
      <c r="D25" s="3327"/>
      <c r="E25" s="3327"/>
      <c r="F25" s="3297"/>
      <c r="G25" s="3297"/>
      <c r="H25" s="3297"/>
      <c r="I25" s="3297"/>
    </row>
    <row r="26" spans="1:9" ht="16.5">
      <c r="A26" s="3326" t="s">
        <v>3167</v>
      </c>
      <c r="B26" s="3327"/>
      <c r="C26" s="3327"/>
      <c r="D26" s="3327"/>
      <c r="E26" s="3327"/>
      <c r="F26" s="3297"/>
      <c r="G26" s="3297"/>
      <c r="H26" s="3297"/>
      <c r="I26" s="3297"/>
    </row>
    <row r="27" spans="1:9" ht="6.75" customHeight="1">
      <c r="A27" s="3297"/>
      <c r="B27" s="3297"/>
      <c r="C27" s="3297"/>
      <c r="D27" s="3297"/>
      <c r="E27" s="3297"/>
      <c r="F27" s="3297"/>
      <c r="G27" s="3297"/>
      <c r="H27" s="3297"/>
      <c r="I27" s="3297"/>
    </row>
    <row r="28" spans="1:9" ht="37.5" customHeight="1">
      <c r="A28" s="3296" t="s">
        <v>3168</v>
      </c>
      <c r="B28" s="3297"/>
      <c r="C28" s="3297"/>
      <c r="D28" s="3297"/>
      <c r="E28" s="3297"/>
      <c r="F28" s="3297"/>
      <c r="G28" s="3297"/>
      <c r="H28" s="3297"/>
      <c r="I28" s="3297"/>
    </row>
    <row r="29" spans="1:9" ht="16.5" thickBot="1">
      <c r="A29" s="3297"/>
      <c r="B29" s="3297"/>
      <c r="C29" s="3297"/>
      <c r="D29" s="3297"/>
      <c r="E29" s="3297"/>
      <c r="F29" s="3297"/>
      <c r="G29" s="3297"/>
      <c r="H29" s="3297"/>
      <c r="I29" s="3299" t="s">
        <v>98</v>
      </c>
    </row>
    <row r="30" spans="1:9" ht="15.75">
      <c r="A30" s="3300"/>
      <c r="B30" s="3301"/>
      <c r="C30" s="3301"/>
      <c r="D30" s="3301"/>
      <c r="E30" s="3301"/>
      <c r="F30" s="6886">
        <v>2019</v>
      </c>
      <c r="G30" s="6887"/>
      <c r="H30" s="6887"/>
      <c r="I30" s="6888"/>
    </row>
    <row r="31" spans="1:9" ht="15.75">
      <c r="A31" s="3302" t="s">
        <v>3160</v>
      </c>
      <c r="B31" s="3303">
        <v>2016</v>
      </c>
      <c r="C31" s="3303">
        <v>2017</v>
      </c>
      <c r="D31" s="3303">
        <v>2018</v>
      </c>
      <c r="E31" s="3303">
        <v>2019</v>
      </c>
      <c r="F31" s="6889"/>
      <c r="G31" s="6890"/>
      <c r="H31" s="6890"/>
      <c r="I31" s="6891"/>
    </row>
    <row r="32" spans="1:9" ht="17.100000000000001" customHeight="1">
      <c r="A32" s="3304"/>
      <c r="B32" s="3305"/>
      <c r="C32" s="3305"/>
      <c r="D32" s="3305"/>
      <c r="E32" s="3305"/>
      <c r="F32" s="3306" t="s">
        <v>883</v>
      </c>
      <c r="G32" s="3306" t="s">
        <v>727</v>
      </c>
      <c r="H32" s="3306" t="s">
        <v>728</v>
      </c>
      <c r="I32" s="3307" t="s">
        <v>729</v>
      </c>
    </row>
    <row r="33" spans="1:9" ht="7.5" customHeight="1">
      <c r="A33" s="3308"/>
      <c r="B33" s="3309"/>
      <c r="C33" s="3309"/>
      <c r="D33" s="3309"/>
      <c r="E33" s="3309"/>
      <c r="F33" s="3309"/>
      <c r="G33" s="3309"/>
      <c r="H33" s="3309"/>
      <c r="I33" s="3310"/>
    </row>
    <row r="34" spans="1:9" ht="23.1" customHeight="1">
      <c r="A34" s="3311" t="s">
        <v>3145</v>
      </c>
      <c r="B34" s="3312">
        <v>8701</v>
      </c>
      <c r="C34" s="3312">
        <v>8637</v>
      </c>
      <c r="D34" s="3312">
        <v>9182</v>
      </c>
      <c r="E34" s="3312">
        <v>9413</v>
      </c>
      <c r="F34" s="3313">
        <v>2212</v>
      </c>
      <c r="G34" s="3313">
        <v>2605</v>
      </c>
      <c r="H34" s="3313">
        <v>2224</v>
      </c>
      <c r="I34" s="3314">
        <v>2372</v>
      </c>
    </row>
    <row r="35" spans="1:9" ht="23.1" customHeight="1">
      <c r="A35" s="3308" t="s">
        <v>3161</v>
      </c>
      <c r="B35" s="3312">
        <v>25</v>
      </c>
      <c r="C35" s="3312">
        <v>15</v>
      </c>
      <c r="D35" s="3312">
        <v>12</v>
      </c>
      <c r="E35" s="3312">
        <v>20</v>
      </c>
      <c r="F35" s="3313">
        <v>3</v>
      </c>
      <c r="G35" s="3313">
        <v>8</v>
      </c>
      <c r="H35" s="3313">
        <v>4</v>
      </c>
      <c r="I35" s="3314">
        <v>5</v>
      </c>
    </row>
    <row r="36" spans="1:9" ht="23.1" customHeight="1">
      <c r="A36" s="3308" t="s">
        <v>3162</v>
      </c>
      <c r="B36" s="3312">
        <v>69</v>
      </c>
      <c r="C36" s="3312">
        <v>165</v>
      </c>
      <c r="D36" s="3312">
        <v>122</v>
      </c>
      <c r="E36" s="3312">
        <v>96</v>
      </c>
      <c r="F36" s="3313">
        <v>19</v>
      </c>
      <c r="G36" s="3313">
        <v>25</v>
      </c>
      <c r="H36" s="3313">
        <v>25</v>
      </c>
      <c r="I36" s="3314">
        <v>27</v>
      </c>
    </row>
    <row r="37" spans="1:9" ht="23.1" customHeight="1">
      <c r="A37" s="3308" t="s">
        <v>3163</v>
      </c>
      <c r="B37" s="3312">
        <v>21</v>
      </c>
      <c r="C37" s="3312">
        <v>33</v>
      </c>
      <c r="D37" s="3312">
        <v>22</v>
      </c>
      <c r="E37" s="3312">
        <v>13</v>
      </c>
      <c r="F37" s="3313">
        <v>3</v>
      </c>
      <c r="G37" s="3313">
        <v>4</v>
      </c>
      <c r="H37" s="3313">
        <v>3</v>
      </c>
      <c r="I37" s="3314">
        <v>3</v>
      </c>
    </row>
    <row r="38" spans="1:9" ht="23.1" customHeight="1">
      <c r="A38" s="3311" t="s">
        <v>3150</v>
      </c>
      <c r="B38" s="3312">
        <v>340</v>
      </c>
      <c r="C38" s="3312">
        <v>512</v>
      </c>
      <c r="D38" s="3312">
        <v>509</v>
      </c>
      <c r="E38" s="3312">
        <v>517</v>
      </c>
      <c r="F38" s="3313">
        <v>131</v>
      </c>
      <c r="G38" s="3313">
        <v>144</v>
      </c>
      <c r="H38" s="3313">
        <v>111</v>
      </c>
      <c r="I38" s="3314">
        <v>131</v>
      </c>
    </row>
    <row r="39" spans="1:9" ht="23.1" customHeight="1">
      <c r="A39" s="3311" t="s">
        <v>3151</v>
      </c>
      <c r="B39" s="3312">
        <v>0</v>
      </c>
      <c r="C39" s="3312">
        <v>4</v>
      </c>
      <c r="D39" s="3312">
        <v>1</v>
      </c>
      <c r="E39" s="3312">
        <v>1</v>
      </c>
      <c r="F39" s="3313">
        <v>0</v>
      </c>
      <c r="G39" s="3313">
        <v>0</v>
      </c>
      <c r="H39" s="3313">
        <v>0</v>
      </c>
      <c r="I39" s="3314">
        <v>1</v>
      </c>
    </row>
    <row r="40" spans="1:9" ht="23.1" customHeight="1">
      <c r="A40" s="3311" t="s">
        <v>3152</v>
      </c>
      <c r="B40" s="3312">
        <v>192</v>
      </c>
      <c r="C40" s="3312">
        <v>259</v>
      </c>
      <c r="D40" s="3312">
        <v>231</v>
      </c>
      <c r="E40" s="3312">
        <v>272</v>
      </c>
      <c r="F40" s="3313">
        <v>56</v>
      </c>
      <c r="G40" s="3313">
        <v>81</v>
      </c>
      <c r="H40" s="3313">
        <v>75</v>
      </c>
      <c r="I40" s="3314">
        <v>60</v>
      </c>
    </row>
    <row r="41" spans="1:9" ht="23.1" customHeight="1">
      <c r="A41" s="3311" t="s">
        <v>3153</v>
      </c>
      <c r="B41" s="3312">
        <v>394</v>
      </c>
      <c r="C41" s="3312">
        <v>515</v>
      </c>
      <c r="D41" s="3312">
        <v>429</v>
      </c>
      <c r="E41" s="3312">
        <v>523</v>
      </c>
      <c r="F41" s="3313">
        <v>109</v>
      </c>
      <c r="G41" s="3313">
        <v>133</v>
      </c>
      <c r="H41" s="3313">
        <v>146</v>
      </c>
      <c r="I41" s="3314">
        <v>135</v>
      </c>
    </row>
    <row r="42" spans="1:9" ht="23.1" customHeight="1">
      <c r="A42" s="3311" t="s">
        <v>3154</v>
      </c>
      <c r="B42" s="3330">
        <v>0</v>
      </c>
      <c r="C42" s="3312">
        <v>0</v>
      </c>
      <c r="D42" s="3312">
        <v>0</v>
      </c>
      <c r="E42" s="3312">
        <v>0</v>
      </c>
      <c r="F42" s="3313">
        <v>0</v>
      </c>
      <c r="G42" s="3313">
        <v>0</v>
      </c>
      <c r="H42" s="3313">
        <v>0</v>
      </c>
      <c r="I42" s="3314">
        <v>0</v>
      </c>
    </row>
    <row r="43" spans="1:9" ht="23.1" customHeight="1">
      <c r="A43" s="3311" t="s">
        <v>1848</v>
      </c>
      <c r="B43" s="3312">
        <v>85</v>
      </c>
      <c r="C43" s="3312">
        <v>137</v>
      </c>
      <c r="D43" s="3312">
        <v>184</v>
      </c>
      <c r="E43" s="3312">
        <v>192</v>
      </c>
      <c r="F43" s="3313">
        <v>33</v>
      </c>
      <c r="G43" s="3313">
        <v>53</v>
      </c>
      <c r="H43" s="3313">
        <v>72</v>
      </c>
      <c r="I43" s="3314">
        <v>34</v>
      </c>
    </row>
    <row r="44" spans="1:9" ht="0.75" customHeight="1">
      <c r="A44" s="3311"/>
      <c r="B44" s="3316"/>
      <c r="C44" s="3316"/>
      <c r="D44" s="3316"/>
      <c r="E44" s="3316"/>
      <c r="F44" s="3313"/>
      <c r="G44" s="3313"/>
      <c r="H44" s="3313"/>
      <c r="I44" s="3314"/>
    </row>
    <row r="45" spans="1:9" ht="25.5" customHeight="1">
      <c r="A45" s="3317" t="s">
        <v>260</v>
      </c>
      <c r="B45" s="3318">
        <f>SUM(B34:B44)</f>
        <v>9827</v>
      </c>
      <c r="C45" s="3318">
        <f t="shared" ref="C45:I45" si="2">SUM(C34:C44)</f>
        <v>10277</v>
      </c>
      <c r="D45" s="3318">
        <f t="shared" si="2"/>
        <v>10692</v>
      </c>
      <c r="E45" s="3318">
        <f t="shared" si="2"/>
        <v>11047</v>
      </c>
      <c r="F45" s="3318">
        <f t="shared" si="2"/>
        <v>2566</v>
      </c>
      <c r="G45" s="3318">
        <f t="shared" si="2"/>
        <v>3053</v>
      </c>
      <c r="H45" s="3318">
        <f t="shared" si="2"/>
        <v>2660</v>
      </c>
      <c r="I45" s="3319">
        <f t="shared" si="2"/>
        <v>2768</v>
      </c>
    </row>
    <row r="46" spans="1:9" ht="1.5" customHeight="1" thickBot="1">
      <c r="A46" s="3320"/>
      <c r="B46" s="3321"/>
      <c r="C46" s="3321"/>
      <c r="D46" s="3321"/>
      <c r="E46" s="3331"/>
      <c r="F46" s="3331"/>
      <c r="G46" s="3331"/>
      <c r="H46" s="3331"/>
      <c r="I46" s="3332"/>
    </row>
    <row r="47" spans="1:9" ht="7.5" hidden="1" customHeight="1">
      <c r="A47" s="3323"/>
      <c r="B47" s="3323"/>
      <c r="C47" s="3323"/>
      <c r="D47" s="3323"/>
      <c r="E47" s="3323"/>
      <c r="F47" s="3323"/>
      <c r="G47" s="3323"/>
      <c r="H47" s="3323"/>
      <c r="I47" s="3323"/>
    </row>
    <row r="48" spans="1:9" ht="0.75" customHeight="1">
      <c r="A48" s="3333"/>
      <c r="B48" s="3323"/>
      <c r="C48" s="3323"/>
      <c r="D48" s="3323"/>
      <c r="E48" s="3323"/>
      <c r="F48" s="3323"/>
      <c r="G48" s="3323"/>
      <c r="H48" s="3323"/>
      <c r="I48" s="3323"/>
    </row>
    <row r="49" spans="1:9" ht="28.5" customHeight="1">
      <c r="A49" s="6892" t="s">
        <v>3169</v>
      </c>
      <c r="B49" s="6893"/>
      <c r="C49" s="6893"/>
      <c r="D49" s="6893"/>
      <c r="E49" s="6893"/>
      <c r="F49" s="6893"/>
      <c r="G49" s="6893"/>
      <c r="H49" s="6893"/>
      <c r="I49" s="6893"/>
    </row>
    <row r="50" spans="1:9" ht="15" customHeight="1">
      <c r="A50" s="3326" t="s">
        <v>3165</v>
      </c>
      <c r="B50" s="3327"/>
      <c r="C50" s="3327"/>
      <c r="D50" s="3327"/>
      <c r="E50" s="3327"/>
      <c r="F50" s="3327"/>
      <c r="G50" s="3327"/>
      <c r="H50" s="3327"/>
      <c r="I50" s="3327"/>
    </row>
    <row r="51" spans="1:9" ht="15" customHeight="1">
      <c r="A51" s="3328" t="s">
        <v>3166</v>
      </c>
      <c r="B51" s="3327"/>
      <c r="C51" s="3327"/>
      <c r="D51" s="3327"/>
      <c r="E51" s="3327"/>
      <c r="F51" s="3327"/>
      <c r="G51" s="3327"/>
      <c r="H51" s="3327"/>
      <c r="I51" s="3327"/>
    </row>
    <row r="52" spans="1:9" ht="15" customHeight="1">
      <c r="A52" s="3329" t="s">
        <v>3157</v>
      </c>
      <c r="B52" s="3327"/>
      <c r="C52" s="3327"/>
      <c r="D52" s="3327"/>
      <c r="E52" s="3327"/>
      <c r="F52" s="3327"/>
      <c r="G52" s="3327"/>
      <c r="H52" s="3327"/>
      <c r="I52" s="3327"/>
    </row>
    <row r="53" spans="1:9" ht="15.75" customHeight="1">
      <c r="A53" s="3326" t="s">
        <v>3167</v>
      </c>
      <c r="B53" s="3327"/>
      <c r="C53" s="3327"/>
      <c r="D53" s="3327"/>
      <c r="E53" s="3327"/>
      <c r="F53" s="3327"/>
      <c r="G53" s="3327"/>
      <c r="H53" s="3327"/>
      <c r="I53" s="3327"/>
    </row>
  </sheetData>
  <mergeCells count="4">
    <mergeCell ref="A1:C1"/>
    <mergeCell ref="F4:I5"/>
    <mergeCell ref="F30:I31"/>
    <mergeCell ref="A49:I49"/>
  </mergeCells>
  <hyperlinks>
    <hyperlink ref="A1" location="CONTENT!A1" display="Back to table of contents"/>
  </hyperlinks>
  <pageMargins left="0.75" right="0.75" top="0.75" bottom="0.75" header="0.41" footer="0.3"/>
  <pageSetup paperSize="9" scale="75"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CJ27"/>
  <sheetViews>
    <sheetView workbookViewId="0">
      <selection activeCell="J1" sqref="J1:K1048576"/>
    </sheetView>
  </sheetViews>
  <sheetFormatPr defaultColWidth="9.1640625" defaultRowHeight="15.75"/>
  <cols>
    <col min="1" max="1" width="22.1640625" style="3261" customWidth="1"/>
    <col min="2" max="2" width="13.6640625" style="3261" customWidth="1"/>
    <col min="3" max="3" width="15.33203125" style="3261" customWidth="1"/>
    <col min="4" max="4" width="13.33203125" style="3261" customWidth="1"/>
    <col min="5" max="5" width="14.33203125" style="3261" customWidth="1"/>
    <col min="6" max="6" width="16.6640625" style="3261" customWidth="1"/>
    <col min="7" max="7" width="17.5" style="3261" customWidth="1"/>
    <col min="8" max="8" width="16.5" style="3261" customWidth="1"/>
    <col min="9" max="9" width="12.5" style="3261" customWidth="1"/>
    <col min="10" max="10" width="10.33203125" style="3261" customWidth="1"/>
    <col min="11" max="254" width="9.1640625" style="3261"/>
    <col min="255" max="255" width="22.1640625" style="3261" customWidth="1"/>
    <col min="256" max="256" width="13.6640625" style="3261" customWidth="1"/>
    <col min="257" max="257" width="15.33203125" style="3261" customWidth="1"/>
    <col min="258" max="258" width="13.33203125" style="3261" customWidth="1"/>
    <col min="259" max="259" width="14.33203125" style="3261" customWidth="1"/>
    <col min="260" max="260" width="16.6640625" style="3261" customWidth="1"/>
    <col min="261" max="261" width="17.5" style="3261" customWidth="1"/>
    <col min="262" max="262" width="16.5" style="3261" customWidth="1"/>
    <col min="263" max="263" width="12.5" style="3261" customWidth="1"/>
    <col min="264" max="264" width="2.5" style="3261" customWidth="1"/>
    <col min="265" max="265" width="5" style="3261" customWidth="1"/>
    <col min="266" max="266" width="10.33203125" style="3261" customWidth="1"/>
    <col min="267" max="510" width="9.1640625" style="3261"/>
    <col min="511" max="511" width="22.1640625" style="3261" customWidth="1"/>
    <col min="512" max="512" width="13.6640625" style="3261" customWidth="1"/>
    <col min="513" max="513" width="15.33203125" style="3261" customWidth="1"/>
    <col min="514" max="514" width="13.33203125" style="3261" customWidth="1"/>
    <col min="515" max="515" width="14.33203125" style="3261" customWidth="1"/>
    <col min="516" max="516" width="16.6640625" style="3261" customWidth="1"/>
    <col min="517" max="517" width="17.5" style="3261" customWidth="1"/>
    <col min="518" max="518" width="16.5" style="3261" customWidth="1"/>
    <col min="519" max="519" width="12.5" style="3261" customWidth="1"/>
    <col min="520" max="520" width="2.5" style="3261" customWidth="1"/>
    <col min="521" max="521" width="5" style="3261" customWidth="1"/>
    <col min="522" max="522" width="10.33203125" style="3261" customWidth="1"/>
    <col min="523" max="766" width="9.1640625" style="3261"/>
    <col min="767" max="767" width="22.1640625" style="3261" customWidth="1"/>
    <col min="768" max="768" width="13.6640625" style="3261" customWidth="1"/>
    <col min="769" max="769" width="15.33203125" style="3261" customWidth="1"/>
    <col min="770" max="770" width="13.33203125" style="3261" customWidth="1"/>
    <col min="771" max="771" width="14.33203125" style="3261" customWidth="1"/>
    <col min="772" max="772" width="16.6640625" style="3261" customWidth="1"/>
    <col min="773" max="773" width="17.5" style="3261" customWidth="1"/>
    <col min="774" max="774" width="16.5" style="3261" customWidth="1"/>
    <col min="775" max="775" width="12.5" style="3261" customWidth="1"/>
    <col min="776" max="776" width="2.5" style="3261" customWidth="1"/>
    <col min="777" max="777" width="5" style="3261" customWidth="1"/>
    <col min="778" max="778" width="10.33203125" style="3261" customWidth="1"/>
    <col min="779" max="1022" width="9.1640625" style="3261"/>
    <col min="1023" max="1023" width="22.1640625" style="3261" customWidth="1"/>
    <col min="1024" max="1024" width="13.6640625" style="3261" customWidth="1"/>
    <col min="1025" max="1025" width="15.33203125" style="3261" customWidth="1"/>
    <col min="1026" max="1026" width="13.33203125" style="3261" customWidth="1"/>
    <col min="1027" max="1027" width="14.33203125" style="3261" customWidth="1"/>
    <col min="1028" max="1028" width="16.6640625" style="3261" customWidth="1"/>
    <col min="1029" max="1029" width="17.5" style="3261" customWidth="1"/>
    <col min="1030" max="1030" width="16.5" style="3261" customWidth="1"/>
    <col min="1031" max="1031" width="12.5" style="3261" customWidth="1"/>
    <col min="1032" max="1032" width="2.5" style="3261" customWidth="1"/>
    <col min="1033" max="1033" width="5" style="3261" customWidth="1"/>
    <col min="1034" max="1034" width="10.33203125" style="3261" customWidth="1"/>
    <col min="1035" max="1278" width="9.1640625" style="3261"/>
    <col min="1279" max="1279" width="22.1640625" style="3261" customWidth="1"/>
    <col min="1280" max="1280" width="13.6640625" style="3261" customWidth="1"/>
    <col min="1281" max="1281" width="15.33203125" style="3261" customWidth="1"/>
    <col min="1282" max="1282" width="13.33203125" style="3261" customWidth="1"/>
    <col min="1283" max="1283" width="14.33203125" style="3261" customWidth="1"/>
    <col min="1284" max="1284" width="16.6640625" style="3261" customWidth="1"/>
    <col min="1285" max="1285" width="17.5" style="3261" customWidth="1"/>
    <col min="1286" max="1286" width="16.5" style="3261" customWidth="1"/>
    <col min="1287" max="1287" width="12.5" style="3261" customWidth="1"/>
    <col min="1288" max="1288" width="2.5" style="3261" customWidth="1"/>
    <col min="1289" max="1289" width="5" style="3261" customWidth="1"/>
    <col min="1290" max="1290" width="10.33203125" style="3261" customWidth="1"/>
    <col min="1291" max="1534" width="9.1640625" style="3261"/>
    <col min="1535" max="1535" width="22.1640625" style="3261" customWidth="1"/>
    <col min="1536" max="1536" width="13.6640625" style="3261" customWidth="1"/>
    <col min="1537" max="1537" width="15.33203125" style="3261" customWidth="1"/>
    <col min="1538" max="1538" width="13.33203125" style="3261" customWidth="1"/>
    <col min="1539" max="1539" width="14.33203125" style="3261" customWidth="1"/>
    <col min="1540" max="1540" width="16.6640625" style="3261" customWidth="1"/>
    <col min="1541" max="1541" width="17.5" style="3261" customWidth="1"/>
    <col min="1542" max="1542" width="16.5" style="3261" customWidth="1"/>
    <col min="1543" max="1543" width="12.5" style="3261" customWidth="1"/>
    <col min="1544" max="1544" width="2.5" style="3261" customWidth="1"/>
    <col min="1545" max="1545" width="5" style="3261" customWidth="1"/>
    <col min="1546" max="1546" width="10.33203125" style="3261" customWidth="1"/>
    <col min="1547" max="1790" width="9.1640625" style="3261"/>
    <col min="1791" max="1791" width="22.1640625" style="3261" customWidth="1"/>
    <col min="1792" max="1792" width="13.6640625" style="3261" customWidth="1"/>
    <col min="1793" max="1793" width="15.33203125" style="3261" customWidth="1"/>
    <col min="1794" max="1794" width="13.33203125" style="3261" customWidth="1"/>
    <col min="1795" max="1795" width="14.33203125" style="3261" customWidth="1"/>
    <col min="1796" max="1796" width="16.6640625" style="3261" customWidth="1"/>
    <col min="1797" max="1797" width="17.5" style="3261" customWidth="1"/>
    <col min="1798" max="1798" width="16.5" style="3261" customWidth="1"/>
    <col min="1799" max="1799" width="12.5" style="3261" customWidth="1"/>
    <col min="1800" max="1800" width="2.5" style="3261" customWidth="1"/>
    <col min="1801" max="1801" width="5" style="3261" customWidth="1"/>
    <col min="1802" max="1802" width="10.33203125" style="3261" customWidth="1"/>
    <col min="1803" max="2046" width="9.1640625" style="3261"/>
    <col min="2047" max="2047" width="22.1640625" style="3261" customWidth="1"/>
    <col min="2048" max="2048" width="13.6640625" style="3261" customWidth="1"/>
    <col min="2049" max="2049" width="15.33203125" style="3261" customWidth="1"/>
    <col min="2050" max="2050" width="13.33203125" style="3261" customWidth="1"/>
    <col min="2051" max="2051" width="14.33203125" style="3261" customWidth="1"/>
    <col min="2052" max="2052" width="16.6640625" style="3261" customWidth="1"/>
    <col min="2053" max="2053" width="17.5" style="3261" customWidth="1"/>
    <col min="2054" max="2054" width="16.5" style="3261" customWidth="1"/>
    <col min="2055" max="2055" width="12.5" style="3261" customWidth="1"/>
    <col min="2056" max="2056" width="2.5" style="3261" customWidth="1"/>
    <col min="2057" max="2057" width="5" style="3261" customWidth="1"/>
    <col min="2058" max="2058" width="10.33203125" style="3261" customWidth="1"/>
    <col min="2059" max="2302" width="9.1640625" style="3261"/>
    <col min="2303" max="2303" width="22.1640625" style="3261" customWidth="1"/>
    <col min="2304" max="2304" width="13.6640625" style="3261" customWidth="1"/>
    <col min="2305" max="2305" width="15.33203125" style="3261" customWidth="1"/>
    <col min="2306" max="2306" width="13.33203125" style="3261" customWidth="1"/>
    <col min="2307" max="2307" width="14.33203125" style="3261" customWidth="1"/>
    <col min="2308" max="2308" width="16.6640625" style="3261" customWidth="1"/>
    <col min="2309" max="2309" width="17.5" style="3261" customWidth="1"/>
    <col min="2310" max="2310" width="16.5" style="3261" customWidth="1"/>
    <col min="2311" max="2311" width="12.5" style="3261" customWidth="1"/>
    <col min="2312" max="2312" width="2.5" style="3261" customWidth="1"/>
    <col min="2313" max="2313" width="5" style="3261" customWidth="1"/>
    <col min="2314" max="2314" width="10.33203125" style="3261" customWidth="1"/>
    <col min="2315" max="2558" width="9.1640625" style="3261"/>
    <col min="2559" max="2559" width="22.1640625" style="3261" customWidth="1"/>
    <col min="2560" max="2560" width="13.6640625" style="3261" customWidth="1"/>
    <col min="2561" max="2561" width="15.33203125" style="3261" customWidth="1"/>
    <col min="2562" max="2562" width="13.33203125" style="3261" customWidth="1"/>
    <col min="2563" max="2563" width="14.33203125" style="3261" customWidth="1"/>
    <col min="2564" max="2564" width="16.6640625" style="3261" customWidth="1"/>
    <col min="2565" max="2565" width="17.5" style="3261" customWidth="1"/>
    <col min="2566" max="2566" width="16.5" style="3261" customWidth="1"/>
    <col min="2567" max="2567" width="12.5" style="3261" customWidth="1"/>
    <col min="2568" max="2568" width="2.5" style="3261" customWidth="1"/>
    <col min="2569" max="2569" width="5" style="3261" customWidth="1"/>
    <col min="2570" max="2570" width="10.33203125" style="3261" customWidth="1"/>
    <col min="2571" max="2814" width="9.1640625" style="3261"/>
    <col min="2815" max="2815" width="22.1640625" style="3261" customWidth="1"/>
    <col min="2816" max="2816" width="13.6640625" style="3261" customWidth="1"/>
    <col min="2817" max="2817" width="15.33203125" style="3261" customWidth="1"/>
    <col min="2818" max="2818" width="13.33203125" style="3261" customWidth="1"/>
    <col min="2819" max="2819" width="14.33203125" style="3261" customWidth="1"/>
    <col min="2820" max="2820" width="16.6640625" style="3261" customWidth="1"/>
    <col min="2821" max="2821" width="17.5" style="3261" customWidth="1"/>
    <col min="2822" max="2822" width="16.5" style="3261" customWidth="1"/>
    <col min="2823" max="2823" width="12.5" style="3261" customWidth="1"/>
    <col min="2824" max="2824" width="2.5" style="3261" customWidth="1"/>
    <col min="2825" max="2825" width="5" style="3261" customWidth="1"/>
    <col min="2826" max="2826" width="10.33203125" style="3261" customWidth="1"/>
    <col min="2827" max="3070" width="9.1640625" style="3261"/>
    <col min="3071" max="3071" width="22.1640625" style="3261" customWidth="1"/>
    <col min="3072" max="3072" width="13.6640625" style="3261" customWidth="1"/>
    <col min="3073" max="3073" width="15.33203125" style="3261" customWidth="1"/>
    <col min="3074" max="3074" width="13.33203125" style="3261" customWidth="1"/>
    <col min="3075" max="3075" width="14.33203125" style="3261" customWidth="1"/>
    <col min="3076" max="3076" width="16.6640625" style="3261" customWidth="1"/>
    <col min="3077" max="3077" width="17.5" style="3261" customWidth="1"/>
    <col min="3078" max="3078" width="16.5" style="3261" customWidth="1"/>
    <col min="3079" max="3079" width="12.5" style="3261" customWidth="1"/>
    <col min="3080" max="3080" width="2.5" style="3261" customWidth="1"/>
    <col min="3081" max="3081" width="5" style="3261" customWidth="1"/>
    <col min="3082" max="3082" width="10.33203125" style="3261" customWidth="1"/>
    <col min="3083" max="3326" width="9.1640625" style="3261"/>
    <col min="3327" max="3327" width="22.1640625" style="3261" customWidth="1"/>
    <col min="3328" max="3328" width="13.6640625" style="3261" customWidth="1"/>
    <col min="3329" max="3329" width="15.33203125" style="3261" customWidth="1"/>
    <col min="3330" max="3330" width="13.33203125" style="3261" customWidth="1"/>
    <col min="3331" max="3331" width="14.33203125" style="3261" customWidth="1"/>
    <col min="3332" max="3332" width="16.6640625" style="3261" customWidth="1"/>
    <col min="3333" max="3333" width="17.5" style="3261" customWidth="1"/>
    <col min="3334" max="3334" width="16.5" style="3261" customWidth="1"/>
    <col min="3335" max="3335" width="12.5" style="3261" customWidth="1"/>
    <col min="3336" max="3336" width="2.5" style="3261" customWidth="1"/>
    <col min="3337" max="3337" width="5" style="3261" customWidth="1"/>
    <col min="3338" max="3338" width="10.33203125" style="3261" customWidth="1"/>
    <col min="3339" max="3582" width="9.1640625" style="3261"/>
    <col min="3583" max="3583" width="22.1640625" style="3261" customWidth="1"/>
    <col min="3584" max="3584" width="13.6640625" style="3261" customWidth="1"/>
    <col min="3585" max="3585" width="15.33203125" style="3261" customWidth="1"/>
    <col min="3586" max="3586" width="13.33203125" style="3261" customWidth="1"/>
    <col min="3587" max="3587" width="14.33203125" style="3261" customWidth="1"/>
    <col min="3588" max="3588" width="16.6640625" style="3261" customWidth="1"/>
    <col min="3589" max="3589" width="17.5" style="3261" customWidth="1"/>
    <col min="3590" max="3590" width="16.5" style="3261" customWidth="1"/>
    <col min="3591" max="3591" width="12.5" style="3261" customWidth="1"/>
    <col min="3592" max="3592" width="2.5" style="3261" customWidth="1"/>
    <col min="3593" max="3593" width="5" style="3261" customWidth="1"/>
    <col min="3594" max="3594" width="10.33203125" style="3261" customWidth="1"/>
    <col min="3595" max="3838" width="9.1640625" style="3261"/>
    <col min="3839" max="3839" width="22.1640625" style="3261" customWidth="1"/>
    <col min="3840" max="3840" width="13.6640625" style="3261" customWidth="1"/>
    <col min="3841" max="3841" width="15.33203125" style="3261" customWidth="1"/>
    <col min="3842" max="3842" width="13.33203125" style="3261" customWidth="1"/>
    <col min="3843" max="3843" width="14.33203125" style="3261" customWidth="1"/>
    <col min="3844" max="3844" width="16.6640625" style="3261" customWidth="1"/>
    <col min="3845" max="3845" width="17.5" style="3261" customWidth="1"/>
    <col min="3846" max="3846" width="16.5" style="3261" customWidth="1"/>
    <col min="3847" max="3847" width="12.5" style="3261" customWidth="1"/>
    <col min="3848" max="3848" width="2.5" style="3261" customWidth="1"/>
    <col min="3849" max="3849" width="5" style="3261" customWidth="1"/>
    <col min="3850" max="3850" width="10.33203125" style="3261" customWidth="1"/>
    <col min="3851" max="4094" width="9.1640625" style="3261"/>
    <col min="4095" max="4095" width="22.1640625" style="3261" customWidth="1"/>
    <col min="4096" max="4096" width="13.6640625" style="3261" customWidth="1"/>
    <col min="4097" max="4097" width="15.33203125" style="3261" customWidth="1"/>
    <col min="4098" max="4098" width="13.33203125" style="3261" customWidth="1"/>
    <col min="4099" max="4099" width="14.33203125" style="3261" customWidth="1"/>
    <col min="4100" max="4100" width="16.6640625" style="3261" customWidth="1"/>
    <col min="4101" max="4101" width="17.5" style="3261" customWidth="1"/>
    <col min="4102" max="4102" width="16.5" style="3261" customWidth="1"/>
    <col min="4103" max="4103" width="12.5" style="3261" customWidth="1"/>
    <col min="4104" max="4104" width="2.5" style="3261" customWidth="1"/>
    <col min="4105" max="4105" width="5" style="3261" customWidth="1"/>
    <col min="4106" max="4106" width="10.33203125" style="3261" customWidth="1"/>
    <col min="4107" max="4350" width="9.1640625" style="3261"/>
    <col min="4351" max="4351" width="22.1640625" style="3261" customWidth="1"/>
    <col min="4352" max="4352" width="13.6640625" style="3261" customWidth="1"/>
    <col min="4353" max="4353" width="15.33203125" style="3261" customWidth="1"/>
    <col min="4354" max="4354" width="13.33203125" style="3261" customWidth="1"/>
    <col min="4355" max="4355" width="14.33203125" style="3261" customWidth="1"/>
    <col min="4356" max="4356" width="16.6640625" style="3261" customWidth="1"/>
    <col min="4357" max="4357" width="17.5" style="3261" customWidth="1"/>
    <col min="4358" max="4358" width="16.5" style="3261" customWidth="1"/>
    <col min="4359" max="4359" width="12.5" style="3261" customWidth="1"/>
    <col min="4360" max="4360" width="2.5" style="3261" customWidth="1"/>
    <col min="4361" max="4361" width="5" style="3261" customWidth="1"/>
    <col min="4362" max="4362" width="10.33203125" style="3261" customWidth="1"/>
    <col min="4363" max="4606" width="9.1640625" style="3261"/>
    <col min="4607" max="4607" width="22.1640625" style="3261" customWidth="1"/>
    <col min="4608" max="4608" width="13.6640625" style="3261" customWidth="1"/>
    <col min="4609" max="4609" width="15.33203125" style="3261" customWidth="1"/>
    <col min="4610" max="4610" width="13.33203125" style="3261" customWidth="1"/>
    <col min="4611" max="4611" width="14.33203125" style="3261" customWidth="1"/>
    <col min="4612" max="4612" width="16.6640625" style="3261" customWidth="1"/>
    <col min="4613" max="4613" width="17.5" style="3261" customWidth="1"/>
    <col min="4614" max="4614" width="16.5" style="3261" customWidth="1"/>
    <col min="4615" max="4615" width="12.5" style="3261" customWidth="1"/>
    <col min="4616" max="4616" width="2.5" style="3261" customWidth="1"/>
    <col min="4617" max="4617" width="5" style="3261" customWidth="1"/>
    <col min="4618" max="4618" width="10.33203125" style="3261" customWidth="1"/>
    <col min="4619" max="4862" width="9.1640625" style="3261"/>
    <col min="4863" max="4863" width="22.1640625" style="3261" customWidth="1"/>
    <col min="4864" max="4864" width="13.6640625" style="3261" customWidth="1"/>
    <col min="4865" max="4865" width="15.33203125" style="3261" customWidth="1"/>
    <col min="4866" max="4866" width="13.33203125" style="3261" customWidth="1"/>
    <col min="4867" max="4867" width="14.33203125" style="3261" customWidth="1"/>
    <col min="4868" max="4868" width="16.6640625" style="3261" customWidth="1"/>
    <col min="4869" max="4869" width="17.5" style="3261" customWidth="1"/>
    <col min="4870" max="4870" width="16.5" style="3261" customWidth="1"/>
    <col min="4871" max="4871" width="12.5" style="3261" customWidth="1"/>
    <col min="4872" max="4872" width="2.5" style="3261" customWidth="1"/>
    <col min="4873" max="4873" width="5" style="3261" customWidth="1"/>
    <col min="4874" max="4874" width="10.33203125" style="3261" customWidth="1"/>
    <col min="4875" max="5118" width="9.1640625" style="3261"/>
    <col min="5119" max="5119" width="22.1640625" style="3261" customWidth="1"/>
    <col min="5120" max="5120" width="13.6640625" style="3261" customWidth="1"/>
    <col min="5121" max="5121" width="15.33203125" style="3261" customWidth="1"/>
    <col min="5122" max="5122" width="13.33203125" style="3261" customWidth="1"/>
    <col min="5123" max="5123" width="14.33203125" style="3261" customWidth="1"/>
    <col min="5124" max="5124" width="16.6640625" style="3261" customWidth="1"/>
    <col min="5125" max="5125" width="17.5" style="3261" customWidth="1"/>
    <col min="5126" max="5126" width="16.5" style="3261" customWidth="1"/>
    <col min="5127" max="5127" width="12.5" style="3261" customWidth="1"/>
    <col min="5128" max="5128" width="2.5" style="3261" customWidth="1"/>
    <col min="5129" max="5129" width="5" style="3261" customWidth="1"/>
    <col min="5130" max="5130" width="10.33203125" style="3261" customWidth="1"/>
    <col min="5131" max="5374" width="9.1640625" style="3261"/>
    <col min="5375" max="5375" width="22.1640625" style="3261" customWidth="1"/>
    <col min="5376" max="5376" width="13.6640625" style="3261" customWidth="1"/>
    <col min="5377" max="5377" width="15.33203125" style="3261" customWidth="1"/>
    <col min="5378" max="5378" width="13.33203125" style="3261" customWidth="1"/>
    <col min="5379" max="5379" width="14.33203125" style="3261" customWidth="1"/>
    <col min="5380" max="5380" width="16.6640625" style="3261" customWidth="1"/>
    <col min="5381" max="5381" width="17.5" style="3261" customWidth="1"/>
    <col min="5382" max="5382" width="16.5" style="3261" customWidth="1"/>
    <col min="5383" max="5383" width="12.5" style="3261" customWidth="1"/>
    <col min="5384" max="5384" width="2.5" style="3261" customWidth="1"/>
    <col min="5385" max="5385" width="5" style="3261" customWidth="1"/>
    <col min="5386" max="5386" width="10.33203125" style="3261" customWidth="1"/>
    <col min="5387" max="5630" width="9.1640625" style="3261"/>
    <col min="5631" max="5631" width="22.1640625" style="3261" customWidth="1"/>
    <col min="5632" max="5632" width="13.6640625" style="3261" customWidth="1"/>
    <col min="5633" max="5633" width="15.33203125" style="3261" customWidth="1"/>
    <col min="5634" max="5634" width="13.33203125" style="3261" customWidth="1"/>
    <col min="5635" max="5635" width="14.33203125" style="3261" customWidth="1"/>
    <col min="5636" max="5636" width="16.6640625" style="3261" customWidth="1"/>
    <col min="5637" max="5637" width="17.5" style="3261" customWidth="1"/>
    <col min="5638" max="5638" width="16.5" style="3261" customWidth="1"/>
    <col min="5639" max="5639" width="12.5" style="3261" customWidth="1"/>
    <col min="5640" max="5640" width="2.5" style="3261" customWidth="1"/>
    <col min="5641" max="5641" width="5" style="3261" customWidth="1"/>
    <col min="5642" max="5642" width="10.33203125" style="3261" customWidth="1"/>
    <col min="5643" max="5886" width="9.1640625" style="3261"/>
    <col min="5887" max="5887" width="22.1640625" style="3261" customWidth="1"/>
    <col min="5888" max="5888" width="13.6640625" style="3261" customWidth="1"/>
    <col min="5889" max="5889" width="15.33203125" style="3261" customWidth="1"/>
    <col min="5890" max="5890" width="13.33203125" style="3261" customWidth="1"/>
    <col min="5891" max="5891" width="14.33203125" style="3261" customWidth="1"/>
    <col min="5892" max="5892" width="16.6640625" style="3261" customWidth="1"/>
    <col min="5893" max="5893" width="17.5" style="3261" customWidth="1"/>
    <col min="5894" max="5894" width="16.5" style="3261" customWidth="1"/>
    <col min="5895" max="5895" width="12.5" style="3261" customWidth="1"/>
    <col min="5896" max="5896" width="2.5" style="3261" customWidth="1"/>
    <col min="5897" max="5897" width="5" style="3261" customWidth="1"/>
    <col min="5898" max="5898" width="10.33203125" style="3261" customWidth="1"/>
    <col min="5899" max="6142" width="9.1640625" style="3261"/>
    <col min="6143" max="6143" width="22.1640625" style="3261" customWidth="1"/>
    <col min="6144" max="6144" width="13.6640625" style="3261" customWidth="1"/>
    <col min="6145" max="6145" width="15.33203125" style="3261" customWidth="1"/>
    <col min="6146" max="6146" width="13.33203125" style="3261" customWidth="1"/>
    <col min="6147" max="6147" width="14.33203125" style="3261" customWidth="1"/>
    <col min="6148" max="6148" width="16.6640625" style="3261" customWidth="1"/>
    <col min="6149" max="6149" width="17.5" style="3261" customWidth="1"/>
    <col min="6150" max="6150" width="16.5" style="3261" customWidth="1"/>
    <col min="6151" max="6151" width="12.5" style="3261" customWidth="1"/>
    <col min="6152" max="6152" width="2.5" style="3261" customWidth="1"/>
    <col min="6153" max="6153" width="5" style="3261" customWidth="1"/>
    <col min="6154" max="6154" width="10.33203125" style="3261" customWidth="1"/>
    <col min="6155" max="6398" width="9.1640625" style="3261"/>
    <col min="6399" max="6399" width="22.1640625" style="3261" customWidth="1"/>
    <col min="6400" max="6400" width="13.6640625" style="3261" customWidth="1"/>
    <col min="6401" max="6401" width="15.33203125" style="3261" customWidth="1"/>
    <col min="6402" max="6402" width="13.33203125" style="3261" customWidth="1"/>
    <col min="6403" max="6403" width="14.33203125" style="3261" customWidth="1"/>
    <col min="6404" max="6404" width="16.6640625" style="3261" customWidth="1"/>
    <col min="6405" max="6405" width="17.5" style="3261" customWidth="1"/>
    <col min="6406" max="6406" width="16.5" style="3261" customWidth="1"/>
    <col min="6407" max="6407" width="12.5" style="3261" customWidth="1"/>
    <col min="6408" max="6408" width="2.5" style="3261" customWidth="1"/>
    <col min="6409" max="6409" width="5" style="3261" customWidth="1"/>
    <col min="6410" max="6410" width="10.33203125" style="3261" customWidth="1"/>
    <col min="6411" max="6654" width="9.1640625" style="3261"/>
    <col min="6655" max="6655" width="22.1640625" style="3261" customWidth="1"/>
    <col min="6656" max="6656" width="13.6640625" style="3261" customWidth="1"/>
    <col min="6657" max="6657" width="15.33203125" style="3261" customWidth="1"/>
    <col min="6658" max="6658" width="13.33203125" style="3261" customWidth="1"/>
    <col min="6659" max="6659" width="14.33203125" style="3261" customWidth="1"/>
    <col min="6660" max="6660" width="16.6640625" style="3261" customWidth="1"/>
    <col min="6661" max="6661" width="17.5" style="3261" customWidth="1"/>
    <col min="6662" max="6662" width="16.5" style="3261" customWidth="1"/>
    <col min="6663" max="6663" width="12.5" style="3261" customWidth="1"/>
    <col min="6664" max="6664" width="2.5" style="3261" customWidth="1"/>
    <col min="6665" max="6665" width="5" style="3261" customWidth="1"/>
    <col min="6666" max="6666" width="10.33203125" style="3261" customWidth="1"/>
    <col min="6667" max="6910" width="9.1640625" style="3261"/>
    <col min="6911" max="6911" width="22.1640625" style="3261" customWidth="1"/>
    <col min="6912" max="6912" width="13.6640625" style="3261" customWidth="1"/>
    <col min="6913" max="6913" width="15.33203125" style="3261" customWidth="1"/>
    <col min="6914" max="6914" width="13.33203125" style="3261" customWidth="1"/>
    <col min="6915" max="6915" width="14.33203125" style="3261" customWidth="1"/>
    <col min="6916" max="6916" width="16.6640625" style="3261" customWidth="1"/>
    <col min="6917" max="6917" width="17.5" style="3261" customWidth="1"/>
    <col min="6918" max="6918" width="16.5" style="3261" customWidth="1"/>
    <col min="6919" max="6919" width="12.5" style="3261" customWidth="1"/>
    <col min="6920" max="6920" width="2.5" style="3261" customWidth="1"/>
    <col min="6921" max="6921" width="5" style="3261" customWidth="1"/>
    <col min="6922" max="6922" width="10.33203125" style="3261" customWidth="1"/>
    <col min="6923" max="7166" width="9.1640625" style="3261"/>
    <col min="7167" max="7167" width="22.1640625" style="3261" customWidth="1"/>
    <col min="7168" max="7168" width="13.6640625" style="3261" customWidth="1"/>
    <col min="7169" max="7169" width="15.33203125" style="3261" customWidth="1"/>
    <col min="7170" max="7170" width="13.33203125" style="3261" customWidth="1"/>
    <col min="7171" max="7171" width="14.33203125" style="3261" customWidth="1"/>
    <col min="7172" max="7172" width="16.6640625" style="3261" customWidth="1"/>
    <col min="7173" max="7173" width="17.5" style="3261" customWidth="1"/>
    <col min="7174" max="7174" width="16.5" style="3261" customWidth="1"/>
    <col min="7175" max="7175" width="12.5" style="3261" customWidth="1"/>
    <col min="7176" max="7176" width="2.5" style="3261" customWidth="1"/>
    <col min="7177" max="7177" width="5" style="3261" customWidth="1"/>
    <col min="7178" max="7178" width="10.33203125" style="3261" customWidth="1"/>
    <col min="7179" max="7422" width="9.1640625" style="3261"/>
    <col min="7423" max="7423" width="22.1640625" style="3261" customWidth="1"/>
    <col min="7424" max="7424" width="13.6640625" style="3261" customWidth="1"/>
    <col min="7425" max="7425" width="15.33203125" style="3261" customWidth="1"/>
    <col min="7426" max="7426" width="13.33203125" style="3261" customWidth="1"/>
    <col min="7427" max="7427" width="14.33203125" style="3261" customWidth="1"/>
    <col min="7428" max="7428" width="16.6640625" style="3261" customWidth="1"/>
    <col min="7429" max="7429" width="17.5" style="3261" customWidth="1"/>
    <col min="7430" max="7430" width="16.5" style="3261" customWidth="1"/>
    <col min="7431" max="7431" width="12.5" style="3261" customWidth="1"/>
    <col min="7432" max="7432" width="2.5" style="3261" customWidth="1"/>
    <col min="7433" max="7433" width="5" style="3261" customWidth="1"/>
    <col min="7434" max="7434" width="10.33203125" style="3261" customWidth="1"/>
    <col min="7435" max="7678" width="9.1640625" style="3261"/>
    <col min="7679" max="7679" width="22.1640625" style="3261" customWidth="1"/>
    <col min="7680" max="7680" width="13.6640625" style="3261" customWidth="1"/>
    <col min="7681" max="7681" width="15.33203125" style="3261" customWidth="1"/>
    <col min="7682" max="7682" width="13.33203125" style="3261" customWidth="1"/>
    <col min="7683" max="7683" width="14.33203125" style="3261" customWidth="1"/>
    <col min="7684" max="7684" width="16.6640625" style="3261" customWidth="1"/>
    <col min="7685" max="7685" width="17.5" style="3261" customWidth="1"/>
    <col min="7686" max="7686" width="16.5" style="3261" customWidth="1"/>
    <col min="7687" max="7687" width="12.5" style="3261" customWidth="1"/>
    <col min="7688" max="7688" width="2.5" style="3261" customWidth="1"/>
    <col min="7689" max="7689" width="5" style="3261" customWidth="1"/>
    <col min="7690" max="7690" width="10.33203125" style="3261" customWidth="1"/>
    <col min="7691" max="7934" width="9.1640625" style="3261"/>
    <col min="7935" max="7935" width="22.1640625" style="3261" customWidth="1"/>
    <col min="7936" max="7936" width="13.6640625" style="3261" customWidth="1"/>
    <col min="7937" max="7937" width="15.33203125" style="3261" customWidth="1"/>
    <col min="7938" max="7938" width="13.33203125" style="3261" customWidth="1"/>
    <col min="7939" max="7939" width="14.33203125" style="3261" customWidth="1"/>
    <col min="7940" max="7940" width="16.6640625" style="3261" customWidth="1"/>
    <col min="7941" max="7941" width="17.5" style="3261" customWidth="1"/>
    <col min="7942" max="7942" width="16.5" style="3261" customWidth="1"/>
    <col min="7943" max="7943" width="12.5" style="3261" customWidth="1"/>
    <col min="7944" max="7944" width="2.5" style="3261" customWidth="1"/>
    <col min="7945" max="7945" width="5" style="3261" customWidth="1"/>
    <col min="7946" max="7946" width="10.33203125" style="3261" customWidth="1"/>
    <col min="7947" max="8190" width="9.1640625" style="3261"/>
    <col min="8191" max="8191" width="22.1640625" style="3261" customWidth="1"/>
    <col min="8192" max="8192" width="13.6640625" style="3261" customWidth="1"/>
    <col min="8193" max="8193" width="15.33203125" style="3261" customWidth="1"/>
    <col min="8194" max="8194" width="13.33203125" style="3261" customWidth="1"/>
    <col min="8195" max="8195" width="14.33203125" style="3261" customWidth="1"/>
    <col min="8196" max="8196" width="16.6640625" style="3261" customWidth="1"/>
    <col min="8197" max="8197" width="17.5" style="3261" customWidth="1"/>
    <col min="8198" max="8198" width="16.5" style="3261" customWidth="1"/>
    <col min="8199" max="8199" width="12.5" style="3261" customWidth="1"/>
    <col min="8200" max="8200" width="2.5" style="3261" customWidth="1"/>
    <col min="8201" max="8201" width="5" style="3261" customWidth="1"/>
    <col min="8202" max="8202" width="10.33203125" style="3261" customWidth="1"/>
    <col min="8203" max="8446" width="9.1640625" style="3261"/>
    <col min="8447" max="8447" width="22.1640625" style="3261" customWidth="1"/>
    <col min="8448" max="8448" width="13.6640625" style="3261" customWidth="1"/>
    <col min="8449" max="8449" width="15.33203125" style="3261" customWidth="1"/>
    <col min="8450" max="8450" width="13.33203125" style="3261" customWidth="1"/>
    <col min="8451" max="8451" width="14.33203125" style="3261" customWidth="1"/>
    <col min="8452" max="8452" width="16.6640625" style="3261" customWidth="1"/>
    <col min="8453" max="8453" width="17.5" style="3261" customWidth="1"/>
    <col min="8454" max="8454" width="16.5" style="3261" customWidth="1"/>
    <col min="8455" max="8455" width="12.5" style="3261" customWidth="1"/>
    <col min="8456" max="8456" width="2.5" style="3261" customWidth="1"/>
    <col min="8457" max="8457" width="5" style="3261" customWidth="1"/>
    <col min="8458" max="8458" width="10.33203125" style="3261" customWidth="1"/>
    <col min="8459" max="8702" width="9.1640625" style="3261"/>
    <col min="8703" max="8703" width="22.1640625" style="3261" customWidth="1"/>
    <col min="8704" max="8704" width="13.6640625" style="3261" customWidth="1"/>
    <col min="8705" max="8705" width="15.33203125" style="3261" customWidth="1"/>
    <col min="8706" max="8706" width="13.33203125" style="3261" customWidth="1"/>
    <col min="8707" max="8707" width="14.33203125" style="3261" customWidth="1"/>
    <col min="8708" max="8708" width="16.6640625" style="3261" customWidth="1"/>
    <col min="8709" max="8709" width="17.5" style="3261" customWidth="1"/>
    <col min="8710" max="8710" width="16.5" style="3261" customWidth="1"/>
    <col min="8711" max="8711" width="12.5" style="3261" customWidth="1"/>
    <col min="8712" max="8712" width="2.5" style="3261" customWidth="1"/>
    <col min="8713" max="8713" width="5" style="3261" customWidth="1"/>
    <col min="8714" max="8714" width="10.33203125" style="3261" customWidth="1"/>
    <col min="8715" max="8958" width="9.1640625" style="3261"/>
    <col min="8959" max="8959" width="22.1640625" style="3261" customWidth="1"/>
    <col min="8960" max="8960" width="13.6640625" style="3261" customWidth="1"/>
    <col min="8961" max="8961" width="15.33203125" style="3261" customWidth="1"/>
    <col min="8962" max="8962" width="13.33203125" style="3261" customWidth="1"/>
    <col min="8963" max="8963" width="14.33203125" style="3261" customWidth="1"/>
    <col min="8964" max="8964" width="16.6640625" style="3261" customWidth="1"/>
    <col min="8965" max="8965" width="17.5" style="3261" customWidth="1"/>
    <col min="8966" max="8966" width="16.5" style="3261" customWidth="1"/>
    <col min="8967" max="8967" width="12.5" style="3261" customWidth="1"/>
    <col min="8968" max="8968" width="2.5" style="3261" customWidth="1"/>
    <col min="8969" max="8969" width="5" style="3261" customWidth="1"/>
    <col min="8970" max="8970" width="10.33203125" style="3261" customWidth="1"/>
    <col min="8971" max="9214" width="9.1640625" style="3261"/>
    <col min="9215" max="9215" width="22.1640625" style="3261" customWidth="1"/>
    <col min="9216" max="9216" width="13.6640625" style="3261" customWidth="1"/>
    <col min="9217" max="9217" width="15.33203125" style="3261" customWidth="1"/>
    <col min="9218" max="9218" width="13.33203125" style="3261" customWidth="1"/>
    <col min="9219" max="9219" width="14.33203125" style="3261" customWidth="1"/>
    <col min="9220" max="9220" width="16.6640625" style="3261" customWidth="1"/>
    <col min="9221" max="9221" width="17.5" style="3261" customWidth="1"/>
    <col min="9222" max="9222" width="16.5" style="3261" customWidth="1"/>
    <col min="9223" max="9223" width="12.5" style="3261" customWidth="1"/>
    <col min="9224" max="9224" width="2.5" style="3261" customWidth="1"/>
    <col min="9225" max="9225" width="5" style="3261" customWidth="1"/>
    <col min="9226" max="9226" width="10.33203125" style="3261" customWidth="1"/>
    <col min="9227" max="9470" width="9.1640625" style="3261"/>
    <col min="9471" max="9471" width="22.1640625" style="3261" customWidth="1"/>
    <col min="9472" max="9472" width="13.6640625" style="3261" customWidth="1"/>
    <col min="9473" max="9473" width="15.33203125" style="3261" customWidth="1"/>
    <col min="9474" max="9474" width="13.33203125" style="3261" customWidth="1"/>
    <col min="9475" max="9475" width="14.33203125" style="3261" customWidth="1"/>
    <col min="9476" max="9476" width="16.6640625" style="3261" customWidth="1"/>
    <col min="9477" max="9477" width="17.5" style="3261" customWidth="1"/>
    <col min="9478" max="9478" width="16.5" style="3261" customWidth="1"/>
    <col min="9479" max="9479" width="12.5" style="3261" customWidth="1"/>
    <col min="9480" max="9480" width="2.5" style="3261" customWidth="1"/>
    <col min="9481" max="9481" width="5" style="3261" customWidth="1"/>
    <col min="9482" max="9482" width="10.33203125" style="3261" customWidth="1"/>
    <col min="9483" max="9726" width="9.1640625" style="3261"/>
    <col min="9727" max="9727" width="22.1640625" style="3261" customWidth="1"/>
    <col min="9728" max="9728" width="13.6640625" style="3261" customWidth="1"/>
    <col min="9729" max="9729" width="15.33203125" style="3261" customWidth="1"/>
    <col min="9730" max="9730" width="13.33203125" style="3261" customWidth="1"/>
    <col min="9731" max="9731" width="14.33203125" style="3261" customWidth="1"/>
    <col min="9732" max="9732" width="16.6640625" style="3261" customWidth="1"/>
    <col min="9733" max="9733" width="17.5" style="3261" customWidth="1"/>
    <col min="9734" max="9734" width="16.5" style="3261" customWidth="1"/>
    <col min="9735" max="9735" width="12.5" style="3261" customWidth="1"/>
    <col min="9736" max="9736" width="2.5" style="3261" customWidth="1"/>
    <col min="9737" max="9737" width="5" style="3261" customWidth="1"/>
    <col min="9738" max="9738" width="10.33203125" style="3261" customWidth="1"/>
    <col min="9739" max="9982" width="9.1640625" style="3261"/>
    <col min="9983" max="9983" width="22.1640625" style="3261" customWidth="1"/>
    <col min="9984" max="9984" width="13.6640625" style="3261" customWidth="1"/>
    <col min="9985" max="9985" width="15.33203125" style="3261" customWidth="1"/>
    <col min="9986" max="9986" width="13.33203125" style="3261" customWidth="1"/>
    <col min="9987" max="9987" width="14.33203125" style="3261" customWidth="1"/>
    <col min="9988" max="9988" width="16.6640625" style="3261" customWidth="1"/>
    <col min="9989" max="9989" width="17.5" style="3261" customWidth="1"/>
    <col min="9990" max="9990" width="16.5" style="3261" customWidth="1"/>
    <col min="9991" max="9991" width="12.5" style="3261" customWidth="1"/>
    <col min="9992" max="9992" width="2.5" style="3261" customWidth="1"/>
    <col min="9993" max="9993" width="5" style="3261" customWidth="1"/>
    <col min="9994" max="9994" width="10.33203125" style="3261" customWidth="1"/>
    <col min="9995" max="10238" width="9.1640625" style="3261"/>
    <col min="10239" max="10239" width="22.1640625" style="3261" customWidth="1"/>
    <col min="10240" max="10240" width="13.6640625" style="3261" customWidth="1"/>
    <col min="10241" max="10241" width="15.33203125" style="3261" customWidth="1"/>
    <col min="10242" max="10242" width="13.33203125" style="3261" customWidth="1"/>
    <col min="10243" max="10243" width="14.33203125" style="3261" customWidth="1"/>
    <col min="10244" max="10244" width="16.6640625" style="3261" customWidth="1"/>
    <col min="10245" max="10245" width="17.5" style="3261" customWidth="1"/>
    <col min="10246" max="10246" width="16.5" style="3261" customWidth="1"/>
    <col min="10247" max="10247" width="12.5" style="3261" customWidth="1"/>
    <col min="10248" max="10248" width="2.5" style="3261" customWidth="1"/>
    <col min="10249" max="10249" width="5" style="3261" customWidth="1"/>
    <col min="10250" max="10250" width="10.33203125" style="3261" customWidth="1"/>
    <col min="10251" max="10494" width="9.1640625" style="3261"/>
    <col min="10495" max="10495" width="22.1640625" style="3261" customWidth="1"/>
    <col min="10496" max="10496" width="13.6640625" style="3261" customWidth="1"/>
    <col min="10497" max="10497" width="15.33203125" style="3261" customWidth="1"/>
    <col min="10498" max="10498" width="13.33203125" style="3261" customWidth="1"/>
    <col min="10499" max="10499" width="14.33203125" style="3261" customWidth="1"/>
    <col min="10500" max="10500" width="16.6640625" style="3261" customWidth="1"/>
    <col min="10501" max="10501" width="17.5" style="3261" customWidth="1"/>
    <col min="10502" max="10502" width="16.5" style="3261" customWidth="1"/>
    <col min="10503" max="10503" width="12.5" style="3261" customWidth="1"/>
    <col min="10504" max="10504" width="2.5" style="3261" customWidth="1"/>
    <col min="10505" max="10505" width="5" style="3261" customWidth="1"/>
    <col min="10506" max="10506" width="10.33203125" style="3261" customWidth="1"/>
    <col min="10507" max="10750" width="9.1640625" style="3261"/>
    <col min="10751" max="10751" width="22.1640625" style="3261" customWidth="1"/>
    <col min="10752" max="10752" width="13.6640625" style="3261" customWidth="1"/>
    <col min="10753" max="10753" width="15.33203125" style="3261" customWidth="1"/>
    <col min="10754" max="10754" width="13.33203125" style="3261" customWidth="1"/>
    <col min="10755" max="10755" width="14.33203125" style="3261" customWidth="1"/>
    <col min="10756" max="10756" width="16.6640625" style="3261" customWidth="1"/>
    <col min="10757" max="10757" width="17.5" style="3261" customWidth="1"/>
    <col min="10758" max="10758" width="16.5" style="3261" customWidth="1"/>
    <col min="10759" max="10759" width="12.5" style="3261" customWidth="1"/>
    <col min="10760" max="10760" width="2.5" style="3261" customWidth="1"/>
    <col min="10761" max="10761" width="5" style="3261" customWidth="1"/>
    <col min="10762" max="10762" width="10.33203125" style="3261" customWidth="1"/>
    <col min="10763" max="11006" width="9.1640625" style="3261"/>
    <col min="11007" max="11007" width="22.1640625" style="3261" customWidth="1"/>
    <col min="11008" max="11008" width="13.6640625" style="3261" customWidth="1"/>
    <col min="11009" max="11009" width="15.33203125" style="3261" customWidth="1"/>
    <col min="11010" max="11010" width="13.33203125" style="3261" customWidth="1"/>
    <col min="11011" max="11011" width="14.33203125" style="3261" customWidth="1"/>
    <col min="11012" max="11012" width="16.6640625" style="3261" customWidth="1"/>
    <col min="11013" max="11013" width="17.5" style="3261" customWidth="1"/>
    <col min="11014" max="11014" width="16.5" style="3261" customWidth="1"/>
    <col min="11015" max="11015" width="12.5" style="3261" customWidth="1"/>
    <col min="11016" max="11016" width="2.5" style="3261" customWidth="1"/>
    <col min="11017" max="11017" width="5" style="3261" customWidth="1"/>
    <col min="11018" max="11018" width="10.33203125" style="3261" customWidth="1"/>
    <col min="11019" max="11262" width="9.1640625" style="3261"/>
    <col min="11263" max="11263" width="22.1640625" style="3261" customWidth="1"/>
    <col min="11264" max="11264" width="13.6640625" style="3261" customWidth="1"/>
    <col min="11265" max="11265" width="15.33203125" style="3261" customWidth="1"/>
    <col min="11266" max="11266" width="13.33203125" style="3261" customWidth="1"/>
    <col min="11267" max="11267" width="14.33203125" style="3261" customWidth="1"/>
    <col min="11268" max="11268" width="16.6640625" style="3261" customWidth="1"/>
    <col min="11269" max="11269" width="17.5" style="3261" customWidth="1"/>
    <col min="11270" max="11270" width="16.5" style="3261" customWidth="1"/>
    <col min="11271" max="11271" width="12.5" style="3261" customWidth="1"/>
    <col min="11272" max="11272" width="2.5" style="3261" customWidth="1"/>
    <col min="11273" max="11273" width="5" style="3261" customWidth="1"/>
    <col min="11274" max="11274" width="10.33203125" style="3261" customWidth="1"/>
    <col min="11275" max="11518" width="9.1640625" style="3261"/>
    <col min="11519" max="11519" width="22.1640625" style="3261" customWidth="1"/>
    <col min="11520" max="11520" width="13.6640625" style="3261" customWidth="1"/>
    <col min="11521" max="11521" width="15.33203125" style="3261" customWidth="1"/>
    <col min="11522" max="11522" width="13.33203125" style="3261" customWidth="1"/>
    <col min="11523" max="11523" width="14.33203125" style="3261" customWidth="1"/>
    <col min="11524" max="11524" width="16.6640625" style="3261" customWidth="1"/>
    <col min="11525" max="11525" width="17.5" style="3261" customWidth="1"/>
    <col min="11526" max="11526" width="16.5" style="3261" customWidth="1"/>
    <col min="11527" max="11527" width="12.5" style="3261" customWidth="1"/>
    <col min="11528" max="11528" width="2.5" style="3261" customWidth="1"/>
    <col min="11529" max="11529" width="5" style="3261" customWidth="1"/>
    <col min="11530" max="11530" width="10.33203125" style="3261" customWidth="1"/>
    <col min="11531" max="11774" width="9.1640625" style="3261"/>
    <col min="11775" max="11775" width="22.1640625" style="3261" customWidth="1"/>
    <col min="11776" max="11776" width="13.6640625" style="3261" customWidth="1"/>
    <col min="11777" max="11777" width="15.33203125" style="3261" customWidth="1"/>
    <col min="11778" max="11778" width="13.33203125" style="3261" customWidth="1"/>
    <col min="11779" max="11779" width="14.33203125" style="3261" customWidth="1"/>
    <col min="11780" max="11780" width="16.6640625" style="3261" customWidth="1"/>
    <col min="11781" max="11781" width="17.5" style="3261" customWidth="1"/>
    <col min="11782" max="11782" width="16.5" style="3261" customWidth="1"/>
    <col min="11783" max="11783" width="12.5" style="3261" customWidth="1"/>
    <col min="11784" max="11784" width="2.5" style="3261" customWidth="1"/>
    <col min="11785" max="11785" width="5" style="3261" customWidth="1"/>
    <col min="11786" max="11786" width="10.33203125" style="3261" customWidth="1"/>
    <col min="11787" max="12030" width="9.1640625" style="3261"/>
    <col min="12031" max="12031" width="22.1640625" style="3261" customWidth="1"/>
    <col min="12032" max="12032" width="13.6640625" style="3261" customWidth="1"/>
    <col min="12033" max="12033" width="15.33203125" style="3261" customWidth="1"/>
    <col min="12034" max="12034" width="13.33203125" style="3261" customWidth="1"/>
    <col min="12035" max="12035" width="14.33203125" style="3261" customWidth="1"/>
    <col min="12036" max="12036" width="16.6640625" style="3261" customWidth="1"/>
    <col min="12037" max="12037" width="17.5" style="3261" customWidth="1"/>
    <col min="12038" max="12038" width="16.5" style="3261" customWidth="1"/>
    <col min="12039" max="12039" width="12.5" style="3261" customWidth="1"/>
    <col min="12040" max="12040" width="2.5" style="3261" customWidth="1"/>
    <col min="12041" max="12041" width="5" style="3261" customWidth="1"/>
    <col min="12042" max="12042" width="10.33203125" style="3261" customWidth="1"/>
    <col min="12043" max="12286" width="9.1640625" style="3261"/>
    <col min="12287" max="12287" width="22.1640625" style="3261" customWidth="1"/>
    <col min="12288" max="12288" width="13.6640625" style="3261" customWidth="1"/>
    <col min="12289" max="12289" width="15.33203125" style="3261" customWidth="1"/>
    <col min="12290" max="12290" width="13.33203125" style="3261" customWidth="1"/>
    <col min="12291" max="12291" width="14.33203125" style="3261" customWidth="1"/>
    <col min="12292" max="12292" width="16.6640625" style="3261" customWidth="1"/>
    <col min="12293" max="12293" width="17.5" style="3261" customWidth="1"/>
    <col min="12294" max="12294" width="16.5" style="3261" customWidth="1"/>
    <col min="12295" max="12295" width="12.5" style="3261" customWidth="1"/>
    <col min="12296" max="12296" width="2.5" style="3261" customWidth="1"/>
    <col min="12297" max="12297" width="5" style="3261" customWidth="1"/>
    <col min="12298" max="12298" width="10.33203125" style="3261" customWidth="1"/>
    <col min="12299" max="12542" width="9.1640625" style="3261"/>
    <col min="12543" max="12543" width="22.1640625" style="3261" customWidth="1"/>
    <col min="12544" max="12544" width="13.6640625" style="3261" customWidth="1"/>
    <col min="12545" max="12545" width="15.33203125" style="3261" customWidth="1"/>
    <col min="12546" max="12546" width="13.33203125" style="3261" customWidth="1"/>
    <col min="12547" max="12547" width="14.33203125" style="3261" customWidth="1"/>
    <col min="12548" max="12548" width="16.6640625" style="3261" customWidth="1"/>
    <col min="12549" max="12549" width="17.5" style="3261" customWidth="1"/>
    <col min="12550" max="12550" width="16.5" style="3261" customWidth="1"/>
    <col min="12551" max="12551" width="12.5" style="3261" customWidth="1"/>
    <col min="12552" max="12552" width="2.5" style="3261" customWidth="1"/>
    <col min="12553" max="12553" width="5" style="3261" customWidth="1"/>
    <col min="12554" max="12554" width="10.33203125" style="3261" customWidth="1"/>
    <col min="12555" max="12798" width="9.1640625" style="3261"/>
    <col min="12799" max="12799" width="22.1640625" style="3261" customWidth="1"/>
    <col min="12800" max="12800" width="13.6640625" style="3261" customWidth="1"/>
    <col min="12801" max="12801" width="15.33203125" style="3261" customWidth="1"/>
    <col min="12802" max="12802" width="13.33203125" style="3261" customWidth="1"/>
    <col min="12803" max="12803" width="14.33203125" style="3261" customWidth="1"/>
    <col min="12804" max="12804" width="16.6640625" style="3261" customWidth="1"/>
    <col min="12805" max="12805" width="17.5" style="3261" customWidth="1"/>
    <col min="12806" max="12806" width="16.5" style="3261" customWidth="1"/>
    <col min="12807" max="12807" width="12.5" style="3261" customWidth="1"/>
    <col min="12808" max="12808" width="2.5" style="3261" customWidth="1"/>
    <col min="12809" max="12809" width="5" style="3261" customWidth="1"/>
    <col min="12810" max="12810" width="10.33203125" style="3261" customWidth="1"/>
    <col min="12811" max="13054" width="9.1640625" style="3261"/>
    <col min="13055" max="13055" width="22.1640625" style="3261" customWidth="1"/>
    <col min="13056" max="13056" width="13.6640625" style="3261" customWidth="1"/>
    <col min="13057" max="13057" width="15.33203125" style="3261" customWidth="1"/>
    <col min="13058" max="13058" width="13.33203125" style="3261" customWidth="1"/>
    <col min="13059" max="13059" width="14.33203125" style="3261" customWidth="1"/>
    <col min="13060" max="13060" width="16.6640625" style="3261" customWidth="1"/>
    <col min="13061" max="13061" width="17.5" style="3261" customWidth="1"/>
    <col min="13062" max="13062" width="16.5" style="3261" customWidth="1"/>
    <col min="13063" max="13063" width="12.5" style="3261" customWidth="1"/>
    <col min="13064" max="13064" width="2.5" style="3261" customWidth="1"/>
    <col min="13065" max="13065" width="5" style="3261" customWidth="1"/>
    <col min="13066" max="13066" width="10.33203125" style="3261" customWidth="1"/>
    <col min="13067" max="13310" width="9.1640625" style="3261"/>
    <col min="13311" max="13311" width="22.1640625" style="3261" customWidth="1"/>
    <col min="13312" max="13312" width="13.6640625" style="3261" customWidth="1"/>
    <col min="13313" max="13313" width="15.33203125" style="3261" customWidth="1"/>
    <col min="13314" max="13314" width="13.33203125" style="3261" customWidth="1"/>
    <col min="13315" max="13315" width="14.33203125" style="3261" customWidth="1"/>
    <col min="13316" max="13316" width="16.6640625" style="3261" customWidth="1"/>
    <col min="13317" max="13317" width="17.5" style="3261" customWidth="1"/>
    <col min="13318" max="13318" width="16.5" style="3261" customWidth="1"/>
    <col min="13319" max="13319" width="12.5" style="3261" customWidth="1"/>
    <col min="13320" max="13320" width="2.5" style="3261" customWidth="1"/>
    <col min="13321" max="13321" width="5" style="3261" customWidth="1"/>
    <col min="13322" max="13322" width="10.33203125" style="3261" customWidth="1"/>
    <col min="13323" max="13566" width="9.1640625" style="3261"/>
    <col min="13567" max="13567" width="22.1640625" style="3261" customWidth="1"/>
    <col min="13568" max="13568" width="13.6640625" style="3261" customWidth="1"/>
    <col min="13569" max="13569" width="15.33203125" style="3261" customWidth="1"/>
    <col min="13570" max="13570" width="13.33203125" style="3261" customWidth="1"/>
    <col min="13571" max="13571" width="14.33203125" style="3261" customWidth="1"/>
    <col min="13572" max="13572" width="16.6640625" style="3261" customWidth="1"/>
    <col min="13573" max="13573" width="17.5" style="3261" customWidth="1"/>
    <col min="13574" max="13574" width="16.5" style="3261" customWidth="1"/>
    <col min="13575" max="13575" width="12.5" style="3261" customWidth="1"/>
    <col min="13576" max="13576" width="2.5" style="3261" customWidth="1"/>
    <col min="13577" max="13577" width="5" style="3261" customWidth="1"/>
    <col min="13578" max="13578" width="10.33203125" style="3261" customWidth="1"/>
    <col min="13579" max="13822" width="9.1640625" style="3261"/>
    <col min="13823" max="13823" width="22.1640625" style="3261" customWidth="1"/>
    <col min="13824" max="13824" width="13.6640625" style="3261" customWidth="1"/>
    <col min="13825" max="13825" width="15.33203125" style="3261" customWidth="1"/>
    <col min="13826" max="13826" width="13.33203125" style="3261" customWidth="1"/>
    <col min="13827" max="13827" width="14.33203125" style="3261" customWidth="1"/>
    <col min="13828" max="13828" width="16.6640625" style="3261" customWidth="1"/>
    <col min="13829" max="13829" width="17.5" style="3261" customWidth="1"/>
    <col min="13830" max="13830" width="16.5" style="3261" customWidth="1"/>
    <col min="13831" max="13831" width="12.5" style="3261" customWidth="1"/>
    <col min="13832" max="13832" width="2.5" style="3261" customWidth="1"/>
    <col min="13833" max="13833" width="5" style="3261" customWidth="1"/>
    <col min="13834" max="13834" width="10.33203125" style="3261" customWidth="1"/>
    <col min="13835" max="14078" width="9.1640625" style="3261"/>
    <col min="14079" max="14079" width="22.1640625" style="3261" customWidth="1"/>
    <col min="14080" max="14080" width="13.6640625" style="3261" customWidth="1"/>
    <col min="14081" max="14081" width="15.33203125" style="3261" customWidth="1"/>
    <col min="14082" max="14082" width="13.33203125" style="3261" customWidth="1"/>
    <col min="14083" max="14083" width="14.33203125" style="3261" customWidth="1"/>
    <col min="14084" max="14084" width="16.6640625" style="3261" customWidth="1"/>
    <col min="14085" max="14085" width="17.5" style="3261" customWidth="1"/>
    <col min="14086" max="14086" width="16.5" style="3261" customWidth="1"/>
    <col min="14087" max="14087" width="12.5" style="3261" customWidth="1"/>
    <col min="14088" max="14088" width="2.5" style="3261" customWidth="1"/>
    <col min="14089" max="14089" width="5" style="3261" customWidth="1"/>
    <col min="14090" max="14090" width="10.33203125" style="3261" customWidth="1"/>
    <col min="14091" max="14334" width="9.1640625" style="3261"/>
    <col min="14335" max="14335" width="22.1640625" style="3261" customWidth="1"/>
    <col min="14336" max="14336" width="13.6640625" style="3261" customWidth="1"/>
    <col min="14337" max="14337" width="15.33203125" style="3261" customWidth="1"/>
    <col min="14338" max="14338" width="13.33203125" style="3261" customWidth="1"/>
    <col min="14339" max="14339" width="14.33203125" style="3261" customWidth="1"/>
    <col min="14340" max="14340" width="16.6640625" style="3261" customWidth="1"/>
    <col min="14341" max="14341" width="17.5" style="3261" customWidth="1"/>
    <col min="14342" max="14342" width="16.5" style="3261" customWidth="1"/>
    <col min="14343" max="14343" width="12.5" style="3261" customWidth="1"/>
    <col min="14344" max="14344" width="2.5" style="3261" customWidth="1"/>
    <col min="14345" max="14345" width="5" style="3261" customWidth="1"/>
    <col min="14346" max="14346" width="10.33203125" style="3261" customWidth="1"/>
    <col min="14347" max="14590" width="9.1640625" style="3261"/>
    <col min="14591" max="14591" width="22.1640625" style="3261" customWidth="1"/>
    <col min="14592" max="14592" width="13.6640625" style="3261" customWidth="1"/>
    <col min="14593" max="14593" width="15.33203125" style="3261" customWidth="1"/>
    <col min="14594" max="14594" width="13.33203125" style="3261" customWidth="1"/>
    <col min="14595" max="14595" width="14.33203125" style="3261" customWidth="1"/>
    <col min="14596" max="14596" width="16.6640625" style="3261" customWidth="1"/>
    <col min="14597" max="14597" width="17.5" style="3261" customWidth="1"/>
    <col min="14598" max="14598" width="16.5" style="3261" customWidth="1"/>
    <col min="14599" max="14599" width="12.5" style="3261" customWidth="1"/>
    <col min="14600" max="14600" width="2.5" style="3261" customWidth="1"/>
    <col min="14601" max="14601" width="5" style="3261" customWidth="1"/>
    <col min="14602" max="14602" width="10.33203125" style="3261" customWidth="1"/>
    <col min="14603" max="14846" width="9.1640625" style="3261"/>
    <col min="14847" max="14847" width="22.1640625" style="3261" customWidth="1"/>
    <col min="14848" max="14848" width="13.6640625" style="3261" customWidth="1"/>
    <col min="14849" max="14849" width="15.33203125" style="3261" customWidth="1"/>
    <col min="14850" max="14850" width="13.33203125" style="3261" customWidth="1"/>
    <col min="14851" max="14851" width="14.33203125" style="3261" customWidth="1"/>
    <col min="14852" max="14852" width="16.6640625" style="3261" customWidth="1"/>
    <col min="14853" max="14853" width="17.5" style="3261" customWidth="1"/>
    <col min="14854" max="14854" width="16.5" style="3261" customWidth="1"/>
    <col min="14855" max="14855" width="12.5" style="3261" customWidth="1"/>
    <col min="14856" max="14856" width="2.5" style="3261" customWidth="1"/>
    <col min="14857" max="14857" width="5" style="3261" customWidth="1"/>
    <col min="14858" max="14858" width="10.33203125" style="3261" customWidth="1"/>
    <col min="14859" max="15102" width="9.1640625" style="3261"/>
    <col min="15103" max="15103" width="22.1640625" style="3261" customWidth="1"/>
    <col min="15104" max="15104" width="13.6640625" style="3261" customWidth="1"/>
    <col min="15105" max="15105" width="15.33203125" style="3261" customWidth="1"/>
    <col min="15106" max="15106" width="13.33203125" style="3261" customWidth="1"/>
    <col min="15107" max="15107" width="14.33203125" style="3261" customWidth="1"/>
    <col min="15108" max="15108" width="16.6640625" style="3261" customWidth="1"/>
    <col min="15109" max="15109" width="17.5" style="3261" customWidth="1"/>
    <col min="15110" max="15110" width="16.5" style="3261" customWidth="1"/>
    <col min="15111" max="15111" width="12.5" style="3261" customWidth="1"/>
    <col min="15112" max="15112" width="2.5" style="3261" customWidth="1"/>
    <col min="15113" max="15113" width="5" style="3261" customWidth="1"/>
    <col min="15114" max="15114" width="10.33203125" style="3261" customWidth="1"/>
    <col min="15115" max="15358" width="9.1640625" style="3261"/>
    <col min="15359" max="15359" width="22.1640625" style="3261" customWidth="1"/>
    <col min="15360" max="15360" width="13.6640625" style="3261" customWidth="1"/>
    <col min="15361" max="15361" width="15.33203125" style="3261" customWidth="1"/>
    <col min="15362" max="15362" width="13.33203125" style="3261" customWidth="1"/>
    <col min="15363" max="15363" width="14.33203125" style="3261" customWidth="1"/>
    <col min="15364" max="15364" width="16.6640625" style="3261" customWidth="1"/>
    <col min="15365" max="15365" width="17.5" style="3261" customWidth="1"/>
    <col min="15366" max="15366" width="16.5" style="3261" customWidth="1"/>
    <col min="15367" max="15367" width="12.5" style="3261" customWidth="1"/>
    <col min="15368" max="15368" width="2.5" style="3261" customWidth="1"/>
    <col min="15369" max="15369" width="5" style="3261" customWidth="1"/>
    <col min="15370" max="15370" width="10.33203125" style="3261" customWidth="1"/>
    <col min="15371" max="15614" width="9.1640625" style="3261"/>
    <col min="15615" max="15615" width="22.1640625" style="3261" customWidth="1"/>
    <col min="15616" max="15616" width="13.6640625" style="3261" customWidth="1"/>
    <col min="15617" max="15617" width="15.33203125" style="3261" customWidth="1"/>
    <col min="15618" max="15618" width="13.33203125" style="3261" customWidth="1"/>
    <col min="15619" max="15619" width="14.33203125" style="3261" customWidth="1"/>
    <col min="15620" max="15620" width="16.6640625" style="3261" customWidth="1"/>
    <col min="15621" max="15621" width="17.5" style="3261" customWidth="1"/>
    <col min="15622" max="15622" width="16.5" style="3261" customWidth="1"/>
    <col min="15623" max="15623" width="12.5" style="3261" customWidth="1"/>
    <col min="15624" max="15624" width="2.5" style="3261" customWidth="1"/>
    <col min="15625" max="15625" width="5" style="3261" customWidth="1"/>
    <col min="15626" max="15626" width="10.33203125" style="3261" customWidth="1"/>
    <col min="15627" max="15870" width="9.1640625" style="3261"/>
    <col min="15871" max="15871" width="22.1640625" style="3261" customWidth="1"/>
    <col min="15872" max="15872" width="13.6640625" style="3261" customWidth="1"/>
    <col min="15873" max="15873" width="15.33203125" style="3261" customWidth="1"/>
    <col min="15874" max="15874" width="13.33203125" style="3261" customWidth="1"/>
    <col min="15875" max="15875" width="14.33203125" style="3261" customWidth="1"/>
    <col min="15876" max="15876" width="16.6640625" style="3261" customWidth="1"/>
    <col min="15877" max="15877" width="17.5" style="3261" customWidth="1"/>
    <col min="15878" max="15878" width="16.5" style="3261" customWidth="1"/>
    <col min="15879" max="15879" width="12.5" style="3261" customWidth="1"/>
    <col min="15880" max="15880" width="2.5" style="3261" customWidth="1"/>
    <col min="15881" max="15881" width="5" style="3261" customWidth="1"/>
    <col min="15882" max="15882" width="10.33203125" style="3261" customWidth="1"/>
    <col min="15883" max="16126" width="9.1640625" style="3261"/>
    <col min="16127" max="16127" width="22.1640625" style="3261" customWidth="1"/>
    <col min="16128" max="16128" width="13.6640625" style="3261" customWidth="1"/>
    <col min="16129" max="16129" width="15.33203125" style="3261" customWidth="1"/>
    <col min="16130" max="16130" width="13.33203125" style="3261" customWidth="1"/>
    <col min="16131" max="16131" width="14.33203125" style="3261" customWidth="1"/>
    <col min="16132" max="16132" width="16.6640625" style="3261" customWidth="1"/>
    <col min="16133" max="16133" width="17.5" style="3261" customWidth="1"/>
    <col min="16134" max="16134" width="16.5" style="3261" customWidth="1"/>
    <col min="16135" max="16135" width="12.5" style="3261" customWidth="1"/>
    <col min="16136" max="16136" width="2.5" style="3261" customWidth="1"/>
    <col min="16137" max="16137" width="5" style="3261" customWidth="1"/>
    <col min="16138" max="16138" width="10.33203125" style="3261" customWidth="1"/>
    <col min="16139" max="16384" width="9.1640625" style="3261"/>
  </cols>
  <sheetData>
    <row r="1" spans="1:88"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ht="20.25" customHeight="1">
      <c r="A2" s="3260" t="s">
        <v>3170</v>
      </c>
    </row>
    <row r="3" spans="1:88" ht="15.75" customHeight="1" thickBot="1">
      <c r="I3" s="3262" t="s">
        <v>98</v>
      </c>
    </row>
    <row r="4" spans="1:88">
      <c r="A4" s="3263"/>
      <c r="B4" s="3264"/>
      <c r="C4" s="3264"/>
      <c r="D4" s="3264"/>
      <c r="E4" s="3264"/>
      <c r="F4" s="6894">
        <v>2019</v>
      </c>
      <c r="G4" s="6895"/>
      <c r="H4" s="6895"/>
      <c r="I4" s="6896"/>
    </row>
    <row r="5" spans="1:88" s="3267" customFormat="1" ht="17.25" customHeight="1">
      <c r="A5" s="3265" t="s">
        <v>3160</v>
      </c>
      <c r="B5" s="3266">
        <v>2016</v>
      </c>
      <c r="C5" s="3266">
        <v>2017</v>
      </c>
      <c r="D5" s="3266">
        <v>2018</v>
      </c>
      <c r="E5" s="3266">
        <v>2019</v>
      </c>
      <c r="F5" s="6897"/>
      <c r="G5" s="6898"/>
      <c r="H5" s="6898"/>
      <c r="I5" s="6899"/>
    </row>
    <row r="6" spans="1:88">
      <c r="A6" s="3268"/>
      <c r="B6" s="3269"/>
      <c r="C6" s="3269"/>
      <c r="D6" s="3269"/>
      <c r="E6" s="3269"/>
      <c r="F6" s="3270" t="s">
        <v>883</v>
      </c>
      <c r="G6" s="3270" t="s">
        <v>727</v>
      </c>
      <c r="H6" s="3270" t="s">
        <v>728</v>
      </c>
      <c r="I6" s="3271" t="s">
        <v>729</v>
      </c>
    </row>
    <row r="7" spans="1:88" ht="4.5" customHeight="1">
      <c r="A7" s="3272"/>
      <c r="B7" s="3273"/>
      <c r="C7" s="3273"/>
      <c r="D7" s="3273"/>
      <c r="E7" s="3273"/>
      <c r="F7" s="3273"/>
      <c r="G7" s="3273"/>
      <c r="H7" s="3273"/>
      <c r="I7" s="3274"/>
    </row>
    <row r="8" spans="1:88" ht="30" customHeight="1">
      <c r="A8" s="3275" t="s">
        <v>3145</v>
      </c>
      <c r="B8" s="3276">
        <v>1232</v>
      </c>
      <c r="C8" s="3276">
        <v>1239</v>
      </c>
      <c r="D8" s="3276">
        <v>1282</v>
      </c>
      <c r="E8" s="3276">
        <v>1642</v>
      </c>
      <c r="F8" s="3277">
        <v>276</v>
      </c>
      <c r="G8" s="3277">
        <v>400</v>
      </c>
      <c r="H8" s="3277">
        <v>432</v>
      </c>
      <c r="I8" s="3278">
        <v>534</v>
      </c>
      <c r="J8" s="3279"/>
      <c r="K8" s="3280"/>
      <c r="L8" s="3281"/>
    </row>
    <row r="9" spans="1:88" ht="30" customHeight="1">
      <c r="A9" s="3272" t="s">
        <v>3171</v>
      </c>
      <c r="B9" s="3276">
        <v>365</v>
      </c>
      <c r="C9" s="3276">
        <v>374</v>
      </c>
      <c r="D9" s="3276">
        <v>415</v>
      </c>
      <c r="E9" s="3276">
        <v>251</v>
      </c>
      <c r="F9" s="3277">
        <v>119</v>
      </c>
      <c r="G9" s="3277">
        <v>80</v>
      </c>
      <c r="H9" s="3277">
        <v>26</v>
      </c>
      <c r="I9" s="3278">
        <v>26</v>
      </c>
      <c r="J9" s="3279"/>
      <c r="K9" s="3280"/>
    </row>
    <row r="10" spans="1:88" ht="30" customHeight="1">
      <c r="A10" s="3282" t="s">
        <v>3172</v>
      </c>
      <c r="B10" s="3276">
        <v>308</v>
      </c>
      <c r="C10" s="3276">
        <v>352</v>
      </c>
      <c r="D10" s="3276">
        <v>335</v>
      </c>
      <c r="E10" s="3276">
        <v>357</v>
      </c>
      <c r="F10" s="3277">
        <v>101</v>
      </c>
      <c r="G10" s="3277">
        <v>78</v>
      </c>
      <c r="H10" s="3277">
        <v>83</v>
      </c>
      <c r="I10" s="3278">
        <v>95</v>
      </c>
      <c r="J10" s="3279"/>
      <c r="K10" s="3280"/>
    </row>
    <row r="11" spans="1:88" ht="30" customHeight="1">
      <c r="A11" s="3282" t="s">
        <v>3173</v>
      </c>
      <c r="B11" s="3276">
        <v>26</v>
      </c>
      <c r="C11" s="3276">
        <v>30</v>
      </c>
      <c r="D11" s="3276">
        <v>33</v>
      </c>
      <c r="E11" s="3276">
        <v>33</v>
      </c>
      <c r="F11" s="3277">
        <v>13</v>
      </c>
      <c r="G11" s="3277">
        <v>7</v>
      </c>
      <c r="H11" s="3277">
        <v>6</v>
      </c>
      <c r="I11" s="3278">
        <v>7</v>
      </c>
      <c r="J11" s="3279"/>
      <c r="K11" s="3280"/>
    </row>
    <row r="12" spans="1:88" ht="30" customHeight="1">
      <c r="A12" s="3275" t="s">
        <v>3150</v>
      </c>
      <c r="B12" s="3276">
        <v>816</v>
      </c>
      <c r="C12" s="3276">
        <v>884</v>
      </c>
      <c r="D12" s="3276">
        <v>994</v>
      </c>
      <c r="E12" s="3276">
        <v>1232</v>
      </c>
      <c r="F12" s="3277">
        <v>251</v>
      </c>
      <c r="G12" s="3277">
        <v>277</v>
      </c>
      <c r="H12" s="3277">
        <v>334</v>
      </c>
      <c r="I12" s="3278">
        <v>370</v>
      </c>
      <c r="J12" s="3279"/>
      <c r="K12" s="3280"/>
    </row>
    <row r="13" spans="1:88" ht="30" customHeight="1">
      <c r="A13" s="3275" t="s">
        <v>3151</v>
      </c>
      <c r="B13" s="3276">
        <v>1361</v>
      </c>
      <c r="C13" s="3276">
        <v>1356</v>
      </c>
      <c r="D13" s="3276">
        <v>1367</v>
      </c>
      <c r="E13" s="3276">
        <v>1342</v>
      </c>
      <c r="F13" s="3277">
        <v>393</v>
      </c>
      <c r="G13" s="3277">
        <v>333</v>
      </c>
      <c r="H13" s="3277">
        <v>308</v>
      </c>
      <c r="I13" s="3278">
        <v>308</v>
      </c>
      <c r="J13" s="3279"/>
      <c r="K13" s="3280"/>
    </row>
    <row r="14" spans="1:88" ht="30" customHeight="1">
      <c r="A14" s="3275" t="s">
        <v>3152</v>
      </c>
      <c r="B14" s="3276">
        <v>234</v>
      </c>
      <c r="C14" s="3276">
        <v>230</v>
      </c>
      <c r="D14" s="3276">
        <v>225</v>
      </c>
      <c r="E14" s="3276">
        <v>218</v>
      </c>
      <c r="F14" s="3277">
        <v>33</v>
      </c>
      <c r="G14" s="3277">
        <v>69</v>
      </c>
      <c r="H14" s="3277">
        <v>43</v>
      </c>
      <c r="I14" s="3278">
        <v>73</v>
      </c>
      <c r="J14" s="3279"/>
      <c r="K14" s="3280"/>
    </row>
    <row r="15" spans="1:88" ht="30" customHeight="1">
      <c r="A15" s="3275" t="s">
        <v>3153</v>
      </c>
      <c r="B15" s="3276">
        <v>560</v>
      </c>
      <c r="C15" s="3276">
        <v>584</v>
      </c>
      <c r="D15" s="3276">
        <v>617</v>
      </c>
      <c r="E15" s="3276">
        <v>479</v>
      </c>
      <c r="F15" s="3277">
        <v>174</v>
      </c>
      <c r="G15" s="3277">
        <v>139</v>
      </c>
      <c r="H15" s="3277">
        <v>85</v>
      </c>
      <c r="I15" s="3278">
        <v>81</v>
      </c>
      <c r="J15" s="3279"/>
      <c r="K15" s="3280"/>
    </row>
    <row r="16" spans="1:88" ht="30" customHeight="1">
      <c r="A16" s="3275" t="s">
        <v>3154</v>
      </c>
      <c r="B16" s="3276">
        <v>93</v>
      </c>
      <c r="C16" s="3276">
        <v>85</v>
      </c>
      <c r="D16" s="3276">
        <v>72</v>
      </c>
      <c r="E16" s="3276">
        <v>50</v>
      </c>
      <c r="F16" s="3277">
        <v>13</v>
      </c>
      <c r="G16" s="3277">
        <v>15</v>
      </c>
      <c r="H16" s="3277">
        <v>11</v>
      </c>
      <c r="I16" s="3278">
        <v>11</v>
      </c>
      <c r="J16" s="3279"/>
      <c r="K16" s="3280"/>
    </row>
    <row r="17" spans="1:11" ht="30" customHeight="1">
      <c r="A17" s="3275" t="s">
        <v>1848</v>
      </c>
      <c r="B17" s="3276">
        <v>131</v>
      </c>
      <c r="C17" s="3276">
        <v>131</v>
      </c>
      <c r="D17" s="3276">
        <v>138</v>
      </c>
      <c r="E17" s="3276">
        <v>113</v>
      </c>
      <c r="F17" s="3277">
        <v>33</v>
      </c>
      <c r="G17" s="3277">
        <v>31</v>
      </c>
      <c r="H17" s="3277">
        <v>23</v>
      </c>
      <c r="I17" s="3278">
        <v>26</v>
      </c>
      <c r="J17" s="3279"/>
      <c r="K17" s="3280"/>
    </row>
    <row r="18" spans="1:11" ht="4.5" customHeight="1">
      <c r="A18" s="3275"/>
      <c r="B18" s="3276"/>
      <c r="C18" s="3276"/>
      <c r="D18" s="3276"/>
      <c r="E18" s="3276"/>
      <c r="F18" s="3277"/>
      <c r="G18" s="3277"/>
      <c r="H18" s="3277"/>
      <c r="I18" s="3278"/>
      <c r="J18" s="3279"/>
      <c r="K18" s="3280"/>
    </row>
    <row r="19" spans="1:11" s="3267" customFormat="1" ht="28.5" customHeight="1">
      <c r="A19" s="3283" t="s">
        <v>260</v>
      </c>
      <c r="B19" s="3284">
        <f t="shared" ref="B19:I19" si="0">SUM(B8:B18)</f>
        <v>5126</v>
      </c>
      <c r="C19" s="3284">
        <f t="shared" si="0"/>
        <v>5265</v>
      </c>
      <c r="D19" s="3284">
        <f t="shared" si="0"/>
        <v>5478</v>
      </c>
      <c r="E19" s="3284">
        <f t="shared" si="0"/>
        <v>5717</v>
      </c>
      <c r="F19" s="3284">
        <f t="shared" si="0"/>
        <v>1406</v>
      </c>
      <c r="G19" s="3284">
        <f t="shared" si="0"/>
        <v>1429</v>
      </c>
      <c r="H19" s="3284">
        <f t="shared" si="0"/>
        <v>1351</v>
      </c>
      <c r="I19" s="3285">
        <f t="shared" si="0"/>
        <v>1531</v>
      </c>
      <c r="J19" s="3279"/>
      <c r="K19" s="3280"/>
    </row>
    <row r="20" spans="1:11" ht="5.25" customHeight="1" thickBot="1">
      <c r="A20" s="3286"/>
      <c r="B20" s="3287"/>
      <c r="C20" s="3287"/>
      <c r="D20" s="3287"/>
      <c r="E20" s="3287"/>
      <c r="F20" s="3287"/>
      <c r="G20" s="3287"/>
      <c r="H20" s="3287"/>
      <c r="I20" s="3288"/>
    </row>
    <row r="21" spans="1:11" ht="19.5" customHeight="1">
      <c r="A21" s="3289" t="s">
        <v>3174</v>
      </c>
      <c r="B21" s="3290"/>
      <c r="C21" s="3290"/>
      <c r="D21" s="3290"/>
      <c r="E21" s="3290"/>
      <c r="F21" s="3290"/>
      <c r="G21" s="3290"/>
      <c r="H21" s="3290"/>
      <c r="I21" s="3290"/>
    </row>
    <row r="22" spans="1:11" ht="8.25" customHeight="1">
      <c r="A22" s="3291"/>
      <c r="B22" s="3290"/>
      <c r="C22" s="3290"/>
      <c r="D22" s="3290"/>
      <c r="E22" s="3290"/>
      <c r="F22" s="3290"/>
      <c r="G22" s="3290"/>
      <c r="H22" s="3290"/>
      <c r="I22" s="3290"/>
    </row>
    <row r="23" spans="1:11" ht="15" customHeight="1">
      <c r="A23" s="3292" t="s">
        <v>3165</v>
      </c>
      <c r="B23" s="3293"/>
      <c r="C23" s="3293"/>
      <c r="D23" s="3293"/>
    </row>
    <row r="24" spans="1:11" ht="15" customHeight="1">
      <c r="A24" s="3294" t="s">
        <v>3175</v>
      </c>
      <c r="B24" s="3293"/>
      <c r="C24" s="3293"/>
      <c r="D24" s="3293"/>
    </row>
    <row r="25" spans="1:11" ht="12.75" customHeight="1">
      <c r="A25" s="3173" t="s">
        <v>3157</v>
      </c>
      <c r="B25" s="3293"/>
      <c r="C25" s="3293"/>
      <c r="D25" s="3293"/>
    </row>
    <row r="26" spans="1:11" ht="18" customHeight="1">
      <c r="A26" s="3295" t="s">
        <v>3176</v>
      </c>
      <c r="B26" s="3293"/>
      <c r="C26" s="3293"/>
      <c r="D26" s="3293"/>
    </row>
    <row r="27" spans="1:11">
      <c r="A27" s="3295"/>
      <c r="H27" s="3280"/>
    </row>
  </sheetData>
  <mergeCells count="2">
    <mergeCell ref="A1:C1"/>
    <mergeCell ref="F4:I5"/>
  </mergeCells>
  <hyperlinks>
    <hyperlink ref="A1" location="CONTENT!A1" display="Back to table of contents"/>
  </hyperlinks>
  <printOptions horizontalCentered="1" verticalCentered="1"/>
  <pageMargins left="0.82677165354330717" right="3.937007874015748E-2" top="0.19685039370078741" bottom="0.15748031496062992" header="0.59055118110236227" footer="1.1023622047244095"/>
  <pageSetup paperSize="9" scale="90" orientation="landscape" r:id="rId1"/>
  <headerFooter alignWithMargins="0"/>
  <colBreaks count="1" manualBreakCount="1">
    <brk id="9" min="1" max="25" man="1"/>
  </colBreaks>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CL55"/>
  <sheetViews>
    <sheetView workbookViewId="0">
      <selection sqref="A1:XFD1"/>
    </sheetView>
  </sheetViews>
  <sheetFormatPr defaultRowHeight="12.75"/>
  <cols>
    <col min="1" max="1" width="1.5" style="3189" customWidth="1"/>
    <col min="2" max="2" width="2.33203125" style="3189" customWidth="1"/>
    <col min="3" max="4" width="2.6640625" style="3189" customWidth="1"/>
    <col min="5" max="5" width="30.5" style="3189" customWidth="1"/>
    <col min="6" max="6" width="15.33203125" style="3189" customWidth="1"/>
    <col min="7" max="7" width="8.6640625" style="3189" customWidth="1"/>
    <col min="8" max="8" width="10.6640625" style="3189" customWidth="1"/>
    <col min="9" max="9" width="9.83203125" style="3189" customWidth="1"/>
    <col min="10" max="10" width="9.5" style="3189" customWidth="1"/>
    <col min="11" max="11" width="3.5" style="3189" customWidth="1"/>
    <col min="12" max="12" width="10.5" style="3189" customWidth="1"/>
    <col min="13" max="256" width="8.83203125" style="3189"/>
    <col min="257" max="257" width="1.5" style="3189" customWidth="1"/>
    <col min="258" max="258" width="2.33203125" style="3189" customWidth="1"/>
    <col min="259" max="260" width="2.6640625" style="3189" customWidth="1"/>
    <col min="261" max="261" width="26.5" style="3189" customWidth="1"/>
    <col min="262" max="262" width="13" style="3189" customWidth="1"/>
    <col min="263" max="263" width="8.6640625" style="3189" customWidth="1"/>
    <col min="264" max="264" width="10.6640625" style="3189" customWidth="1"/>
    <col min="265" max="265" width="9.83203125" style="3189" customWidth="1"/>
    <col min="266" max="266" width="9.5" style="3189" customWidth="1"/>
    <col min="267" max="267" width="3.5" style="3189" customWidth="1"/>
    <col min="268" max="268" width="10.5" style="3189" customWidth="1"/>
    <col min="269" max="512" width="8.83203125" style="3189"/>
    <col min="513" max="513" width="1.5" style="3189" customWidth="1"/>
    <col min="514" max="514" width="2.33203125" style="3189" customWidth="1"/>
    <col min="515" max="516" width="2.6640625" style="3189" customWidth="1"/>
    <col min="517" max="517" width="26.5" style="3189" customWidth="1"/>
    <col min="518" max="518" width="13" style="3189" customWidth="1"/>
    <col min="519" max="519" width="8.6640625" style="3189" customWidth="1"/>
    <col min="520" max="520" width="10.6640625" style="3189" customWidth="1"/>
    <col min="521" max="521" width="9.83203125" style="3189" customWidth="1"/>
    <col min="522" max="522" width="9.5" style="3189" customWidth="1"/>
    <col min="523" max="523" width="3.5" style="3189" customWidth="1"/>
    <col min="524" max="524" width="10.5" style="3189" customWidth="1"/>
    <col min="525" max="768" width="8.83203125" style="3189"/>
    <col min="769" max="769" width="1.5" style="3189" customWidth="1"/>
    <col min="770" max="770" width="2.33203125" style="3189" customWidth="1"/>
    <col min="771" max="772" width="2.6640625" style="3189" customWidth="1"/>
    <col min="773" max="773" width="26.5" style="3189" customWidth="1"/>
    <col min="774" max="774" width="13" style="3189" customWidth="1"/>
    <col min="775" max="775" width="8.6640625" style="3189" customWidth="1"/>
    <col min="776" max="776" width="10.6640625" style="3189" customWidth="1"/>
    <col min="777" max="777" width="9.83203125" style="3189" customWidth="1"/>
    <col min="778" max="778" width="9.5" style="3189" customWidth="1"/>
    <col min="779" max="779" width="3.5" style="3189" customWidth="1"/>
    <col min="780" max="780" width="10.5" style="3189" customWidth="1"/>
    <col min="781" max="1024" width="8.83203125" style="3189"/>
    <col min="1025" max="1025" width="1.5" style="3189" customWidth="1"/>
    <col min="1026" max="1026" width="2.33203125" style="3189" customWidth="1"/>
    <col min="1027" max="1028" width="2.6640625" style="3189" customWidth="1"/>
    <col min="1029" max="1029" width="26.5" style="3189" customWidth="1"/>
    <col min="1030" max="1030" width="13" style="3189" customWidth="1"/>
    <col min="1031" max="1031" width="8.6640625" style="3189" customWidth="1"/>
    <col min="1032" max="1032" width="10.6640625" style="3189" customWidth="1"/>
    <col min="1033" max="1033" width="9.83203125" style="3189" customWidth="1"/>
    <col min="1034" max="1034" width="9.5" style="3189" customWidth="1"/>
    <col min="1035" max="1035" width="3.5" style="3189" customWidth="1"/>
    <col min="1036" max="1036" width="10.5" style="3189" customWidth="1"/>
    <col min="1037" max="1280" width="8.83203125" style="3189"/>
    <col min="1281" max="1281" width="1.5" style="3189" customWidth="1"/>
    <col min="1282" max="1282" width="2.33203125" style="3189" customWidth="1"/>
    <col min="1283" max="1284" width="2.6640625" style="3189" customWidth="1"/>
    <col min="1285" max="1285" width="26.5" style="3189" customWidth="1"/>
    <col min="1286" max="1286" width="13" style="3189" customWidth="1"/>
    <col min="1287" max="1287" width="8.6640625" style="3189" customWidth="1"/>
    <col min="1288" max="1288" width="10.6640625" style="3189" customWidth="1"/>
    <col min="1289" max="1289" width="9.83203125" style="3189" customWidth="1"/>
    <col min="1290" max="1290" width="9.5" style="3189" customWidth="1"/>
    <col min="1291" max="1291" width="3.5" style="3189" customWidth="1"/>
    <col min="1292" max="1292" width="10.5" style="3189" customWidth="1"/>
    <col min="1293" max="1536" width="8.83203125" style="3189"/>
    <col min="1537" max="1537" width="1.5" style="3189" customWidth="1"/>
    <col min="1538" max="1538" width="2.33203125" style="3189" customWidth="1"/>
    <col min="1539" max="1540" width="2.6640625" style="3189" customWidth="1"/>
    <col min="1541" max="1541" width="26.5" style="3189" customWidth="1"/>
    <col min="1542" max="1542" width="13" style="3189" customWidth="1"/>
    <col min="1543" max="1543" width="8.6640625" style="3189" customWidth="1"/>
    <col min="1544" max="1544" width="10.6640625" style="3189" customWidth="1"/>
    <col min="1545" max="1545" width="9.83203125" style="3189" customWidth="1"/>
    <col min="1546" max="1546" width="9.5" style="3189" customWidth="1"/>
    <col min="1547" max="1547" width="3.5" style="3189" customWidth="1"/>
    <col min="1548" max="1548" width="10.5" style="3189" customWidth="1"/>
    <col min="1549" max="1792" width="8.83203125" style="3189"/>
    <col min="1793" max="1793" width="1.5" style="3189" customWidth="1"/>
    <col min="1794" max="1794" width="2.33203125" style="3189" customWidth="1"/>
    <col min="1795" max="1796" width="2.6640625" style="3189" customWidth="1"/>
    <col min="1797" max="1797" width="26.5" style="3189" customWidth="1"/>
    <col min="1798" max="1798" width="13" style="3189" customWidth="1"/>
    <col min="1799" max="1799" width="8.6640625" style="3189" customWidth="1"/>
    <col min="1800" max="1800" width="10.6640625" style="3189" customWidth="1"/>
    <col min="1801" max="1801" width="9.83203125" style="3189" customWidth="1"/>
    <col min="1802" max="1802" width="9.5" style="3189" customWidth="1"/>
    <col min="1803" max="1803" width="3.5" style="3189" customWidth="1"/>
    <col min="1804" max="1804" width="10.5" style="3189" customWidth="1"/>
    <col min="1805" max="2048" width="8.83203125" style="3189"/>
    <col min="2049" max="2049" width="1.5" style="3189" customWidth="1"/>
    <col min="2050" max="2050" width="2.33203125" style="3189" customWidth="1"/>
    <col min="2051" max="2052" width="2.6640625" style="3189" customWidth="1"/>
    <col min="2053" max="2053" width="26.5" style="3189" customWidth="1"/>
    <col min="2054" max="2054" width="13" style="3189" customWidth="1"/>
    <col min="2055" max="2055" width="8.6640625" style="3189" customWidth="1"/>
    <col min="2056" max="2056" width="10.6640625" style="3189" customWidth="1"/>
    <col min="2057" max="2057" width="9.83203125" style="3189" customWidth="1"/>
    <col min="2058" max="2058" width="9.5" style="3189" customWidth="1"/>
    <col min="2059" max="2059" width="3.5" style="3189" customWidth="1"/>
    <col min="2060" max="2060" width="10.5" style="3189" customWidth="1"/>
    <col min="2061" max="2304" width="8.83203125" style="3189"/>
    <col min="2305" max="2305" width="1.5" style="3189" customWidth="1"/>
    <col min="2306" max="2306" width="2.33203125" style="3189" customWidth="1"/>
    <col min="2307" max="2308" width="2.6640625" style="3189" customWidth="1"/>
    <col min="2309" max="2309" width="26.5" style="3189" customWidth="1"/>
    <col min="2310" max="2310" width="13" style="3189" customWidth="1"/>
    <col min="2311" max="2311" width="8.6640625" style="3189" customWidth="1"/>
    <col min="2312" max="2312" width="10.6640625" style="3189" customWidth="1"/>
    <col min="2313" max="2313" width="9.83203125" style="3189" customWidth="1"/>
    <col min="2314" max="2314" width="9.5" style="3189" customWidth="1"/>
    <col min="2315" max="2315" width="3.5" style="3189" customWidth="1"/>
    <col min="2316" max="2316" width="10.5" style="3189" customWidth="1"/>
    <col min="2317" max="2560" width="8.83203125" style="3189"/>
    <col min="2561" max="2561" width="1.5" style="3189" customWidth="1"/>
    <col min="2562" max="2562" width="2.33203125" style="3189" customWidth="1"/>
    <col min="2563" max="2564" width="2.6640625" style="3189" customWidth="1"/>
    <col min="2565" max="2565" width="26.5" style="3189" customWidth="1"/>
    <col min="2566" max="2566" width="13" style="3189" customWidth="1"/>
    <col min="2567" max="2567" width="8.6640625" style="3189" customWidth="1"/>
    <col min="2568" max="2568" width="10.6640625" style="3189" customWidth="1"/>
    <col min="2569" max="2569" width="9.83203125" style="3189" customWidth="1"/>
    <col min="2570" max="2570" width="9.5" style="3189" customWidth="1"/>
    <col min="2571" max="2571" width="3.5" style="3189" customWidth="1"/>
    <col min="2572" max="2572" width="10.5" style="3189" customWidth="1"/>
    <col min="2573" max="2816" width="8.83203125" style="3189"/>
    <col min="2817" max="2817" width="1.5" style="3189" customWidth="1"/>
    <col min="2818" max="2818" width="2.33203125" style="3189" customWidth="1"/>
    <col min="2819" max="2820" width="2.6640625" style="3189" customWidth="1"/>
    <col min="2821" max="2821" width="26.5" style="3189" customWidth="1"/>
    <col min="2822" max="2822" width="13" style="3189" customWidth="1"/>
    <col min="2823" max="2823" width="8.6640625" style="3189" customWidth="1"/>
    <col min="2824" max="2824" width="10.6640625" style="3189" customWidth="1"/>
    <col min="2825" max="2825" width="9.83203125" style="3189" customWidth="1"/>
    <col min="2826" max="2826" width="9.5" style="3189" customWidth="1"/>
    <col min="2827" max="2827" width="3.5" style="3189" customWidth="1"/>
    <col min="2828" max="2828" width="10.5" style="3189" customWidth="1"/>
    <col min="2829" max="3072" width="8.83203125" style="3189"/>
    <col min="3073" max="3073" width="1.5" style="3189" customWidth="1"/>
    <col min="3074" max="3074" width="2.33203125" style="3189" customWidth="1"/>
    <col min="3075" max="3076" width="2.6640625" style="3189" customWidth="1"/>
    <col min="3077" max="3077" width="26.5" style="3189" customWidth="1"/>
    <col min="3078" max="3078" width="13" style="3189" customWidth="1"/>
    <col min="3079" max="3079" width="8.6640625" style="3189" customWidth="1"/>
    <col min="3080" max="3080" width="10.6640625" style="3189" customWidth="1"/>
    <col min="3081" max="3081" width="9.83203125" style="3189" customWidth="1"/>
    <col min="3082" max="3082" width="9.5" style="3189" customWidth="1"/>
    <col min="3083" max="3083" width="3.5" style="3189" customWidth="1"/>
    <col min="3084" max="3084" width="10.5" style="3189" customWidth="1"/>
    <col min="3085" max="3328" width="8.83203125" style="3189"/>
    <col min="3329" max="3329" width="1.5" style="3189" customWidth="1"/>
    <col min="3330" max="3330" width="2.33203125" style="3189" customWidth="1"/>
    <col min="3331" max="3332" width="2.6640625" style="3189" customWidth="1"/>
    <col min="3333" max="3333" width="26.5" style="3189" customWidth="1"/>
    <col min="3334" max="3334" width="13" style="3189" customWidth="1"/>
    <col min="3335" max="3335" width="8.6640625" style="3189" customWidth="1"/>
    <col min="3336" max="3336" width="10.6640625" style="3189" customWidth="1"/>
    <col min="3337" max="3337" width="9.83203125" style="3189" customWidth="1"/>
    <col min="3338" max="3338" width="9.5" style="3189" customWidth="1"/>
    <col min="3339" max="3339" width="3.5" style="3189" customWidth="1"/>
    <col min="3340" max="3340" width="10.5" style="3189" customWidth="1"/>
    <col min="3341" max="3584" width="8.83203125" style="3189"/>
    <col min="3585" max="3585" width="1.5" style="3189" customWidth="1"/>
    <col min="3586" max="3586" width="2.33203125" style="3189" customWidth="1"/>
    <col min="3587" max="3588" width="2.6640625" style="3189" customWidth="1"/>
    <col min="3589" max="3589" width="26.5" style="3189" customWidth="1"/>
    <col min="3590" max="3590" width="13" style="3189" customWidth="1"/>
    <col min="3591" max="3591" width="8.6640625" style="3189" customWidth="1"/>
    <col min="3592" max="3592" width="10.6640625" style="3189" customWidth="1"/>
    <col min="3593" max="3593" width="9.83203125" style="3189" customWidth="1"/>
    <col min="3594" max="3594" width="9.5" style="3189" customWidth="1"/>
    <col min="3595" max="3595" width="3.5" style="3189" customWidth="1"/>
    <col min="3596" max="3596" width="10.5" style="3189" customWidth="1"/>
    <col min="3597" max="3840" width="8.83203125" style="3189"/>
    <col min="3841" max="3841" width="1.5" style="3189" customWidth="1"/>
    <col min="3842" max="3842" width="2.33203125" style="3189" customWidth="1"/>
    <col min="3843" max="3844" width="2.6640625" style="3189" customWidth="1"/>
    <col min="3845" max="3845" width="26.5" style="3189" customWidth="1"/>
    <col min="3846" max="3846" width="13" style="3189" customWidth="1"/>
    <col min="3847" max="3847" width="8.6640625" style="3189" customWidth="1"/>
    <col min="3848" max="3848" width="10.6640625" style="3189" customWidth="1"/>
    <col min="3849" max="3849" width="9.83203125" style="3189" customWidth="1"/>
    <col min="3850" max="3850" width="9.5" style="3189" customWidth="1"/>
    <col min="3851" max="3851" width="3.5" style="3189" customWidth="1"/>
    <col min="3852" max="3852" width="10.5" style="3189" customWidth="1"/>
    <col min="3853" max="4096" width="8.83203125" style="3189"/>
    <col min="4097" max="4097" width="1.5" style="3189" customWidth="1"/>
    <col min="4098" max="4098" width="2.33203125" style="3189" customWidth="1"/>
    <col min="4099" max="4100" width="2.6640625" style="3189" customWidth="1"/>
    <col min="4101" max="4101" width="26.5" style="3189" customWidth="1"/>
    <col min="4102" max="4102" width="13" style="3189" customWidth="1"/>
    <col min="4103" max="4103" width="8.6640625" style="3189" customWidth="1"/>
    <col min="4104" max="4104" width="10.6640625" style="3189" customWidth="1"/>
    <col min="4105" max="4105" width="9.83203125" style="3189" customWidth="1"/>
    <col min="4106" max="4106" width="9.5" style="3189" customWidth="1"/>
    <col min="4107" max="4107" width="3.5" style="3189" customWidth="1"/>
    <col min="4108" max="4108" width="10.5" style="3189" customWidth="1"/>
    <col min="4109" max="4352" width="8.83203125" style="3189"/>
    <col min="4353" max="4353" width="1.5" style="3189" customWidth="1"/>
    <col min="4354" max="4354" width="2.33203125" style="3189" customWidth="1"/>
    <col min="4355" max="4356" width="2.6640625" style="3189" customWidth="1"/>
    <col min="4357" max="4357" width="26.5" style="3189" customWidth="1"/>
    <col min="4358" max="4358" width="13" style="3189" customWidth="1"/>
    <col min="4359" max="4359" width="8.6640625" style="3189" customWidth="1"/>
    <col min="4360" max="4360" width="10.6640625" style="3189" customWidth="1"/>
    <col min="4361" max="4361" width="9.83203125" style="3189" customWidth="1"/>
    <col min="4362" max="4362" width="9.5" style="3189" customWidth="1"/>
    <col min="4363" max="4363" width="3.5" style="3189" customWidth="1"/>
    <col min="4364" max="4364" width="10.5" style="3189" customWidth="1"/>
    <col min="4365" max="4608" width="8.83203125" style="3189"/>
    <col min="4609" max="4609" width="1.5" style="3189" customWidth="1"/>
    <col min="4610" max="4610" width="2.33203125" style="3189" customWidth="1"/>
    <col min="4611" max="4612" width="2.6640625" style="3189" customWidth="1"/>
    <col min="4613" max="4613" width="26.5" style="3189" customWidth="1"/>
    <col min="4614" max="4614" width="13" style="3189" customWidth="1"/>
    <col min="4615" max="4615" width="8.6640625" style="3189" customWidth="1"/>
    <col min="4616" max="4616" width="10.6640625" style="3189" customWidth="1"/>
    <col min="4617" max="4617" width="9.83203125" style="3189" customWidth="1"/>
    <col min="4618" max="4618" width="9.5" style="3189" customWidth="1"/>
    <col min="4619" max="4619" width="3.5" style="3189" customWidth="1"/>
    <col min="4620" max="4620" width="10.5" style="3189" customWidth="1"/>
    <col min="4621" max="4864" width="8.83203125" style="3189"/>
    <col min="4865" max="4865" width="1.5" style="3189" customWidth="1"/>
    <col min="4866" max="4866" width="2.33203125" style="3189" customWidth="1"/>
    <col min="4867" max="4868" width="2.6640625" style="3189" customWidth="1"/>
    <col min="4869" max="4869" width="26.5" style="3189" customWidth="1"/>
    <col min="4870" max="4870" width="13" style="3189" customWidth="1"/>
    <col min="4871" max="4871" width="8.6640625" style="3189" customWidth="1"/>
    <col min="4872" max="4872" width="10.6640625" style="3189" customWidth="1"/>
    <col min="4873" max="4873" width="9.83203125" style="3189" customWidth="1"/>
    <col min="4874" max="4874" width="9.5" style="3189" customWidth="1"/>
    <col min="4875" max="4875" width="3.5" style="3189" customWidth="1"/>
    <col min="4876" max="4876" width="10.5" style="3189" customWidth="1"/>
    <col min="4877" max="5120" width="8.83203125" style="3189"/>
    <col min="5121" max="5121" width="1.5" style="3189" customWidth="1"/>
    <col min="5122" max="5122" width="2.33203125" style="3189" customWidth="1"/>
    <col min="5123" max="5124" width="2.6640625" style="3189" customWidth="1"/>
    <col min="5125" max="5125" width="26.5" style="3189" customWidth="1"/>
    <col min="5126" max="5126" width="13" style="3189" customWidth="1"/>
    <col min="5127" max="5127" width="8.6640625" style="3189" customWidth="1"/>
    <col min="5128" max="5128" width="10.6640625" style="3189" customWidth="1"/>
    <col min="5129" max="5129" width="9.83203125" style="3189" customWidth="1"/>
    <col min="5130" max="5130" width="9.5" style="3189" customWidth="1"/>
    <col min="5131" max="5131" width="3.5" style="3189" customWidth="1"/>
    <col min="5132" max="5132" width="10.5" style="3189" customWidth="1"/>
    <col min="5133" max="5376" width="8.83203125" style="3189"/>
    <col min="5377" max="5377" width="1.5" style="3189" customWidth="1"/>
    <col min="5378" max="5378" width="2.33203125" style="3189" customWidth="1"/>
    <col min="5379" max="5380" width="2.6640625" style="3189" customWidth="1"/>
    <col min="5381" max="5381" width="26.5" style="3189" customWidth="1"/>
    <col min="5382" max="5382" width="13" style="3189" customWidth="1"/>
    <col min="5383" max="5383" width="8.6640625" style="3189" customWidth="1"/>
    <col min="5384" max="5384" width="10.6640625" style="3189" customWidth="1"/>
    <col min="5385" max="5385" width="9.83203125" style="3189" customWidth="1"/>
    <col min="5386" max="5386" width="9.5" style="3189" customWidth="1"/>
    <col min="5387" max="5387" width="3.5" style="3189" customWidth="1"/>
    <col min="5388" max="5388" width="10.5" style="3189" customWidth="1"/>
    <col min="5389" max="5632" width="8.83203125" style="3189"/>
    <col min="5633" max="5633" width="1.5" style="3189" customWidth="1"/>
    <col min="5634" max="5634" width="2.33203125" style="3189" customWidth="1"/>
    <col min="5635" max="5636" width="2.6640625" style="3189" customWidth="1"/>
    <col min="5637" max="5637" width="26.5" style="3189" customWidth="1"/>
    <col min="5638" max="5638" width="13" style="3189" customWidth="1"/>
    <col min="5639" max="5639" width="8.6640625" style="3189" customWidth="1"/>
    <col min="5640" max="5640" width="10.6640625" style="3189" customWidth="1"/>
    <col min="5641" max="5641" width="9.83203125" style="3189" customWidth="1"/>
    <col min="5642" max="5642" width="9.5" style="3189" customWidth="1"/>
    <col min="5643" max="5643" width="3.5" style="3189" customWidth="1"/>
    <col min="5644" max="5644" width="10.5" style="3189" customWidth="1"/>
    <col min="5645" max="5888" width="8.83203125" style="3189"/>
    <col min="5889" max="5889" width="1.5" style="3189" customWidth="1"/>
    <col min="5890" max="5890" width="2.33203125" style="3189" customWidth="1"/>
    <col min="5891" max="5892" width="2.6640625" style="3189" customWidth="1"/>
    <col min="5893" max="5893" width="26.5" style="3189" customWidth="1"/>
    <col min="5894" max="5894" width="13" style="3189" customWidth="1"/>
    <col min="5895" max="5895" width="8.6640625" style="3189" customWidth="1"/>
    <col min="5896" max="5896" width="10.6640625" style="3189" customWidth="1"/>
    <col min="5897" max="5897" width="9.83203125" style="3189" customWidth="1"/>
    <col min="5898" max="5898" width="9.5" style="3189" customWidth="1"/>
    <col min="5899" max="5899" width="3.5" style="3189" customWidth="1"/>
    <col min="5900" max="5900" width="10.5" style="3189" customWidth="1"/>
    <col min="5901" max="6144" width="8.83203125" style="3189"/>
    <col min="6145" max="6145" width="1.5" style="3189" customWidth="1"/>
    <col min="6146" max="6146" width="2.33203125" style="3189" customWidth="1"/>
    <col min="6147" max="6148" width="2.6640625" style="3189" customWidth="1"/>
    <col min="6149" max="6149" width="26.5" style="3189" customWidth="1"/>
    <col min="6150" max="6150" width="13" style="3189" customWidth="1"/>
    <col min="6151" max="6151" width="8.6640625" style="3189" customWidth="1"/>
    <col min="6152" max="6152" width="10.6640625" style="3189" customWidth="1"/>
    <col min="6153" max="6153" width="9.83203125" style="3189" customWidth="1"/>
    <col min="6154" max="6154" width="9.5" style="3189" customWidth="1"/>
    <col min="6155" max="6155" width="3.5" style="3189" customWidth="1"/>
    <col min="6156" max="6156" width="10.5" style="3189" customWidth="1"/>
    <col min="6157" max="6400" width="8.83203125" style="3189"/>
    <col min="6401" max="6401" width="1.5" style="3189" customWidth="1"/>
    <col min="6402" max="6402" width="2.33203125" style="3189" customWidth="1"/>
    <col min="6403" max="6404" width="2.6640625" style="3189" customWidth="1"/>
    <col min="6405" max="6405" width="26.5" style="3189" customWidth="1"/>
    <col min="6406" max="6406" width="13" style="3189" customWidth="1"/>
    <col min="6407" max="6407" width="8.6640625" style="3189" customWidth="1"/>
    <col min="6408" max="6408" width="10.6640625" style="3189" customWidth="1"/>
    <col min="6409" max="6409" width="9.83203125" style="3189" customWidth="1"/>
    <col min="6410" max="6410" width="9.5" style="3189" customWidth="1"/>
    <col min="6411" max="6411" width="3.5" style="3189" customWidth="1"/>
    <col min="6412" max="6412" width="10.5" style="3189" customWidth="1"/>
    <col min="6413" max="6656" width="8.83203125" style="3189"/>
    <col min="6657" max="6657" width="1.5" style="3189" customWidth="1"/>
    <col min="6658" max="6658" width="2.33203125" style="3189" customWidth="1"/>
    <col min="6659" max="6660" width="2.6640625" style="3189" customWidth="1"/>
    <col min="6661" max="6661" width="26.5" style="3189" customWidth="1"/>
    <col min="6662" max="6662" width="13" style="3189" customWidth="1"/>
    <col min="6663" max="6663" width="8.6640625" style="3189" customWidth="1"/>
    <col min="6664" max="6664" width="10.6640625" style="3189" customWidth="1"/>
    <col min="6665" max="6665" width="9.83203125" style="3189" customWidth="1"/>
    <col min="6666" max="6666" width="9.5" style="3189" customWidth="1"/>
    <col min="6667" max="6667" width="3.5" style="3189" customWidth="1"/>
    <col min="6668" max="6668" width="10.5" style="3189" customWidth="1"/>
    <col min="6669" max="6912" width="8.83203125" style="3189"/>
    <col min="6913" max="6913" width="1.5" style="3189" customWidth="1"/>
    <col min="6914" max="6914" width="2.33203125" style="3189" customWidth="1"/>
    <col min="6915" max="6916" width="2.6640625" style="3189" customWidth="1"/>
    <col min="6917" max="6917" width="26.5" style="3189" customWidth="1"/>
    <col min="6918" max="6918" width="13" style="3189" customWidth="1"/>
    <col min="6919" max="6919" width="8.6640625" style="3189" customWidth="1"/>
    <col min="6920" max="6920" width="10.6640625" style="3189" customWidth="1"/>
    <col min="6921" max="6921" width="9.83203125" style="3189" customWidth="1"/>
    <col min="6922" max="6922" width="9.5" style="3189" customWidth="1"/>
    <col min="6923" max="6923" width="3.5" style="3189" customWidth="1"/>
    <col min="6924" max="6924" width="10.5" style="3189" customWidth="1"/>
    <col min="6925" max="7168" width="8.83203125" style="3189"/>
    <col min="7169" max="7169" width="1.5" style="3189" customWidth="1"/>
    <col min="7170" max="7170" width="2.33203125" style="3189" customWidth="1"/>
    <col min="7171" max="7172" width="2.6640625" style="3189" customWidth="1"/>
    <col min="7173" max="7173" width="26.5" style="3189" customWidth="1"/>
    <col min="7174" max="7174" width="13" style="3189" customWidth="1"/>
    <col min="7175" max="7175" width="8.6640625" style="3189" customWidth="1"/>
    <col min="7176" max="7176" width="10.6640625" style="3189" customWidth="1"/>
    <col min="7177" max="7177" width="9.83203125" style="3189" customWidth="1"/>
    <col min="7178" max="7178" width="9.5" style="3189" customWidth="1"/>
    <col min="7179" max="7179" width="3.5" style="3189" customWidth="1"/>
    <col min="7180" max="7180" width="10.5" style="3189" customWidth="1"/>
    <col min="7181" max="7424" width="8.83203125" style="3189"/>
    <col min="7425" max="7425" width="1.5" style="3189" customWidth="1"/>
    <col min="7426" max="7426" width="2.33203125" style="3189" customWidth="1"/>
    <col min="7427" max="7428" width="2.6640625" style="3189" customWidth="1"/>
    <col min="7429" max="7429" width="26.5" style="3189" customWidth="1"/>
    <col min="7430" max="7430" width="13" style="3189" customWidth="1"/>
    <col min="7431" max="7431" width="8.6640625" style="3189" customWidth="1"/>
    <col min="7432" max="7432" width="10.6640625" style="3189" customWidth="1"/>
    <col min="7433" max="7433" width="9.83203125" style="3189" customWidth="1"/>
    <col min="7434" max="7434" width="9.5" style="3189" customWidth="1"/>
    <col min="7435" max="7435" width="3.5" style="3189" customWidth="1"/>
    <col min="7436" max="7436" width="10.5" style="3189" customWidth="1"/>
    <col min="7437" max="7680" width="8.83203125" style="3189"/>
    <col min="7681" max="7681" width="1.5" style="3189" customWidth="1"/>
    <col min="7682" max="7682" width="2.33203125" style="3189" customWidth="1"/>
    <col min="7683" max="7684" width="2.6640625" style="3189" customWidth="1"/>
    <col min="7685" max="7685" width="26.5" style="3189" customWidth="1"/>
    <col min="7686" max="7686" width="13" style="3189" customWidth="1"/>
    <col min="7687" max="7687" width="8.6640625" style="3189" customWidth="1"/>
    <col min="7688" max="7688" width="10.6640625" style="3189" customWidth="1"/>
    <col min="7689" max="7689" width="9.83203125" style="3189" customWidth="1"/>
    <col min="7690" max="7690" width="9.5" style="3189" customWidth="1"/>
    <col min="7691" max="7691" width="3.5" style="3189" customWidth="1"/>
    <col min="7692" max="7692" width="10.5" style="3189" customWidth="1"/>
    <col min="7693" max="7936" width="8.83203125" style="3189"/>
    <col min="7937" max="7937" width="1.5" style="3189" customWidth="1"/>
    <col min="7938" max="7938" width="2.33203125" style="3189" customWidth="1"/>
    <col min="7939" max="7940" width="2.6640625" style="3189" customWidth="1"/>
    <col min="7941" max="7941" width="26.5" style="3189" customWidth="1"/>
    <col min="7942" max="7942" width="13" style="3189" customWidth="1"/>
    <col min="7943" max="7943" width="8.6640625" style="3189" customWidth="1"/>
    <col min="7944" max="7944" width="10.6640625" style="3189" customWidth="1"/>
    <col min="7945" max="7945" width="9.83203125" style="3189" customWidth="1"/>
    <col min="7946" max="7946" width="9.5" style="3189" customWidth="1"/>
    <col min="7947" max="7947" width="3.5" style="3189" customWidth="1"/>
    <col min="7948" max="7948" width="10.5" style="3189" customWidth="1"/>
    <col min="7949" max="8192" width="8.83203125" style="3189"/>
    <col min="8193" max="8193" width="1.5" style="3189" customWidth="1"/>
    <col min="8194" max="8194" width="2.33203125" style="3189" customWidth="1"/>
    <col min="8195" max="8196" width="2.6640625" style="3189" customWidth="1"/>
    <col min="8197" max="8197" width="26.5" style="3189" customWidth="1"/>
    <col min="8198" max="8198" width="13" style="3189" customWidth="1"/>
    <col min="8199" max="8199" width="8.6640625" style="3189" customWidth="1"/>
    <col min="8200" max="8200" width="10.6640625" style="3189" customWidth="1"/>
    <col min="8201" max="8201" width="9.83203125" style="3189" customWidth="1"/>
    <col min="8202" max="8202" width="9.5" style="3189" customWidth="1"/>
    <col min="8203" max="8203" width="3.5" style="3189" customWidth="1"/>
    <col min="8204" max="8204" width="10.5" style="3189" customWidth="1"/>
    <col min="8205" max="8448" width="8.83203125" style="3189"/>
    <col min="8449" max="8449" width="1.5" style="3189" customWidth="1"/>
    <col min="8450" max="8450" width="2.33203125" style="3189" customWidth="1"/>
    <col min="8451" max="8452" width="2.6640625" style="3189" customWidth="1"/>
    <col min="8453" max="8453" width="26.5" style="3189" customWidth="1"/>
    <col min="8454" max="8454" width="13" style="3189" customWidth="1"/>
    <col min="8455" max="8455" width="8.6640625" style="3189" customWidth="1"/>
    <col min="8456" max="8456" width="10.6640625" style="3189" customWidth="1"/>
    <col min="8457" max="8457" width="9.83203125" style="3189" customWidth="1"/>
    <col min="8458" max="8458" width="9.5" style="3189" customWidth="1"/>
    <col min="8459" max="8459" width="3.5" style="3189" customWidth="1"/>
    <col min="8460" max="8460" width="10.5" style="3189" customWidth="1"/>
    <col min="8461" max="8704" width="8.83203125" style="3189"/>
    <col min="8705" max="8705" width="1.5" style="3189" customWidth="1"/>
    <col min="8706" max="8706" width="2.33203125" style="3189" customWidth="1"/>
    <col min="8707" max="8708" width="2.6640625" style="3189" customWidth="1"/>
    <col min="8709" max="8709" width="26.5" style="3189" customWidth="1"/>
    <col min="8710" max="8710" width="13" style="3189" customWidth="1"/>
    <col min="8711" max="8711" width="8.6640625" style="3189" customWidth="1"/>
    <col min="8712" max="8712" width="10.6640625" style="3189" customWidth="1"/>
    <col min="8713" max="8713" width="9.83203125" style="3189" customWidth="1"/>
    <col min="8714" max="8714" width="9.5" style="3189" customWidth="1"/>
    <col min="8715" max="8715" width="3.5" style="3189" customWidth="1"/>
    <col min="8716" max="8716" width="10.5" style="3189" customWidth="1"/>
    <col min="8717" max="8960" width="8.83203125" style="3189"/>
    <col min="8961" max="8961" width="1.5" style="3189" customWidth="1"/>
    <col min="8962" max="8962" width="2.33203125" style="3189" customWidth="1"/>
    <col min="8963" max="8964" width="2.6640625" style="3189" customWidth="1"/>
    <col min="8965" max="8965" width="26.5" style="3189" customWidth="1"/>
    <col min="8966" max="8966" width="13" style="3189" customWidth="1"/>
    <col min="8967" max="8967" width="8.6640625" style="3189" customWidth="1"/>
    <col min="8968" max="8968" width="10.6640625" style="3189" customWidth="1"/>
    <col min="8969" max="8969" width="9.83203125" style="3189" customWidth="1"/>
    <col min="8970" max="8970" width="9.5" style="3189" customWidth="1"/>
    <col min="8971" max="8971" width="3.5" style="3189" customWidth="1"/>
    <col min="8972" max="8972" width="10.5" style="3189" customWidth="1"/>
    <col min="8973" max="9216" width="8.83203125" style="3189"/>
    <col min="9217" max="9217" width="1.5" style="3189" customWidth="1"/>
    <col min="9218" max="9218" width="2.33203125" style="3189" customWidth="1"/>
    <col min="9219" max="9220" width="2.6640625" style="3189" customWidth="1"/>
    <col min="9221" max="9221" width="26.5" style="3189" customWidth="1"/>
    <col min="9222" max="9222" width="13" style="3189" customWidth="1"/>
    <col min="9223" max="9223" width="8.6640625" style="3189" customWidth="1"/>
    <col min="9224" max="9224" width="10.6640625" style="3189" customWidth="1"/>
    <col min="9225" max="9225" width="9.83203125" style="3189" customWidth="1"/>
    <col min="9226" max="9226" width="9.5" style="3189" customWidth="1"/>
    <col min="9227" max="9227" width="3.5" style="3189" customWidth="1"/>
    <col min="9228" max="9228" width="10.5" style="3189" customWidth="1"/>
    <col min="9229" max="9472" width="8.83203125" style="3189"/>
    <col min="9473" max="9473" width="1.5" style="3189" customWidth="1"/>
    <col min="9474" max="9474" width="2.33203125" style="3189" customWidth="1"/>
    <col min="9475" max="9476" width="2.6640625" style="3189" customWidth="1"/>
    <col min="9477" max="9477" width="26.5" style="3189" customWidth="1"/>
    <col min="9478" max="9478" width="13" style="3189" customWidth="1"/>
    <col min="9479" max="9479" width="8.6640625" style="3189" customWidth="1"/>
    <col min="9480" max="9480" width="10.6640625" style="3189" customWidth="1"/>
    <col min="9481" max="9481" width="9.83203125" style="3189" customWidth="1"/>
    <col min="9482" max="9482" width="9.5" style="3189" customWidth="1"/>
    <col min="9483" max="9483" width="3.5" style="3189" customWidth="1"/>
    <col min="9484" max="9484" width="10.5" style="3189" customWidth="1"/>
    <col min="9485" max="9728" width="8.83203125" style="3189"/>
    <col min="9729" max="9729" width="1.5" style="3189" customWidth="1"/>
    <col min="9730" max="9730" width="2.33203125" style="3189" customWidth="1"/>
    <col min="9731" max="9732" width="2.6640625" style="3189" customWidth="1"/>
    <col min="9733" max="9733" width="26.5" style="3189" customWidth="1"/>
    <col min="9734" max="9734" width="13" style="3189" customWidth="1"/>
    <col min="9735" max="9735" width="8.6640625" style="3189" customWidth="1"/>
    <col min="9736" max="9736" width="10.6640625" style="3189" customWidth="1"/>
    <col min="9737" max="9737" width="9.83203125" style="3189" customWidth="1"/>
    <col min="9738" max="9738" width="9.5" style="3189" customWidth="1"/>
    <col min="9739" max="9739" width="3.5" style="3189" customWidth="1"/>
    <col min="9740" max="9740" width="10.5" style="3189" customWidth="1"/>
    <col min="9741" max="9984" width="8.83203125" style="3189"/>
    <col min="9985" max="9985" width="1.5" style="3189" customWidth="1"/>
    <col min="9986" max="9986" width="2.33203125" style="3189" customWidth="1"/>
    <col min="9987" max="9988" width="2.6640625" style="3189" customWidth="1"/>
    <col min="9989" max="9989" width="26.5" style="3189" customWidth="1"/>
    <col min="9990" max="9990" width="13" style="3189" customWidth="1"/>
    <col min="9991" max="9991" width="8.6640625" style="3189" customWidth="1"/>
    <col min="9992" max="9992" width="10.6640625" style="3189" customWidth="1"/>
    <col min="9993" max="9993" width="9.83203125" style="3189" customWidth="1"/>
    <col min="9994" max="9994" width="9.5" style="3189" customWidth="1"/>
    <col min="9995" max="9995" width="3.5" style="3189" customWidth="1"/>
    <col min="9996" max="9996" width="10.5" style="3189" customWidth="1"/>
    <col min="9997" max="10240" width="8.83203125" style="3189"/>
    <col min="10241" max="10241" width="1.5" style="3189" customWidth="1"/>
    <col min="10242" max="10242" width="2.33203125" style="3189" customWidth="1"/>
    <col min="10243" max="10244" width="2.6640625" style="3189" customWidth="1"/>
    <col min="10245" max="10245" width="26.5" style="3189" customWidth="1"/>
    <col min="10246" max="10246" width="13" style="3189" customWidth="1"/>
    <col min="10247" max="10247" width="8.6640625" style="3189" customWidth="1"/>
    <col min="10248" max="10248" width="10.6640625" style="3189" customWidth="1"/>
    <col min="10249" max="10249" width="9.83203125" style="3189" customWidth="1"/>
    <col min="10250" max="10250" width="9.5" style="3189" customWidth="1"/>
    <col min="10251" max="10251" width="3.5" style="3189" customWidth="1"/>
    <col min="10252" max="10252" width="10.5" style="3189" customWidth="1"/>
    <col min="10253" max="10496" width="8.83203125" style="3189"/>
    <col min="10497" max="10497" width="1.5" style="3189" customWidth="1"/>
    <col min="10498" max="10498" width="2.33203125" style="3189" customWidth="1"/>
    <col min="10499" max="10500" width="2.6640625" style="3189" customWidth="1"/>
    <col min="10501" max="10501" width="26.5" style="3189" customWidth="1"/>
    <col min="10502" max="10502" width="13" style="3189" customWidth="1"/>
    <col min="10503" max="10503" width="8.6640625" style="3189" customWidth="1"/>
    <col min="10504" max="10504" width="10.6640625" style="3189" customWidth="1"/>
    <col min="10505" max="10505" width="9.83203125" style="3189" customWidth="1"/>
    <col min="10506" max="10506" width="9.5" style="3189" customWidth="1"/>
    <col min="10507" max="10507" width="3.5" style="3189" customWidth="1"/>
    <col min="10508" max="10508" width="10.5" style="3189" customWidth="1"/>
    <col min="10509" max="10752" width="8.83203125" style="3189"/>
    <col min="10753" max="10753" width="1.5" style="3189" customWidth="1"/>
    <col min="10754" max="10754" width="2.33203125" style="3189" customWidth="1"/>
    <col min="10755" max="10756" width="2.6640625" style="3189" customWidth="1"/>
    <col min="10757" max="10757" width="26.5" style="3189" customWidth="1"/>
    <col min="10758" max="10758" width="13" style="3189" customWidth="1"/>
    <col min="10759" max="10759" width="8.6640625" style="3189" customWidth="1"/>
    <col min="10760" max="10760" width="10.6640625" style="3189" customWidth="1"/>
    <col min="10761" max="10761" width="9.83203125" style="3189" customWidth="1"/>
    <col min="10762" max="10762" width="9.5" style="3189" customWidth="1"/>
    <col min="10763" max="10763" width="3.5" style="3189" customWidth="1"/>
    <col min="10764" max="10764" width="10.5" style="3189" customWidth="1"/>
    <col min="10765" max="11008" width="8.83203125" style="3189"/>
    <col min="11009" max="11009" width="1.5" style="3189" customWidth="1"/>
    <col min="11010" max="11010" width="2.33203125" style="3189" customWidth="1"/>
    <col min="11011" max="11012" width="2.6640625" style="3189" customWidth="1"/>
    <col min="11013" max="11013" width="26.5" style="3189" customWidth="1"/>
    <col min="11014" max="11014" width="13" style="3189" customWidth="1"/>
    <col min="11015" max="11015" width="8.6640625" style="3189" customWidth="1"/>
    <col min="11016" max="11016" width="10.6640625" style="3189" customWidth="1"/>
    <col min="11017" max="11017" width="9.83203125" style="3189" customWidth="1"/>
    <col min="11018" max="11018" width="9.5" style="3189" customWidth="1"/>
    <col min="11019" max="11019" width="3.5" style="3189" customWidth="1"/>
    <col min="11020" max="11020" width="10.5" style="3189" customWidth="1"/>
    <col min="11021" max="11264" width="8.83203125" style="3189"/>
    <col min="11265" max="11265" width="1.5" style="3189" customWidth="1"/>
    <col min="11266" max="11266" width="2.33203125" style="3189" customWidth="1"/>
    <col min="11267" max="11268" width="2.6640625" style="3189" customWidth="1"/>
    <col min="11269" max="11269" width="26.5" style="3189" customWidth="1"/>
    <col min="11270" max="11270" width="13" style="3189" customWidth="1"/>
    <col min="11271" max="11271" width="8.6640625" style="3189" customWidth="1"/>
    <col min="11272" max="11272" width="10.6640625" style="3189" customWidth="1"/>
    <col min="11273" max="11273" width="9.83203125" style="3189" customWidth="1"/>
    <col min="11274" max="11274" width="9.5" style="3189" customWidth="1"/>
    <col min="11275" max="11275" width="3.5" style="3189" customWidth="1"/>
    <col min="11276" max="11276" width="10.5" style="3189" customWidth="1"/>
    <col min="11277" max="11520" width="8.83203125" style="3189"/>
    <col min="11521" max="11521" width="1.5" style="3189" customWidth="1"/>
    <col min="11522" max="11522" width="2.33203125" style="3189" customWidth="1"/>
    <col min="11523" max="11524" width="2.6640625" style="3189" customWidth="1"/>
    <col min="11525" max="11525" width="26.5" style="3189" customWidth="1"/>
    <col min="11526" max="11526" width="13" style="3189" customWidth="1"/>
    <col min="11527" max="11527" width="8.6640625" style="3189" customWidth="1"/>
    <col min="11528" max="11528" width="10.6640625" style="3189" customWidth="1"/>
    <col min="11529" max="11529" width="9.83203125" style="3189" customWidth="1"/>
    <col min="11530" max="11530" width="9.5" style="3189" customWidth="1"/>
    <col min="11531" max="11531" width="3.5" style="3189" customWidth="1"/>
    <col min="11532" max="11532" width="10.5" style="3189" customWidth="1"/>
    <col min="11533" max="11776" width="8.83203125" style="3189"/>
    <col min="11777" max="11777" width="1.5" style="3189" customWidth="1"/>
    <col min="11778" max="11778" width="2.33203125" style="3189" customWidth="1"/>
    <col min="11779" max="11780" width="2.6640625" style="3189" customWidth="1"/>
    <col min="11781" max="11781" width="26.5" style="3189" customWidth="1"/>
    <col min="11782" max="11782" width="13" style="3189" customWidth="1"/>
    <col min="11783" max="11783" width="8.6640625" style="3189" customWidth="1"/>
    <col min="11784" max="11784" width="10.6640625" style="3189" customWidth="1"/>
    <col min="11785" max="11785" width="9.83203125" style="3189" customWidth="1"/>
    <col min="11786" max="11786" width="9.5" style="3189" customWidth="1"/>
    <col min="11787" max="11787" width="3.5" style="3189" customWidth="1"/>
    <col min="11788" max="11788" width="10.5" style="3189" customWidth="1"/>
    <col min="11789" max="12032" width="8.83203125" style="3189"/>
    <col min="12033" max="12033" width="1.5" style="3189" customWidth="1"/>
    <col min="12034" max="12034" width="2.33203125" style="3189" customWidth="1"/>
    <col min="12035" max="12036" width="2.6640625" style="3189" customWidth="1"/>
    <col min="12037" max="12037" width="26.5" style="3189" customWidth="1"/>
    <col min="12038" max="12038" width="13" style="3189" customWidth="1"/>
    <col min="12039" max="12039" width="8.6640625" style="3189" customWidth="1"/>
    <col min="12040" max="12040" width="10.6640625" style="3189" customWidth="1"/>
    <col min="12041" max="12041" width="9.83203125" style="3189" customWidth="1"/>
    <col min="12042" max="12042" width="9.5" style="3189" customWidth="1"/>
    <col min="12043" max="12043" width="3.5" style="3189" customWidth="1"/>
    <col min="12044" max="12044" width="10.5" style="3189" customWidth="1"/>
    <col min="12045" max="12288" width="8.83203125" style="3189"/>
    <col min="12289" max="12289" width="1.5" style="3189" customWidth="1"/>
    <col min="12290" max="12290" width="2.33203125" style="3189" customWidth="1"/>
    <col min="12291" max="12292" width="2.6640625" style="3189" customWidth="1"/>
    <col min="12293" max="12293" width="26.5" style="3189" customWidth="1"/>
    <col min="12294" max="12294" width="13" style="3189" customWidth="1"/>
    <col min="12295" max="12295" width="8.6640625" style="3189" customWidth="1"/>
    <col min="12296" max="12296" width="10.6640625" style="3189" customWidth="1"/>
    <col min="12297" max="12297" width="9.83203125" style="3189" customWidth="1"/>
    <col min="12298" max="12298" width="9.5" style="3189" customWidth="1"/>
    <col min="12299" max="12299" width="3.5" style="3189" customWidth="1"/>
    <col min="12300" max="12300" width="10.5" style="3189" customWidth="1"/>
    <col min="12301" max="12544" width="8.83203125" style="3189"/>
    <col min="12545" max="12545" width="1.5" style="3189" customWidth="1"/>
    <col min="12546" max="12546" width="2.33203125" style="3189" customWidth="1"/>
    <col min="12547" max="12548" width="2.6640625" style="3189" customWidth="1"/>
    <col min="12549" max="12549" width="26.5" style="3189" customWidth="1"/>
    <col min="12550" max="12550" width="13" style="3189" customWidth="1"/>
    <col min="12551" max="12551" width="8.6640625" style="3189" customWidth="1"/>
    <col min="12552" max="12552" width="10.6640625" style="3189" customWidth="1"/>
    <col min="12553" max="12553" width="9.83203125" style="3189" customWidth="1"/>
    <col min="12554" max="12554" width="9.5" style="3189" customWidth="1"/>
    <col min="12555" max="12555" width="3.5" style="3189" customWidth="1"/>
    <col min="12556" max="12556" width="10.5" style="3189" customWidth="1"/>
    <col min="12557" max="12800" width="8.83203125" style="3189"/>
    <col min="12801" max="12801" width="1.5" style="3189" customWidth="1"/>
    <col min="12802" max="12802" width="2.33203125" style="3189" customWidth="1"/>
    <col min="12803" max="12804" width="2.6640625" style="3189" customWidth="1"/>
    <col min="12805" max="12805" width="26.5" style="3189" customWidth="1"/>
    <col min="12806" max="12806" width="13" style="3189" customWidth="1"/>
    <col min="12807" max="12807" width="8.6640625" style="3189" customWidth="1"/>
    <col min="12808" max="12808" width="10.6640625" style="3189" customWidth="1"/>
    <col min="12809" max="12809" width="9.83203125" style="3189" customWidth="1"/>
    <col min="12810" max="12810" width="9.5" style="3189" customWidth="1"/>
    <col min="12811" max="12811" width="3.5" style="3189" customWidth="1"/>
    <col min="12812" max="12812" width="10.5" style="3189" customWidth="1"/>
    <col min="12813" max="13056" width="8.83203125" style="3189"/>
    <col min="13057" max="13057" width="1.5" style="3189" customWidth="1"/>
    <col min="13058" max="13058" width="2.33203125" style="3189" customWidth="1"/>
    <col min="13059" max="13060" width="2.6640625" style="3189" customWidth="1"/>
    <col min="13061" max="13061" width="26.5" style="3189" customWidth="1"/>
    <col min="13062" max="13062" width="13" style="3189" customWidth="1"/>
    <col min="13063" max="13063" width="8.6640625" style="3189" customWidth="1"/>
    <col min="13064" max="13064" width="10.6640625" style="3189" customWidth="1"/>
    <col min="13065" max="13065" width="9.83203125" style="3189" customWidth="1"/>
    <col min="13066" max="13066" width="9.5" style="3189" customWidth="1"/>
    <col min="13067" max="13067" width="3.5" style="3189" customWidth="1"/>
    <col min="13068" max="13068" width="10.5" style="3189" customWidth="1"/>
    <col min="13069" max="13312" width="8.83203125" style="3189"/>
    <col min="13313" max="13313" width="1.5" style="3189" customWidth="1"/>
    <col min="13314" max="13314" width="2.33203125" style="3189" customWidth="1"/>
    <col min="13315" max="13316" width="2.6640625" style="3189" customWidth="1"/>
    <col min="13317" max="13317" width="26.5" style="3189" customWidth="1"/>
    <col min="13318" max="13318" width="13" style="3189" customWidth="1"/>
    <col min="13319" max="13319" width="8.6640625" style="3189" customWidth="1"/>
    <col min="13320" max="13320" width="10.6640625" style="3189" customWidth="1"/>
    <col min="13321" max="13321" width="9.83203125" style="3189" customWidth="1"/>
    <col min="13322" max="13322" width="9.5" style="3189" customWidth="1"/>
    <col min="13323" max="13323" width="3.5" style="3189" customWidth="1"/>
    <col min="13324" max="13324" width="10.5" style="3189" customWidth="1"/>
    <col min="13325" max="13568" width="8.83203125" style="3189"/>
    <col min="13569" max="13569" width="1.5" style="3189" customWidth="1"/>
    <col min="13570" max="13570" width="2.33203125" style="3189" customWidth="1"/>
    <col min="13571" max="13572" width="2.6640625" style="3189" customWidth="1"/>
    <col min="13573" max="13573" width="26.5" style="3189" customWidth="1"/>
    <col min="13574" max="13574" width="13" style="3189" customWidth="1"/>
    <col min="13575" max="13575" width="8.6640625" style="3189" customWidth="1"/>
    <col min="13576" max="13576" width="10.6640625" style="3189" customWidth="1"/>
    <col min="13577" max="13577" width="9.83203125" style="3189" customWidth="1"/>
    <col min="13578" max="13578" width="9.5" style="3189" customWidth="1"/>
    <col min="13579" max="13579" width="3.5" style="3189" customWidth="1"/>
    <col min="13580" max="13580" width="10.5" style="3189" customWidth="1"/>
    <col min="13581" max="13824" width="8.83203125" style="3189"/>
    <col min="13825" max="13825" width="1.5" style="3189" customWidth="1"/>
    <col min="13826" max="13826" width="2.33203125" style="3189" customWidth="1"/>
    <col min="13827" max="13828" width="2.6640625" style="3189" customWidth="1"/>
    <col min="13829" max="13829" width="26.5" style="3189" customWidth="1"/>
    <col min="13830" max="13830" width="13" style="3189" customWidth="1"/>
    <col min="13831" max="13831" width="8.6640625" style="3189" customWidth="1"/>
    <col min="13832" max="13832" width="10.6640625" style="3189" customWidth="1"/>
    <col min="13833" max="13833" width="9.83203125" style="3189" customWidth="1"/>
    <col min="13834" max="13834" width="9.5" style="3189" customWidth="1"/>
    <col min="13835" max="13835" width="3.5" style="3189" customWidth="1"/>
    <col min="13836" max="13836" width="10.5" style="3189" customWidth="1"/>
    <col min="13837" max="14080" width="8.83203125" style="3189"/>
    <col min="14081" max="14081" width="1.5" style="3189" customWidth="1"/>
    <col min="14082" max="14082" width="2.33203125" style="3189" customWidth="1"/>
    <col min="14083" max="14084" width="2.6640625" style="3189" customWidth="1"/>
    <col min="14085" max="14085" width="26.5" style="3189" customWidth="1"/>
    <col min="14086" max="14086" width="13" style="3189" customWidth="1"/>
    <col min="14087" max="14087" width="8.6640625" style="3189" customWidth="1"/>
    <col min="14088" max="14088" width="10.6640625" style="3189" customWidth="1"/>
    <col min="14089" max="14089" width="9.83203125" style="3189" customWidth="1"/>
    <col min="14090" max="14090" width="9.5" style="3189" customWidth="1"/>
    <col min="14091" max="14091" width="3.5" style="3189" customWidth="1"/>
    <col min="14092" max="14092" width="10.5" style="3189" customWidth="1"/>
    <col min="14093" max="14336" width="8.83203125" style="3189"/>
    <col min="14337" max="14337" width="1.5" style="3189" customWidth="1"/>
    <col min="14338" max="14338" width="2.33203125" style="3189" customWidth="1"/>
    <col min="14339" max="14340" width="2.6640625" style="3189" customWidth="1"/>
    <col min="14341" max="14341" width="26.5" style="3189" customWidth="1"/>
    <col min="14342" max="14342" width="13" style="3189" customWidth="1"/>
    <col min="14343" max="14343" width="8.6640625" style="3189" customWidth="1"/>
    <col min="14344" max="14344" width="10.6640625" style="3189" customWidth="1"/>
    <col min="14345" max="14345" width="9.83203125" style="3189" customWidth="1"/>
    <col min="14346" max="14346" width="9.5" style="3189" customWidth="1"/>
    <col min="14347" max="14347" width="3.5" style="3189" customWidth="1"/>
    <col min="14348" max="14348" width="10.5" style="3189" customWidth="1"/>
    <col min="14349" max="14592" width="8.83203125" style="3189"/>
    <col min="14593" max="14593" width="1.5" style="3189" customWidth="1"/>
    <col min="14594" max="14594" width="2.33203125" style="3189" customWidth="1"/>
    <col min="14595" max="14596" width="2.6640625" style="3189" customWidth="1"/>
    <col min="14597" max="14597" width="26.5" style="3189" customWidth="1"/>
    <col min="14598" max="14598" width="13" style="3189" customWidth="1"/>
    <col min="14599" max="14599" width="8.6640625" style="3189" customWidth="1"/>
    <col min="14600" max="14600" width="10.6640625" style="3189" customWidth="1"/>
    <col min="14601" max="14601" width="9.83203125" style="3189" customWidth="1"/>
    <col min="14602" max="14602" width="9.5" style="3189" customWidth="1"/>
    <col min="14603" max="14603" width="3.5" style="3189" customWidth="1"/>
    <col min="14604" max="14604" width="10.5" style="3189" customWidth="1"/>
    <col min="14605" max="14848" width="8.83203125" style="3189"/>
    <col min="14849" max="14849" width="1.5" style="3189" customWidth="1"/>
    <col min="14850" max="14850" width="2.33203125" style="3189" customWidth="1"/>
    <col min="14851" max="14852" width="2.6640625" style="3189" customWidth="1"/>
    <col min="14853" max="14853" width="26.5" style="3189" customWidth="1"/>
    <col min="14854" max="14854" width="13" style="3189" customWidth="1"/>
    <col min="14855" max="14855" width="8.6640625" style="3189" customWidth="1"/>
    <col min="14856" max="14856" width="10.6640625" style="3189" customWidth="1"/>
    <col min="14857" max="14857" width="9.83203125" style="3189" customWidth="1"/>
    <col min="14858" max="14858" width="9.5" style="3189" customWidth="1"/>
    <col min="14859" max="14859" width="3.5" style="3189" customWidth="1"/>
    <col min="14860" max="14860" width="10.5" style="3189" customWidth="1"/>
    <col min="14861" max="15104" width="8.83203125" style="3189"/>
    <col min="15105" max="15105" width="1.5" style="3189" customWidth="1"/>
    <col min="15106" max="15106" width="2.33203125" style="3189" customWidth="1"/>
    <col min="15107" max="15108" width="2.6640625" style="3189" customWidth="1"/>
    <col min="15109" max="15109" width="26.5" style="3189" customWidth="1"/>
    <col min="15110" max="15110" width="13" style="3189" customWidth="1"/>
    <col min="15111" max="15111" width="8.6640625" style="3189" customWidth="1"/>
    <col min="15112" max="15112" width="10.6640625" style="3189" customWidth="1"/>
    <col min="15113" max="15113" width="9.83203125" style="3189" customWidth="1"/>
    <col min="15114" max="15114" width="9.5" style="3189" customWidth="1"/>
    <col min="15115" max="15115" width="3.5" style="3189" customWidth="1"/>
    <col min="15116" max="15116" width="10.5" style="3189" customWidth="1"/>
    <col min="15117" max="15360" width="8.83203125" style="3189"/>
    <col min="15361" max="15361" width="1.5" style="3189" customWidth="1"/>
    <col min="15362" max="15362" width="2.33203125" style="3189" customWidth="1"/>
    <col min="15363" max="15364" width="2.6640625" style="3189" customWidth="1"/>
    <col min="15365" max="15365" width="26.5" style="3189" customWidth="1"/>
    <col min="15366" max="15366" width="13" style="3189" customWidth="1"/>
    <col min="15367" max="15367" width="8.6640625" style="3189" customWidth="1"/>
    <col min="15368" max="15368" width="10.6640625" style="3189" customWidth="1"/>
    <col min="15369" max="15369" width="9.83203125" style="3189" customWidth="1"/>
    <col min="15370" max="15370" width="9.5" style="3189" customWidth="1"/>
    <col min="15371" max="15371" width="3.5" style="3189" customWidth="1"/>
    <col min="15372" max="15372" width="10.5" style="3189" customWidth="1"/>
    <col min="15373" max="15616" width="8.83203125" style="3189"/>
    <col min="15617" max="15617" width="1.5" style="3189" customWidth="1"/>
    <col min="15618" max="15618" width="2.33203125" style="3189" customWidth="1"/>
    <col min="15619" max="15620" width="2.6640625" style="3189" customWidth="1"/>
    <col min="15621" max="15621" width="26.5" style="3189" customWidth="1"/>
    <col min="15622" max="15622" width="13" style="3189" customWidth="1"/>
    <col min="15623" max="15623" width="8.6640625" style="3189" customWidth="1"/>
    <col min="15624" max="15624" width="10.6640625" style="3189" customWidth="1"/>
    <col min="15625" max="15625" width="9.83203125" style="3189" customWidth="1"/>
    <col min="15626" max="15626" width="9.5" style="3189" customWidth="1"/>
    <col min="15627" max="15627" width="3.5" style="3189" customWidth="1"/>
    <col min="15628" max="15628" width="10.5" style="3189" customWidth="1"/>
    <col min="15629" max="15872" width="8.83203125" style="3189"/>
    <col min="15873" max="15873" width="1.5" style="3189" customWidth="1"/>
    <col min="15874" max="15874" width="2.33203125" style="3189" customWidth="1"/>
    <col min="15875" max="15876" width="2.6640625" style="3189" customWidth="1"/>
    <col min="15877" max="15877" width="26.5" style="3189" customWidth="1"/>
    <col min="15878" max="15878" width="13" style="3189" customWidth="1"/>
    <col min="15879" max="15879" width="8.6640625" style="3189" customWidth="1"/>
    <col min="15880" max="15880" width="10.6640625" style="3189" customWidth="1"/>
    <col min="15881" max="15881" width="9.83203125" style="3189" customWidth="1"/>
    <col min="15882" max="15882" width="9.5" style="3189" customWidth="1"/>
    <col min="15883" max="15883" width="3.5" style="3189" customWidth="1"/>
    <col min="15884" max="15884" width="10.5" style="3189" customWidth="1"/>
    <col min="15885" max="16128" width="8.83203125" style="3189"/>
    <col min="16129" max="16129" width="1.5" style="3189" customWidth="1"/>
    <col min="16130" max="16130" width="2.33203125" style="3189" customWidth="1"/>
    <col min="16131" max="16132" width="2.6640625" style="3189" customWidth="1"/>
    <col min="16133" max="16133" width="26.5" style="3189" customWidth="1"/>
    <col min="16134" max="16134" width="13" style="3189" customWidth="1"/>
    <col min="16135" max="16135" width="8.6640625" style="3189" customWidth="1"/>
    <col min="16136" max="16136" width="10.6640625" style="3189" customWidth="1"/>
    <col min="16137" max="16137" width="9.83203125" style="3189" customWidth="1"/>
    <col min="16138" max="16138" width="9.5" style="3189" customWidth="1"/>
    <col min="16139" max="16139" width="3.5" style="3189" customWidth="1"/>
    <col min="16140" max="16140" width="10.5" style="3189" customWidth="1"/>
    <col min="16141" max="16384" width="8.83203125" style="3189"/>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3187" customFormat="1" ht="22.5" customHeight="1">
      <c r="A2" s="3186" t="s">
        <v>3177</v>
      </c>
      <c r="F2" s="3188"/>
      <c r="G2" s="3188"/>
      <c r="H2" s="3188"/>
      <c r="I2" s="3188"/>
      <c r="J2" s="3188"/>
      <c r="K2" s="3188"/>
      <c r="L2" s="3188"/>
    </row>
    <row r="3" spans="1:90" ht="3" customHeight="1" thickBot="1"/>
    <row r="4" spans="1:90" ht="8.25" customHeight="1">
      <c r="A4" s="3190"/>
      <c r="B4" s="3191"/>
      <c r="C4" s="3191"/>
      <c r="D4" s="3191"/>
      <c r="E4" s="3192"/>
      <c r="F4" s="3193"/>
      <c r="G4" s="3194"/>
      <c r="H4" s="3194"/>
      <c r="I4" s="3193"/>
      <c r="J4" s="3195"/>
    </row>
    <row r="5" spans="1:90" s="3201" customFormat="1" ht="15">
      <c r="A5" s="3196"/>
      <c r="B5" s="3197"/>
      <c r="C5" s="3197"/>
      <c r="D5" s="3197"/>
      <c r="E5" s="3198"/>
      <c r="F5" s="3199" t="s">
        <v>1574</v>
      </c>
      <c r="G5" s="3199">
        <v>2016</v>
      </c>
      <c r="H5" s="3199">
        <v>2017</v>
      </c>
      <c r="I5" s="3199">
        <v>2018</v>
      </c>
      <c r="J5" s="3200">
        <v>2019</v>
      </c>
    </row>
    <row r="6" spans="1:90" ht="1.5" customHeight="1">
      <c r="A6" s="3202"/>
      <c r="B6" s="3203"/>
      <c r="C6" s="3203"/>
      <c r="D6" s="3203"/>
      <c r="E6" s="3204"/>
      <c r="F6" s="3205"/>
      <c r="G6" s="3206"/>
      <c r="H6" s="3207"/>
      <c r="I6" s="3208"/>
      <c r="J6" s="3209"/>
    </row>
    <row r="7" spans="1:90" ht="21.95" customHeight="1">
      <c r="A7" s="3202"/>
      <c r="B7" s="3210" t="s">
        <v>3178</v>
      </c>
      <c r="C7" s="3203"/>
      <c r="D7" s="3203"/>
      <c r="E7" s="3204"/>
      <c r="F7" s="3211" t="s">
        <v>3179</v>
      </c>
      <c r="G7" s="3212">
        <v>2008</v>
      </c>
      <c r="H7" s="3213">
        <v>2031</v>
      </c>
      <c r="I7" s="3212">
        <v>2035</v>
      </c>
      <c r="J7" s="3214">
        <v>2029</v>
      </c>
    </row>
    <row r="8" spans="1:90" ht="21.95" customHeight="1">
      <c r="A8" s="3202"/>
      <c r="B8" s="3210" t="s">
        <v>3180</v>
      </c>
      <c r="C8" s="3203"/>
      <c r="D8" s="3203"/>
      <c r="E8" s="3204"/>
      <c r="F8" s="3215">
        <v>0</v>
      </c>
      <c r="G8" s="3212">
        <v>4834</v>
      </c>
      <c r="H8" s="3213">
        <v>4829</v>
      </c>
      <c r="I8" s="3212">
        <v>4623</v>
      </c>
      <c r="J8" s="3214">
        <v>4563</v>
      </c>
    </row>
    <row r="9" spans="1:90" ht="21.95" customHeight="1">
      <c r="A9" s="3202"/>
      <c r="B9" s="3210" t="s">
        <v>3181</v>
      </c>
      <c r="C9" s="3203"/>
      <c r="D9" s="3203"/>
      <c r="E9" s="3204"/>
      <c r="F9" s="3215" t="s">
        <v>3182</v>
      </c>
      <c r="G9" s="3216">
        <v>8</v>
      </c>
      <c r="H9" s="3217">
        <v>8</v>
      </c>
      <c r="I9" s="3216">
        <v>7.7</v>
      </c>
      <c r="J9" s="3218">
        <v>7.6</v>
      </c>
    </row>
    <row r="10" spans="1:90" ht="21.95" customHeight="1">
      <c r="A10" s="3202"/>
      <c r="B10" s="3210" t="s">
        <v>3183</v>
      </c>
      <c r="C10" s="3203"/>
      <c r="D10" s="3203"/>
      <c r="E10" s="3204"/>
      <c r="F10" s="3215" t="s">
        <v>3182</v>
      </c>
      <c r="G10" s="3212">
        <v>97941</v>
      </c>
      <c r="H10" s="3213">
        <v>97519</v>
      </c>
      <c r="I10" s="3212">
        <v>93807</v>
      </c>
      <c r="J10" s="3214">
        <v>92959</v>
      </c>
    </row>
    <row r="11" spans="1:90" ht="21.95" customHeight="1">
      <c r="A11" s="3202"/>
      <c r="B11" s="3210" t="s">
        <v>3184</v>
      </c>
      <c r="C11" s="3203"/>
      <c r="D11" s="3203"/>
      <c r="E11" s="3204"/>
      <c r="F11" s="3215" t="s">
        <v>3182</v>
      </c>
      <c r="G11" s="3212">
        <v>163</v>
      </c>
      <c r="H11" s="3213">
        <v>160</v>
      </c>
      <c r="I11" s="3212">
        <v>154</v>
      </c>
      <c r="J11" s="3214">
        <v>154</v>
      </c>
      <c r="L11" s="3219"/>
      <c r="M11" s="3219"/>
      <c r="N11" s="3219"/>
      <c r="O11" s="3219"/>
      <c r="P11" s="3219"/>
    </row>
    <row r="12" spans="1:90" ht="21.95" customHeight="1">
      <c r="A12" s="3202"/>
      <c r="B12" s="3210" t="s">
        <v>3185</v>
      </c>
      <c r="C12" s="3203"/>
      <c r="D12" s="3203"/>
      <c r="E12" s="3204"/>
      <c r="F12" s="3220" t="s">
        <v>1118</v>
      </c>
      <c r="G12" s="3212">
        <v>2477</v>
      </c>
      <c r="H12" s="3213">
        <v>2538</v>
      </c>
      <c r="I12" s="3212">
        <v>2573</v>
      </c>
      <c r="J12" s="3214">
        <v>2580</v>
      </c>
      <c r="M12" s="3221"/>
      <c r="N12" s="3221"/>
      <c r="O12" s="3221"/>
      <c r="P12" s="3221"/>
      <c r="Q12" s="3221"/>
      <c r="R12" s="3221"/>
    </row>
    <row r="13" spans="1:90" ht="21.95" customHeight="1">
      <c r="A13" s="3202"/>
      <c r="B13" s="3210" t="s">
        <v>3186</v>
      </c>
      <c r="C13" s="3203"/>
      <c r="D13" s="3203"/>
      <c r="E13" s="3204"/>
      <c r="F13" s="3222" t="s">
        <v>3187</v>
      </c>
      <c r="G13" s="3212">
        <v>7622</v>
      </c>
      <c r="H13" s="3213">
        <v>7809</v>
      </c>
      <c r="I13" s="3212">
        <v>7917</v>
      </c>
      <c r="J13" s="3214">
        <v>7938</v>
      </c>
    </row>
    <row r="14" spans="1:90" s="3203" customFormat="1" ht="11.25" customHeight="1" thickBot="1">
      <c r="A14" s="3223"/>
      <c r="B14" s="3224"/>
      <c r="C14" s="3224"/>
      <c r="D14" s="3224"/>
      <c r="E14" s="3225"/>
      <c r="F14" s="3226"/>
      <c r="G14" s="3226"/>
      <c r="H14" s="3227"/>
      <c r="I14" s="3227"/>
      <c r="J14" s="3228"/>
      <c r="K14" s="3202"/>
    </row>
    <row r="15" spans="1:90" ht="3.75" customHeight="1"/>
    <row r="16" spans="1:90">
      <c r="A16" s="6900" t="s">
        <v>3188</v>
      </c>
      <c r="B16" s="6901"/>
      <c r="C16" s="6901"/>
      <c r="D16" s="6901"/>
      <c r="E16" s="6901"/>
      <c r="F16" s="6901"/>
      <c r="G16" s="6901"/>
      <c r="H16" s="6901"/>
      <c r="I16" s="6901"/>
      <c r="J16" s="6901"/>
    </row>
    <row r="17" spans="1:10" ht="8.25" customHeight="1">
      <c r="A17" s="6901"/>
      <c r="B17" s="6901"/>
      <c r="C17" s="6901"/>
      <c r="D17" s="6901"/>
      <c r="E17" s="6901"/>
      <c r="F17" s="6901"/>
      <c r="G17" s="6901"/>
      <c r="H17" s="6901"/>
      <c r="I17" s="6901"/>
      <c r="J17" s="6901"/>
    </row>
    <row r="18" spans="1:10" ht="11.25" customHeight="1">
      <c r="A18" s="3229"/>
      <c r="B18" s="3230"/>
      <c r="C18" s="3230"/>
      <c r="D18" s="3230"/>
      <c r="E18" s="3230"/>
      <c r="F18" s="3230"/>
      <c r="G18" s="3230"/>
      <c r="H18" s="3230"/>
      <c r="I18" s="3230"/>
      <c r="J18" s="3230"/>
    </row>
    <row r="19" spans="1:10" ht="12" customHeight="1">
      <c r="A19" s="3229"/>
      <c r="B19" s="3231"/>
      <c r="C19" s="3231"/>
      <c r="D19" s="3231"/>
      <c r="E19" s="3231"/>
      <c r="F19" s="3231"/>
      <c r="G19" s="3231"/>
      <c r="H19" s="3231"/>
      <c r="I19" s="3231"/>
      <c r="J19" s="3231"/>
    </row>
    <row r="20" spans="1:10" ht="5.25" customHeight="1"/>
    <row r="21" spans="1:10" s="3187" customFormat="1" ht="17.25">
      <c r="A21" s="3232" t="s">
        <v>3887</v>
      </c>
      <c r="B21" s="3233"/>
      <c r="C21" s="3233"/>
      <c r="D21" s="3233"/>
      <c r="E21" s="3233"/>
      <c r="I21" s="3234"/>
    </row>
    <row r="22" spans="1:10" s="3187" customFormat="1" ht="1.5" customHeight="1" thickBot="1">
      <c r="A22" s="3233"/>
      <c r="B22" s="3233"/>
      <c r="C22" s="3233"/>
      <c r="D22" s="3233"/>
      <c r="E22" s="3234"/>
    </row>
    <row r="23" spans="1:10" ht="2.25" customHeight="1">
      <c r="A23" s="3190"/>
      <c r="B23" s="3191"/>
      <c r="C23" s="3191"/>
      <c r="D23" s="3191"/>
      <c r="E23" s="3192"/>
      <c r="F23" s="3193"/>
      <c r="G23" s="3194"/>
      <c r="H23" s="3194"/>
      <c r="I23" s="3193"/>
      <c r="J23" s="3195"/>
    </row>
    <row r="24" spans="1:10" ht="15" customHeight="1">
      <c r="A24" s="3202"/>
      <c r="B24" s="3203"/>
      <c r="C24" s="3203"/>
      <c r="D24" s="3203"/>
      <c r="E24" s="3204"/>
      <c r="F24" s="3235">
        <v>2014</v>
      </c>
      <c r="G24" s="3235">
        <v>2015</v>
      </c>
      <c r="H24" s="3235">
        <v>2016</v>
      </c>
      <c r="I24" s="3236">
        <v>2017</v>
      </c>
      <c r="J24" s="3237">
        <v>2018</v>
      </c>
    </row>
    <row r="25" spans="1:10" ht="6.75" customHeight="1">
      <c r="A25" s="3202"/>
      <c r="B25" s="3203"/>
      <c r="C25" s="3203"/>
      <c r="D25" s="3203"/>
      <c r="E25" s="3204"/>
      <c r="F25" s="3238"/>
      <c r="G25" s="3238"/>
      <c r="H25" s="3238"/>
      <c r="I25" s="3239"/>
      <c r="J25" s="3240"/>
    </row>
    <row r="26" spans="1:10" ht="21.95" customHeight="1">
      <c r="A26" s="3202"/>
      <c r="B26" s="3241" t="s">
        <v>3189</v>
      </c>
      <c r="C26" s="3203"/>
      <c r="D26" s="3203"/>
      <c r="E26" s="3204"/>
      <c r="F26" s="3204"/>
      <c r="G26" s="3204"/>
      <c r="H26" s="3204"/>
      <c r="I26" s="3242"/>
      <c r="J26" s="3243"/>
    </row>
    <row r="27" spans="1:10" s="3248" customFormat="1" ht="21.95" customHeight="1">
      <c r="A27" s="3244"/>
      <c r="B27" s="3241"/>
      <c r="C27" s="3203" t="s">
        <v>3190</v>
      </c>
      <c r="D27" s="3203"/>
      <c r="E27" s="3204"/>
      <c r="F27" s="3245">
        <v>26400</v>
      </c>
      <c r="G27" s="3245">
        <v>28476</v>
      </c>
      <c r="H27" s="3245">
        <v>29277</v>
      </c>
      <c r="I27" s="3246">
        <v>29627</v>
      </c>
      <c r="J27" s="3247">
        <v>29075</v>
      </c>
    </row>
    <row r="28" spans="1:10" ht="21.95" customHeight="1">
      <c r="A28" s="3202"/>
      <c r="B28" s="3203"/>
      <c r="C28" s="3203" t="s">
        <v>3191</v>
      </c>
      <c r="D28" s="3203"/>
      <c r="E28" s="3204"/>
      <c r="F28" s="3245">
        <v>2165</v>
      </c>
      <c r="G28" s="3245">
        <v>2333</v>
      </c>
      <c r="H28" s="3245">
        <v>2397</v>
      </c>
      <c r="I28" s="3246">
        <v>2425</v>
      </c>
      <c r="J28" s="3247">
        <v>2379</v>
      </c>
    </row>
    <row r="29" spans="1:10" ht="21.95" customHeight="1">
      <c r="A29" s="3202"/>
      <c r="B29" s="3203"/>
      <c r="C29" s="3203" t="s">
        <v>3192</v>
      </c>
      <c r="D29" s="3203"/>
      <c r="E29" s="3204"/>
      <c r="F29" s="3245">
        <v>58</v>
      </c>
      <c r="G29" s="3245">
        <v>60</v>
      </c>
      <c r="H29" s="3245">
        <v>59</v>
      </c>
      <c r="I29" s="3246">
        <v>57</v>
      </c>
      <c r="J29" s="3247">
        <v>54</v>
      </c>
    </row>
    <row r="30" spans="1:10" ht="21.95" customHeight="1">
      <c r="A30" s="3202"/>
      <c r="B30" s="3241" t="s">
        <v>3193</v>
      </c>
      <c r="C30" s="3203"/>
      <c r="D30" s="3203"/>
      <c r="E30" s="3204"/>
      <c r="F30" s="3245"/>
      <c r="G30" s="3245"/>
      <c r="H30" s="3245"/>
      <c r="I30" s="3246"/>
      <c r="J30" s="3247"/>
    </row>
    <row r="31" spans="1:10" s="3248" customFormat="1" ht="21.95" customHeight="1">
      <c r="A31" s="3244"/>
      <c r="B31" s="3241"/>
      <c r="C31" s="3203" t="s">
        <v>3194</v>
      </c>
      <c r="D31" s="3203"/>
      <c r="E31" s="3204"/>
      <c r="F31" s="3245">
        <v>51264</v>
      </c>
      <c r="G31" s="3245">
        <v>55617</v>
      </c>
      <c r="H31" s="3245">
        <v>57335</v>
      </c>
      <c r="I31" s="3246">
        <v>58178</v>
      </c>
      <c r="J31" s="3247">
        <v>56962</v>
      </c>
    </row>
    <row r="32" spans="1:10" ht="21.95" customHeight="1">
      <c r="A32" s="3202"/>
      <c r="B32" s="3203"/>
      <c r="C32" s="3203" t="s">
        <v>3192</v>
      </c>
      <c r="D32" s="3203"/>
      <c r="E32" s="3204"/>
      <c r="F32" s="3245">
        <v>113</v>
      </c>
      <c r="G32" s="3245">
        <v>117</v>
      </c>
      <c r="H32" s="3245">
        <v>116</v>
      </c>
      <c r="I32" s="3246">
        <v>112</v>
      </c>
      <c r="J32" s="3247">
        <v>105</v>
      </c>
    </row>
    <row r="33" spans="1:14" ht="19.5" customHeight="1">
      <c r="A33" s="3202"/>
      <c r="B33" s="3241" t="s">
        <v>3195</v>
      </c>
      <c r="C33" s="3203"/>
      <c r="D33" s="3203"/>
      <c r="E33" s="3204"/>
      <c r="F33" s="3245"/>
      <c r="G33" s="3245"/>
      <c r="H33" s="3245"/>
      <c r="I33" s="3246"/>
      <c r="J33" s="3247"/>
    </row>
    <row r="34" spans="1:14" s="3248" customFormat="1" ht="21.95" customHeight="1">
      <c r="A34" s="3244"/>
      <c r="B34" s="3241"/>
      <c r="C34" s="3241" t="s">
        <v>3196</v>
      </c>
      <c r="D34" s="3241"/>
      <c r="E34" s="3249"/>
      <c r="F34" s="3250">
        <v>3592</v>
      </c>
      <c r="G34" s="3250">
        <v>3722</v>
      </c>
      <c r="H34" s="3250">
        <v>3862</v>
      </c>
      <c r="I34" s="3251">
        <v>4209</v>
      </c>
      <c r="J34" s="3252">
        <v>3718</v>
      </c>
      <c r="L34" s="3253"/>
      <c r="M34" s="3253"/>
    </row>
    <row r="35" spans="1:14" ht="15.75" customHeight="1">
      <c r="A35" s="3202"/>
      <c r="B35" s="3203"/>
      <c r="C35" s="3203"/>
      <c r="D35" s="3241" t="s">
        <v>3197</v>
      </c>
      <c r="E35" s="3204"/>
      <c r="F35" s="3245"/>
      <c r="G35" s="3245"/>
      <c r="H35" s="3245"/>
      <c r="I35" s="3246"/>
      <c r="J35" s="3247"/>
      <c r="L35" s="3254"/>
    </row>
    <row r="36" spans="1:14" ht="21.95" customHeight="1">
      <c r="A36" s="3202"/>
      <c r="B36" s="3203"/>
      <c r="C36" s="3203"/>
      <c r="D36" s="3203"/>
      <c r="E36" s="3255" t="s">
        <v>3888</v>
      </c>
      <c r="F36" s="3245">
        <v>137</v>
      </c>
      <c r="G36" s="3245">
        <v>139</v>
      </c>
      <c r="H36" s="3245">
        <v>144</v>
      </c>
      <c r="I36" s="3246">
        <v>157</v>
      </c>
      <c r="J36" s="3247">
        <v>143</v>
      </c>
      <c r="L36" s="3254"/>
      <c r="M36" s="3254"/>
    </row>
    <row r="37" spans="1:14" ht="21.95" customHeight="1">
      <c r="A37" s="3202"/>
      <c r="B37" s="3203"/>
      <c r="C37" s="3203"/>
      <c r="D37" s="3203"/>
      <c r="E37" s="3204" t="s">
        <v>3198</v>
      </c>
      <c r="F37" s="3245">
        <v>505</v>
      </c>
      <c r="G37" s="3245">
        <v>530</v>
      </c>
      <c r="H37" s="3245">
        <v>512</v>
      </c>
      <c r="I37" s="3246">
        <v>560</v>
      </c>
      <c r="J37" s="3247">
        <v>597</v>
      </c>
    </row>
    <row r="38" spans="1:14" ht="21.95" customHeight="1">
      <c r="A38" s="3202"/>
      <c r="B38" s="3203"/>
      <c r="C38" s="3203"/>
      <c r="D38" s="3203"/>
      <c r="E38" s="3204" t="s">
        <v>3199</v>
      </c>
      <c r="F38" s="3245">
        <v>2950</v>
      </c>
      <c r="G38" s="3245">
        <v>3053</v>
      </c>
      <c r="H38" s="3245">
        <v>3206</v>
      </c>
      <c r="I38" s="3246">
        <v>3492</v>
      </c>
      <c r="J38" s="3247">
        <v>2978</v>
      </c>
      <c r="L38" s="3254"/>
      <c r="M38" s="3254"/>
    </row>
    <row r="39" spans="1:14" ht="16.5" customHeight="1">
      <c r="A39" s="3202"/>
      <c r="B39" s="3203"/>
      <c r="C39" s="3203"/>
      <c r="D39" s="3241" t="s">
        <v>3200</v>
      </c>
      <c r="E39" s="3204"/>
      <c r="F39" s="3245"/>
      <c r="G39" s="3245"/>
      <c r="H39" s="3245"/>
      <c r="I39" s="3246"/>
      <c r="J39" s="3247"/>
    </row>
    <row r="40" spans="1:14" ht="21.95" customHeight="1">
      <c r="A40" s="3202"/>
      <c r="B40" s="3203"/>
      <c r="C40" s="3203"/>
      <c r="D40" s="3203"/>
      <c r="E40" s="3204" t="s">
        <v>3201</v>
      </c>
      <c r="F40" s="3245">
        <v>607</v>
      </c>
      <c r="G40" s="3245">
        <v>569</v>
      </c>
      <c r="H40" s="3245">
        <v>594</v>
      </c>
      <c r="I40" s="3246">
        <v>656</v>
      </c>
      <c r="J40" s="3247">
        <v>571</v>
      </c>
      <c r="L40" s="3254"/>
      <c r="M40" s="3254"/>
    </row>
    <row r="41" spans="1:14" ht="21.95" customHeight="1">
      <c r="A41" s="3202"/>
      <c r="B41" s="3203"/>
      <c r="C41" s="3203"/>
      <c r="D41" s="3203"/>
      <c r="E41" s="3204" t="s">
        <v>3202</v>
      </c>
      <c r="F41" s="3245">
        <v>129</v>
      </c>
      <c r="G41" s="3245">
        <v>164</v>
      </c>
      <c r="H41" s="3245">
        <v>154</v>
      </c>
      <c r="I41" s="3246">
        <v>182</v>
      </c>
      <c r="J41" s="3247">
        <v>147</v>
      </c>
      <c r="M41" s="3254"/>
    </row>
    <row r="42" spans="1:14" ht="21.95" customHeight="1">
      <c r="A42" s="3202"/>
      <c r="B42" s="3203"/>
      <c r="C42" s="3203"/>
      <c r="D42" s="3203"/>
      <c r="E42" s="3204" t="s">
        <v>3203</v>
      </c>
      <c r="F42" s="3245">
        <v>858</v>
      </c>
      <c r="G42" s="3245">
        <v>837</v>
      </c>
      <c r="H42" s="3245">
        <v>915</v>
      </c>
      <c r="I42" s="3246">
        <v>1006</v>
      </c>
      <c r="J42" s="3247">
        <v>964</v>
      </c>
      <c r="L42" s="3254"/>
    </row>
    <row r="43" spans="1:14" ht="21.95" customHeight="1">
      <c r="A43" s="3202"/>
      <c r="B43" s="3203"/>
      <c r="C43" s="3203"/>
      <c r="D43" s="3203"/>
      <c r="E43" s="3204" t="s">
        <v>3204</v>
      </c>
      <c r="F43" s="3245">
        <v>1998</v>
      </c>
      <c r="G43" s="3245">
        <v>2152</v>
      </c>
      <c r="H43" s="3245">
        <v>2199</v>
      </c>
      <c r="I43" s="3246">
        <v>2365</v>
      </c>
      <c r="J43" s="3247">
        <v>2036</v>
      </c>
      <c r="L43" s="3254"/>
      <c r="M43" s="3254"/>
      <c r="N43" s="3254"/>
    </row>
    <row r="44" spans="1:14" ht="9" customHeight="1" thickBot="1">
      <c r="A44" s="3223"/>
      <c r="B44" s="3256"/>
      <c r="C44" s="3256"/>
      <c r="D44" s="3256"/>
      <c r="E44" s="3257"/>
      <c r="F44" s="3225"/>
      <c r="G44" s="3225"/>
      <c r="H44" s="3225"/>
      <c r="I44" s="3226"/>
      <c r="J44" s="3258"/>
    </row>
    <row r="45" spans="1:14" ht="12" customHeight="1">
      <c r="B45" s="3229">
        <v>1</v>
      </c>
      <c r="C45" s="3259" t="s">
        <v>3205</v>
      </c>
      <c r="D45" s="3259"/>
      <c r="E45" s="3259"/>
      <c r="F45" s="3259"/>
      <c r="G45" s="3259"/>
      <c r="H45" s="3259"/>
      <c r="I45" s="3259"/>
      <c r="J45" s="3259"/>
    </row>
    <row r="46" spans="1:14" ht="12.75" customHeight="1">
      <c r="B46" s="3229">
        <v>2</v>
      </c>
      <c r="C46" s="6902" t="s">
        <v>3206</v>
      </c>
      <c r="D46" s="6902"/>
      <c r="E46" s="6902"/>
      <c r="F46" s="6902"/>
      <c r="G46" s="6902"/>
      <c r="H46" s="6902"/>
      <c r="I46" s="6902"/>
      <c r="J46" s="6902"/>
    </row>
    <row r="47" spans="1:14" ht="12" customHeight="1">
      <c r="B47" s="3259"/>
      <c r="C47" s="6902"/>
      <c r="D47" s="6902"/>
      <c r="E47" s="6902"/>
      <c r="F47" s="6902"/>
      <c r="G47" s="6902"/>
      <c r="H47" s="6902"/>
      <c r="I47" s="6902"/>
      <c r="J47" s="6902"/>
      <c r="L47" s="3254"/>
      <c r="M47" s="3254"/>
    </row>
    <row r="48" spans="1:14" ht="3.75" hidden="1" customHeight="1">
      <c r="B48" s="3259"/>
      <c r="C48" s="6902"/>
      <c r="D48" s="6902"/>
      <c r="E48" s="6902"/>
      <c r="F48" s="6902"/>
      <c r="G48" s="6902"/>
      <c r="H48" s="6902"/>
      <c r="I48" s="6902"/>
      <c r="J48" s="6902"/>
    </row>
    <row r="49" spans="2:10">
      <c r="B49" s="3229"/>
      <c r="C49" s="3259"/>
      <c r="H49" s="3254"/>
      <c r="I49" s="3254"/>
      <c r="J49" s="3254"/>
    </row>
    <row r="50" spans="2:10">
      <c r="F50" s="3254"/>
      <c r="G50" s="3254"/>
      <c r="H50" s="3254"/>
      <c r="I50" s="3254"/>
      <c r="J50" s="3254"/>
    </row>
    <row r="52" spans="2:10">
      <c r="I52" s="3254"/>
    </row>
    <row r="55" spans="2:10">
      <c r="J55" s="3254"/>
    </row>
  </sheetData>
  <mergeCells count="3">
    <mergeCell ref="A1:C1"/>
    <mergeCell ref="A16:J17"/>
    <mergeCell ref="C46:J48"/>
  </mergeCells>
  <hyperlinks>
    <hyperlink ref="A1" location="CONTENT!A1" display="Back to table of contents"/>
  </hyperlinks>
  <printOptions horizontalCentered="1"/>
  <pageMargins left="0.94488188976377996" right="0.27559055118110198" top="0.78740157480314998" bottom="0.59055118110236204" header="0.43307086614173201" footer="0.82677165354330695"/>
  <pageSetup paperSize="9" scale="98"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CL32"/>
  <sheetViews>
    <sheetView workbookViewId="0">
      <selection sqref="A1:XFD1"/>
    </sheetView>
  </sheetViews>
  <sheetFormatPr defaultColWidth="9.1640625" defaultRowHeight="15"/>
  <cols>
    <col min="1" max="1" width="21" style="3168" customWidth="1"/>
    <col min="2" max="7" width="11.83203125" style="3168" customWidth="1"/>
    <col min="8" max="9" width="9.1640625" style="3168"/>
    <col min="10" max="10" width="12.33203125" style="3168" customWidth="1"/>
    <col min="11" max="16384" width="9.1640625" style="3168"/>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8" customHeight="1">
      <c r="A2" s="3167" t="s">
        <v>3207</v>
      </c>
      <c r="B2" s="3167"/>
      <c r="C2" s="3167"/>
      <c r="D2" s="3167"/>
    </row>
    <row r="3" spans="1:90">
      <c r="A3" s="3167"/>
      <c r="B3" s="3167"/>
      <c r="C3" s="3167"/>
      <c r="D3" s="3167"/>
    </row>
    <row r="4" spans="1:90" ht="24.75" customHeight="1">
      <c r="A4" s="6903" t="s">
        <v>342</v>
      </c>
      <c r="B4" s="6905" t="s">
        <v>3208</v>
      </c>
      <c r="C4" s="6905"/>
      <c r="D4" s="6907" t="s">
        <v>3209</v>
      </c>
      <c r="E4" s="6908"/>
      <c r="F4" s="6909"/>
      <c r="G4" s="6910"/>
    </row>
    <row r="5" spans="1:90" ht="24" customHeight="1">
      <c r="A5" s="6904"/>
      <c r="B5" s="6906"/>
      <c r="C5" s="6906"/>
      <c r="D5" s="6911" t="s">
        <v>3210</v>
      </c>
      <c r="E5" s="6911"/>
      <c r="F5" s="6911" t="s">
        <v>3211</v>
      </c>
      <c r="G5" s="6912"/>
    </row>
    <row r="6" spans="1:90" ht="30" customHeight="1">
      <c r="A6" s="3169">
        <v>2016</v>
      </c>
      <c r="B6" s="6913">
        <v>2934</v>
      </c>
      <c r="C6" s="6914"/>
      <c r="D6" s="6915">
        <v>6007</v>
      </c>
      <c r="E6" s="6916"/>
      <c r="F6" s="6917">
        <v>1266</v>
      </c>
      <c r="G6" s="6918"/>
    </row>
    <row r="7" spans="1:90" ht="30" customHeight="1">
      <c r="A7" s="3169">
        <v>2017</v>
      </c>
      <c r="B7" s="6919">
        <v>3184</v>
      </c>
      <c r="C7" s="6920"/>
      <c r="D7" s="6921">
        <v>6423</v>
      </c>
      <c r="E7" s="6922"/>
      <c r="F7" s="6923">
        <v>1290</v>
      </c>
      <c r="G7" s="6924"/>
    </row>
    <row r="8" spans="1:90" ht="30" customHeight="1">
      <c r="A8" s="3169">
        <v>2018</v>
      </c>
      <c r="B8" s="6919">
        <v>3379</v>
      </c>
      <c r="C8" s="6920"/>
      <c r="D8" s="6921">
        <v>6787</v>
      </c>
      <c r="E8" s="6922"/>
      <c r="F8" s="6923">
        <v>1278</v>
      </c>
      <c r="G8" s="6924"/>
    </row>
    <row r="9" spans="1:90" ht="30" customHeight="1">
      <c r="A9" s="3169">
        <v>2019</v>
      </c>
      <c r="B9" s="6919">
        <f>SUM(B10:C13)</f>
        <v>3536</v>
      </c>
      <c r="C9" s="6920"/>
      <c r="D9" s="6921">
        <f t="shared" ref="D9" si="0">SUM(D10:E13)</f>
        <v>7102</v>
      </c>
      <c r="E9" s="6922"/>
      <c r="F9" s="6923">
        <f t="shared" ref="F9" si="1">SUM(F10:G13)</f>
        <v>1414</v>
      </c>
      <c r="G9" s="6924"/>
    </row>
    <row r="10" spans="1:90" ht="30" customHeight="1">
      <c r="A10" s="3169" t="s">
        <v>3212</v>
      </c>
      <c r="B10" s="6925">
        <v>884</v>
      </c>
      <c r="C10" s="6926"/>
      <c r="D10" s="6927">
        <v>1807</v>
      </c>
      <c r="E10" s="6928"/>
      <c r="F10" s="6929">
        <v>351</v>
      </c>
      <c r="G10" s="6930"/>
    </row>
    <row r="11" spans="1:90" ht="30" customHeight="1">
      <c r="A11" s="3169" t="s">
        <v>3213</v>
      </c>
      <c r="B11" s="6925">
        <v>751</v>
      </c>
      <c r="C11" s="6926"/>
      <c r="D11" s="6927">
        <v>1731</v>
      </c>
      <c r="E11" s="6928"/>
      <c r="F11" s="6929">
        <v>311</v>
      </c>
      <c r="G11" s="6930"/>
    </row>
    <row r="12" spans="1:90" ht="30" customHeight="1">
      <c r="A12" s="3169" t="s">
        <v>3214</v>
      </c>
      <c r="B12" s="6925">
        <v>975</v>
      </c>
      <c r="C12" s="6926"/>
      <c r="D12" s="6927">
        <v>1742</v>
      </c>
      <c r="E12" s="6928"/>
      <c r="F12" s="6929">
        <v>406</v>
      </c>
      <c r="G12" s="6930"/>
    </row>
    <row r="13" spans="1:90" ht="30" customHeight="1">
      <c r="A13" s="3170" t="s">
        <v>3215</v>
      </c>
      <c r="B13" s="6931">
        <v>926</v>
      </c>
      <c r="C13" s="6932"/>
      <c r="D13" s="6933">
        <v>1822</v>
      </c>
      <c r="E13" s="6934"/>
      <c r="F13" s="6935">
        <v>346</v>
      </c>
      <c r="G13" s="6936"/>
    </row>
    <row r="14" spans="1:90">
      <c r="C14" s="3171"/>
      <c r="E14" s="3171"/>
      <c r="G14" s="3171"/>
    </row>
    <row r="15" spans="1:90">
      <c r="A15" s="6937" t="s">
        <v>3216</v>
      </c>
      <c r="B15" s="6937"/>
      <c r="C15" s="6937"/>
      <c r="D15" s="6937"/>
      <c r="E15" s="6937"/>
      <c r="F15" s="6937"/>
    </row>
    <row r="16" spans="1:90">
      <c r="A16" s="3172" t="s">
        <v>3217</v>
      </c>
      <c r="B16" s="3173"/>
      <c r="C16" s="3173"/>
      <c r="D16" s="3173"/>
      <c r="E16" s="3173"/>
      <c r="F16" s="3173"/>
    </row>
    <row r="18" spans="1:10" ht="18.75" customHeight="1">
      <c r="A18" s="3174" t="s">
        <v>3218</v>
      </c>
      <c r="B18" s="3167"/>
      <c r="C18" s="3167"/>
      <c r="D18" s="3167"/>
      <c r="E18" s="3167"/>
    </row>
    <row r="19" spans="1:10">
      <c r="A19" s="3174"/>
      <c r="B19" s="3167"/>
      <c r="C19" s="3167"/>
      <c r="D19" s="3167"/>
      <c r="E19" s="3167"/>
    </row>
    <row r="20" spans="1:10" ht="23.25" customHeight="1">
      <c r="A20" s="6903" t="s">
        <v>342</v>
      </c>
      <c r="B20" s="6939" t="s">
        <v>3219</v>
      </c>
      <c r="C20" s="6940"/>
      <c r="D20" s="6940"/>
      <c r="E20" s="6941"/>
      <c r="F20" s="6939" t="s">
        <v>3220</v>
      </c>
      <c r="G20" s="6941"/>
    </row>
    <row r="21" spans="1:10" ht="25.5" customHeight="1">
      <c r="A21" s="6938"/>
      <c r="B21" s="6942" t="s">
        <v>3221</v>
      </c>
      <c r="C21" s="6943"/>
      <c r="D21" s="6942" t="s">
        <v>3222</v>
      </c>
      <c r="E21" s="6943"/>
      <c r="F21" s="3175" t="s">
        <v>3210</v>
      </c>
      <c r="G21" s="3175" t="s">
        <v>3223</v>
      </c>
      <c r="J21" s="3176"/>
    </row>
    <row r="22" spans="1:10" ht="30" customHeight="1">
      <c r="A22" s="3169">
        <v>2016</v>
      </c>
      <c r="B22" s="6913">
        <v>11167</v>
      </c>
      <c r="C22" s="6914"/>
      <c r="D22" s="6913">
        <v>11168</v>
      </c>
      <c r="E22" s="6914"/>
      <c r="F22" s="3177">
        <v>18227</v>
      </c>
      <c r="G22" s="3177">
        <v>19573</v>
      </c>
    </row>
    <row r="23" spans="1:10" ht="30" customHeight="1">
      <c r="A23" s="3169">
        <v>2017</v>
      </c>
      <c r="B23" s="6919">
        <v>11834</v>
      </c>
      <c r="C23" s="6920"/>
      <c r="D23" s="6919">
        <v>11881</v>
      </c>
      <c r="E23" s="6920"/>
      <c r="F23" s="3177">
        <v>21590</v>
      </c>
      <c r="G23" s="3177">
        <v>23518</v>
      </c>
    </row>
    <row r="24" spans="1:10" ht="30" customHeight="1">
      <c r="A24" s="3169">
        <v>2018</v>
      </c>
      <c r="B24" s="6944">
        <v>11440</v>
      </c>
      <c r="C24" s="6945"/>
      <c r="D24" s="6944">
        <v>11476</v>
      </c>
      <c r="E24" s="6945"/>
      <c r="F24" s="3177">
        <v>32945</v>
      </c>
      <c r="G24" s="3177">
        <v>32659</v>
      </c>
    </row>
    <row r="25" spans="1:10" ht="30" customHeight="1">
      <c r="A25" s="3169">
        <v>2019</v>
      </c>
      <c r="B25" s="6944">
        <f>SUM(B26:C29)</f>
        <v>12121</v>
      </c>
      <c r="C25" s="6945"/>
      <c r="D25" s="6944">
        <f>SUM(D26:E29)</f>
        <v>12137</v>
      </c>
      <c r="E25" s="6945"/>
      <c r="F25" s="3178">
        <f>SUM(F26:F29)</f>
        <v>33286</v>
      </c>
      <c r="G25" s="3179">
        <f>SUM(G26:G29)</f>
        <v>30366</v>
      </c>
    </row>
    <row r="26" spans="1:10" ht="30" customHeight="1">
      <c r="A26" s="3169" t="s">
        <v>3212</v>
      </c>
      <c r="B26" s="6925">
        <v>3084</v>
      </c>
      <c r="C26" s="6926"/>
      <c r="D26" s="6925">
        <v>3096</v>
      </c>
      <c r="E26" s="6926"/>
      <c r="F26" s="3180">
        <v>7616</v>
      </c>
      <c r="G26" s="3180">
        <v>7059</v>
      </c>
      <c r="H26" s="3181"/>
    </row>
    <row r="27" spans="1:10" ht="30" customHeight="1">
      <c r="A27" s="3169" t="s">
        <v>3213</v>
      </c>
      <c r="B27" s="6925">
        <v>2741</v>
      </c>
      <c r="C27" s="6926"/>
      <c r="D27" s="6925">
        <v>2767</v>
      </c>
      <c r="E27" s="6926"/>
      <c r="F27" s="3180">
        <v>8430</v>
      </c>
      <c r="G27" s="3180">
        <v>7492</v>
      </c>
      <c r="H27" s="3182"/>
    </row>
    <row r="28" spans="1:10" ht="30" customHeight="1">
      <c r="A28" s="3169" t="s">
        <v>3214</v>
      </c>
      <c r="B28" s="6925">
        <v>2990</v>
      </c>
      <c r="C28" s="6926"/>
      <c r="D28" s="6925">
        <v>2970</v>
      </c>
      <c r="E28" s="6926"/>
      <c r="F28" s="3180">
        <v>8083</v>
      </c>
      <c r="G28" s="3180">
        <v>7701</v>
      </c>
    </row>
    <row r="29" spans="1:10" ht="30" customHeight="1">
      <c r="A29" s="3170" t="s">
        <v>3215</v>
      </c>
      <c r="B29" s="6931">
        <v>3306</v>
      </c>
      <c r="C29" s="6932"/>
      <c r="D29" s="6931">
        <v>3304</v>
      </c>
      <c r="E29" s="6932"/>
      <c r="F29" s="3183">
        <v>9157</v>
      </c>
      <c r="G29" s="3183">
        <v>8114</v>
      </c>
    </row>
    <row r="30" spans="1:10">
      <c r="A30" s="3184"/>
      <c r="B30" s="3185"/>
      <c r="C30" s="3185"/>
      <c r="D30" s="3185"/>
      <c r="E30" s="3185"/>
      <c r="F30" s="3185"/>
      <c r="G30" s="3185"/>
    </row>
    <row r="31" spans="1:10">
      <c r="A31" s="6946" t="s">
        <v>3224</v>
      </c>
      <c r="B31" s="6946"/>
      <c r="C31" s="6946"/>
      <c r="D31" s="6946"/>
      <c r="E31" s="3181"/>
      <c r="F31" s="3181"/>
      <c r="G31" s="3181"/>
    </row>
    <row r="32" spans="1:10">
      <c r="A32" s="6946"/>
      <c r="B32" s="6946"/>
      <c r="C32" s="6946"/>
      <c r="D32" s="6946"/>
      <c r="E32" s="3182"/>
      <c r="F32" s="3182"/>
      <c r="G32" s="3182"/>
    </row>
  </sheetData>
  <mergeCells count="54">
    <mergeCell ref="A32:D32"/>
    <mergeCell ref="B25:C25"/>
    <mergeCell ref="D25:E25"/>
    <mergeCell ref="B26:C26"/>
    <mergeCell ref="D26:E26"/>
    <mergeCell ref="B27:C27"/>
    <mergeCell ref="D27:E27"/>
    <mergeCell ref="B28:C28"/>
    <mergeCell ref="D28:E28"/>
    <mergeCell ref="B29:C29"/>
    <mergeCell ref="D29:E29"/>
    <mergeCell ref="A31:D31"/>
    <mergeCell ref="B22:C22"/>
    <mergeCell ref="D22:E22"/>
    <mergeCell ref="B23:C23"/>
    <mergeCell ref="D23:E23"/>
    <mergeCell ref="B24:C24"/>
    <mergeCell ref="D24:E24"/>
    <mergeCell ref="A15:F15"/>
    <mergeCell ref="A20:A21"/>
    <mergeCell ref="B20:E20"/>
    <mergeCell ref="F20:G20"/>
    <mergeCell ref="B21:C21"/>
    <mergeCell ref="D21:E21"/>
    <mergeCell ref="B12:C12"/>
    <mergeCell ref="D12:E12"/>
    <mergeCell ref="F12:G12"/>
    <mergeCell ref="B13:C13"/>
    <mergeCell ref="D13:E13"/>
    <mergeCell ref="F13:G13"/>
    <mergeCell ref="B10:C10"/>
    <mergeCell ref="D10:E10"/>
    <mergeCell ref="F10:G10"/>
    <mergeCell ref="B11:C11"/>
    <mergeCell ref="D11:E11"/>
    <mergeCell ref="F11:G11"/>
    <mergeCell ref="B8:C8"/>
    <mergeCell ref="D8:E8"/>
    <mergeCell ref="F8:G8"/>
    <mergeCell ref="B9:C9"/>
    <mergeCell ref="D9:E9"/>
    <mergeCell ref="F9:G9"/>
    <mergeCell ref="B6:C6"/>
    <mergeCell ref="D6:E6"/>
    <mergeCell ref="F6:G6"/>
    <mergeCell ref="B7:C7"/>
    <mergeCell ref="D7:E7"/>
    <mergeCell ref="F7:G7"/>
    <mergeCell ref="A1:C1"/>
    <mergeCell ref="A4:A5"/>
    <mergeCell ref="B4:C5"/>
    <mergeCell ref="D4:G4"/>
    <mergeCell ref="D5:E5"/>
    <mergeCell ref="F5:G5"/>
  </mergeCells>
  <hyperlinks>
    <hyperlink ref="A1" location="CONTENT!A1" display="Back to table of contents"/>
  </hyperlinks>
  <pageMargins left="0.70866141732283505" right="0.70866141732283505" top="0.92" bottom="0.18" header="0.55118110236220497" footer="0.196850393700787"/>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CL45"/>
  <sheetViews>
    <sheetView zoomScaleNormal="100" workbookViewId="0">
      <selection sqref="A1:XFD1"/>
    </sheetView>
  </sheetViews>
  <sheetFormatPr defaultColWidth="10" defaultRowHeight="15.75"/>
  <cols>
    <col min="1" max="1" width="2.6640625" style="3111" customWidth="1"/>
    <col min="2" max="3" width="10" style="3111"/>
    <col min="4" max="4" width="18.1640625" style="3111" customWidth="1"/>
    <col min="5" max="5" width="8.1640625" style="3111" customWidth="1"/>
    <col min="6" max="10" width="8.83203125" style="3111" customWidth="1"/>
    <col min="11" max="256" width="10" style="3111"/>
    <col min="257" max="257" width="2.6640625" style="3111" customWidth="1"/>
    <col min="258" max="259" width="10" style="3111"/>
    <col min="260" max="260" width="18.1640625" style="3111" customWidth="1"/>
    <col min="261" max="261" width="8.1640625" style="3111" customWidth="1"/>
    <col min="262" max="266" width="8.83203125" style="3111" customWidth="1"/>
    <col min="267" max="512" width="10" style="3111"/>
    <col min="513" max="513" width="2.6640625" style="3111" customWidth="1"/>
    <col min="514" max="515" width="10" style="3111"/>
    <col min="516" max="516" width="18.1640625" style="3111" customWidth="1"/>
    <col min="517" max="517" width="8.1640625" style="3111" customWidth="1"/>
    <col min="518" max="522" width="8.83203125" style="3111" customWidth="1"/>
    <col min="523" max="768" width="10" style="3111"/>
    <col min="769" max="769" width="2.6640625" style="3111" customWidth="1"/>
    <col min="770" max="771" width="10" style="3111"/>
    <col min="772" max="772" width="18.1640625" style="3111" customWidth="1"/>
    <col min="773" max="773" width="8.1640625" style="3111" customWidth="1"/>
    <col min="774" max="778" width="8.83203125" style="3111" customWidth="1"/>
    <col min="779" max="1024" width="10" style="3111"/>
    <col min="1025" max="1025" width="2.6640625" style="3111" customWidth="1"/>
    <col min="1026" max="1027" width="10" style="3111"/>
    <col min="1028" max="1028" width="18.1640625" style="3111" customWidth="1"/>
    <col min="1029" max="1029" width="8.1640625" style="3111" customWidth="1"/>
    <col min="1030" max="1034" width="8.83203125" style="3111" customWidth="1"/>
    <col min="1035" max="1280" width="10" style="3111"/>
    <col min="1281" max="1281" width="2.6640625" style="3111" customWidth="1"/>
    <col min="1282" max="1283" width="10" style="3111"/>
    <col min="1284" max="1284" width="18.1640625" style="3111" customWidth="1"/>
    <col min="1285" max="1285" width="8.1640625" style="3111" customWidth="1"/>
    <col min="1286" max="1290" width="8.83203125" style="3111" customWidth="1"/>
    <col min="1291" max="1536" width="10" style="3111"/>
    <col min="1537" max="1537" width="2.6640625" style="3111" customWidth="1"/>
    <col min="1538" max="1539" width="10" style="3111"/>
    <col min="1540" max="1540" width="18.1640625" style="3111" customWidth="1"/>
    <col min="1541" max="1541" width="8.1640625" style="3111" customWidth="1"/>
    <col min="1542" max="1546" width="8.83203125" style="3111" customWidth="1"/>
    <col min="1547" max="1792" width="10" style="3111"/>
    <col min="1793" max="1793" width="2.6640625" style="3111" customWidth="1"/>
    <col min="1794" max="1795" width="10" style="3111"/>
    <col min="1796" max="1796" width="18.1640625" style="3111" customWidth="1"/>
    <col min="1797" max="1797" width="8.1640625" style="3111" customWidth="1"/>
    <col min="1798" max="1802" width="8.83203125" style="3111" customWidth="1"/>
    <col min="1803" max="2048" width="10" style="3111"/>
    <col min="2049" max="2049" width="2.6640625" style="3111" customWidth="1"/>
    <col min="2050" max="2051" width="10" style="3111"/>
    <col min="2052" max="2052" width="18.1640625" style="3111" customWidth="1"/>
    <col min="2053" max="2053" width="8.1640625" style="3111" customWidth="1"/>
    <col min="2054" max="2058" width="8.83203125" style="3111" customWidth="1"/>
    <col min="2059" max="2304" width="10" style="3111"/>
    <col min="2305" max="2305" width="2.6640625" style="3111" customWidth="1"/>
    <col min="2306" max="2307" width="10" style="3111"/>
    <col min="2308" max="2308" width="18.1640625" style="3111" customWidth="1"/>
    <col min="2309" max="2309" width="8.1640625" style="3111" customWidth="1"/>
    <col min="2310" max="2314" width="8.83203125" style="3111" customWidth="1"/>
    <col min="2315" max="2560" width="10" style="3111"/>
    <col min="2561" max="2561" width="2.6640625" style="3111" customWidth="1"/>
    <col min="2562" max="2563" width="10" style="3111"/>
    <col min="2564" max="2564" width="18.1640625" style="3111" customWidth="1"/>
    <col min="2565" max="2565" width="8.1640625" style="3111" customWidth="1"/>
    <col min="2566" max="2570" width="8.83203125" style="3111" customWidth="1"/>
    <col min="2571" max="2816" width="10" style="3111"/>
    <col min="2817" max="2817" width="2.6640625" style="3111" customWidth="1"/>
    <col min="2818" max="2819" width="10" style="3111"/>
    <col min="2820" max="2820" width="18.1640625" style="3111" customWidth="1"/>
    <col min="2821" max="2821" width="8.1640625" style="3111" customWidth="1"/>
    <col min="2822" max="2826" width="8.83203125" style="3111" customWidth="1"/>
    <col min="2827" max="3072" width="10" style="3111"/>
    <col min="3073" max="3073" width="2.6640625" style="3111" customWidth="1"/>
    <col min="3074" max="3075" width="10" style="3111"/>
    <col min="3076" max="3076" width="18.1640625" style="3111" customWidth="1"/>
    <col min="3077" max="3077" width="8.1640625" style="3111" customWidth="1"/>
    <col min="3078" max="3082" width="8.83203125" style="3111" customWidth="1"/>
    <col min="3083" max="3328" width="10" style="3111"/>
    <col min="3329" max="3329" width="2.6640625" style="3111" customWidth="1"/>
    <col min="3330" max="3331" width="10" style="3111"/>
    <col min="3332" max="3332" width="18.1640625" style="3111" customWidth="1"/>
    <col min="3333" max="3333" width="8.1640625" style="3111" customWidth="1"/>
    <col min="3334" max="3338" width="8.83203125" style="3111" customWidth="1"/>
    <col min="3339" max="3584" width="10" style="3111"/>
    <col min="3585" max="3585" width="2.6640625" style="3111" customWidth="1"/>
    <col min="3586" max="3587" width="10" style="3111"/>
    <col min="3588" max="3588" width="18.1640625" style="3111" customWidth="1"/>
    <col min="3589" max="3589" width="8.1640625" style="3111" customWidth="1"/>
    <col min="3590" max="3594" width="8.83203125" style="3111" customWidth="1"/>
    <col min="3595" max="3840" width="10" style="3111"/>
    <col min="3841" max="3841" width="2.6640625" style="3111" customWidth="1"/>
    <col min="3842" max="3843" width="10" style="3111"/>
    <col min="3844" max="3844" width="18.1640625" style="3111" customWidth="1"/>
    <col min="3845" max="3845" width="8.1640625" style="3111" customWidth="1"/>
    <col min="3846" max="3850" width="8.83203125" style="3111" customWidth="1"/>
    <col min="3851" max="4096" width="10" style="3111"/>
    <col min="4097" max="4097" width="2.6640625" style="3111" customWidth="1"/>
    <col min="4098" max="4099" width="10" style="3111"/>
    <col min="4100" max="4100" width="18.1640625" style="3111" customWidth="1"/>
    <col min="4101" max="4101" width="8.1640625" style="3111" customWidth="1"/>
    <col min="4102" max="4106" width="8.83203125" style="3111" customWidth="1"/>
    <col min="4107" max="4352" width="10" style="3111"/>
    <col min="4353" max="4353" width="2.6640625" style="3111" customWidth="1"/>
    <col min="4354" max="4355" width="10" style="3111"/>
    <col min="4356" max="4356" width="18.1640625" style="3111" customWidth="1"/>
    <col min="4357" max="4357" width="8.1640625" style="3111" customWidth="1"/>
    <col min="4358" max="4362" width="8.83203125" style="3111" customWidth="1"/>
    <col min="4363" max="4608" width="10" style="3111"/>
    <col min="4609" max="4609" width="2.6640625" style="3111" customWidth="1"/>
    <col min="4610" max="4611" width="10" style="3111"/>
    <col min="4612" max="4612" width="18.1640625" style="3111" customWidth="1"/>
    <col min="4613" max="4613" width="8.1640625" style="3111" customWidth="1"/>
    <col min="4614" max="4618" width="8.83203125" style="3111" customWidth="1"/>
    <col min="4619" max="4864" width="10" style="3111"/>
    <col min="4865" max="4865" width="2.6640625" style="3111" customWidth="1"/>
    <col min="4866" max="4867" width="10" style="3111"/>
    <col min="4868" max="4868" width="18.1640625" style="3111" customWidth="1"/>
    <col min="4869" max="4869" width="8.1640625" style="3111" customWidth="1"/>
    <col min="4870" max="4874" width="8.83203125" style="3111" customWidth="1"/>
    <col min="4875" max="5120" width="10" style="3111"/>
    <col min="5121" max="5121" width="2.6640625" style="3111" customWidth="1"/>
    <col min="5122" max="5123" width="10" style="3111"/>
    <col min="5124" max="5124" width="18.1640625" style="3111" customWidth="1"/>
    <col min="5125" max="5125" width="8.1640625" style="3111" customWidth="1"/>
    <col min="5126" max="5130" width="8.83203125" style="3111" customWidth="1"/>
    <col min="5131" max="5376" width="10" style="3111"/>
    <col min="5377" max="5377" width="2.6640625" style="3111" customWidth="1"/>
    <col min="5378" max="5379" width="10" style="3111"/>
    <col min="5380" max="5380" width="18.1640625" style="3111" customWidth="1"/>
    <col min="5381" max="5381" width="8.1640625" style="3111" customWidth="1"/>
    <col min="5382" max="5386" width="8.83203125" style="3111" customWidth="1"/>
    <col min="5387" max="5632" width="10" style="3111"/>
    <col min="5633" max="5633" width="2.6640625" style="3111" customWidth="1"/>
    <col min="5634" max="5635" width="10" style="3111"/>
    <col min="5636" max="5636" width="18.1640625" style="3111" customWidth="1"/>
    <col min="5637" max="5637" width="8.1640625" style="3111" customWidth="1"/>
    <col min="5638" max="5642" width="8.83203125" style="3111" customWidth="1"/>
    <col min="5643" max="5888" width="10" style="3111"/>
    <col min="5889" max="5889" width="2.6640625" style="3111" customWidth="1"/>
    <col min="5890" max="5891" width="10" style="3111"/>
    <col min="5892" max="5892" width="18.1640625" style="3111" customWidth="1"/>
    <col min="5893" max="5893" width="8.1640625" style="3111" customWidth="1"/>
    <col min="5894" max="5898" width="8.83203125" style="3111" customWidth="1"/>
    <col min="5899" max="6144" width="10" style="3111"/>
    <col min="6145" max="6145" width="2.6640625" style="3111" customWidth="1"/>
    <col min="6146" max="6147" width="10" style="3111"/>
    <col min="6148" max="6148" width="18.1640625" style="3111" customWidth="1"/>
    <col min="6149" max="6149" width="8.1640625" style="3111" customWidth="1"/>
    <col min="6150" max="6154" width="8.83203125" style="3111" customWidth="1"/>
    <col min="6155" max="6400" width="10" style="3111"/>
    <col min="6401" max="6401" width="2.6640625" style="3111" customWidth="1"/>
    <col min="6402" max="6403" width="10" style="3111"/>
    <col min="6404" max="6404" width="18.1640625" style="3111" customWidth="1"/>
    <col min="6405" max="6405" width="8.1640625" style="3111" customWidth="1"/>
    <col min="6406" max="6410" width="8.83203125" style="3111" customWidth="1"/>
    <col min="6411" max="6656" width="10" style="3111"/>
    <col min="6657" max="6657" width="2.6640625" style="3111" customWidth="1"/>
    <col min="6658" max="6659" width="10" style="3111"/>
    <col min="6660" max="6660" width="18.1640625" style="3111" customWidth="1"/>
    <col min="6661" max="6661" width="8.1640625" style="3111" customWidth="1"/>
    <col min="6662" max="6666" width="8.83203125" style="3111" customWidth="1"/>
    <col min="6667" max="6912" width="10" style="3111"/>
    <col min="6913" max="6913" width="2.6640625" style="3111" customWidth="1"/>
    <col min="6914" max="6915" width="10" style="3111"/>
    <col min="6916" max="6916" width="18.1640625" style="3111" customWidth="1"/>
    <col min="6917" max="6917" width="8.1640625" style="3111" customWidth="1"/>
    <col min="6918" max="6922" width="8.83203125" style="3111" customWidth="1"/>
    <col min="6923" max="7168" width="10" style="3111"/>
    <col min="7169" max="7169" width="2.6640625" style="3111" customWidth="1"/>
    <col min="7170" max="7171" width="10" style="3111"/>
    <col min="7172" max="7172" width="18.1640625" style="3111" customWidth="1"/>
    <col min="7173" max="7173" width="8.1640625" style="3111" customWidth="1"/>
    <col min="7174" max="7178" width="8.83203125" style="3111" customWidth="1"/>
    <col min="7179" max="7424" width="10" style="3111"/>
    <col min="7425" max="7425" width="2.6640625" style="3111" customWidth="1"/>
    <col min="7426" max="7427" width="10" style="3111"/>
    <col min="7428" max="7428" width="18.1640625" style="3111" customWidth="1"/>
    <col min="7429" max="7429" width="8.1640625" style="3111" customWidth="1"/>
    <col min="7430" max="7434" width="8.83203125" style="3111" customWidth="1"/>
    <col min="7435" max="7680" width="10" style="3111"/>
    <col min="7681" max="7681" width="2.6640625" style="3111" customWidth="1"/>
    <col min="7682" max="7683" width="10" style="3111"/>
    <col min="7684" max="7684" width="18.1640625" style="3111" customWidth="1"/>
    <col min="7685" max="7685" width="8.1640625" style="3111" customWidth="1"/>
    <col min="7686" max="7690" width="8.83203125" style="3111" customWidth="1"/>
    <col min="7691" max="7936" width="10" style="3111"/>
    <col min="7937" max="7937" width="2.6640625" style="3111" customWidth="1"/>
    <col min="7938" max="7939" width="10" style="3111"/>
    <col min="7940" max="7940" width="18.1640625" style="3111" customWidth="1"/>
    <col min="7941" max="7941" width="8.1640625" style="3111" customWidth="1"/>
    <col min="7942" max="7946" width="8.83203125" style="3111" customWidth="1"/>
    <col min="7947" max="8192" width="10" style="3111"/>
    <col min="8193" max="8193" width="2.6640625" style="3111" customWidth="1"/>
    <col min="8194" max="8195" width="10" style="3111"/>
    <col min="8196" max="8196" width="18.1640625" style="3111" customWidth="1"/>
    <col min="8197" max="8197" width="8.1640625" style="3111" customWidth="1"/>
    <col min="8198" max="8202" width="8.83203125" style="3111" customWidth="1"/>
    <col min="8203" max="8448" width="10" style="3111"/>
    <col min="8449" max="8449" width="2.6640625" style="3111" customWidth="1"/>
    <col min="8450" max="8451" width="10" style="3111"/>
    <col min="8452" max="8452" width="18.1640625" style="3111" customWidth="1"/>
    <col min="8453" max="8453" width="8.1640625" style="3111" customWidth="1"/>
    <col min="8454" max="8458" width="8.83203125" style="3111" customWidth="1"/>
    <col min="8459" max="8704" width="10" style="3111"/>
    <col min="8705" max="8705" width="2.6640625" style="3111" customWidth="1"/>
    <col min="8706" max="8707" width="10" style="3111"/>
    <col min="8708" max="8708" width="18.1640625" style="3111" customWidth="1"/>
    <col min="8709" max="8709" width="8.1640625" style="3111" customWidth="1"/>
    <col min="8710" max="8714" width="8.83203125" style="3111" customWidth="1"/>
    <col min="8715" max="8960" width="10" style="3111"/>
    <col min="8961" max="8961" width="2.6640625" style="3111" customWidth="1"/>
    <col min="8962" max="8963" width="10" style="3111"/>
    <col min="8964" max="8964" width="18.1640625" style="3111" customWidth="1"/>
    <col min="8965" max="8965" width="8.1640625" style="3111" customWidth="1"/>
    <col min="8966" max="8970" width="8.83203125" style="3111" customWidth="1"/>
    <col min="8971" max="9216" width="10" style="3111"/>
    <col min="9217" max="9217" width="2.6640625" style="3111" customWidth="1"/>
    <col min="9218" max="9219" width="10" style="3111"/>
    <col min="9220" max="9220" width="18.1640625" style="3111" customWidth="1"/>
    <col min="9221" max="9221" width="8.1640625" style="3111" customWidth="1"/>
    <col min="9222" max="9226" width="8.83203125" style="3111" customWidth="1"/>
    <col min="9227" max="9472" width="10" style="3111"/>
    <col min="9473" max="9473" width="2.6640625" style="3111" customWidth="1"/>
    <col min="9474" max="9475" width="10" style="3111"/>
    <col min="9476" max="9476" width="18.1640625" style="3111" customWidth="1"/>
    <col min="9477" max="9477" width="8.1640625" style="3111" customWidth="1"/>
    <col min="9478" max="9482" width="8.83203125" style="3111" customWidth="1"/>
    <col min="9483" max="9728" width="10" style="3111"/>
    <col min="9729" max="9729" width="2.6640625" style="3111" customWidth="1"/>
    <col min="9730" max="9731" width="10" style="3111"/>
    <col min="9732" max="9732" width="18.1640625" style="3111" customWidth="1"/>
    <col min="9733" max="9733" width="8.1640625" style="3111" customWidth="1"/>
    <col min="9734" max="9738" width="8.83203125" style="3111" customWidth="1"/>
    <col min="9739" max="9984" width="10" style="3111"/>
    <col min="9985" max="9985" width="2.6640625" style="3111" customWidth="1"/>
    <col min="9986" max="9987" width="10" style="3111"/>
    <col min="9988" max="9988" width="18.1640625" style="3111" customWidth="1"/>
    <col min="9989" max="9989" width="8.1640625" style="3111" customWidth="1"/>
    <col min="9990" max="9994" width="8.83203125" style="3111" customWidth="1"/>
    <col min="9995" max="10240" width="10" style="3111"/>
    <col min="10241" max="10241" width="2.6640625" style="3111" customWidth="1"/>
    <col min="10242" max="10243" width="10" style="3111"/>
    <col min="10244" max="10244" width="18.1640625" style="3111" customWidth="1"/>
    <col min="10245" max="10245" width="8.1640625" style="3111" customWidth="1"/>
    <col min="10246" max="10250" width="8.83203125" style="3111" customWidth="1"/>
    <col min="10251" max="10496" width="10" style="3111"/>
    <col min="10497" max="10497" width="2.6640625" style="3111" customWidth="1"/>
    <col min="10498" max="10499" width="10" style="3111"/>
    <col min="10500" max="10500" width="18.1640625" style="3111" customWidth="1"/>
    <col min="10501" max="10501" width="8.1640625" style="3111" customWidth="1"/>
    <col min="10502" max="10506" width="8.83203125" style="3111" customWidth="1"/>
    <col min="10507" max="10752" width="10" style="3111"/>
    <col min="10753" max="10753" width="2.6640625" style="3111" customWidth="1"/>
    <col min="10754" max="10755" width="10" style="3111"/>
    <col min="10756" max="10756" width="18.1640625" style="3111" customWidth="1"/>
    <col min="10757" max="10757" width="8.1640625" style="3111" customWidth="1"/>
    <col min="10758" max="10762" width="8.83203125" style="3111" customWidth="1"/>
    <col min="10763" max="11008" width="10" style="3111"/>
    <col min="11009" max="11009" width="2.6640625" style="3111" customWidth="1"/>
    <col min="11010" max="11011" width="10" style="3111"/>
    <col min="11012" max="11012" width="18.1640625" style="3111" customWidth="1"/>
    <col min="11013" max="11013" width="8.1640625" style="3111" customWidth="1"/>
    <col min="11014" max="11018" width="8.83203125" style="3111" customWidth="1"/>
    <col min="11019" max="11264" width="10" style="3111"/>
    <col min="11265" max="11265" width="2.6640625" style="3111" customWidth="1"/>
    <col min="11266" max="11267" width="10" style="3111"/>
    <col min="11268" max="11268" width="18.1640625" style="3111" customWidth="1"/>
    <col min="11269" max="11269" width="8.1640625" style="3111" customWidth="1"/>
    <col min="11270" max="11274" width="8.83203125" style="3111" customWidth="1"/>
    <col min="11275" max="11520" width="10" style="3111"/>
    <col min="11521" max="11521" width="2.6640625" style="3111" customWidth="1"/>
    <col min="11522" max="11523" width="10" style="3111"/>
    <col min="11524" max="11524" width="18.1640625" style="3111" customWidth="1"/>
    <col min="11525" max="11525" width="8.1640625" style="3111" customWidth="1"/>
    <col min="11526" max="11530" width="8.83203125" style="3111" customWidth="1"/>
    <col min="11531" max="11776" width="10" style="3111"/>
    <col min="11777" max="11777" width="2.6640625" style="3111" customWidth="1"/>
    <col min="11778" max="11779" width="10" style="3111"/>
    <col min="11780" max="11780" width="18.1640625" style="3111" customWidth="1"/>
    <col min="11781" max="11781" width="8.1640625" style="3111" customWidth="1"/>
    <col min="11782" max="11786" width="8.83203125" style="3111" customWidth="1"/>
    <col min="11787" max="12032" width="10" style="3111"/>
    <col min="12033" max="12033" width="2.6640625" style="3111" customWidth="1"/>
    <col min="12034" max="12035" width="10" style="3111"/>
    <col min="12036" max="12036" width="18.1640625" style="3111" customWidth="1"/>
    <col min="12037" max="12037" width="8.1640625" style="3111" customWidth="1"/>
    <col min="12038" max="12042" width="8.83203125" style="3111" customWidth="1"/>
    <col min="12043" max="12288" width="10" style="3111"/>
    <col min="12289" max="12289" width="2.6640625" style="3111" customWidth="1"/>
    <col min="12290" max="12291" width="10" style="3111"/>
    <col min="12292" max="12292" width="18.1640625" style="3111" customWidth="1"/>
    <col min="12293" max="12293" width="8.1640625" style="3111" customWidth="1"/>
    <col min="12294" max="12298" width="8.83203125" style="3111" customWidth="1"/>
    <col min="12299" max="12544" width="10" style="3111"/>
    <col min="12545" max="12545" width="2.6640625" style="3111" customWidth="1"/>
    <col min="12546" max="12547" width="10" style="3111"/>
    <col min="12548" max="12548" width="18.1640625" style="3111" customWidth="1"/>
    <col min="12549" max="12549" width="8.1640625" style="3111" customWidth="1"/>
    <col min="12550" max="12554" width="8.83203125" style="3111" customWidth="1"/>
    <col min="12555" max="12800" width="10" style="3111"/>
    <col min="12801" max="12801" width="2.6640625" style="3111" customWidth="1"/>
    <col min="12802" max="12803" width="10" style="3111"/>
    <col min="12804" max="12804" width="18.1640625" style="3111" customWidth="1"/>
    <col min="12805" max="12805" width="8.1640625" style="3111" customWidth="1"/>
    <col min="12806" max="12810" width="8.83203125" style="3111" customWidth="1"/>
    <col min="12811" max="13056" width="10" style="3111"/>
    <col min="13057" max="13057" width="2.6640625" style="3111" customWidth="1"/>
    <col min="13058" max="13059" width="10" style="3111"/>
    <col min="13060" max="13060" width="18.1640625" style="3111" customWidth="1"/>
    <col min="13061" max="13061" width="8.1640625" style="3111" customWidth="1"/>
    <col min="13062" max="13066" width="8.83203125" style="3111" customWidth="1"/>
    <col min="13067" max="13312" width="10" style="3111"/>
    <col min="13313" max="13313" width="2.6640625" style="3111" customWidth="1"/>
    <col min="13314" max="13315" width="10" style="3111"/>
    <col min="13316" max="13316" width="18.1640625" style="3111" customWidth="1"/>
    <col min="13317" max="13317" width="8.1640625" style="3111" customWidth="1"/>
    <col min="13318" max="13322" width="8.83203125" style="3111" customWidth="1"/>
    <col min="13323" max="13568" width="10" style="3111"/>
    <col min="13569" max="13569" width="2.6640625" style="3111" customWidth="1"/>
    <col min="13570" max="13571" width="10" style="3111"/>
    <col min="13572" max="13572" width="18.1640625" style="3111" customWidth="1"/>
    <col min="13573" max="13573" width="8.1640625" style="3111" customWidth="1"/>
    <col min="13574" max="13578" width="8.83203125" style="3111" customWidth="1"/>
    <col min="13579" max="13824" width="10" style="3111"/>
    <col min="13825" max="13825" width="2.6640625" style="3111" customWidth="1"/>
    <col min="13826" max="13827" width="10" style="3111"/>
    <col min="13828" max="13828" width="18.1640625" style="3111" customWidth="1"/>
    <col min="13829" max="13829" width="8.1640625" style="3111" customWidth="1"/>
    <col min="13830" max="13834" width="8.83203125" style="3111" customWidth="1"/>
    <col min="13835" max="14080" width="10" style="3111"/>
    <col min="14081" max="14081" width="2.6640625" style="3111" customWidth="1"/>
    <col min="14082" max="14083" width="10" style="3111"/>
    <col min="14084" max="14084" width="18.1640625" style="3111" customWidth="1"/>
    <col min="14085" max="14085" width="8.1640625" style="3111" customWidth="1"/>
    <col min="14086" max="14090" width="8.83203125" style="3111" customWidth="1"/>
    <col min="14091" max="14336" width="10" style="3111"/>
    <col min="14337" max="14337" width="2.6640625" style="3111" customWidth="1"/>
    <col min="14338" max="14339" width="10" style="3111"/>
    <col min="14340" max="14340" width="18.1640625" style="3111" customWidth="1"/>
    <col min="14341" max="14341" width="8.1640625" style="3111" customWidth="1"/>
    <col min="14342" max="14346" width="8.83203125" style="3111" customWidth="1"/>
    <col min="14347" max="14592" width="10" style="3111"/>
    <col min="14593" max="14593" width="2.6640625" style="3111" customWidth="1"/>
    <col min="14594" max="14595" width="10" style="3111"/>
    <col min="14596" max="14596" width="18.1640625" style="3111" customWidth="1"/>
    <col min="14597" max="14597" width="8.1640625" style="3111" customWidth="1"/>
    <col min="14598" max="14602" width="8.83203125" style="3111" customWidth="1"/>
    <col min="14603" max="14848" width="10" style="3111"/>
    <col min="14849" max="14849" width="2.6640625" style="3111" customWidth="1"/>
    <col min="14850" max="14851" width="10" style="3111"/>
    <col min="14852" max="14852" width="18.1640625" style="3111" customWidth="1"/>
    <col min="14853" max="14853" width="8.1640625" style="3111" customWidth="1"/>
    <col min="14854" max="14858" width="8.83203125" style="3111" customWidth="1"/>
    <col min="14859" max="15104" width="10" style="3111"/>
    <col min="15105" max="15105" width="2.6640625" style="3111" customWidth="1"/>
    <col min="15106" max="15107" width="10" style="3111"/>
    <col min="15108" max="15108" width="18.1640625" style="3111" customWidth="1"/>
    <col min="15109" max="15109" width="8.1640625" style="3111" customWidth="1"/>
    <col min="15110" max="15114" width="8.83203125" style="3111" customWidth="1"/>
    <col min="15115" max="15360" width="10" style="3111"/>
    <col min="15361" max="15361" width="2.6640625" style="3111" customWidth="1"/>
    <col min="15362" max="15363" width="10" style="3111"/>
    <col min="15364" max="15364" width="18.1640625" style="3111" customWidth="1"/>
    <col min="15365" max="15365" width="8.1640625" style="3111" customWidth="1"/>
    <col min="15366" max="15370" width="8.83203125" style="3111" customWidth="1"/>
    <col min="15371" max="15616" width="10" style="3111"/>
    <col min="15617" max="15617" width="2.6640625" style="3111" customWidth="1"/>
    <col min="15618" max="15619" width="10" style="3111"/>
    <col min="15620" max="15620" width="18.1640625" style="3111" customWidth="1"/>
    <col min="15621" max="15621" width="8.1640625" style="3111" customWidth="1"/>
    <col min="15622" max="15626" width="8.83203125" style="3111" customWidth="1"/>
    <col min="15627" max="15872" width="10" style="3111"/>
    <col min="15873" max="15873" width="2.6640625" style="3111" customWidth="1"/>
    <col min="15874" max="15875" width="10" style="3111"/>
    <col min="15876" max="15876" width="18.1640625" style="3111" customWidth="1"/>
    <col min="15877" max="15877" width="8.1640625" style="3111" customWidth="1"/>
    <col min="15878" max="15882" width="8.83203125" style="3111" customWidth="1"/>
    <col min="15883" max="16128" width="10" style="3111"/>
    <col min="16129" max="16129" width="2.6640625" style="3111" customWidth="1"/>
    <col min="16130" max="16131" width="10" style="3111"/>
    <col min="16132" max="16132" width="18.1640625" style="3111" customWidth="1"/>
    <col min="16133" max="16133" width="8.1640625" style="3111" customWidth="1"/>
    <col min="16134" max="16138" width="8.83203125" style="3111" customWidth="1"/>
    <col min="16139" max="16384" width="10" style="3111"/>
  </cols>
  <sheetData>
    <row r="1" spans="1:90"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3110" customFormat="1" ht="18" customHeight="1">
      <c r="A2" s="3109" t="s">
        <v>3225</v>
      </c>
    </row>
    <row r="3" spans="1:90" ht="18" customHeight="1" thickBot="1"/>
    <row r="4" spans="1:90" s="3119" customFormat="1" ht="18" customHeight="1">
      <c r="A4" s="3112"/>
      <c r="B4" s="3113"/>
      <c r="C4" s="3113"/>
      <c r="D4" s="3114"/>
      <c r="E4" s="3115" t="s">
        <v>1574</v>
      </c>
      <c r="F4" s="3116">
        <v>2015</v>
      </c>
      <c r="G4" s="3116">
        <v>2016</v>
      </c>
      <c r="H4" s="3116">
        <v>2017</v>
      </c>
      <c r="I4" s="3117">
        <v>2018</v>
      </c>
      <c r="J4" s="3118">
        <v>2019</v>
      </c>
    </row>
    <row r="5" spans="1:90" ht="27" customHeight="1">
      <c r="A5" s="3120"/>
      <c r="B5" s="1837" t="s">
        <v>3226</v>
      </c>
      <c r="C5" s="1837"/>
      <c r="D5" s="1838"/>
      <c r="E5" s="3121" t="s">
        <v>3227</v>
      </c>
      <c r="F5" s="1839">
        <v>416.7</v>
      </c>
      <c r="G5" s="1840">
        <v>543.5</v>
      </c>
      <c r="H5" s="1840">
        <v>536.29999999999995</v>
      </c>
      <c r="I5" s="1840">
        <v>676.6</v>
      </c>
      <c r="J5" s="2262" t="s">
        <v>3884</v>
      </c>
    </row>
    <row r="6" spans="1:90" ht="21.75" customHeight="1">
      <c r="A6" s="3120"/>
      <c r="B6" s="1837" t="s">
        <v>3228</v>
      </c>
      <c r="C6" s="1837"/>
      <c r="D6" s="1838"/>
      <c r="E6" s="3122" t="s">
        <v>3182</v>
      </c>
      <c r="F6" s="1841">
        <v>380</v>
      </c>
      <c r="G6" s="1842">
        <v>389.5</v>
      </c>
      <c r="H6" s="1842">
        <v>413.1</v>
      </c>
      <c r="I6" s="1843">
        <v>434.3</v>
      </c>
      <c r="J6" s="1844">
        <v>458.7</v>
      </c>
    </row>
    <row r="7" spans="1:90" ht="21.75" customHeight="1">
      <c r="A7" s="3120"/>
      <c r="B7" s="1837" t="s">
        <v>3229</v>
      </c>
      <c r="C7" s="1837"/>
      <c r="D7" s="1838"/>
      <c r="E7" s="3122" t="s">
        <v>3182</v>
      </c>
      <c r="F7" s="1841">
        <v>1762.3</v>
      </c>
      <c r="G7" s="1842">
        <v>1814</v>
      </c>
      <c r="H7" s="1842">
        <v>1839.5</v>
      </c>
      <c r="I7" s="1843">
        <v>1918</v>
      </c>
      <c r="J7" s="1844">
        <v>1866.6</v>
      </c>
    </row>
    <row r="8" spans="1:90" ht="20.25" customHeight="1">
      <c r="A8" s="3120"/>
      <c r="B8" s="1837" t="s">
        <v>3230</v>
      </c>
      <c r="C8" s="1837"/>
      <c r="D8" s="1838"/>
      <c r="E8" s="3123" t="s">
        <v>3231</v>
      </c>
      <c r="F8" s="1845">
        <v>379.7</v>
      </c>
      <c r="G8" s="1842">
        <v>365.1</v>
      </c>
      <c r="H8" s="1842">
        <v>340.9</v>
      </c>
      <c r="I8" s="1843">
        <v>319.89999999999998</v>
      </c>
      <c r="J8" s="1844">
        <v>298.10000000000002</v>
      </c>
    </row>
    <row r="9" spans="1:90" ht="20.25" customHeight="1">
      <c r="A9" s="3120"/>
      <c r="B9" s="1837" t="s">
        <v>3232</v>
      </c>
      <c r="C9" s="1837"/>
      <c r="D9" s="1838"/>
      <c r="E9" s="3123" t="s">
        <v>3231</v>
      </c>
      <c r="F9" s="1845">
        <v>1465</v>
      </c>
      <c r="G9" s="1842">
        <v>1473.1</v>
      </c>
      <c r="H9" s="1842">
        <v>1418.1</v>
      </c>
      <c r="I9" s="1843">
        <v>1505.6</v>
      </c>
      <c r="J9" s="1844">
        <v>1514.9</v>
      </c>
    </row>
    <row r="10" spans="1:90" ht="21.75" customHeight="1">
      <c r="A10" s="3120"/>
      <c r="B10" s="1837" t="s">
        <v>3885</v>
      </c>
      <c r="C10" s="1837"/>
      <c r="D10" s="1838"/>
      <c r="E10" s="3123"/>
      <c r="F10" s="3124"/>
      <c r="G10" s="1842"/>
      <c r="H10" s="1842"/>
      <c r="I10" s="1843"/>
      <c r="J10" s="1844"/>
    </row>
    <row r="11" spans="1:90" ht="25.5" customHeight="1">
      <c r="A11" s="3120"/>
      <c r="B11" s="6947" t="s">
        <v>3233</v>
      </c>
      <c r="C11" s="6947"/>
      <c r="D11" s="6948"/>
      <c r="E11" s="3121" t="s">
        <v>3234</v>
      </c>
      <c r="F11" s="1841">
        <v>22.1</v>
      </c>
      <c r="G11" s="1842">
        <v>18</v>
      </c>
      <c r="H11" s="1842">
        <v>17.600000000000001</v>
      </c>
      <c r="I11" s="1843">
        <v>13.6</v>
      </c>
      <c r="J11" s="1844">
        <v>9.6</v>
      </c>
    </row>
    <row r="12" spans="1:90" ht="24.75" customHeight="1">
      <c r="A12" s="3120"/>
      <c r="B12" s="6947" t="s">
        <v>3235</v>
      </c>
      <c r="C12" s="6947"/>
      <c r="D12" s="6948"/>
      <c r="E12" s="3121" t="s">
        <v>3234</v>
      </c>
      <c r="F12" s="1841">
        <v>69.7</v>
      </c>
      <c r="G12" s="1842">
        <v>58.1</v>
      </c>
      <c r="H12" s="1842">
        <v>47.9</v>
      </c>
      <c r="I12" s="1843">
        <v>39.4</v>
      </c>
      <c r="J12" s="1844">
        <v>31.4</v>
      </c>
    </row>
    <row r="13" spans="1:90" ht="4.5" customHeight="1" thickBot="1">
      <c r="A13" s="3125"/>
      <c r="B13" s="3126"/>
      <c r="C13" s="3127"/>
      <c r="D13" s="3127"/>
      <c r="E13" s="3128"/>
      <c r="F13" s="3129"/>
      <c r="G13" s="3129"/>
      <c r="H13" s="3129"/>
      <c r="I13" s="3129"/>
      <c r="J13" s="3130"/>
    </row>
    <row r="14" spans="1:90" s="3132" customFormat="1" ht="18" customHeight="1">
      <c r="A14" s="3131"/>
      <c r="B14" s="3131" t="s">
        <v>3236</v>
      </c>
      <c r="C14" s="3131"/>
      <c r="D14" s="3131"/>
      <c r="E14" s="3131"/>
    </row>
    <row r="15" spans="1:90" s="3132" customFormat="1" ht="18" customHeight="1">
      <c r="A15" s="3131"/>
      <c r="B15" s="3133" t="s">
        <v>3237</v>
      </c>
      <c r="C15" s="3131"/>
      <c r="D15" s="3134"/>
      <c r="E15" s="3131"/>
    </row>
    <row r="16" spans="1:90" s="3119" customFormat="1" ht="22.5" customHeight="1">
      <c r="A16" s="3109" t="s">
        <v>3238</v>
      </c>
      <c r="B16" s="3109"/>
      <c r="C16" s="3109"/>
      <c r="D16" s="3109"/>
      <c r="E16" s="3109"/>
    </row>
    <row r="17" spans="1:10" s="3119" customFormat="1" ht="6" customHeight="1" thickBot="1"/>
    <row r="18" spans="1:10" s="3110" customFormat="1" ht="18" customHeight="1">
      <c r="A18" s="3135"/>
      <c r="B18" s="3136"/>
      <c r="C18" s="3136"/>
      <c r="D18" s="3137"/>
      <c r="E18" s="3138" t="s">
        <v>1574</v>
      </c>
      <c r="F18" s="3116">
        <v>2015</v>
      </c>
      <c r="G18" s="3116">
        <v>2016</v>
      </c>
      <c r="H18" s="3116">
        <v>2017</v>
      </c>
      <c r="I18" s="3139">
        <v>2018</v>
      </c>
      <c r="J18" s="3118">
        <v>2019</v>
      </c>
    </row>
    <row r="19" spans="1:10" s="3145" customFormat="1" ht="18" customHeight="1">
      <c r="A19" s="3140"/>
      <c r="B19" s="1837"/>
      <c r="C19" s="1837"/>
      <c r="D19" s="3141" t="s">
        <v>3239</v>
      </c>
      <c r="E19" s="1838"/>
      <c r="F19" s="3142"/>
      <c r="G19" s="3142"/>
      <c r="H19" s="3142"/>
      <c r="I19" s="3143"/>
      <c r="J19" s="3144"/>
    </row>
    <row r="20" spans="1:10" s="3145" customFormat="1" ht="18" customHeight="1">
      <c r="A20" s="3146"/>
      <c r="B20" s="2237" t="s">
        <v>3240</v>
      </c>
      <c r="C20" s="3132"/>
      <c r="D20" s="2238"/>
      <c r="E20" s="3122" t="s">
        <v>98</v>
      </c>
      <c r="F20" s="3142">
        <v>1</v>
      </c>
      <c r="G20" s="3142">
        <v>1</v>
      </c>
      <c r="H20" s="3142">
        <v>1</v>
      </c>
      <c r="I20" s="3147">
        <v>1</v>
      </c>
      <c r="J20" s="1846">
        <v>1</v>
      </c>
    </row>
    <row r="21" spans="1:10" s="3145" customFormat="1" ht="18" customHeight="1">
      <c r="A21" s="3146"/>
      <c r="B21" s="2237" t="s">
        <v>3241</v>
      </c>
      <c r="C21" s="3132"/>
      <c r="D21" s="2238"/>
      <c r="E21" s="3122" t="s">
        <v>3182</v>
      </c>
      <c r="F21" s="3142">
        <v>11</v>
      </c>
      <c r="G21" s="3142">
        <v>11</v>
      </c>
      <c r="H21" s="3142">
        <v>11</v>
      </c>
      <c r="I21" s="3147">
        <v>11</v>
      </c>
      <c r="J21" s="1846">
        <v>11</v>
      </c>
    </row>
    <row r="22" spans="1:10" s="3145" customFormat="1" ht="18" customHeight="1">
      <c r="A22" s="3146"/>
      <c r="B22" s="2237" t="s">
        <v>3242</v>
      </c>
      <c r="C22" s="3132"/>
      <c r="D22" s="2238"/>
      <c r="E22" s="3122" t="s">
        <v>3182</v>
      </c>
      <c r="F22" s="3142">
        <v>3</v>
      </c>
      <c r="G22" s="3142">
        <v>3</v>
      </c>
      <c r="H22" s="3142">
        <v>3</v>
      </c>
      <c r="I22" s="3147">
        <v>3</v>
      </c>
      <c r="J22" s="1846">
        <v>5</v>
      </c>
    </row>
    <row r="23" spans="1:10" s="3145" customFormat="1" ht="18" customHeight="1">
      <c r="A23" s="3146"/>
      <c r="B23" s="2237" t="s">
        <v>3241</v>
      </c>
      <c r="C23" s="3132"/>
      <c r="D23" s="2238"/>
      <c r="E23" s="3122" t="s">
        <v>3182</v>
      </c>
      <c r="F23" s="3142">
        <v>3</v>
      </c>
      <c r="G23" s="3142">
        <v>3</v>
      </c>
      <c r="H23" s="3142">
        <v>3</v>
      </c>
      <c r="I23" s="3147">
        <v>3</v>
      </c>
      <c r="J23" s="1846">
        <v>5</v>
      </c>
    </row>
    <row r="24" spans="1:10" s="3145" customFormat="1" ht="18" customHeight="1">
      <c r="A24" s="3140"/>
      <c r="B24" s="1837" t="s">
        <v>3243</v>
      </c>
      <c r="C24" s="1837"/>
      <c r="D24" s="1838"/>
      <c r="E24" s="3122" t="s">
        <v>3182</v>
      </c>
      <c r="F24" s="3142">
        <v>67</v>
      </c>
      <c r="G24" s="3142">
        <v>67</v>
      </c>
      <c r="H24" s="3142">
        <v>67</v>
      </c>
      <c r="I24" s="3147">
        <v>67</v>
      </c>
      <c r="J24" s="1846">
        <v>82</v>
      </c>
    </row>
    <row r="25" spans="1:10" s="3145" customFormat="1" ht="18" customHeight="1">
      <c r="A25" s="3140"/>
      <c r="B25" s="1837" t="s">
        <v>3244</v>
      </c>
      <c r="C25" s="1837"/>
      <c r="D25" s="1838"/>
      <c r="E25" s="3122" t="s">
        <v>3245</v>
      </c>
      <c r="F25" s="3124">
        <v>2352</v>
      </c>
      <c r="G25" s="3124">
        <v>2352</v>
      </c>
      <c r="H25" s="3124">
        <v>2352</v>
      </c>
      <c r="I25" s="3148">
        <v>2352</v>
      </c>
      <c r="J25" s="3149">
        <v>2688</v>
      </c>
    </row>
    <row r="26" spans="1:10" s="3145" customFormat="1" ht="18" customHeight="1">
      <c r="A26" s="3140"/>
      <c r="B26" s="1837" t="s">
        <v>3246</v>
      </c>
      <c r="C26" s="1837"/>
      <c r="D26" s="1838"/>
      <c r="E26" s="3150"/>
      <c r="F26" s="3142"/>
      <c r="G26" s="3142"/>
      <c r="H26" s="3142" t="s">
        <v>424</v>
      </c>
      <c r="I26" s="3151"/>
      <c r="J26" s="3144"/>
    </row>
    <row r="27" spans="1:10" s="3145" customFormat="1" ht="24.75" customHeight="1">
      <c r="A27" s="3140"/>
      <c r="B27" s="1837"/>
      <c r="C27" s="1837" t="s">
        <v>3247</v>
      </c>
      <c r="D27" s="1838"/>
      <c r="E27" s="3122" t="s">
        <v>3248</v>
      </c>
      <c r="F27" s="3152" t="s">
        <v>3249</v>
      </c>
      <c r="G27" s="3152" t="s">
        <v>3249</v>
      </c>
      <c r="H27" s="3152" t="s">
        <v>3249</v>
      </c>
      <c r="I27" s="3153" t="s">
        <v>3249</v>
      </c>
      <c r="J27" s="1847" t="s">
        <v>3250</v>
      </c>
    </row>
    <row r="28" spans="1:10" s="3145" customFormat="1" ht="18" customHeight="1">
      <c r="A28" s="3140"/>
      <c r="B28" s="1837"/>
      <c r="C28" s="1837" t="s">
        <v>3251</v>
      </c>
      <c r="D28" s="1838"/>
      <c r="E28" s="3122" t="s">
        <v>3248</v>
      </c>
      <c r="F28" s="3154" t="s">
        <v>3252</v>
      </c>
      <c r="G28" s="3152" t="s">
        <v>3252</v>
      </c>
      <c r="H28" s="3152" t="s">
        <v>3252</v>
      </c>
      <c r="I28" s="3153" t="s">
        <v>3252</v>
      </c>
      <c r="J28" s="1847" t="s">
        <v>3252</v>
      </c>
    </row>
    <row r="29" spans="1:10" s="3145" customFormat="1" ht="5.25" customHeight="1">
      <c r="A29" s="3140"/>
      <c r="B29" s="3132"/>
      <c r="C29" s="3132"/>
      <c r="D29" s="1838"/>
      <c r="E29" s="1838"/>
      <c r="F29" s="3155"/>
      <c r="G29" s="3155"/>
      <c r="H29" s="3155"/>
      <c r="I29" s="3151"/>
      <c r="J29" s="3144"/>
    </row>
    <row r="30" spans="1:10" s="3145" customFormat="1" ht="18" customHeight="1">
      <c r="A30" s="3140"/>
      <c r="B30" s="1837"/>
      <c r="C30" s="3156"/>
      <c r="D30" s="3141" t="s">
        <v>3253</v>
      </c>
      <c r="E30" s="1838"/>
      <c r="F30" s="3142"/>
      <c r="G30" s="3142"/>
      <c r="H30" s="3142"/>
      <c r="I30" s="3151"/>
      <c r="J30" s="3144"/>
    </row>
    <row r="31" spans="1:10" s="3145" customFormat="1" ht="2.25" customHeight="1">
      <c r="A31" s="3140"/>
      <c r="B31" s="1837"/>
      <c r="C31" s="3156"/>
      <c r="D31" s="3141"/>
      <c r="E31" s="1838"/>
      <c r="F31" s="3142"/>
      <c r="G31" s="3142"/>
      <c r="H31" s="3142"/>
      <c r="I31" s="3151"/>
      <c r="J31" s="3144"/>
    </row>
    <row r="32" spans="1:10" s="3145" customFormat="1" ht="18" customHeight="1">
      <c r="A32" s="3146"/>
      <c r="B32" s="2237" t="s">
        <v>3240</v>
      </c>
      <c r="C32" s="3132"/>
      <c r="D32" s="2238"/>
      <c r="E32" s="3122" t="s">
        <v>98</v>
      </c>
      <c r="F32" s="3142">
        <v>1</v>
      </c>
      <c r="G32" s="3142">
        <v>1</v>
      </c>
      <c r="H32" s="3142">
        <v>1</v>
      </c>
      <c r="I32" s="3147">
        <v>2</v>
      </c>
      <c r="J32" s="1846">
        <v>2</v>
      </c>
    </row>
    <row r="33" spans="1:10" s="3145" customFormat="1" ht="18" customHeight="1">
      <c r="A33" s="3146"/>
      <c r="B33" s="2237" t="s">
        <v>3254</v>
      </c>
      <c r="C33" s="3132"/>
      <c r="D33" s="2238"/>
      <c r="E33" s="3122" t="s">
        <v>3182</v>
      </c>
      <c r="F33" s="3142">
        <v>23</v>
      </c>
      <c r="G33" s="3142">
        <v>23</v>
      </c>
      <c r="H33" s="3142">
        <v>23</v>
      </c>
      <c r="I33" s="3147">
        <v>24</v>
      </c>
      <c r="J33" s="1846">
        <v>24</v>
      </c>
    </row>
    <row r="34" spans="1:10" s="3145" customFormat="1" ht="18" customHeight="1">
      <c r="A34" s="3146"/>
      <c r="B34" s="2237" t="s">
        <v>3255</v>
      </c>
      <c r="C34" s="3132"/>
      <c r="D34" s="2238"/>
      <c r="E34" s="3122" t="s">
        <v>3182</v>
      </c>
      <c r="F34" s="3142" t="s">
        <v>610</v>
      </c>
      <c r="G34" s="3142" t="s">
        <v>610</v>
      </c>
      <c r="H34" s="3142" t="s">
        <v>610</v>
      </c>
      <c r="I34" s="3147" t="s">
        <v>610</v>
      </c>
      <c r="J34" s="1846" t="s">
        <v>610</v>
      </c>
    </row>
    <row r="35" spans="1:10" s="3145" customFormat="1" ht="18" customHeight="1">
      <c r="A35" s="3146"/>
      <c r="B35" s="2237" t="s">
        <v>3256</v>
      </c>
      <c r="C35" s="3132"/>
      <c r="D35" s="2238"/>
      <c r="E35" s="3122" t="s">
        <v>3182</v>
      </c>
      <c r="F35" s="3142">
        <v>3</v>
      </c>
      <c r="G35" s="3142">
        <v>3</v>
      </c>
      <c r="H35" s="3142">
        <v>3</v>
      </c>
      <c r="I35" s="3147">
        <v>3</v>
      </c>
      <c r="J35" s="1846">
        <v>3</v>
      </c>
    </row>
    <row r="36" spans="1:10" s="3145" customFormat="1" ht="18" customHeight="1">
      <c r="A36" s="3140"/>
      <c r="B36" s="1837" t="s">
        <v>3243</v>
      </c>
      <c r="C36" s="1837"/>
      <c r="D36" s="1838"/>
      <c r="E36" s="3122" t="s">
        <v>3182</v>
      </c>
      <c r="F36" s="3142">
        <v>175</v>
      </c>
      <c r="G36" s="3142">
        <v>175</v>
      </c>
      <c r="H36" s="3142">
        <v>175</v>
      </c>
      <c r="I36" s="3147">
        <v>179</v>
      </c>
      <c r="J36" s="1846">
        <v>179</v>
      </c>
    </row>
    <row r="37" spans="1:10" s="3145" customFormat="1" ht="18" customHeight="1">
      <c r="A37" s="3140"/>
      <c r="B37" s="1837" t="s">
        <v>3257</v>
      </c>
      <c r="C37" s="1837"/>
      <c r="D37" s="1838"/>
      <c r="E37" s="3122" t="s">
        <v>3248</v>
      </c>
      <c r="F37" s="3142" t="s">
        <v>3258</v>
      </c>
      <c r="G37" s="3142" t="s">
        <v>3258</v>
      </c>
      <c r="H37" s="3142" t="s">
        <v>3258</v>
      </c>
      <c r="I37" s="3147" t="s">
        <v>3258</v>
      </c>
      <c r="J37" s="1846" t="s">
        <v>3258</v>
      </c>
    </row>
    <row r="38" spans="1:10" s="3145" customFormat="1" ht="18" customHeight="1">
      <c r="A38" s="3140"/>
      <c r="B38" s="1837" t="s">
        <v>3886</v>
      </c>
      <c r="C38" s="1837"/>
      <c r="D38" s="1838"/>
      <c r="E38" s="3122" t="s">
        <v>3245</v>
      </c>
      <c r="F38" s="3124">
        <v>3864</v>
      </c>
      <c r="G38" s="3124">
        <v>3864</v>
      </c>
      <c r="H38" s="3124">
        <v>3864</v>
      </c>
      <c r="I38" s="3148">
        <v>4032</v>
      </c>
      <c r="J38" s="3149">
        <v>4032</v>
      </c>
    </row>
    <row r="39" spans="1:10" s="3145" customFormat="1" ht="18" customHeight="1">
      <c r="A39" s="3140"/>
      <c r="B39" s="1837" t="s">
        <v>3259</v>
      </c>
      <c r="C39" s="1837"/>
      <c r="D39" s="1838"/>
      <c r="E39" s="3122"/>
      <c r="F39" s="3124"/>
      <c r="G39" s="3124"/>
      <c r="H39" s="3142"/>
      <c r="I39" s="3157"/>
      <c r="J39" s="3158"/>
    </row>
    <row r="40" spans="1:10" s="3145" customFormat="1" ht="18" customHeight="1">
      <c r="A40" s="3140"/>
      <c r="B40" s="6949" t="s">
        <v>3260</v>
      </c>
      <c r="C40" s="6949"/>
      <c r="D40" s="6950"/>
      <c r="E40" s="3122" t="s">
        <v>98</v>
      </c>
      <c r="F40" s="3124">
        <v>312941</v>
      </c>
      <c r="G40" s="3124">
        <v>326998</v>
      </c>
      <c r="H40" s="3124">
        <v>373048</v>
      </c>
      <c r="I40" s="3148">
        <v>372119</v>
      </c>
      <c r="J40" s="3149">
        <v>339587</v>
      </c>
    </row>
    <row r="41" spans="1:10" s="3145" customFormat="1" ht="18" customHeight="1" thickBot="1">
      <c r="A41" s="3159"/>
      <c r="B41" s="6951" t="s">
        <v>3261</v>
      </c>
      <c r="C41" s="6951"/>
      <c r="D41" s="6952"/>
      <c r="E41" s="3160" t="s">
        <v>3182</v>
      </c>
      <c r="F41" s="3161">
        <v>10356</v>
      </c>
      <c r="G41" s="3161">
        <v>10906</v>
      </c>
      <c r="H41" s="3161">
        <v>11362</v>
      </c>
      <c r="I41" s="3162">
        <v>11183</v>
      </c>
      <c r="J41" s="3163">
        <v>11101</v>
      </c>
    </row>
    <row r="42" spans="1:10" s="3132" customFormat="1" ht="15.75" customHeight="1">
      <c r="B42" s="3164" t="s">
        <v>3262</v>
      </c>
      <c r="C42" s="3164"/>
      <c r="D42" s="3164"/>
      <c r="E42" s="3164"/>
    </row>
    <row r="44" spans="1:10">
      <c r="I44" s="3165"/>
      <c r="J44" s="3165"/>
    </row>
    <row r="45" spans="1:10">
      <c r="I45" s="3165"/>
      <c r="J45" s="3166"/>
    </row>
  </sheetData>
  <mergeCells count="5">
    <mergeCell ref="A1:C1"/>
    <mergeCell ref="B11:D11"/>
    <mergeCell ref="B12:D12"/>
    <mergeCell ref="B40:D40"/>
    <mergeCell ref="B41:D41"/>
  </mergeCells>
  <hyperlinks>
    <hyperlink ref="A1" location="CONTENT!A1" display="Back to table of contents"/>
  </hyperlinks>
  <pageMargins left="0.70866141732283505" right="0.70866141732283505" top="0.92" bottom="0.18" header="0.55118110236220497" footer="0.196850393700787"/>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CL56"/>
  <sheetViews>
    <sheetView workbookViewId="0">
      <selection sqref="A1:XFD1"/>
    </sheetView>
  </sheetViews>
  <sheetFormatPr defaultColWidth="9.1640625" defaultRowHeight="19.5" customHeight="1"/>
  <cols>
    <col min="1" max="1" width="24.83203125" style="1302" customWidth="1"/>
    <col min="2" max="2" width="12.6640625" style="1302" customWidth="1"/>
    <col min="3" max="3" width="9.6640625" style="1302" customWidth="1"/>
    <col min="4" max="4" width="9.5" style="1302" customWidth="1"/>
    <col min="5" max="5" width="9.6640625" style="1302" customWidth="1"/>
    <col min="6" max="6" width="11.1640625" style="1302" customWidth="1"/>
    <col min="7" max="7" width="9.6640625" style="1302" customWidth="1"/>
    <col min="8" max="256" width="9.1640625" style="1302"/>
    <col min="257" max="257" width="24.83203125" style="1302" customWidth="1"/>
    <col min="258" max="259" width="9.6640625" style="1302" customWidth="1"/>
    <col min="260" max="260" width="7.83203125" style="1302" customWidth="1"/>
    <col min="261" max="263" width="9.6640625" style="1302" customWidth="1"/>
    <col min="264" max="512" width="9.1640625" style="1302"/>
    <col min="513" max="513" width="24.83203125" style="1302" customWidth="1"/>
    <col min="514" max="515" width="9.6640625" style="1302" customWidth="1"/>
    <col min="516" max="516" width="7.83203125" style="1302" customWidth="1"/>
    <col min="517" max="519" width="9.6640625" style="1302" customWidth="1"/>
    <col min="520" max="768" width="9.1640625" style="1302"/>
    <col min="769" max="769" width="24.83203125" style="1302" customWidth="1"/>
    <col min="770" max="771" width="9.6640625" style="1302" customWidth="1"/>
    <col min="772" max="772" width="7.83203125" style="1302" customWidth="1"/>
    <col min="773" max="775" width="9.6640625" style="1302" customWidth="1"/>
    <col min="776" max="1024" width="9.1640625" style="1302"/>
    <col min="1025" max="1025" width="24.83203125" style="1302" customWidth="1"/>
    <col min="1026" max="1027" width="9.6640625" style="1302" customWidth="1"/>
    <col min="1028" max="1028" width="7.83203125" style="1302" customWidth="1"/>
    <col min="1029" max="1031" width="9.6640625" style="1302" customWidth="1"/>
    <col min="1032" max="1280" width="9.1640625" style="1302"/>
    <col min="1281" max="1281" width="24.83203125" style="1302" customWidth="1"/>
    <col min="1282" max="1283" width="9.6640625" style="1302" customWidth="1"/>
    <col min="1284" max="1284" width="7.83203125" style="1302" customWidth="1"/>
    <col min="1285" max="1287" width="9.6640625" style="1302" customWidth="1"/>
    <col min="1288" max="1536" width="9.1640625" style="1302"/>
    <col min="1537" max="1537" width="24.83203125" style="1302" customWidth="1"/>
    <col min="1538" max="1539" width="9.6640625" style="1302" customWidth="1"/>
    <col min="1540" max="1540" width="7.83203125" style="1302" customWidth="1"/>
    <col min="1541" max="1543" width="9.6640625" style="1302" customWidth="1"/>
    <col min="1544" max="1792" width="9.1640625" style="1302"/>
    <col min="1793" max="1793" width="24.83203125" style="1302" customWidth="1"/>
    <col min="1794" max="1795" width="9.6640625" style="1302" customWidth="1"/>
    <col min="1796" max="1796" width="7.83203125" style="1302" customWidth="1"/>
    <col min="1797" max="1799" width="9.6640625" style="1302" customWidth="1"/>
    <col min="1800" max="2048" width="9.1640625" style="1302"/>
    <col min="2049" max="2049" width="24.83203125" style="1302" customWidth="1"/>
    <col min="2050" max="2051" width="9.6640625" style="1302" customWidth="1"/>
    <col min="2052" max="2052" width="7.83203125" style="1302" customWidth="1"/>
    <col min="2053" max="2055" width="9.6640625" style="1302" customWidth="1"/>
    <col min="2056" max="2304" width="9.1640625" style="1302"/>
    <col min="2305" max="2305" width="24.83203125" style="1302" customWidth="1"/>
    <col min="2306" max="2307" width="9.6640625" style="1302" customWidth="1"/>
    <col min="2308" max="2308" width="7.83203125" style="1302" customWidth="1"/>
    <col min="2309" max="2311" width="9.6640625" style="1302" customWidth="1"/>
    <col min="2312" max="2560" width="9.1640625" style="1302"/>
    <col min="2561" max="2561" width="24.83203125" style="1302" customWidth="1"/>
    <col min="2562" max="2563" width="9.6640625" style="1302" customWidth="1"/>
    <col min="2564" max="2564" width="7.83203125" style="1302" customWidth="1"/>
    <col min="2565" max="2567" width="9.6640625" style="1302" customWidth="1"/>
    <col min="2568" max="2816" width="9.1640625" style="1302"/>
    <col min="2817" max="2817" width="24.83203125" style="1302" customWidth="1"/>
    <col min="2818" max="2819" width="9.6640625" style="1302" customWidth="1"/>
    <col min="2820" max="2820" width="7.83203125" style="1302" customWidth="1"/>
    <col min="2821" max="2823" width="9.6640625" style="1302" customWidth="1"/>
    <col min="2824" max="3072" width="9.1640625" style="1302"/>
    <col min="3073" max="3073" width="24.83203125" style="1302" customWidth="1"/>
    <col min="3074" max="3075" width="9.6640625" style="1302" customWidth="1"/>
    <col min="3076" max="3076" width="7.83203125" style="1302" customWidth="1"/>
    <col min="3077" max="3079" width="9.6640625" style="1302" customWidth="1"/>
    <col min="3080" max="3328" width="9.1640625" style="1302"/>
    <col min="3329" max="3329" width="24.83203125" style="1302" customWidth="1"/>
    <col min="3330" max="3331" width="9.6640625" style="1302" customWidth="1"/>
    <col min="3332" max="3332" width="7.83203125" style="1302" customWidth="1"/>
    <col min="3333" max="3335" width="9.6640625" style="1302" customWidth="1"/>
    <col min="3336" max="3584" width="9.1640625" style="1302"/>
    <col min="3585" max="3585" width="24.83203125" style="1302" customWidth="1"/>
    <col min="3586" max="3587" width="9.6640625" style="1302" customWidth="1"/>
    <col min="3588" max="3588" width="7.83203125" style="1302" customWidth="1"/>
    <col min="3589" max="3591" width="9.6640625" style="1302" customWidth="1"/>
    <col min="3592" max="3840" width="9.1640625" style="1302"/>
    <col min="3841" max="3841" width="24.83203125" style="1302" customWidth="1"/>
    <col min="3842" max="3843" width="9.6640625" style="1302" customWidth="1"/>
    <col min="3844" max="3844" width="7.83203125" style="1302" customWidth="1"/>
    <col min="3845" max="3847" width="9.6640625" style="1302" customWidth="1"/>
    <col min="3848" max="4096" width="9.1640625" style="1302"/>
    <col min="4097" max="4097" width="24.83203125" style="1302" customWidth="1"/>
    <col min="4098" max="4099" width="9.6640625" style="1302" customWidth="1"/>
    <col min="4100" max="4100" width="7.83203125" style="1302" customWidth="1"/>
    <col min="4101" max="4103" width="9.6640625" style="1302" customWidth="1"/>
    <col min="4104" max="4352" width="9.1640625" style="1302"/>
    <col min="4353" max="4353" width="24.83203125" style="1302" customWidth="1"/>
    <col min="4354" max="4355" width="9.6640625" style="1302" customWidth="1"/>
    <col min="4356" max="4356" width="7.83203125" style="1302" customWidth="1"/>
    <col min="4357" max="4359" width="9.6640625" style="1302" customWidth="1"/>
    <col min="4360" max="4608" width="9.1640625" style="1302"/>
    <col min="4609" max="4609" width="24.83203125" style="1302" customWidth="1"/>
    <col min="4610" max="4611" width="9.6640625" style="1302" customWidth="1"/>
    <col min="4612" max="4612" width="7.83203125" style="1302" customWidth="1"/>
    <col min="4613" max="4615" width="9.6640625" style="1302" customWidth="1"/>
    <col min="4616" max="4864" width="9.1640625" style="1302"/>
    <col min="4865" max="4865" width="24.83203125" style="1302" customWidth="1"/>
    <col min="4866" max="4867" width="9.6640625" style="1302" customWidth="1"/>
    <col min="4868" max="4868" width="7.83203125" style="1302" customWidth="1"/>
    <col min="4869" max="4871" width="9.6640625" style="1302" customWidth="1"/>
    <col min="4872" max="5120" width="9.1640625" style="1302"/>
    <col min="5121" max="5121" width="24.83203125" style="1302" customWidth="1"/>
    <col min="5122" max="5123" width="9.6640625" style="1302" customWidth="1"/>
    <col min="5124" max="5124" width="7.83203125" style="1302" customWidth="1"/>
    <col min="5125" max="5127" width="9.6640625" style="1302" customWidth="1"/>
    <col min="5128" max="5376" width="9.1640625" style="1302"/>
    <col min="5377" max="5377" width="24.83203125" style="1302" customWidth="1"/>
    <col min="5378" max="5379" width="9.6640625" style="1302" customWidth="1"/>
    <col min="5380" max="5380" width="7.83203125" style="1302" customWidth="1"/>
    <col min="5381" max="5383" width="9.6640625" style="1302" customWidth="1"/>
    <col min="5384" max="5632" width="9.1640625" style="1302"/>
    <col min="5633" max="5633" width="24.83203125" style="1302" customWidth="1"/>
    <col min="5634" max="5635" width="9.6640625" style="1302" customWidth="1"/>
    <col min="5636" max="5636" width="7.83203125" style="1302" customWidth="1"/>
    <col min="5637" max="5639" width="9.6640625" style="1302" customWidth="1"/>
    <col min="5640" max="5888" width="9.1640625" style="1302"/>
    <col min="5889" max="5889" width="24.83203125" style="1302" customWidth="1"/>
    <col min="5890" max="5891" width="9.6640625" style="1302" customWidth="1"/>
    <col min="5892" max="5892" width="7.83203125" style="1302" customWidth="1"/>
    <col min="5893" max="5895" width="9.6640625" style="1302" customWidth="1"/>
    <col min="5896" max="6144" width="9.1640625" style="1302"/>
    <col min="6145" max="6145" width="24.83203125" style="1302" customWidth="1"/>
    <col min="6146" max="6147" width="9.6640625" style="1302" customWidth="1"/>
    <col min="6148" max="6148" width="7.83203125" style="1302" customWidth="1"/>
    <col min="6149" max="6151" width="9.6640625" style="1302" customWidth="1"/>
    <col min="6152" max="6400" width="9.1640625" style="1302"/>
    <col min="6401" max="6401" width="24.83203125" style="1302" customWidth="1"/>
    <col min="6402" max="6403" width="9.6640625" style="1302" customWidth="1"/>
    <col min="6404" max="6404" width="7.83203125" style="1302" customWidth="1"/>
    <col min="6405" max="6407" width="9.6640625" style="1302" customWidth="1"/>
    <col min="6408" max="6656" width="9.1640625" style="1302"/>
    <col min="6657" max="6657" width="24.83203125" style="1302" customWidth="1"/>
    <col min="6658" max="6659" width="9.6640625" style="1302" customWidth="1"/>
    <col min="6660" max="6660" width="7.83203125" style="1302" customWidth="1"/>
    <col min="6661" max="6663" width="9.6640625" style="1302" customWidth="1"/>
    <col min="6664" max="6912" width="9.1640625" style="1302"/>
    <col min="6913" max="6913" width="24.83203125" style="1302" customWidth="1"/>
    <col min="6914" max="6915" width="9.6640625" style="1302" customWidth="1"/>
    <col min="6916" max="6916" width="7.83203125" style="1302" customWidth="1"/>
    <col min="6917" max="6919" width="9.6640625" style="1302" customWidth="1"/>
    <col min="6920" max="7168" width="9.1640625" style="1302"/>
    <col min="7169" max="7169" width="24.83203125" style="1302" customWidth="1"/>
    <col min="7170" max="7171" width="9.6640625" style="1302" customWidth="1"/>
    <col min="7172" max="7172" width="7.83203125" style="1302" customWidth="1"/>
    <col min="7173" max="7175" width="9.6640625" style="1302" customWidth="1"/>
    <col min="7176" max="7424" width="9.1640625" style="1302"/>
    <col min="7425" max="7425" width="24.83203125" style="1302" customWidth="1"/>
    <col min="7426" max="7427" width="9.6640625" style="1302" customWidth="1"/>
    <col min="7428" max="7428" width="7.83203125" style="1302" customWidth="1"/>
    <col min="7429" max="7431" width="9.6640625" style="1302" customWidth="1"/>
    <col min="7432" max="7680" width="9.1640625" style="1302"/>
    <col min="7681" max="7681" width="24.83203125" style="1302" customWidth="1"/>
    <col min="7682" max="7683" width="9.6640625" style="1302" customWidth="1"/>
    <col min="7684" max="7684" width="7.83203125" style="1302" customWidth="1"/>
    <col min="7685" max="7687" width="9.6640625" style="1302" customWidth="1"/>
    <col min="7688" max="7936" width="9.1640625" style="1302"/>
    <col min="7937" max="7937" width="24.83203125" style="1302" customWidth="1"/>
    <col min="7938" max="7939" width="9.6640625" style="1302" customWidth="1"/>
    <col min="7940" max="7940" width="7.83203125" style="1302" customWidth="1"/>
    <col min="7941" max="7943" width="9.6640625" style="1302" customWidth="1"/>
    <col min="7944" max="8192" width="9.1640625" style="1302"/>
    <col min="8193" max="8193" width="24.83203125" style="1302" customWidth="1"/>
    <col min="8194" max="8195" width="9.6640625" style="1302" customWidth="1"/>
    <col min="8196" max="8196" width="7.83203125" style="1302" customWidth="1"/>
    <col min="8197" max="8199" width="9.6640625" style="1302" customWidth="1"/>
    <col min="8200" max="8448" width="9.1640625" style="1302"/>
    <col min="8449" max="8449" width="24.83203125" style="1302" customWidth="1"/>
    <col min="8450" max="8451" width="9.6640625" style="1302" customWidth="1"/>
    <col min="8452" max="8452" width="7.83203125" style="1302" customWidth="1"/>
    <col min="8453" max="8455" width="9.6640625" style="1302" customWidth="1"/>
    <col min="8456" max="8704" width="9.1640625" style="1302"/>
    <col min="8705" max="8705" width="24.83203125" style="1302" customWidth="1"/>
    <col min="8706" max="8707" width="9.6640625" style="1302" customWidth="1"/>
    <col min="8708" max="8708" width="7.83203125" style="1302" customWidth="1"/>
    <col min="8709" max="8711" width="9.6640625" style="1302" customWidth="1"/>
    <col min="8712" max="8960" width="9.1640625" style="1302"/>
    <col min="8961" max="8961" width="24.83203125" style="1302" customWidth="1"/>
    <col min="8962" max="8963" width="9.6640625" style="1302" customWidth="1"/>
    <col min="8964" max="8964" width="7.83203125" style="1302" customWidth="1"/>
    <col min="8965" max="8967" width="9.6640625" style="1302" customWidth="1"/>
    <col min="8968" max="9216" width="9.1640625" style="1302"/>
    <col min="9217" max="9217" width="24.83203125" style="1302" customWidth="1"/>
    <col min="9218" max="9219" width="9.6640625" style="1302" customWidth="1"/>
    <col min="9220" max="9220" width="7.83203125" style="1302" customWidth="1"/>
    <col min="9221" max="9223" width="9.6640625" style="1302" customWidth="1"/>
    <col min="9224" max="9472" width="9.1640625" style="1302"/>
    <col min="9473" max="9473" width="24.83203125" style="1302" customWidth="1"/>
    <col min="9474" max="9475" width="9.6640625" style="1302" customWidth="1"/>
    <col min="9476" max="9476" width="7.83203125" style="1302" customWidth="1"/>
    <col min="9477" max="9479" width="9.6640625" style="1302" customWidth="1"/>
    <col min="9480" max="9728" width="9.1640625" style="1302"/>
    <col min="9729" max="9729" width="24.83203125" style="1302" customWidth="1"/>
    <col min="9730" max="9731" width="9.6640625" style="1302" customWidth="1"/>
    <col min="9732" max="9732" width="7.83203125" style="1302" customWidth="1"/>
    <col min="9733" max="9735" width="9.6640625" style="1302" customWidth="1"/>
    <col min="9736" max="9984" width="9.1640625" style="1302"/>
    <col min="9985" max="9985" width="24.83203125" style="1302" customWidth="1"/>
    <col min="9986" max="9987" width="9.6640625" style="1302" customWidth="1"/>
    <col min="9988" max="9988" width="7.83203125" style="1302" customWidth="1"/>
    <col min="9989" max="9991" width="9.6640625" style="1302" customWidth="1"/>
    <col min="9992" max="10240" width="9.1640625" style="1302"/>
    <col min="10241" max="10241" width="24.83203125" style="1302" customWidth="1"/>
    <col min="10242" max="10243" width="9.6640625" style="1302" customWidth="1"/>
    <col min="10244" max="10244" width="7.83203125" style="1302" customWidth="1"/>
    <col min="10245" max="10247" width="9.6640625" style="1302" customWidth="1"/>
    <col min="10248" max="10496" width="9.1640625" style="1302"/>
    <col min="10497" max="10497" width="24.83203125" style="1302" customWidth="1"/>
    <col min="10498" max="10499" width="9.6640625" style="1302" customWidth="1"/>
    <col min="10500" max="10500" width="7.83203125" style="1302" customWidth="1"/>
    <col min="10501" max="10503" width="9.6640625" style="1302" customWidth="1"/>
    <col min="10504" max="10752" width="9.1640625" style="1302"/>
    <col min="10753" max="10753" width="24.83203125" style="1302" customWidth="1"/>
    <col min="10754" max="10755" width="9.6640625" style="1302" customWidth="1"/>
    <col min="10756" max="10756" width="7.83203125" style="1302" customWidth="1"/>
    <col min="10757" max="10759" width="9.6640625" style="1302" customWidth="1"/>
    <col min="10760" max="11008" width="9.1640625" style="1302"/>
    <col min="11009" max="11009" width="24.83203125" style="1302" customWidth="1"/>
    <col min="11010" max="11011" width="9.6640625" style="1302" customWidth="1"/>
    <col min="11012" max="11012" width="7.83203125" style="1302" customWidth="1"/>
    <col min="11013" max="11015" width="9.6640625" style="1302" customWidth="1"/>
    <col min="11016" max="11264" width="9.1640625" style="1302"/>
    <col min="11265" max="11265" width="24.83203125" style="1302" customWidth="1"/>
    <col min="11266" max="11267" width="9.6640625" style="1302" customWidth="1"/>
    <col min="11268" max="11268" width="7.83203125" style="1302" customWidth="1"/>
    <col min="11269" max="11271" width="9.6640625" style="1302" customWidth="1"/>
    <col min="11272" max="11520" width="9.1640625" style="1302"/>
    <col min="11521" max="11521" width="24.83203125" style="1302" customWidth="1"/>
    <col min="11522" max="11523" width="9.6640625" style="1302" customWidth="1"/>
    <col min="11524" max="11524" width="7.83203125" style="1302" customWidth="1"/>
    <col min="11525" max="11527" width="9.6640625" style="1302" customWidth="1"/>
    <col min="11528" max="11776" width="9.1640625" style="1302"/>
    <col min="11777" max="11777" width="24.83203125" style="1302" customWidth="1"/>
    <col min="11778" max="11779" width="9.6640625" style="1302" customWidth="1"/>
    <col min="11780" max="11780" width="7.83203125" style="1302" customWidth="1"/>
    <col min="11781" max="11783" width="9.6640625" style="1302" customWidth="1"/>
    <col min="11784" max="12032" width="9.1640625" style="1302"/>
    <col min="12033" max="12033" width="24.83203125" style="1302" customWidth="1"/>
    <col min="12034" max="12035" width="9.6640625" style="1302" customWidth="1"/>
    <col min="12036" max="12036" width="7.83203125" style="1302" customWidth="1"/>
    <col min="12037" max="12039" width="9.6640625" style="1302" customWidth="1"/>
    <col min="12040" max="12288" width="9.1640625" style="1302"/>
    <col min="12289" max="12289" width="24.83203125" style="1302" customWidth="1"/>
    <col min="12290" max="12291" width="9.6640625" style="1302" customWidth="1"/>
    <col min="12292" max="12292" width="7.83203125" style="1302" customWidth="1"/>
    <col min="12293" max="12295" width="9.6640625" style="1302" customWidth="1"/>
    <col min="12296" max="12544" width="9.1640625" style="1302"/>
    <col min="12545" max="12545" width="24.83203125" style="1302" customWidth="1"/>
    <col min="12546" max="12547" width="9.6640625" style="1302" customWidth="1"/>
    <col min="12548" max="12548" width="7.83203125" style="1302" customWidth="1"/>
    <col min="12549" max="12551" width="9.6640625" style="1302" customWidth="1"/>
    <col min="12552" max="12800" width="9.1640625" style="1302"/>
    <col min="12801" max="12801" width="24.83203125" style="1302" customWidth="1"/>
    <col min="12802" max="12803" width="9.6640625" style="1302" customWidth="1"/>
    <col min="12804" max="12804" width="7.83203125" style="1302" customWidth="1"/>
    <col min="12805" max="12807" width="9.6640625" style="1302" customWidth="1"/>
    <col min="12808" max="13056" width="9.1640625" style="1302"/>
    <col min="13057" max="13057" width="24.83203125" style="1302" customWidth="1"/>
    <col min="13058" max="13059" width="9.6640625" style="1302" customWidth="1"/>
    <col min="13060" max="13060" width="7.83203125" style="1302" customWidth="1"/>
    <col min="13061" max="13063" width="9.6640625" style="1302" customWidth="1"/>
    <col min="13064" max="13312" width="9.1640625" style="1302"/>
    <col min="13313" max="13313" width="24.83203125" style="1302" customWidth="1"/>
    <col min="13314" max="13315" width="9.6640625" style="1302" customWidth="1"/>
    <col min="13316" max="13316" width="7.83203125" style="1302" customWidth="1"/>
    <col min="13317" max="13319" width="9.6640625" style="1302" customWidth="1"/>
    <col min="13320" max="13568" width="9.1640625" style="1302"/>
    <col min="13569" max="13569" width="24.83203125" style="1302" customWidth="1"/>
    <col min="13570" max="13571" width="9.6640625" style="1302" customWidth="1"/>
    <col min="13572" max="13572" width="7.83203125" style="1302" customWidth="1"/>
    <col min="13573" max="13575" width="9.6640625" style="1302" customWidth="1"/>
    <col min="13576" max="13824" width="9.1640625" style="1302"/>
    <col min="13825" max="13825" width="24.83203125" style="1302" customWidth="1"/>
    <col min="13826" max="13827" width="9.6640625" style="1302" customWidth="1"/>
    <col min="13828" max="13828" width="7.83203125" style="1302" customWidth="1"/>
    <col min="13829" max="13831" width="9.6640625" style="1302" customWidth="1"/>
    <col min="13832" max="14080" width="9.1640625" style="1302"/>
    <col min="14081" max="14081" width="24.83203125" style="1302" customWidth="1"/>
    <col min="14082" max="14083" width="9.6640625" style="1302" customWidth="1"/>
    <col min="14084" max="14084" width="7.83203125" style="1302" customWidth="1"/>
    <col min="14085" max="14087" width="9.6640625" style="1302" customWidth="1"/>
    <col min="14088" max="14336" width="9.1640625" style="1302"/>
    <col min="14337" max="14337" width="24.83203125" style="1302" customWidth="1"/>
    <col min="14338" max="14339" width="9.6640625" style="1302" customWidth="1"/>
    <col min="14340" max="14340" width="7.83203125" style="1302" customWidth="1"/>
    <col min="14341" max="14343" width="9.6640625" style="1302" customWidth="1"/>
    <col min="14344" max="14592" width="9.1640625" style="1302"/>
    <col min="14593" max="14593" width="24.83203125" style="1302" customWidth="1"/>
    <col min="14594" max="14595" width="9.6640625" style="1302" customWidth="1"/>
    <col min="14596" max="14596" width="7.83203125" style="1302" customWidth="1"/>
    <col min="14597" max="14599" width="9.6640625" style="1302" customWidth="1"/>
    <col min="14600" max="14848" width="9.1640625" style="1302"/>
    <col min="14849" max="14849" width="24.83203125" style="1302" customWidth="1"/>
    <col min="14850" max="14851" width="9.6640625" style="1302" customWidth="1"/>
    <col min="14852" max="14852" width="7.83203125" style="1302" customWidth="1"/>
    <col min="14853" max="14855" width="9.6640625" style="1302" customWidth="1"/>
    <col min="14856" max="15104" width="9.1640625" style="1302"/>
    <col min="15105" max="15105" width="24.83203125" style="1302" customWidth="1"/>
    <col min="15106" max="15107" width="9.6640625" style="1302" customWidth="1"/>
    <col min="15108" max="15108" width="7.83203125" style="1302" customWidth="1"/>
    <col min="15109" max="15111" width="9.6640625" style="1302" customWidth="1"/>
    <col min="15112" max="15360" width="9.1640625" style="1302"/>
    <col min="15361" max="15361" width="24.83203125" style="1302" customWidth="1"/>
    <col min="15362" max="15363" width="9.6640625" style="1302" customWidth="1"/>
    <col min="15364" max="15364" width="7.83203125" style="1302" customWidth="1"/>
    <col min="15365" max="15367" width="9.6640625" style="1302" customWidth="1"/>
    <col min="15368" max="15616" width="9.1640625" style="1302"/>
    <col min="15617" max="15617" width="24.83203125" style="1302" customWidth="1"/>
    <col min="15618" max="15619" width="9.6640625" style="1302" customWidth="1"/>
    <col min="15620" max="15620" width="7.83203125" style="1302" customWidth="1"/>
    <col min="15621" max="15623" width="9.6640625" style="1302" customWidth="1"/>
    <col min="15624" max="15872" width="9.1640625" style="1302"/>
    <col min="15873" max="15873" width="24.83203125" style="1302" customWidth="1"/>
    <col min="15874" max="15875" width="9.6640625" style="1302" customWidth="1"/>
    <col min="15876" max="15876" width="7.83203125" style="1302" customWidth="1"/>
    <col min="15877" max="15879" width="9.6640625" style="1302" customWidth="1"/>
    <col min="15880" max="16128" width="9.1640625" style="1302"/>
    <col min="16129" max="16129" width="24.83203125" style="1302" customWidth="1"/>
    <col min="16130" max="16131" width="9.6640625" style="1302" customWidth="1"/>
    <col min="16132" max="16132" width="7.83203125" style="1302" customWidth="1"/>
    <col min="16133" max="16135" width="9.6640625" style="1302" customWidth="1"/>
    <col min="16136" max="16384" width="9.1640625" style="1302"/>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3069" customFormat="1" ht="19.5" customHeight="1">
      <c r="A2" s="6957" t="s">
        <v>3263</v>
      </c>
      <c r="B2" s="6957"/>
      <c r="C2" s="6957"/>
      <c r="D2" s="6957"/>
      <c r="E2" s="6957"/>
      <c r="F2" s="6957"/>
    </row>
    <row r="3" spans="1:90" s="3070" customFormat="1" ht="19.5" customHeight="1">
      <c r="A3" s="1301" t="s">
        <v>3264</v>
      </c>
    </row>
    <row r="4" spans="1:90" s="1313" customFormat="1" ht="19.5" customHeight="1">
      <c r="A4" s="1395"/>
    </row>
    <row r="5" spans="1:90" s="1313" customFormat="1" ht="19.5" customHeight="1">
      <c r="A5" s="3071"/>
      <c r="B5" s="3072"/>
      <c r="C5" s="6958">
        <v>2005</v>
      </c>
      <c r="D5" s="6959"/>
      <c r="E5" s="6959"/>
      <c r="F5" s="6960"/>
    </row>
    <row r="6" spans="1:90" s="1313" customFormat="1" ht="19.5" customHeight="1">
      <c r="A6" s="3073"/>
      <c r="B6" s="1381"/>
      <c r="C6" s="6958" t="s">
        <v>3265</v>
      </c>
      <c r="D6" s="6959"/>
      <c r="E6" s="6959" t="s">
        <v>3266</v>
      </c>
      <c r="F6" s="6960"/>
    </row>
    <row r="7" spans="1:90" s="1313" customFormat="1" ht="19.5" customHeight="1">
      <c r="A7" s="3073"/>
      <c r="B7" s="3074"/>
      <c r="C7" s="3075"/>
      <c r="D7" s="1381"/>
      <c r="F7" s="3074"/>
    </row>
    <row r="8" spans="1:90" s="1313" customFormat="1" ht="19.5" customHeight="1">
      <c r="A8" s="3076" t="s">
        <v>3267</v>
      </c>
      <c r="B8" s="3077"/>
      <c r="C8" s="6953">
        <v>80674</v>
      </c>
      <c r="D8" s="6954"/>
      <c r="E8" s="6955">
        <v>43.3</v>
      </c>
      <c r="F8" s="6956"/>
    </row>
    <row r="9" spans="1:90" s="1313" customFormat="1" ht="19.5" customHeight="1">
      <c r="A9" s="3076"/>
      <c r="B9" s="3077"/>
      <c r="C9" s="3078"/>
      <c r="D9" s="1381"/>
      <c r="F9" s="3079"/>
    </row>
    <row r="10" spans="1:90" s="1313" customFormat="1" ht="19.5" customHeight="1">
      <c r="A10" s="3080" t="s">
        <v>3268</v>
      </c>
      <c r="B10" s="3081"/>
      <c r="C10" s="6961">
        <v>72000</v>
      </c>
      <c r="D10" s="6962"/>
      <c r="E10" s="6963">
        <v>38.6</v>
      </c>
      <c r="F10" s="6964"/>
    </row>
    <row r="11" spans="1:90" s="1313" customFormat="1" ht="19.5" customHeight="1">
      <c r="A11" s="3080"/>
      <c r="B11" s="3081"/>
      <c r="C11" s="3082"/>
      <c r="D11" s="3083"/>
      <c r="E11" s="1388"/>
      <c r="F11" s="3084"/>
    </row>
    <row r="12" spans="1:90" s="1313" customFormat="1" ht="19.5" customHeight="1">
      <c r="A12" s="3080" t="s">
        <v>3269</v>
      </c>
      <c r="B12" s="3081"/>
      <c r="C12" s="6961">
        <v>8674</v>
      </c>
      <c r="D12" s="6962"/>
      <c r="E12" s="6963">
        <v>4.7</v>
      </c>
      <c r="F12" s="6964"/>
    </row>
    <row r="13" spans="1:90" s="1313" customFormat="1" ht="19.5" customHeight="1">
      <c r="A13" s="3080"/>
      <c r="B13" s="3081"/>
      <c r="C13" s="3085"/>
      <c r="D13" s="1381"/>
      <c r="F13" s="3086"/>
    </row>
    <row r="14" spans="1:90" s="1313" customFormat="1" ht="19.5" customHeight="1">
      <c r="A14" s="3087" t="s">
        <v>3270</v>
      </c>
      <c r="B14" s="3077"/>
      <c r="C14" s="6953">
        <v>47200</v>
      </c>
      <c r="D14" s="6954"/>
      <c r="E14" s="6955">
        <v>25.3</v>
      </c>
      <c r="F14" s="6956"/>
    </row>
    <row r="15" spans="1:90" s="1313" customFormat="1" ht="19.5" customHeight="1">
      <c r="A15" s="3087"/>
      <c r="B15" s="3077"/>
      <c r="C15" s="3085"/>
      <c r="D15" s="1381"/>
      <c r="F15" s="3079"/>
    </row>
    <row r="16" spans="1:90" s="1313" customFormat="1" ht="19.5" customHeight="1">
      <c r="A16" s="3087" t="s">
        <v>3271</v>
      </c>
      <c r="B16" s="3077"/>
      <c r="C16" s="6953">
        <v>2900</v>
      </c>
      <c r="D16" s="6954"/>
      <c r="E16" s="6955">
        <v>1.6</v>
      </c>
      <c r="F16" s="6956"/>
    </row>
    <row r="17" spans="1:7" s="1313" customFormat="1" ht="19.5" customHeight="1">
      <c r="A17" s="3087"/>
      <c r="B17" s="3077"/>
      <c r="C17" s="3085"/>
      <c r="D17" s="1381"/>
      <c r="F17" s="3079"/>
    </row>
    <row r="18" spans="1:7" s="1313" customFormat="1" ht="19.5" customHeight="1">
      <c r="A18" s="3087" t="s">
        <v>3272</v>
      </c>
      <c r="B18" s="3077"/>
      <c r="C18" s="6953">
        <v>4500</v>
      </c>
      <c r="D18" s="6954"/>
      <c r="E18" s="6955">
        <v>2.4</v>
      </c>
      <c r="F18" s="6956"/>
    </row>
    <row r="19" spans="1:7" s="1313" customFormat="1" ht="19.5" customHeight="1">
      <c r="A19" s="3087"/>
      <c r="B19" s="3077"/>
      <c r="C19" s="3085"/>
      <c r="D19" s="1381"/>
      <c r="F19" s="3079"/>
    </row>
    <row r="20" spans="1:7" s="1313" customFormat="1" ht="19.5" customHeight="1">
      <c r="A20" s="3087" t="s">
        <v>3273</v>
      </c>
      <c r="B20" s="3077"/>
      <c r="C20" s="6953">
        <v>46500</v>
      </c>
      <c r="D20" s="6954"/>
      <c r="E20" s="6955">
        <v>24.9</v>
      </c>
      <c r="F20" s="6956"/>
    </row>
    <row r="21" spans="1:7" s="1313" customFormat="1" ht="19.5" customHeight="1">
      <c r="A21" s="3087"/>
      <c r="B21" s="3077"/>
      <c r="C21" s="3088"/>
      <c r="D21" s="3089"/>
      <c r="E21" s="3090"/>
      <c r="F21" s="3091"/>
    </row>
    <row r="22" spans="1:7" s="1313" customFormat="1" ht="19.5" customHeight="1">
      <c r="A22" s="3087" t="s">
        <v>3274</v>
      </c>
      <c r="B22" s="3077"/>
      <c r="C22" s="6953">
        <v>4726</v>
      </c>
      <c r="D22" s="6954"/>
      <c r="E22" s="6955">
        <v>2.5</v>
      </c>
      <c r="F22" s="6956"/>
    </row>
    <row r="23" spans="1:7" s="1313" customFormat="1" ht="19.5" customHeight="1">
      <c r="A23" s="3087"/>
      <c r="B23" s="3081"/>
      <c r="C23" s="3085"/>
      <c r="D23" s="1381"/>
      <c r="E23" s="1381"/>
      <c r="F23" s="3092"/>
    </row>
    <row r="24" spans="1:7" s="1395" customFormat="1" ht="26.45" customHeight="1">
      <c r="A24" s="3093" t="s">
        <v>1997</v>
      </c>
      <c r="B24" s="3094"/>
      <c r="C24" s="6965">
        <v>186500</v>
      </c>
      <c r="D24" s="6966"/>
      <c r="E24" s="6967">
        <v>100</v>
      </c>
      <c r="F24" s="6968"/>
    </row>
    <row r="25" spans="1:7" s="1395" customFormat="1" ht="19.5" customHeight="1">
      <c r="A25" s="3095"/>
      <c r="B25" s="3096"/>
      <c r="C25" s="3097"/>
      <c r="D25" s="3097"/>
      <c r="E25" s="3098"/>
      <c r="F25" s="3098"/>
    </row>
    <row r="26" spans="1:7" s="1313" customFormat="1" ht="19.5" customHeight="1">
      <c r="A26" s="1301" t="s">
        <v>3275</v>
      </c>
      <c r="B26" s="3099"/>
    </row>
    <row r="27" spans="1:7" s="1313" customFormat="1" ht="19.5" customHeight="1">
      <c r="A27" s="1395"/>
      <c r="B27" s="3100"/>
    </row>
    <row r="28" spans="1:7" s="3102" customFormat="1" ht="19.5" customHeight="1">
      <c r="A28" s="3101" t="s">
        <v>3276</v>
      </c>
      <c r="B28" s="1848">
        <v>2014</v>
      </c>
      <c r="C28" s="1848">
        <v>2015</v>
      </c>
      <c r="D28" s="1848">
        <v>2016</v>
      </c>
      <c r="E28" s="1848">
        <v>2017</v>
      </c>
      <c r="F28" s="1848">
        <v>2018</v>
      </c>
      <c r="G28" s="1848" t="s">
        <v>2253</v>
      </c>
    </row>
    <row r="29" spans="1:7" s="3102" customFormat="1" ht="19.5" customHeight="1">
      <c r="A29" s="3103" t="s">
        <v>3277</v>
      </c>
      <c r="B29" s="1849">
        <v>57081</v>
      </c>
      <c r="C29" s="1849">
        <v>56872</v>
      </c>
      <c r="D29" s="1850">
        <v>55560</v>
      </c>
      <c r="E29" s="1849">
        <v>54182</v>
      </c>
      <c r="F29" s="1849">
        <v>51454</v>
      </c>
      <c r="G29" s="1849">
        <v>48819</v>
      </c>
    </row>
    <row r="30" spans="1:7" s="3102" customFormat="1" ht="19.5" customHeight="1">
      <c r="A30" s="3103"/>
      <c r="B30" s="1849"/>
      <c r="C30" s="1849"/>
      <c r="D30" s="1849"/>
      <c r="E30" s="1849"/>
      <c r="F30" s="1851"/>
      <c r="G30" s="1851"/>
    </row>
    <row r="31" spans="1:7" s="3102" customFormat="1" ht="19.5" customHeight="1">
      <c r="A31" s="3103" t="s">
        <v>3278</v>
      </c>
      <c r="B31" s="1849">
        <v>672</v>
      </c>
      <c r="C31" s="1849">
        <v>574</v>
      </c>
      <c r="D31" s="1849">
        <v>622</v>
      </c>
      <c r="E31" s="1849">
        <v>622</v>
      </c>
      <c r="F31" s="1849">
        <v>656</v>
      </c>
      <c r="G31" s="1849">
        <v>656</v>
      </c>
    </row>
    <row r="32" spans="1:7" s="3102" customFormat="1" ht="19.5" customHeight="1">
      <c r="A32" s="3104"/>
      <c r="B32" s="1852"/>
      <c r="C32" s="1852"/>
      <c r="D32" s="1852"/>
      <c r="E32" s="1852"/>
      <c r="F32" s="1853"/>
      <c r="G32" s="1853"/>
    </row>
    <row r="33" spans="1:5" s="1313" customFormat="1" ht="19.5" customHeight="1">
      <c r="A33" s="1854" t="s">
        <v>3279</v>
      </c>
      <c r="B33" s="1855"/>
      <c r="C33" s="1855"/>
    </row>
    <row r="34" spans="1:5" s="1313" customFormat="1" ht="19.5" customHeight="1">
      <c r="A34" s="1854" t="s">
        <v>3280</v>
      </c>
      <c r="B34" s="1855"/>
      <c r="C34" s="1855"/>
    </row>
    <row r="35" spans="1:5" ht="19.5" customHeight="1">
      <c r="A35" s="1856"/>
    </row>
    <row r="48" spans="1:5" ht="19.5" customHeight="1">
      <c r="C48" s="1305"/>
      <c r="D48" s="3105"/>
      <c r="E48" s="3105"/>
    </row>
    <row r="49" spans="3:5" ht="19.5" customHeight="1">
      <c r="C49" s="3106"/>
      <c r="D49" s="3107"/>
      <c r="E49" s="3107"/>
    </row>
    <row r="50" spans="3:5" ht="19.5" customHeight="1">
      <c r="C50" s="3106"/>
      <c r="D50" s="3107"/>
      <c r="E50" s="3107"/>
    </row>
    <row r="51" spans="3:5" ht="19.5" customHeight="1">
      <c r="D51" s="3108"/>
      <c r="E51" s="3108"/>
    </row>
    <row r="52" spans="3:5" ht="19.5" customHeight="1">
      <c r="D52" s="3108"/>
      <c r="E52" s="3108"/>
    </row>
    <row r="53" spans="3:5" ht="19.5" customHeight="1">
      <c r="D53" s="3108"/>
      <c r="E53" s="3108"/>
    </row>
    <row r="54" spans="3:5" ht="19.5" customHeight="1">
      <c r="D54" s="3108"/>
      <c r="E54" s="3108"/>
    </row>
    <row r="55" spans="3:5" ht="19.5" customHeight="1">
      <c r="D55" s="3108"/>
      <c r="E55" s="3108"/>
    </row>
    <row r="56" spans="3:5" ht="19.5" customHeight="1">
      <c r="C56" s="1305"/>
      <c r="D56" s="3105"/>
      <c r="E56" s="3105"/>
    </row>
  </sheetData>
  <mergeCells count="23">
    <mergeCell ref="C22:D22"/>
    <mergeCell ref="E22:F22"/>
    <mergeCell ref="C24:D24"/>
    <mergeCell ref="E24:F24"/>
    <mergeCell ref="C16:D16"/>
    <mergeCell ref="E16:F16"/>
    <mergeCell ref="C18:D18"/>
    <mergeCell ref="E18:F18"/>
    <mergeCell ref="C20:D20"/>
    <mergeCell ref="E20:F20"/>
    <mergeCell ref="C10:D10"/>
    <mergeCell ref="E10:F10"/>
    <mergeCell ref="C12:D12"/>
    <mergeCell ref="E12:F12"/>
    <mergeCell ref="C14:D14"/>
    <mergeCell ref="E14:F14"/>
    <mergeCell ref="C8:D8"/>
    <mergeCell ref="E8:F8"/>
    <mergeCell ref="A1:C1"/>
    <mergeCell ref="A2:F2"/>
    <mergeCell ref="C5:F5"/>
    <mergeCell ref="C6:D6"/>
    <mergeCell ref="E6:F6"/>
  </mergeCells>
  <hyperlinks>
    <hyperlink ref="A1" location="CONTENT!A1" display="Back to table of contents"/>
  </hyperlinks>
  <printOptions horizontalCentered="1"/>
  <pageMargins left="0.75" right="0.75" top="0.75" bottom="0.75" header="0.5" footer="0.5"/>
  <pageSetup paperSize="9" orientation="portrait" horizontalDpi="4294967292"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pageSetUpPr fitToPage="1"/>
  </sheetPr>
  <dimension ref="A1:CL43"/>
  <sheetViews>
    <sheetView zoomScaleNormal="100" workbookViewId="0">
      <selection sqref="A1:XFD1"/>
    </sheetView>
  </sheetViews>
  <sheetFormatPr defaultColWidth="9.33203125" defaultRowHeight="12.75"/>
  <cols>
    <col min="1" max="1" width="24.5" style="2559" customWidth="1"/>
    <col min="2" max="2" width="5.83203125" style="2559" customWidth="1"/>
    <col min="3" max="3" width="10" style="2559" customWidth="1"/>
    <col min="4" max="4" width="9.83203125" style="2559" customWidth="1"/>
    <col min="5" max="5" width="10.1640625" style="2559" customWidth="1"/>
    <col min="6" max="6" width="10.33203125" style="2559" customWidth="1"/>
    <col min="7" max="7" width="9.83203125" style="2559" customWidth="1"/>
    <col min="8" max="8" width="9.5" style="2559" customWidth="1"/>
    <col min="9" max="9" width="2.33203125" style="2559" customWidth="1"/>
    <col min="10" max="11" width="9.33203125" style="2559"/>
    <col min="12" max="12" width="9.1640625" style="2559" customWidth="1"/>
    <col min="13" max="16384" width="9.33203125" style="2559"/>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5" customHeight="1">
      <c r="A2" s="6969" t="s">
        <v>3281</v>
      </c>
      <c r="B2" s="6969"/>
      <c r="C2" s="6969"/>
      <c r="D2" s="6969"/>
      <c r="E2" s="6969"/>
      <c r="F2" s="6969"/>
      <c r="G2" s="6969"/>
      <c r="H2" s="6969"/>
    </row>
    <row r="3" spans="1:90" ht="5.25" customHeight="1">
      <c r="A3" s="2239"/>
      <c r="B3" s="2239"/>
      <c r="C3" s="2239"/>
      <c r="D3" s="2239"/>
      <c r="E3" s="2239"/>
      <c r="F3" s="1857"/>
      <c r="G3" s="1857"/>
      <c r="H3" s="1857"/>
    </row>
    <row r="4" spans="1:90" ht="17.25" customHeight="1">
      <c r="A4" s="1858" t="s">
        <v>3282</v>
      </c>
      <c r="B4" s="1859"/>
      <c r="C4" s="1860"/>
      <c r="D4" s="1859"/>
      <c r="E4" s="1859"/>
      <c r="F4" s="1859"/>
      <c r="G4" s="1859"/>
      <c r="H4" s="1859"/>
    </row>
    <row r="5" spans="1:90" ht="17.25" customHeight="1">
      <c r="A5" s="1861"/>
      <c r="B5" s="1859"/>
      <c r="C5" s="1860"/>
      <c r="D5" s="1859"/>
      <c r="E5" s="1859"/>
      <c r="F5" s="1859"/>
      <c r="G5" s="1859"/>
      <c r="H5" s="1859"/>
    </row>
    <row r="6" spans="1:90" ht="21.75" customHeight="1">
      <c r="A6" s="2243" t="s">
        <v>2320</v>
      </c>
      <c r="B6" s="2243" t="s">
        <v>1574</v>
      </c>
      <c r="C6" s="2240">
        <v>2014</v>
      </c>
      <c r="D6" s="2240">
        <v>2015</v>
      </c>
      <c r="E6" s="2240">
        <v>2016</v>
      </c>
      <c r="F6" s="2240">
        <v>2017</v>
      </c>
      <c r="G6" s="2240">
        <v>2018</v>
      </c>
      <c r="H6" s="2240" t="s">
        <v>3283</v>
      </c>
    </row>
    <row r="7" spans="1:90" ht="18.95" customHeight="1">
      <c r="A7" s="1862" t="s">
        <v>3284</v>
      </c>
      <c r="B7" s="1863"/>
      <c r="C7" s="1864"/>
      <c r="D7" s="1864"/>
      <c r="E7" s="1863"/>
      <c r="F7" s="1863"/>
      <c r="G7" s="1863"/>
      <c r="H7" s="1863"/>
    </row>
    <row r="8" spans="1:90" ht="22.5" customHeight="1">
      <c r="A8" s="1865" t="s">
        <v>3285</v>
      </c>
      <c r="B8" s="1866" t="s">
        <v>3286</v>
      </c>
      <c r="C8" s="1867">
        <v>4044</v>
      </c>
      <c r="D8" s="1867">
        <v>4009</v>
      </c>
      <c r="E8" s="1867">
        <v>3798</v>
      </c>
      <c r="F8" s="1867">
        <v>3713</v>
      </c>
      <c r="G8" s="1867">
        <v>3155</v>
      </c>
      <c r="H8" s="1867">
        <v>3405</v>
      </c>
    </row>
    <row r="9" spans="1:90" ht="18.95" customHeight="1">
      <c r="A9" s="1865" t="s">
        <v>3287</v>
      </c>
      <c r="B9" s="1868" t="s">
        <v>3288</v>
      </c>
      <c r="C9" s="1867">
        <v>7607</v>
      </c>
      <c r="D9" s="1867">
        <v>6732</v>
      </c>
      <c r="E9" s="1867">
        <v>7301</v>
      </c>
      <c r="F9" s="1867">
        <v>7309</v>
      </c>
      <c r="G9" s="1867">
        <v>8056</v>
      </c>
      <c r="H9" s="1867">
        <v>8329</v>
      </c>
    </row>
    <row r="10" spans="1:90" ht="18.95" customHeight="1">
      <c r="A10" s="1862" t="s">
        <v>3289</v>
      </c>
      <c r="B10" s="1868" t="s">
        <v>3288</v>
      </c>
      <c r="C10" s="1869">
        <f>SUM(C11:C28)</f>
        <v>113956.68999999999</v>
      </c>
      <c r="D10" s="1869">
        <v>102663</v>
      </c>
      <c r="E10" s="1869">
        <v>106271</v>
      </c>
      <c r="F10" s="1869">
        <v>106621</v>
      </c>
      <c r="G10" s="1869">
        <v>96847</v>
      </c>
      <c r="H10" s="1869">
        <v>93736</v>
      </c>
    </row>
    <row r="11" spans="1:90" ht="18.95" customHeight="1">
      <c r="A11" s="1865" t="s">
        <v>3290</v>
      </c>
      <c r="B11" s="1868" t="s">
        <v>3288</v>
      </c>
      <c r="C11" s="1867">
        <v>8833</v>
      </c>
      <c r="D11" s="1867">
        <v>7965</v>
      </c>
      <c r="E11" s="1867">
        <v>7731</v>
      </c>
      <c r="F11" s="1867">
        <v>8644</v>
      </c>
      <c r="G11" s="1867">
        <v>7333</v>
      </c>
      <c r="H11" s="1867">
        <v>7266</v>
      </c>
    </row>
    <row r="12" spans="1:90" ht="18.95" customHeight="1">
      <c r="A12" s="1865" t="s">
        <v>3291</v>
      </c>
      <c r="B12" s="1868" t="s">
        <v>3288</v>
      </c>
      <c r="C12" s="1867">
        <v>1436</v>
      </c>
      <c r="D12" s="1867">
        <v>1247</v>
      </c>
      <c r="E12" s="1867">
        <v>1429</v>
      </c>
      <c r="F12" s="1867">
        <v>1794</v>
      </c>
      <c r="G12" s="1867">
        <v>1443</v>
      </c>
      <c r="H12" s="1867">
        <v>1453</v>
      </c>
    </row>
    <row r="13" spans="1:90" ht="18.95" customHeight="1">
      <c r="A13" s="1865" t="s">
        <v>3292</v>
      </c>
      <c r="B13" s="1868" t="s">
        <v>3288</v>
      </c>
      <c r="C13" s="1867">
        <v>3549</v>
      </c>
      <c r="D13" s="1867">
        <v>2504</v>
      </c>
      <c r="E13" s="1867">
        <v>2738</v>
      </c>
      <c r="F13" s="1867">
        <v>3099</v>
      </c>
      <c r="G13" s="1867">
        <v>2495</v>
      </c>
      <c r="H13" s="1867">
        <v>3385</v>
      </c>
    </row>
    <row r="14" spans="1:90" ht="18.95" customHeight="1">
      <c r="A14" s="1865" t="s">
        <v>3293</v>
      </c>
      <c r="B14" s="1868" t="s">
        <v>3288</v>
      </c>
      <c r="C14" s="1867">
        <v>4279</v>
      </c>
      <c r="D14" s="1867">
        <v>3870</v>
      </c>
      <c r="E14" s="1867">
        <v>4659</v>
      </c>
      <c r="F14" s="1867">
        <v>4779</v>
      </c>
      <c r="G14" s="1867">
        <v>3642</v>
      </c>
      <c r="H14" s="1867">
        <v>3477</v>
      </c>
    </row>
    <row r="15" spans="1:90" ht="18.95" customHeight="1">
      <c r="A15" s="1865" t="s">
        <v>3294</v>
      </c>
      <c r="B15" s="1868" t="s">
        <v>3288</v>
      </c>
      <c r="C15" s="1867">
        <v>2105.2599999999998</v>
      </c>
      <c r="D15" s="1867">
        <v>1920.81</v>
      </c>
      <c r="E15" s="1867">
        <v>1962.82</v>
      </c>
      <c r="F15" s="1867">
        <v>1723</v>
      </c>
      <c r="G15" s="1867">
        <v>1382</v>
      </c>
      <c r="H15" s="1867">
        <v>725</v>
      </c>
    </row>
    <row r="16" spans="1:90" ht="18.95" customHeight="1">
      <c r="A16" s="1865" t="s">
        <v>3295</v>
      </c>
      <c r="B16" s="1868" t="s">
        <v>3288</v>
      </c>
      <c r="C16" s="1867">
        <v>1670</v>
      </c>
      <c r="D16" s="1867">
        <v>1491</v>
      </c>
      <c r="E16" s="1867">
        <v>1903</v>
      </c>
      <c r="F16" s="1867">
        <v>2030</v>
      </c>
      <c r="G16" s="1867">
        <v>1389</v>
      </c>
      <c r="H16" s="1867">
        <v>1981</v>
      </c>
    </row>
    <row r="17" spans="1:8" ht="18.95" customHeight="1">
      <c r="A17" s="1865" t="s">
        <v>3296</v>
      </c>
      <c r="B17" s="1868" t="s">
        <v>3288</v>
      </c>
      <c r="C17" s="1867">
        <v>29376</v>
      </c>
      <c r="D17" s="1867">
        <v>26812</v>
      </c>
      <c r="E17" s="1867">
        <v>25623</v>
      </c>
      <c r="F17" s="1867">
        <v>28914</v>
      </c>
      <c r="G17" s="1867">
        <v>25253</v>
      </c>
      <c r="H17" s="1867">
        <v>24702</v>
      </c>
    </row>
    <row r="18" spans="1:8" ht="18.95" customHeight="1">
      <c r="A18" s="1865" t="s">
        <v>3297</v>
      </c>
      <c r="B18" s="1868" t="s">
        <v>3288</v>
      </c>
      <c r="C18" s="1870">
        <v>163</v>
      </c>
      <c r="D18" s="1870">
        <v>84.57</v>
      </c>
      <c r="E18" s="1867">
        <v>119.77</v>
      </c>
      <c r="F18" s="1867">
        <v>96</v>
      </c>
      <c r="G18" s="1867">
        <v>71</v>
      </c>
      <c r="H18" s="1867">
        <v>48</v>
      </c>
    </row>
    <row r="19" spans="1:8" ht="18.95" customHeight="1">
      <c r="A19" s="1865" t="s">
        <v>3298</v>
      </c>
      <c r="B19" s="1868" t="s">
        <v>3288</v>
      </c>
      <c r="C19" s="1870">
        <v>535</v>
      </c>
      <c r="D19" s="1870">
        <v>553</v>
      </c>
      <c r="E19" s="1867">
        <v>726</v>
      </c>
      <c r="F19" s="1867">
        <v>562</v>
      </c>
      <c r="G19" s="1867">
        <v>368</v>
      </c>
      <c r="H19" s="1867">
        <v>268</v>
      </c>
    </row>
    <row r="20" spans="1:8" ht="18.95" customHeight="1">
      <c r="A20" s="1865" t="s">
        <v>3299</v>
      </c>
      <c r="B20" s="1868" t="s">
        <v>3288</v>
      </c>
      <c r="C20" s="1871" t="s">
        <v>2754</v>
      </c>
      <c r="D20" s="1871" t="s">
        <v>2754</v>
      </c>
      <c r="E20" s="1867">
        <v>2706</v>
      </c>
      <c r="F20" s="1867">
        <v>2406</v>
      </c>
      <c r="G20" s="1867">
        <v>2085</v>
      </c>
      <c r="H20" s="1867">
        <v>2257</v>
      </c>
    </row>
    <row r="21" spans="1:8" ht="18.95" customHeight="1">
      <c r="A21" s="1865" t="s">
        <v>3300</v>
      </c>
      <c r="B21" s="1868" t="s">
        <v>3288</v>
      </c>
      <c r="C21" s="1867">
        <v>618</v>
      </c>
      <c r="D21" s="1867">
        <v>189</v>
      </c>
      <c r="E21" s="1867">
        <v>149</v>
      </c>
      <c r="F21" s="1867">
        <v>269</v>
      </c>
      <c r="G21" s="1867">
        <v>214</v>
      </c>
      <c r="H21" s="1867">
        <v>392</v>
      </c>
    </row>
    <row r="22" spans="1:8" ht="18.95" customHeight="1">
      <c r="A22" s="1865" t="s">
        <v>3301</v>
      </c>
      <c r="B22" s="1868" t="s">
        <v>3288</v>
      </c>
      <c r="C22" s="1867">
        <v>625</v>
      </c>
      <c r="D22" s="1867">
        <v>451</v>
      </c>
      <c r="E22" s="1867">
        <v>415</v>
      </c>
      <c r="F22" s="1867">
        <v>442</v>
      </c>
      <c r="G22" s="1867">
        <v>387</v>
      </c>
      <c r="H22" s="1867">
        <v>495</v>
      </c>
    </row>
    <row r="23" spans="1:8" ht="18.95" customHeight="1">
      <c r="A23" s="1865" t="s">
        <v>3302</v>
      </c>
      <c r="B23" s="1868" t="s">
        <v>3288</v>
      </c>
      <c r="C23" s="1867">
        <v>12480</v>
      </c>
      <c r="D23" s="1867">
        <v>11375</v>
      </c>
      <c r="E23" s="1867">
        <v>13199</v>
      </c>
      <c r="F23" s="1867">
        <v>13035</v>
      </c>
      <c r="G23" s="1867">
        <v>11060</v>
      </c>
      <c r="H23" s="1867">
        <v>12082</v>
      </c>
    </row>
    <row r="24" spans="1:8" ht="18.95" customHeight="1">
      <c r="A24" s="1865" t="s">
        <v>3303</v>
      </c>
      <c r="B24" s="1868" t="s">
        <v>3288</v>
      </c>
      <c r="C24" s="1867">
        <v>5912.4299999999994</v>
      </c>
      <c r="D24" s="1867">
        <v>6898</v>
      </c>
      <c r="E24" s="1867">
        <v>6388.34</v>
      </c>
      <c r="F24" s="1867">
        <v>5134</v>
      </c>
      <c r="G24" s="1867">
        <v>3440</v>
      </c>
      <c r="H24" s="1867">
        <v>3219</v>
      </c>
    </row>
    <row r="25" spans="1:8" ht="18.95" customHeight="1">
      <c r="A25" s="1865" t="s">
        <v>3304</v>
      </c>
      <c r="B25" s="1868" t="s">
        <v>3288</v>
      </c>
      <c r="C25" s="1867">
        <v>10788</v>
      </c>
      <c r="D25" s="1867">
        <v>11693</v>
      </c>
      <c r="E25" s="1867">
        <v>9707</v>
      </c>
      <c r="F25" s="1867">
        <v>8760</v>
      </c>
      <c r="G25" s="1867">
        <v>10043</v>
      </c>
      <c r="H25" s="1867">
        <v>8459</v>
      </c>
    </row>
    <row r="26" spans="1:8" ht="18.95" customHeight="1">
      <c r="A26" s="1865" t="s">
        <v>3305</v>
      </c>
      <c r="B26" s="1868" t="s">
        <v>3288</v>
      </c>
      <c r="C26" s="1867">
        <v>19404</v>
      </c>
      <c r="D26" s="1867">
        <v>16427</v>
      </c>
      <c r="E26" s="1867">
        <v>16326</v>
      </c>
      <c r="F26" s="1867">
        <v>14124</v>
      </c>
      <c r="G26" s="1867">
        <v>17033</v>
      </c>
      <c r="H26" s="1867">
        <v>14822</v>
      </c>
    </row>
    <row r="27" spans="1:8" ht="18.95" customHeight="1">
      <c r="A27" s="1865" t="s">
        <v>3306</v>
      </c>
      <c r="B27" s="1868" t="s">
        <v>3288</v>
      </c>
      <c r="C27" s="1871">
        <v>1186</v>
      </c>
      <c r="D27" s="1871">
        <v>657</v>
      </c>
      <c r="E27" s="1871">
        <v>352</v>
      </c>
      <c r="F27" s="1871">
        <v>160</v>
      </c>
      <c r="G27" s="1871">
        <v>19</v>
      </c>
      <c r="H27" s="1871">
        <v>21</v>
      </c>
    </row>
    <row r="28" spans="1:8" ht="18.95" customHeight="1">
      <c r="A28" s="1872" t="s">
        <v>3307</v>
      </c>
      <c r="B28" s="1873" t="s">
        <v>3288</v>
      </c>
      <c r="C28" s="1874">
        <v>10997</v>
      </c>
      <c r="D28" s="1874">
        <v>8525</v>
      </c>
      <c r="E28" s="1874">
        <v>10136</v>
      </c>
      <c r="F28" s="1874">
        <v>10651</v>
      </c>
      <c r="G28" s="1874">
        <v>9190</v>
      </c>
      <c r="H28" s="1874">
        <v>8684</v>
      </c>
    </row>
    <row r="29" spans="1:8" ht="15.75" customHeight="1">
      <c r="A29" s="1858" t="s">
        <v>3308</v>
      </c>
      <c r="B29" s="1859"/>
      <c r="C29" s="1859"/>
      <c r="D29" s="1859"/>
      <c r="E29" s="1859"/>
      <c r="F29" s="1859"/>
      <c r="G29" s="1859"/>
      <c r="H29" s="1859"/>
    </row>
    <row r="30" spans="1:8" ht="9" customHeight="1">
      <c r="A30" s="1859"/>
      <c r="B30" s="1859"/>
      <c r="C30" s="1860"/>
      <c r="D30" s="1859"/>
      <c r="E30" s="1859"/>
      <c r="F30" s="1859"/>
      <c r="G30" s="1859"/>
      <c r="H30" s="1859"/>
    </row>
    <row r="31" spans="1:8" ht="20.25" customHeight="1">
      <c r="A31" s="1875"/>
      <c r="B31" s="1876"/>
      <c r="C31" s="1877">
        <v>2014</v>
      </c>
      <c r="D31" s="1877">
        <v>2015</v>
      </c>
      <c r="E31" s="1877">
        <v>2016</v>
      </c>
      <c r="F31" s="1877">
        <v>2017</v>
      </c>
      <c r="G31" s="1877" t="s">
        <v>3309</v>
      </c>
      <c r="H31" s="1877" t="s">
        <v>3283</v>
      </c>
    </row>
    <row r="32" spans="1:8" ht="18" customHeight="1">
      <c r="A32" s="1865" t="s">
        <v>3310</v>
      </c>
      <c r="B32" s="1878"/>
      <c r="C32" s="1879">
        <v>1649</v>
      </c>
      <c r="D32" s="1879">
        <v>1799</v>
      </c>
      <c r="E32" s="1879">
        <v>1804</v>
      </c>
      <c r="F32" s="1879">
        <v>1758</v>
      </c>
      <c r="G32" s="1879">
        <v>1745</v>
      </c>
      <c r="H32" s="1879">
        <v>1722</v>
      </c>
    </row>
    <row r="33" spans="1:8" ht="18.75" customHeight="1">
      <c r="A33" s="1865" t="s">
        <v>3311</v>
      </c>
      <c r="B33" s="1880"/>
      <c r="C33" s="1867">
        <v>10214</v>
      </c>
      <c r="D33" s="1867">
        <v>11669</v>
      </c>
      <c r="E33" s="1867">
        <v>13877</v>
      </c>
      <c r="F33" s="1867">
        <v>19887</v>
      </c>
      <c r="G33" s="1867">
        <v>25319</v>
      </c>
      <c r="H33" s="1867">
        <v>28089</v>
      </c>
    </row>
    <row r="34" spans="1:8" ht="18" customHeight="1">
      <c r="A34" s="1865" t="s">
        <v>3312</v>
      </c>
      <c r="B34" s="1880"/>
      <c r="C34" s="1874">
        <v>774</v>
      </c>
      <c r="D34" s="1874">
        <v>771</v>
      </c>
      <c r="E34" s="1874">
        <v>1017</v>
      </c>
      <c r="F34" s="1874">
        <v>1087</v>
      </c>
      <c r="G34" s="1874">
        <v>2052</v>
      </c>
      <c r="H34" s="1874">
        <v>1852</v>
      </c>
    </row>
    <row r="35" spans="1:8" ht="18" customHeight="1">
      <c r="A35" s="2241" t="s">
        <v>260</v>
      </c>
      <c r="B35" s="1881"/>
      <c r="C35" s="1882">
        <v>12351</v>
      </c>
      <c r="D35" s="1882">
        <v>12650</v>
      </c>
      <c r="E35" s="1882">
        <v>16698</v>
      </c>
      <c r="F35" s="1882">
        <v>22732</v>
      </c>
      <c r="G35" s="1882">
        <v>29116</v>
      </c>
      <c r="H35" s="1882">
        <v>31663</v>
      </c>
    </row>
    <row r="36" spans="1:8" ht="18" customHeight="1">
      <c r="A36" s="1854" t="s">
        <v>3237</v>
      </c>
      <c r="B36" s="1883"/>
      <c r="C36" s="1884" t="s">
        <v>3313</v>
      </c>
      <c r="D36" s="1885"/>
      <c r="E36" s="1885"/>
      <c r="F36" s="1886"/>
      <c r="G36" s="1887"/>
      <c r="H36" s="1887"/>
    </row>
    <row r="37" spans="1:8" ht="15" customHeight="1">
      <c r="A37" s="1888" t="s">
        <v>3314</v>
      </c>
      <c r="B37" s="1889"/>
      <c r="C37" s="1890"/>
      <c r="D37" s="1889"/>
      <c r="E37" s="1889"/>
      <c r="F37" s="1397"/>
      <c r="G37" s="1397"/>
      <c r="H37" s="1397"/>
    </row>
    <row r="38" spans="1:8" ht="15" customHeight="1">
      <c r="A38" s="1854" t="s">
        <v>3315</v>
      </c>
      <c r="B38" s="1889"/>
      <c r="C38" s="1890"/>
      <c r="D38" s="1889"/>
      <c r="E38" s="1889"/>
      <c r="F38" s="1397"/>
      <c r="G38" s="1397"/>
      <c r="H38" s="1397"/>
    </row>
    <row r="39" spans="1:8" ht="13.5" customHeight="1">
      <c r="A39" s="1891" t="s">
        <v>3316</v>
      </c>
      <c r="B39" s="1889"/>
      <c r="C39" s="1890"/>
      <c r="D39" s="1889"/>
      <c r="E39" s="1889"/>
      <c r="F39" s="1397"/>
      <c r="G39" s="1397"/>
      <c r="H39" s="1397"/>
    </row>
    <row r="40" spans="1:8" ht="15" customHeight="1">
      <c r="A40" s="3064" t="s">
        <v>3317</v>
      </c>
      <c r="B40" s="3065"/>
      <c r="C40" s="3065"/>
      <c r="D40" s="3065"/>
      <c r="E40" s="266"/>
      <c r="F40" s="3066"/>
      <c r="G40" s="3066"/>
      <c r="H40" s="3067"/>
    </row>
    <row r="41" spans="1:8" ht="15" customHeight="1">
      <c r="A41" s="3068" t="s">
        <v>3318</v>
      </c>
      <c r="B41" s="3065"/>
      <c r="C41" s="3065"/>
      <c r="D41" s="3065"/>
      <c r="E41" s="266"/>
      <c r="F41" s="3066"/>
      <c r="G41" s="3066"/>
      <c r="H41" s="3067"/>
    </row>
    <row r="42" spans="1:8" ht="15.75" customHeight="1">
      <c r="A42" s="1854" t="s">
        <v>3319</v>
      </c>
      <c r="B42" s="1889"/>
      <c r="C42" s="1890"/>
      <c r="D42" s="1889"/>
      <c r="E42" s="1889"/>
      <c r="F42" s="1397"/>
      <c r="G42" s="1397"/>
      <c r="H42" s="1397"/>
    </row>
    <row r="43" spans="1:8" ht="15.75" customHeight="1">
      <c r="A43" s="1889" t="s">
        <v>3320</v>
      </c>
      <c r="B43" s="1889"/>
      <c r="C43" s="1890"/>
      <c r="D43" s="1889"/>
      <c r="E43" s="1889"/>
      <c r="F43" s="1397"/>
      <c r="G43" s="1397"/>
      <c r="H43" s="1397"/>
    </row>
  </sheetData>
  <mergeCells count="2">
    <mergeCell ref="A1:C1"/>
    <mergeCell ref="A2:H2"/>
  </mergeCells>
  <hyperlinks>
    <hyperlink ref="A1" location="CONTENT!A1" display="Back to table of contents"/>
  </hyperlinks>
  <pageMargins left="0.90551181102362199" right="0.511811023622047" top="0.98425196850393704" bottom="0.74803149606299202" header="0.59055118110236204" footer="0.31496062992126"/>
  <pageSetup paperSize="9" scale="9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CK25"/>
  <sheetViews>
    <sheetView workbookViewId="0">
      <selection activeCell="L1" sqref="L1:L1048576"/>
    </sheetView>
  </sheetViews>
  <sheetFormatPr defaultColWidth="10.5" defaultRowHeight="12.75"/>
  <cols>
    <col min="1" max="1" width="16.6640625" style="1895" customWidth="1"/>
    <col min="2" max="2" width="11.5" style="1895" customWidth="1"/>
    <col min="3" max="3" width="10.33203125" style="1895" customWidth="1"/>
    <col min="4" max="4" width="13.5" style="1895" customWidth="1"/>
    <col min="5" max="6" width="10.5" style="1895" customWidth="1"/>
    <col min="7" max="7" width="11" style="1895" customWidth="1"/>
    <col min="8" max="8" width="10.33203125" style="1895" customWidth="1"/>
    <col min="9" max="9" width="12.5" style="1895" customWidth="1"/>
    <col min="10" max="11" width="10.6640625" style="1895" customWidth="1"/>
    <col min="12" max="16384" width="10.5" style="1895"/>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5.6" customHeight="1">
      <c r="A2" s="1892" t="s">
        <v>3321</v>
      </c>
      <c r="B2" s="1893"/>
      <c r="C2" s="1893"/>
      <c r="D2" s="1893"/>
      <c r="E2" s="1893"/>
      <c r="F2" s="1893"/>
      <c r="G2" s="1894"/>
      <c r="H2" s="1894"/>
      <c r="I2" s="1894"/>
      <c r="J2" s="1894"/>
      <c r="K2" s="1894"/>
    </row>
    <row r="3" spans="1:89" ht="12.75" customHeight="1">
      <c r="A3" s="1896"/>
      <c r="B3" s="1896"/>
      <c r="C3" s="1896"/>
      <c r="D3" s="1896"/>
      <c r="E3" s="1896"/>
      <c r="F3" s="1896"/>
      <c r="G3" s="1897"/>
      <c r="H3" s="1898"/>
      <c r="I3" s="1898"/>
      <c r="J3" s="1898"/>
      <c r="K3" s="1898"/>
    </row>
    <row r="4" spans="1:89" ht="18.75" customHeight="1">
      <c r="A4" s="6970" t="s">
        <v>3322</v>
      </c>
      <c r="B4" s="2241">
        <v>2015</v>
      </c>
      <c r="C4" s="2242"/>
      <c r="D4" s="2241">
        <v>2016</v>
      </c>
      <c r="E4" s="2242"/>
      <c r="F4" s="2241">
        <v>2017</v>
      </c>
      <c r="G4" s="2242"/>
      <c r="H4" s="6972">
        <v>2018</v>
      </c>
      <c r="I4" s="6973"/>
      <c r="J4" s="6972">
        <v>2019</v>
      </c>
      <c r="K4" s="6973"/>
    </row>
    <row r="5" spans="1:89" ht="49.5" customHeight="1">
      <c r="A5" s="6971"/>
      <c r="B5" s="1899" t="s">
        <v>3323</v>
      </c>
      <c r="C5" s="1899" t="s">
        <v>3324</v>
      </c>
      <c r="D5" s="1899" t="s">
        <v>3323</v>
      </c>
      <c r="E5" s="1899" t="s">
        <v>3324</v>
      </c>
      <c r="F5" s="1899" t="s">
        <v>3323</v>
      </c>
      <c r="G5" s="1899" t="s">
        <v>3324</v>
      </c>
      <c r="H5" s="1899" t="s">
        <v>3323</v>
      </c>
      <c r="I5" s="1899" t="s">
        <v>3324</v>
      </c>
      <c r="J5" s="1899" t="s">
        <v>3323</v>
      </c>
      <c r="K5" s="1899" t="s">
        <v>3324</v>
      </c>
    </row>
    <row r="6" spans="1:89" ht="33.75" customHeight="1">
      <c r="A6" s="1900" t="s">
        <v>3325</v>
      </c>
      <c r="B6" s="1901">
        <v>8055</v>
      </c>
      <c r="C6" s="1902">
        <v>2012.5828000000001</v>
      </c>
      <c r="D6" s="1901">
        <v>7125</v>
      </c>
      <c r="E6" s="1903">
        <v>1955.9</v>
      </c>
      <c r="F6" s="1901">
        <v>7151</v>
      </c>
      <c r="G6" s="1903">
        <v>2078</v>
      </c>
      <c r="H6" s="1901">
        <v>7443</v>
      </c>
      <c r="I6" s="1903">
        <v>2052.5</v>
      </c>
      <c r="J6" s="1901">
        <v>7303</v>
      </c>
      <c r="K6" s="1903">
        <v>2051.1</v>
      </c>
    </row>
    <row r="7" spans="1:89" ht="32.25" customHeight="1">
      <c r="A7" s="1900" t="s">
        <v>1497</v>
      </c>
      <c r="B7" s="1904">
        <v>175</v>
      </c>
      <c r="C7" s="1905">
        <v>63.7</v>
      </c>
      <c r="D7" s="1904">
        <v>194</v>
      </c>
      <c r="E7" s="1905">
        <v>36.299999999999997</v>
      </c>
      <c r="F7" s="1904">
        <v>67</v>
      </c>
      <c r="G7" s="1905">
        <v>12.3</v>
      </c>
      <c r="H7" s="1904">
        <v>114</v>
      </c>
      <c r="I7" s="1905">
        <v>22.6205</v>
      </c>
      <c r="J7" s="1904">
        <v>43</v>
      </c>
      <c r="K7" s="1905">
        <v>9.8000000000000007</v>
      </c>
    </row>
    <row r="8" spans="1:89" ht="30.75" customHeight="1">
      <c r="A8" s="1906" t="s">
        <v>3326</v>
      </c>
      <c r="B8" s="1907">
        <v>168</v>
      </c>
      <c r="C8" s="1908">
        <v>31.616700000000005</v>
      </c>
      <c r="D8" s="1907">
        <v>176</v>
      </c>
      <c r="E8" s="1908">
        <v>31.7</v>
      </c>
      <c r="F8" s="1907">
        <v>55</v>
      </c>
      <c r="G8" s="1908">
        <v>10</v>
      </c>
      <c r="H8" s="1907">
        <v>102</v>
      </c>
      <c r="I8" s="1908">
        <v>20.8</v>
      </c>
      <c r="J8" s="1907">
        <v>38</v>
      </c>
      <c r="K8" s="1908">
        <v>8.8000000000000007</v>
      </c>
    </row>
    <row r="9" spans="1:89" ht="27" customHeight="1">
      <c r="A9" s="1909" t="s">
        <v>3327</v>
      </c>
      <c r="B9" s="1907">
        <v>7</v>
      </c>
      <c r="C9" s="1910">
        <v>32.1</v>
      </c>
      <c r="D9" s="1907">
        <v>18</v>
      </c>
      <c r="E9" s="1910">
        <v>4.5999999999999996</v>
      </c>
      <c r="F9" s="1907">
        <v>12</v>
      </c>
      <c r="G9" s="1910">
        <v>2.2999999999999998</v>
      </c>
      <c r="H9" s="1907">
        <v>12</v>
      </c>
      <c r="I9" s="1910">
        <v>1.8</v>
      </c>
      <c r="J9" s="1907">
        <v>5</v>
      </c>
      <c r="K9" s="1910">
        <v>1</v>
      </c>
    </row>
    <row r="10" spans="1:89" ht="31.5" customHeight="1">
      <c r="A10" s="1900" t="s">
        <v>567</v>
      </c>
      <c r="B10" s="1901">
        <v>184</v>
      </c>
      <c r="C10" s="1905">
        <v>24.753500000000003</v>
      </c>
      <c r="D10" s="1901">
        <v>130</v>
      </c>
      <c r="E10" s="1905">
        <v>17.8</v>
      </c>
      <c r="F10" s="1901">
        <v>411</v>
      </c>
      <c r="G10" s="1905">
        <v>73.900000000000006</v>
      </c>
      <c r="H10" s="1901">
        <v>277</v>
      </c>
      <c r="I10" s="1905">
        <v>54.900400000000005</v>
      </c>
      <c r="J10" s="1901">
        <v>355</v>
      </c>
      <c r="K10" s="1905">
        <v>62.7</v>
      </c>
    </row>
    <row r="11" spans="1:89" ht="39" customHeight="1">
      <c r="A11" s="1900" t="s">
        <v>3328</v>
      </c>
      <c r="B11" s="1901">
        <v>7528</v>
      </c>
      <c r="C11" s="1903">
        <v>1924.1</v>
      </c>
      <c r="D11" s="1901">
        <v>6801</v>
      </c>
      <c r="E11" s="1903">
        <v>1901.8</v>
      </c>
      <c r="F11" s="1901">
        <v>6673</v>
      </c>
      <c r="G11" s="1903">
        <v>1991.8</v>
      </c>
      <c r="H11" s="1901">
        <v>7052</v>
      </c>
      <c r="I11" s="1903">
        <v>1975</v>
      </c>
      <c r="J11" s="1901">
        <v>6905</v>
      </c>
      <c r="K11" s="1903">
        <v>1978.6</v>
      </c>
    </row>
    <row r="12" spans="1:89" ht="1.5" customHeight="1">
      <c r="A12" s="1911"/>
      <c r="B12" s="1912"/>
      <c r="C12" s="1913"/>
      <c r="D12" s="1912"/>
      <c r="E12" s="1913"/>
      <c r="F12" s="1912"/>
      <c r="G12" s="1913"/>
      <c r="H12" s="1912"/>
      <c r="I12" s="1913"/>
      <c r="J12" s="1912"/>
      <c r="K12" s="1913"/>
    </row>
    <row r="13" spans="1:89" ht="27" customHeight="1">
      <c r="A13" s="1900" t="s">
        <v>3329</v>
      </c>
      <c r="B13" s="1901">
        <v>3855</v>
      </c>
      <c r="C13" s="1905">
        <v>35.6</v>
      </c>
      <c r="D13" s="1901">
        <v>3289</v>
      </c>
      <c r="E13" s="1905">
        <v>31.8</v>
      </c>
      <c r="F13" s="1901">
        <v>2434</v>
      </c>
      <c r="G13" s="1905">
        <v>31.8</v>
      </c>
      <c r="H13" s="1901">
        <v>2328</v>
      </c>
      <c r="I13" s="1905">
        <v>35.808740000000007</v>
      </c>
      <c r="J13" s="1901">
        <v>1550</v>
      </c>
      <c r="K13" s="1905">
        <v>24.1</v>
      </c>
    </row>
    <row r="14" spans="1:89" ht="30" customHeight="1">
      <c r="A14" s="1909" t="s">
        <v>3330</v>
      </c>
      <c r="B14" s="1907">
        <v>3752</v>
      </c>
      <c r="C14" s="1908">
        <v>33.700000000000003</v>
      </c>
      <c r="D14" s="1907">
        <v>3164</v>
      </c>
      <c r="E14" s="1908">
        <v>29.5</v>
      </c>
      <c r="F14" s="1907">
        <v>2196</v>
      </c>
      <c r="G14" s="1908">
        <v>27.5</v>
      </c>
      <c r="H14" s="1907">
        <v>1498</v>
      </c>
      <c r="I14" s="1908">
        <v>19.2</v>
      </c>
      <c r="J14" s="1907">
        <v>920</v>
      </c>
      <c r="K14" s="1908">
        <v>11.2</v>
      </c>
    </row>
    <row r="15" spans="1:89" ht="33" customHeight="1">
      <c r="A15" s="1909" t="s">
        <v>3331</v>
      </c>
      <c r="B15" s="1907">
        <v>103</v>
      </c>
      <c r="C15" s="1908">
        <v>1.9</v>
      </c>
      <c r="D15" s="1907">
        <v>125</v>
      </c>
      <c r="E15" s="1908">
        <v>2.2999999999999998</v>
      </c>
      <c r="F15" s="1907">
        <v>238</v>
      </c>
      <c r="G15" s="1908">
        <v>4.3</v>
      </c>
      <c r="H15" s="1907">
        <v>830</v>
      </c>
      <c r="I15" s="1908">
        <v>16.600000000000001</v>
      </c>
      <c r="J15" s="1907">
        <v>630</v>
      </c>
      <c r="K15" s="1908">
        <v>12.9</v>
      </c>
    </row>
    <row r="16" spans="1:89" ht="34.5" customHeight="1">
      <c r="A16" s="1900" t="s">
        <v>3332</v>
      </c>
      <c r="B16" s="1901">
        <v>443</v>
      </c>
      <c r="C16" s="1905">
        <v>6</v>
      </c>
      <c r="D16" s="1901">
        <v>648</v>
      </c>
      <c r="E16" s="1905">
        <v>9.8000000000000007</v>
      </c>
      <c r="F16" s="1901">
        <v>1624</v>
      </c>
      <c r="G16" s="1905">
        <v>24.2</v>
      </c>
      <c r="H16" s="1901">
        <v>1590</v>
      </c>
      <c r="I16" s="1905">
        <v>25.6</v>
      </c>
      <c r="J16" s="1901">
        <v>1002</v>
      </c>
      <c r="K16" s="1905">
        <v>18.399999999999999</v>
      </c>
    </row>
    <row r="17" spans="1:11" ht="38.25" customHeight="1">
      <c r="A17" s="1914" t="s">
        <v>3333</v>
      </c>
      <c r="B17" s="1915">
        <v>8564</v>
      </c>
      <c r="C17" s="1915">
        <v>560</v>
      </c>
      <c r="D17" s="1915">
        <v>9632</v>
      </c>
      <c r="E17" s="1916">
        <v>631.6</v>
      </c>
      <c r="F17" s="1915">
        <v>9332</v>
      </c>
      <c r="G17" s="1916">
        <v>605.9</v>
      </c>
      <c r="H17" s="1915">
        <v>8424</v>
      </c>
      <c r="I17" s="1916">
        <v>542.79999999999995</v>
      </c>
      <c r="J17" s="1915">
        <v>8865</v>
      </c>
      <c r="K17" s="1916">
        <v>595.6</v>
      </c>
    </row>
    <row r="18" spans="1:11" ht="4.5" customHeight="1">
      <c r="A18" s="1917"/>
      <c r="B18" s="1918"/>
      <c r="C18" s="1918"/>
      <c r="D18" s="1918"/>
      <c r="E18" s="1918"/>
      <c r="F18" s="1919"/>
      <c r="G18" s="1920"/>
      <c r="H18" s="1918"/>
      <c r="I18" s="1918"/>
      <c r="J18" s="1918"/>
      <c r="K18" s="1918"/>
    </row>
    <row r="19" spans="1:11" ht="15" customHeight="1">
      <c r="A19" s="1921" t="s">
        <v>3334</v>
      </c>
      <c r="B19" s="1896"/>
      <c r="C19" s="1896"/>
      <c r="D19" s="1896"/>
      <c r="E19" s="1896"/>
      <c r="F19" s="1896"/>
      <c r="G19" s="1898"/>
      <c r="H19" s="1898"/>
      <c r="I19" s="1898"/>
      <c r="J19" s="1898"/>
      <c r="K19" s="1898"/>
    </row>
    <row r="20" spans="1:11" ht="15" customHeight="1">
      <c r="A20" s="1921" t="s">
        <v>3335</v>
      </c>
      <c r="B20" s="1896"/>
      <c r="C20" s="1896"/>
      <c r="D20" s="1896"/>
      <c r="E20" s="1896"/>
      <c r="F20" s="1896"/>
      <c r="G20" s="1898"/>
      <c r="H20" s="1898"/>
      <c r="I20" s="1898"/>
      <c r="J20" s="1898"/>
      <c r="K20" s="1898"/>
    </row>
    <row r="21" spans="1:11" ht="12.75" customHeight="1">
      <c r="A21" s="1921" t="s">
        <v>3336</v>
      </c>
      <c r="B21" s="1896"/>
      <c r="C21" s="1896"/>
      <c r="D21" s="1896"/>
      <c r="E21" s="1896"/>
      <c r="F21" s="1896"/>
      <c r="G21" s="1898"/>
      <c r="H21" s="1898"/>
      <c r="I21" s="1898"/>
      <c r="J21" s="1898"/>
      <c r="K21" s="1898"/>
    </row>
    <row r="22" spans="1:11">
      <c r="A22" s="1896"/>
      <c r="B22" s="1896"/>
      <c r="C22" s="1896"/>
      <c r="D22" s="1896"/>
      <c r="E22" s="1896"/>
      <c r="F22" s="1896"/>
      <c r="G22" s="1896"/>
      <c r="H22" s="1896"/>
      <c r="I22" s="1896"/>
      <c r="J22" s="1896"/>
      <c r="K22" s="1896"/>
    </row>
    <row r="23" spans="1:11">
      <c r="A23" s="1896"/>
      <c r="B23" s="1896"/>
      <c r="C23" s="1896"/>
      <c r="D23" s="1896"/>
      <c r="E23" s="1896"/>
      <c r="F23" s="1896"/>
      <c r="G23" s="1896"/>
      <c r="H23" s="1896"/>
      <c r="I23" s="1896"/>
      <c r="J23" s="1896"/>
      <c r="K23" s="1896"/>
    </row>
    <row r="24" spans="1:11">
      <c r="A24" s="1896"/>
      <c r="B24" s="1896"/>
      <c r="C24" s="1896"/>
      <c r="D24" s="1896"/>
      <c r="E24" s="1896"/>
      <c r="F24" s="1896"/>
      <c r="G24" s="1896"/>
      <c r="H24" s="1896"/>
      <c r="I24" s="1896"/>
      <c r="J24" s="1896"/>
      <c r="K24" s="1896"/>
    </row>
    <row r="25" spans="1:11">
      <c r="A25" s="1896"/>
      <c r="B25" s="1896"/>
      <c r="C25" s="1896"/>
      <c r="D25" s="1896"/>
      <c r="E25" s="1896"/>
      <c r="F25" s="1896"/>
      <c r="G25" s="1896"/>
      <c r="H25" s="1896"/>
      <c r="I25" s="1896"/>
      <c r="J25" s="1896"/>
      <c r="K25" s="1896"/>
    </row>
  </sheetData>
  <mergeCells count="4">
    <mergeCell ref="A1:C1"/>
    <mergeCell ref="A4:A5"/>
    <mergeCell ref="H4:I4"/>
    <mergeCell ref="J4:K4"/>
  </mergeCells>
  <hyperlinks>
    <hyperlink ref="A1" location="CONTENT!A1" display="Back to table of contents"/>
  </hyperlinks>
  <printOptions horizontalCentered="1" verticalCentered="1"/>
  <pageMargins left="0.69" right="0.118110236220472" top="0.44" bottom="0.484251969" header="0.31496062992126" footer="1.0629921259842501"/>
  <pageSetup paperSize="9" orientation="landscape"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CJ27"/>
  <sheetViews>
    <sheetView zoomScaleNormal="100" workbookViewId="0">
      <selection sqref="A1:C1"/>
    </sheetView>
  </sheetViews>
  <sheetFormatPr defaultColWidth="9.1640625" defaultRowHeight="15"/>
  <cols>
    <col min="1" max="1" width="10.5" style="1859" customWidth="1"/>
    <col min="2" max="2" width="9.5" style="1859" customWidth="1"/>
    <col min="3" max="3" width="7" style="1859" customWidth="1"/>
    <col min="4" max="4" width="9.33203125" style="1859" customWidth="1"/>
    <col min="5" max="5" width="6.5" style="1859" customWidth="1"/>
    <col min="6" max="6" width="10.5" style="1859" customWidth="1"/>
    <col min="7" max="7" width="10.1640625" style="1859" customWidth="1"/>
    <col min="8" max="8" width="10.5" style="1859" customWidth="1"/>
    <col min="9" max="10" width="12.6640625" style="1859" customWidth="1"/>
    <col min="11" max="11" width="9.5" style="1859" customWidth="1"/>
    <col min="12" max="12" width="8" style="1859" customWidth="1"/>
    <col min="13" max="13" width="8.33203125" style="1859" customWidth="1"/>
    <col min="14" max="16384" width="9.1640625" style="1859"/>
  </cols>
  <sheetData>
    <row r="1" spans="1:88"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c r="A2" s="1858" t="s">
        <v>3337</v>
      </c>
      <c r="K2" s="1922"/>
      <c r="L2" s="1922"/>
      <c r="M2" s="1922"/>
    </row>
    <row r="3" spans="1:88" ht="10.5" customHeight="1"/>
    <row r="4" spans="1:88" s="1923" customFormat="1" ht="31.5" customHeight="1">
      <c r="A4" s="6977" t="s">
        <v>3338</v>
      </c>
      <c r="B4" s="6974" t="s">
        <v>3339</v>
      </c>
      <c r="C4" s="6975"/>
      <c r="D4" s="6976"/>
      <c r="E4" s="6974" t="s">
        <v>3340</v>
      </c>
      <c r="F4" s="6975"/>
      <c r="G4" s="6976"/>
      <c r="H4" s="6974" t="s">
        <v>3341</v>
      </c>
      <c r="I4" s="6975"/>
      <c r="J4" s="6976"/>
      <c r="K4" s="6974" t="s">
        <v>3342</v>
      </c>
      <c r="L4" s="6975"/>
      <c r="M4" s="6976"/>
    </row>
    <row r="5" spans="1:88" ht="18" customHeight="1">
      <c r="A5" s="6977"/>
      <c r="B5" s="2243" t="s">
        <v>3343</v>
      </c>
      <c r="C5" s="1924" t="s">
        <v>3344</v>
      </c>
      <c r="D5" s="1925" t="s">
        <v>260</v>
      </c>
      <c r="E5" s="2243" t="s">
        <v>3343</v>
      </c>
      <c r="F5" s="1924" t="s">
        <v>3344</v>
      </c>
      <c r="G5" s="1925" t="s">
        <v>260</v>
      </c>
      <c r="H5" s="2243" t="s">
        <v>3343</v>
      </c>
      <c r="I5" s="1924" t="s">
        <v>3344</v>
      </c>
      <c r="J5" s="1925" t="s">
        <v>260</v>
      </c>
      <c r="K5" s="2243" t="s">
        <v>3343</v>
      </c>
      <c r="L5" s="1924" t="s">
        <v>3344</v>
      </c>
      <c r="M5" s="1925" t="s">
        <v>260</v>
      </c>
    </row>
    <row r="6" spans="1:88" s="1931" customFormat="1" ht="19.5" customHeight="1">
      <c r="A6" s="1926">
        <v>2013</v>
      </c>
      <c r="B6" s="1927">
        <v>29.6</v>
      </c>
      <c r="C6" s="1927">
        <v>26.8</v>
      </c>
      <c r="D6" s="1927">
        <v>56.4</v>
      </c>
      <c r="E6" s="1928">
        <v>28</v>
      </c>
      <c r="F6" s="1927">
        <v>25.5</v>
      </c>
      <c r="G6" s="1927">
        <v>53.5</v>
      </c>
      <c r="H6" s="2244">
        <v>2237</v>
      </c>
      <c r="I6" s="1929">
        <v>1579</v>
      </c>
      <c r="J6" s="2245">
        <v>3816</v>
      </c>
      <c r="K6" s="1928">
        <v>79.900000000000006</v>
      </c>
      <c r="L6" s="1930">
        <v>62</v>
      </c>
      <c r="M6" s="1927">
        <v>71.400000000000006</v>
      </c>
    </row>
    <row r="7" spans="1:88" s="1931" customFormat="1" ht="19.5" customHeight="1">
      <c r="A7" s="1926">
        <v>2014</v>
      </c>
      <c r="B7" s="1927">
        <v>32.799999999999997</v>
      </c>
      <c r="C7" s="1927">
        <v>24.3</v>
      </c>
      <c r="D7" s="1927">
        <v>57.1</v>
      </c>
      <c r="E7" s="1928">
        <v>26.4</v>
      </c>
      <c r="F7" s="1927">
        <v>24.3</v>
      </c>
      <c r="G7" s="1927">
        <v>50.7</v>
      </c>
      <c r="H7" s="2244">
        <v>2309</v>
      </c>
      <c r="I7" s="1929">
        <v>1735</v>
      </c>
      <c r="J7" s="2245">
        <v>4044</v>
      </c>
      <c r="K7" s="1928">
        <v>87.4</v>
      </c>
      <c r="L7" s="1930">
        <v>71.5</v>
      </c>
      <c r="M7" s="1927">
        <v>79.8</v>
      </c>
    </row>
    <row r="8" spans="1:88" s="1933" customFormat="1" ht="19.5" customHeight="1">
      <c r="A8" s="1926">
        <v>2015</v>
      </c>
      <c r="B8" s="1927">
        <v>32.6</v>
      </c>
      <c r="C8" s="1927">
        <v>24.3</v>
      </c>
      <c r="D8" s="1927">
        <v>56.9</v>
      </c>
      <c r="E8" s="1928">
        <v>28.3</v>
      </c>
      <c r="F8" s="1927">
        <v>24.1</v>
      </c>
      <c r="G8" s="1927">
        <v>52.4</v>
      </c>
      <c r="H8" s="2244">
        <v>2399</v>
      </c>
      <c r="I8" s="1929">
        <v>1610</v>
      </c>
      <c r="J8" s="2245">
        <v>4009</v>
      </c>
      <c r="K8" s="1928">
        <v>84.7</v>
      </c>
      <c r="L8" s="1930">
        <v>66.900000000000006</v>
      </c>
      <c r="M8" s="1927">
        <v>76.5</v>
      </c>
    </row>
    <row r="9" spans="1:88" s="1933" customFormat="1" ht="19.5" customHeight="1">
      <c r="A9" s="1926">
        <v>2016</v>
      </c>
      <c r="B9" s="1927">
        <v>32.9</v>
      </c>
      <c r="C9" s="1927">
        <v>22.7</v>
      </c>
      <c r="D9" s="1927">
        <v>55.6</v>
      </c>
      <c r="E9" s="1928">
        <v>28.2</v>
      </c>
      <c r="F9" s="1927">
        <v>23.3</v>
      </c>
      <c r="G9" s="1927">
        <v>51.5</v>
      </c>
      <c r="H9" s="2244">
        <v>2254</v>
      </c>
      <c r="I9" s="1929">
        <v>1544</v>
      </c>
      <c r="J9" s="2245">
        <v>3798</v>
      </c>
      <c r="K9" s="1928">
        <v>80.099999999999994</v>
      </c>
      <c r="L9" s="1930">
        <v>66.3</v>
      </c>
      <c r="M9" s="1927">
        <v>73.75</v>
      </c>
    </row>
    <row r="10" spans="1:88" s="1933" customFormat="1" ht="19.5" customHeight="1">
      <c r="A10" s="1926">
        <v>2017</v>
      </c>
      <c r="B10" s="1927">
        <v>32.299999999999997</v>
      </c>
      <c r="C10" s="1927">
        <v>21.9</v>
      </c>
      <c r="D10" s="1927">
        <v>54.2</v>
      </c>
      <c r="E10" s="1928">
        <v>27.5</v>
      </c>
      <c r="F10" s="1927">
        <v>22.5</v>
      </c>
      <c r="G10" s="1927">
        <v>50</v>
      </c>
      <c r="H10" s="2244">
        <v>2246</v>
      </c>
      <c r="I10" s="1929">
        <v>1467</v>
      </c>
      <c r="J10" s="2245">
        <v>3713</v>
      </c>
      <c r="K10" s="1928">
        <v>81.599999999999994</v>
      </c>
      <c r="L10" s="1930">
        <v>65.2</v>
      </c>
      <c r="M10" s="1927">
        <v>74.3</v>
      </c>
    </row>
    <row r="11" spans="1:88" s="1931" customFormat="1" ht="19.5" customHeight="1">
      <c r="A11" s="1926">
        <v>2018</v>
      </c>
      <c r="B11" s="1927">
        <v>30.3</v>
      </c>
      <c r="C11" s="1927">
        <v>21.2</v>
      </c>
      <c r="D11" s="1927">
        <v>51.5</v>
      </c>
      <c r="E11" s="1928">
        <v>26.5</v>
      </c>
      <c r="F11" s="1927">
        <v>21.2</v>
      </c>
      <c r="G11" s="1927">
        <v>47.7</v>
      </c>
      <c r="H11" s="2244">
        <v>1930</v>
      </c>
      <c r="I11" s="1929">
        <v>1225</v>
      </c>
      <c r="J11" s="2245">
        <v>3155</v>
      </c>
      <c r="K11" s="1928">
        <v>72.7</v>
      </c>
      <c r="L11" s="1930">
        <v>57.8</v>
      </c>
      <c r="M11" s="1927">
        <v>66.2</v>
      </c>
    </row>
    <row r="12" spans="1:88" s="1931" customFormat="1" ht="19.5" customHeight="1">
      <c r="A12" s="1934" t="s">
        <v>3345</v>
      </c>
      <c r="B12" s="3052">
        <v>26</v>
      </c>
      <c r="C12" s="3052">
        <v>22.8</v>
      </c>
      <c r="D12" s="3052">
        <v>48.8</v>
      </c>
      <c r="E12" s="3052">
        <v>21.8</v>
      </c>
      <c r="F12" s="3052">
        <v>23.3</v>
      </c>
      <c r="G12" s="3052">
        <v>45.1</v>
      </c>
      <c r="H12" s="3053">
        <v>1802.4</v>
      </c>
      <c r="I12" s="3054">
        <v>1602.9</v>
      </c>
      <c r="J12" s="3055">
        <v>3405.3</v>
      </c>
      <c r="K12" s="3056">
        <v>82.8</v>
      </c>
      <c r="L12" s="3057">
        <v>68.8</v>
      </c>
      <c r="M12" s="3052">
        <v>75.599999999999994</v>
      </c>
    </row>
    <row r="13" spans="1:88" s="1936" customFormat="1" ht="36.75" customHeight="1">
      <c r="A13" s="1935" t="s">
        <v>3346</v>
      </c>
    </row>
    <row r="14" spans="1:88" s="1936" customFormat="1" ht="9.75" customHeight="1">
      <c r="A14" s="6981" t="s">
        <v>3338</v>
      </c>
      <c r="B14" s="6974" t="s">
        <v>3347</v>
      </c>
      <c r="C14" s="6976"/>
      <c r="D14" s="6974" t="s">
        <v>3348</v>
      </c>
      <c r="E14" s="6976"/>
      <c r="F14" s="6974" t="s">
        <v>3349</v>
      </c>
      <c r="G14" s="6975"/>
      <c r="H14" s="6976"/>
      <c r="I14" s="6974" t="s">
        <v>3350</v>
      </c>
      <c r="J14" s="6976"/>
      <c r="K14" s="6974" t="s">
        <v>3351</v>
      </c>
      <c r="L14" s="6989"/>
      <c r="M14" s="6990"/>
    </row>
    <row r="15" spans="1:88" ht="21" customHeight="1">
      <c r="A15" s="6982"/>
      <c r="B15" s="6984"/>
      <c r="C15" s="6985"/>
      <c r="D15" s="6984"/>
      <c r="E15" s="6985"/>
      <c r="F15" s="6984"/>
      <c r="G15" s="6988"/>
      <c r="H15" s="6985"/>
      <c r="I15" s="6986"/>
      <c r="J15" s="6987"/>
      <c r="K15" s="6991"/>
      <c r="L15" s="6992"/>
      <c r="M15" s="6993"/>
    </row>
    <row r="16" spans="1:88" ht="26.25" customHeight="1">
      <c r="A16" s="6983"/>
      <c r="B16" s="6986"/>
      <c r="C16" s="6987"/>
      <c r="D16" s="6986"/>
      <c r="E16" s="6987"/>
      <c r="F16" s="1937" t="s">
        <v>3352</v>
      </c>
      <c r="G16" s="1938" t="s">
        <v>3353</v>
      </c>
      <c r="H16" s="1925" t="s">
        <v>3354</v>
      </c>
      <c r="I16" s="1924" t="s">
        <v>3355</v>
      </c>
      <c r="J16" s="2243" t="s">
        <v>3356</v>
      </c>
      <c r="K16" s="6994"/>
      <c r="L16" s="6995"/>
      <c r="M16" s="6996"/>
    </row>
    <row r="17" spans="1:13" ht="18.75" customHeight="1">
      <c r="A17" s="1926">
        <v>2014</v>
      </c>
      <c r="B17" s="1939">
        <v>4</v>
      </c>
      <c r="C17" s="1940"/>
      <c r="D17" s="1941">
        <v>9.91</v>
      </c>
      <c r="E17" s="1942"/>
      <c r="F17" s="1943" t="s">
        <v>2792</v>
      </c>
      <c r="G17" s="1943">
        <v>400</v>
      </c>
      <c r="H17" s="1929">
        <v>400</v>
      </c>
      <c r="I17" s="1929">
        <v>138</v>
      </c>
      <c r="J17" s="1929">
        <v>146</v>
      </c>
      <c r="K17" s="6997">
        <v>12694</v>
      </c>
      <c r="L17" s="6998"/>
      <c r="M17" s="6999"/>
    </row>
    <row r="18" spans="1:13" ht="18.95" customHeight="1">
      <c r="A18" s="1926">
        <v>2015</v>
      </c>
      <c r="B18" s="1939">
        <v>4</v>
      </c>
      <c r="C18" s="1940"/>
      <c r="D18" s="1941">
        <v>9.14</v>
      </c>
      <c r="E18" s="1942"/>
      <c r="F18" s="1943" t="s">
        <v>2792</v>
      </c>
      <c r="G18" s="1929">
        <v>366</v>
      </c>
      <c r="H18" s="1929">
        <v>366</v>
      </c>
      <c r="I18" s="1929">
        <v>132</v>
      </c>
      <c r="J18" s="1929">
        <v>132</v>
      </c>
      <c r="K18" s="6997">
        <v>13166</v>
      </c>
      <c r="L18" s="6998"/>
      <c r="M18" s="6999"/>
    </row>
    <row r="19" spans="1:13" s="1932" customFormat="1" ht="18.95" customHeight="1">
      <c r="A19" s="1926">
        <v>2016</v>
      </c>
      <c r="B19" s="1939">
        <v>4</v>
      </c>
      <c r="C19" s="1940"/>
      <c r="D19" s="1941">
        <v>10.18</v>
      </c>
      <c r="E19" s="1942"/>
      <c r="F19" s="1943" t="s">
        <v>2792</v>
      </c>
      <c r="G19" s="1929">
        <v>386</v>
      </c>
      <c r="H19" s="1929">
        <v>386</v>
      </c>
      <c r="I19" s="1929">
        <v>118</v>
      </c>
      <c r="J19" s="1929">
        <v>124</v>
      </c>
      <c r="K19" s="6997">
        <v>15571</v>
      </c>
      <c r="L19" s="6998"/>
      <c r="M19" s="6999"/>
    </row>
    <row r="20" spans="1:13" s="1932" customFormat="1" ht="18.95" customHeight="1">
      <c r="A20" s="1926">
        <v>2017</v>
      </c>
      <c r="B20" s="1939">
        <v>4</v>
      </c>
      <c r="C20" s="1940"/>
      <c r="D20" s="1941">
        <v>9.57</v>
      </c>
      <c r="E20" s="1944"/>
      <c r="F20" s="1943" t="s">
        <v>2792</v>
      </c>
      <c r="G20" s="1929">
        <v>355</v>
      </c>
      <c r="H20" s="1929">
        <v>355</v>
      </c>
      <c r="I20" s="1929">
        <v>122</v>
      </c>
      <c r="J20" s="1929">
        <v>120</v>
      </c>
      <c r="K20" s="6997">
        <v>10717</v>
      </c>
      <c r="L20" s="6998"/>
      <c r="M20" s="6999"/>
    </row>
    <row r="21" spans="1:13" s="1932" customFormat="1" ht="18.95" customHeight="1">
      <c r="A21" s="1926">
        <v>2018</v>
      </c>
      <c r="B21" s="1939">
        <v>4</v>
      </c>
      <c r="C21" s="1940"/>
      <c r="D21" s="1941">
        <v>10.26</v>
      </c>
      <c r="E21" s="1942"/>
      <c r="F21" s="1943" t="s">
        <v>2792</v>
      </c>
      <c r="G21" s="1929">
        <v>323</v>
      </c>
      <c r="H21" s="1929">
        <v>323</v>
      </c>
      <c r="I21" s="1929">
        <v>107</v>
      </c>
      <c r="J21" s="1929">
        <v>104</v>
      </c>
      <c r="K21" s="6997">
        <v>8686</v>
      </c>
      <c r="L21" s="6998"/>
      <c r="M21" s="6999"/>
    </row>
    <row r="22" spans="1:13" s="1932" customFormat="1" ht="18.95" customHeight="1">
      <c r="A22" s="1934">
        <v>2019</v>
      </c>
      <c r="B22" s="3058">
        <v>3</v>
      </c>
      <c r="C22" s="3059"/>
      <c r="D22" s="3060">
        <v>9.73</v>
      </c>
      <c r="E22" s="3061"/>
      <c r="F22" s="3062" t="s">
        <v>2792</v>
      </c>
      <c r="G22" s="3063">
        <v>331</v>
      </c>
      <c r="H22" s="3063">
        <v>331</v>
      </c>
      <c r="I22" s="3063">
        <v>119545</v>
      </c>
      <c r="J22" s="3063">
        <v>93634</v>
      </c>
      <c r="K22" s="6978">
        <v>10000</v>
      </c>
      <c r="L22" s="6979"/>
      <c r="M22" s="6980"/>
    </row>
    <row r="23" spans="1:13" s="1932" customFormat="1" ht="8.25" customHeight="1">
      <c r="A23" s="1859"/>
      <c r="B23" s="1859"/>
      <c r="C23" s="1859"/>
      <c r="D23" s="1859"/>
      <c r="E23" s="1859"/>
      <c r="F23" s="1859"/>
      <c r="G23" s="1859"/>
      <c r="H23" s="1859"/>
      <c r="I23" s="1859"/>
      <c r="J23" s="1859"/>
      <c r="K23" s="1859"/>
      <c r="L23" s="1859"/>
      <c r="M23" s="1859"/>
    </row>
    <row r="24" spans="1:13" ht="13.5" customHeight="1">
      <c r="A24" s="1945" t="s">
        <v>3357</v>
      </c>
      <c r="B24" s="1946" t="s">
        <v>3358</v>
      </c>
      <c r="C24" s="1921"/>
      <c r="D24" s="1947"/>
      <c r="E24" s="1921"/>
      <c r="F24" s="1921"/>
      <c r="G24" s="1921"/>
      <c r="H24" s="1896"/>
      <c r="I24" s="1896"/>
      <c r="J24" s="1896"/>
      <c r="K24" s="1896"/>
      <c r="L24" s="1896"/>
      <c r="M24" s="1896"/>
    </row>
    <row r="25" spans="1:13" s="1896" customFormat="1" ht="0.75" hidden="1" customHeight="1">
      <c r="A25" s="1945" t="s">
        <v>3359</v>
      </c>
      <c r="B25" s="1921"/>
      <c r="C25" s="1921"/>
      <c r="D25" s="1947"/>
      <c r="E25" s="1921"/>
      <c r="F25" s="1921"/>
      <c r="G25" s="1921"/>
    </row>
    <row r="26" spans="1:13" s="1896" customFormat="1" ht="18" customHeight="1">
      <c r="A26" s="1921" t="s">
        <v>3360</v>
      </c>
      <c r="B26" s="1921"/>
      <c r="C26" s="1921"/>
      <c r="D26" s="1921"/>
      <c r="E26" s="1921"/>
      <c r="G26" s="1921"/>
      <c r="H26" s="1859"/>
      <c r="I26" s="1859"/>
      <c r="J26" s="1859"/>
      <c r="K26" s="1859"/>
      <c r="L26" s="1859"/>
      <c r="M26" s="1859"/>
    </row>
    <row r="27" spans="1:13" ht="11.25" customHeight="1"/>
  </sheetData>
  <mergeCells count="18">
    <mergeCell ref="K22:M22"/>
    <mergeCell ref="A14:A16"/>
    <mergeCell ref="B14:C16"/>
    <mergeCell ref="D14:E16"/>
    <mergeCell ref="F14:H15"/>
    <mergeCell ref="I14:J15"/>
    <mergeCell ref="K14:M16"/>
    <mergeCell ref="K17:M17"/>
    <mergeCell ref="K18:M18"/>
    <mergeCell ref="K19:M19"/>
    <mergeCell ref="K20:M20"/>
    <mergeCell ref="K21:M21"/>
    <mergeCell ref="K4:M4"/>
    <mergeCell ref="A1:C1"/>
    <mergeCell ref="A4:A5"/>
    <mergeCell ref="B4:D4"/>
    <mergeCell ref="E4:G4"/>
    <mergeCell ref="H4:J4"/>
  </mergeCells>
  <hyperlinks>
    <hyperlink ref="A1" location="CONTENT!A1" display="Back to table of contents"/>
  </hyperlinks>
  <printOptions horizontalCentered="1" verticalCentered="1"/>
  <pageMargins left="0.9055118110236221" right="0.39370078740157483" top="0.62992125984251968" bottom="0.23622047244094491" header="0.62992125984251968" footer="0.51181102362204722"/>
  <pageSetup paperSize="9"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pageSetUpPr fitToPage="1"/>
  </sheetPr>
  <dimension ref="A1:CJ31"/>
  <sheetViews>
    <sheetView zoomScaleNormal="100" workbookViewId="0">
      <pane xSplit="3" ySplit="6" topLeftCell="D7" activePane="bottomRight" state="frozen"/>
      <selection sqref="A1:XFD1"/>
      <selection pane="topRight" sqref="A1:XFD1"/>
      <selection pane="bottomLeft" sqref="A1:XFD1"/>
      <selection pane="bottomRight" activeCell="K1" sqref="K1:L1048576"/>
    </sheetView>
  </sheetViews>
  <sheetFormatPr defaultColWidth="9.1640625" defaultRowHeight="20.25" customHeight="1"/>
  <cols>
    <col min="1" max="1" width="7.6640625" style="1949" customWidth="1"/>
    <col min="2" max="2" width="24.5" style="1949" customWidth="1"/>
    <col min="3" max="3" width="7.1640625" style="1949" customWidth="1"/>
    <col min="4" max="10" width="15.83203125" style="1949" customWidth="1"/>
    <col min="11" max="11" width="2" style="1949" customWidth="1"/>
    <col min="12" max="16384" width="9.1640625" style="1949"/>
  </cols>
  <sheetData>
    <row r="1" spans="1:88"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ht="20.25" customHeight="1">
      <c r="A2" s="1948" t="s">
        <v>3361</v>
      </c>
      <c r="B2" s="1948"/>
      <c r="J2" s="1950" t="s">
        <v>3362</v>
      </c>
    </row>
    <row r="3" spans="1:88" ht="3.75" customHeight="1" thickBot="1"/>
    <row r="4" spans="1:88" s="1955" customFormat="1" ht="17.45" customHeight="1">
      <c r="A4" s="1951"/>
      <c r="B4" s="1952"/>
      <c r="C4" s="1953" t="s">
        <v>1574</v>
      </c>
      <c r="D4" s="1954" t="s">
        <v>791</v>
      </c>
      <c r="E4" s="1954" t="s">
        <v>2392</v>
      </c>
      <c r="F4" s="1954" t="s">
        <v>2393</v>
      </c>
      <c r="G4" s="1954" t="s">
        <v>3363</v>
      </c>
      <c r="H4" s="1954" t="s">
        <v>2394</v>
      </c>
      <c r="I4" s="1954" t="s">
        <v>1930</v>
      </c>
      <c r="J4" s="1954" t="s">
        <v>3364</v>
      </c>
    </row>
    <row r="5" spans="1:88" s="1955" customFormat="1" ht="3" customHeight="1" thickBot="1">
      <c r="A5" s="1956"/>
      <c r="B5" s="1957"/>
      <c r="C5" s="1958"/>
      <c r="D5" s="1958"/>
      <c r="E5" s="1958"/>
      <c r="F5" s="1958"/>
      <c r="G5" s="1958"/>
      <c r="H5" s="1958"/>
      <c r="I5" s="1958"/>
      <c r="J5" s="1958"/>
    </row>
    <row r="6" spans="1:88" s="1955" customFormat="1" ht="9.75" customHeight="1">
      <c r="A6" s="1956"/>
      <c r="B6" s="1957"/>
      <c r="C6" s="1959"/>
      <c r="D6" s="1959"/>
      <c r="E6" s="1959"/>
      <c r="F6" s="1959"/>
      <c r="G6" s="1959"/>
      <c r="H6" s="1959"/>
      <c r="I6" s="1959"/>
      <c r="J6" s="1959"/>
    </row>
    <row r="7" spans="1:88" s="1955" customFormat="1" ht="22.5" customHeight="1">
      <c r="A7" s="1960" t="s">
        <v>3365</v>
      </c>
      <c r="B7" s="1961"/>
      <c r="C7" s="1962" t="s">
        <v>3366</v>
      </c>
      <c r="D7" s="1963">
        <v>404713</v>
      </c>
      <c r="E7" s="1963">
        <v>400173</v>
      </c>
      <c r="F7" s="1963">
        <v>366070</v>
      </c>
      <c r="G7" s="1963">
        <v>386277</v>
      </c>
      <c r="H7" s="1963">
        <v>355213</v>
      </c>
      <c r="I7" s="1963">
        <v>323406</v>
      </c>
      <c r="J7" s="1963">
        <v>331105</v>
      </c>
    </row>
    <row r="8" spans="1:88" s="1955" customFormat="1" ht="22.5" customHeight="1">
      <c r="A8" s="1960" t="s">
        <v>3367</v>
      </c>
      <c r="B8" s="1961"/>
      <c r="C8" s="1962" t="s">
        <v>3182</v>
      </c>
      <c r="D8" s="1963">
        <v>126601</v>
      </c>
      <c r="E8" s="1963">
        <v>138441</v>
      </c>
      <c r="F8" s="1963">
        <v>132244</v>
      </c>
      <c r="G8" s="1963">
        <v>118144</v>
      </c>
      <c r="H8" s="1963">
        <v>122273</v>
      </c>
      <c r="I8" s="1963">
        <v>106871</v>
      </c>
      <c r="J8" s="1963">
        <v>119545</v>
      </c>
    </row>
    <row r="9" spans="1:88" s="1955" customFormat="1" ht="22.5" customHeight="1">
      <c r="A9" s="1960" t="s">
        <v>3368</v>
      </c>
      <c r="B9" s="1961"/>
      <c r="C9" s="1962" t="s">
        <v>3182</v>
      </c>
      <c r="D9" s="1963">
        <v>1563</v>
      </c>
      <c r="E9" s="1963">
        <v>1504</v>
      </c>
      <c r="F9" s="1963">
        <v>1295</v>
      </c>
      <c r="G9" s="1963">
        <v>1353</v>
      </c>
      <c r="H9" s="1963">
        <v>1379</v>
      </c>
      <c r="I9" s="1963">
        <v>1470</v>
      </c>
      <c r="J9" s="1963">
        <v>1583</v>
      </c>
    </row>
    <row r="10" spans="1:88" s="1955" customFormat="1" ht="22.5" customHeight="1">
      <c r="A10" s="1960" t="s">
        <v>3369</v>
      </c>
      <c r="B10" s="1961"/>
      <c r="C10" s="1962" t="s">
        <v>3182</v>
      </c>
      <c r="D10" s="1963">
        <v>28000</v>
      </c>
      <c r="E10" s="1963">
        <v>28000</v>
      </c>
      <c r="F10" s="1963">
        <v>21200</v>
      </c>
      <c r="G10" s="1963">
        <v>15500</v>
      </c>
      <c r="H10" s="1963" t="s">
        <v>1074</v>
      </c>
      <c r="I10" s="1963" t="s">
        <v>1074</v>
      </c>
      <c r="J10" s="1963"/>
    </row>
    <row r="11" spans="1:88" s="1955" customFormat="1" ht="22.5" customHeight="1">
      <c r="A11" s="1960" t="s">
        <v>3370</v>
      </c>
      <c r="B11" s="1961"/>
      <c r="C11" s="1962" t="s">
        <v>3182</v>
      </c>
      <c r="D11" s="1963">
        <v>61232</v>
      </c>
      <c r="E11" s="1963">
        <v>53453</v>
      </c>
      <c r="F11" s="1963">
        <v>63499</v>
      </c>
      <c r="G11" s="1963">
        <v>65360</v>
      </c>
      <c r="H11" s="1963">
        <v>69019</v>
      </c>
      <c r="I11" s="1963">
        <v>74122</v>
      </c>
      <c r="J11" s="1963">
        <v>70296</v>
      </c>
    </row>
    <row r="12" spans="1:88" s="1955" customFormat="1" ht="22.5" customHeight="1">
      <c r="A12" s="1960" t="s">
        <v>3371</v>
      </c>
      <c r="B12" s="1961" t="s">
        <v>3372</v>
      </c>
      <c r="C12" s="1962" t="s">
        <v>3182</v>
      </c>
      <c r="D12" s="1964">
        <v>2551</v>
      </c>
      <c r="E12" s="1964">
        <v>11783</v>
      </c>
      <c r="F12" s="1964">
        <v>10836</v>
      </c>
      <c r="G12" s="1964">
        <v>12922</v>
      </c>
      <c r="H12" s="1964">
        <v>18850</v>
      </c>
      <c r="I12" s="1964">
        <v>23307</v>
      </c>
      <c r="J12" s="1964">
        <v>28049</v>
      </c>
    </row>
    <row r="13" spans="1:88" s="1955" customFormat="1" ht="22.5" customHeight="1">
      <c r="A13" s="1965"/>
      <c r="B13" s="1966" t="s">
        <v>3373</v>
      </c>
      <c r="C13" s="1962" t="s">
        <v>3182</v>
      </c>
      <c r="D13" s="1964">
        <v>551</v>
      </c>
      <c r="E13" s="1964">
        <v>699</v>
      </c>
      <c r="F13" s="1964">
        <v>841</v>
      </c>
      <c r="G13" s="1964">
        <v>790</v>
      </c>
      <c r="H13" s="1964">
        <v>752</v>
      </c>
      <c r="I13" s="1964">
        <v>548</v>
      </c>
      <c r="J13" s="1964">
        <v>553</v>
      </c>
    </row>
    <row r="14" spans="1:88" s="1955" customFormat="1" ht="22.5" customHeight="1">
      <c r="A14" s="1965"/>
      <c r="B14" s="1966" t="s">
        <v>3374</v>
      </c>
      <c r="C14" s="1962" t="s">
        <v>3182</v>
      </c>
      <c r="D14" s="1964">
        <v>58130</v>
      </c>
      <c r="E14" s="1964">
        <v>40971</v>
      </c>
      <c r="F14" s="1964">
        <v>51822</v>
      </c>
      <c r="G14" s="1964">
        <v>51648</v>
      </c>
      <c r="H14" s="1964">
        <v>49417</v>
      </c>
      <c r="I14" s="1964">
        <v>50267</v>
      </c>
      <c r="J14" s="1964">
        <v>41694</v>
      </c>
    </row>
    <row r="15" spans="1:88" s="1955" customFormat="1" ht="22.5" customHeight="1">
      <c r="A15" s="1960" t="s">
        <v>3375</v>
      </c>
      <c r="B15" s="1961"/>
      <c r="C15" s="1962" t="s">
        <v>3182</v>
      </c>
      <c r="D15" s="1963">
        <v>191100</v>
      </c>
      <c r="E15" s="1963">
        <v>177000</v>
      </c>
      <c r="F15" s="1963">
        <v>185000</v>
      </c>
      <c r="G15" s="1963">
        <v>190100</v>
      </c>
      <c r="H15" s="1963" t="s">
        <v>1074</v>
      </c>
      <c r="I15" s="1963" t="s">
        <v>1074</v>
      </c>
      <c r="J15" s="1963"/>
    </row>
    <row r="16" spans="1:88" s="1955" customFormat="1" ht="22.5" customHeight="1">
      <c r="A16" s="1960" t="s">
        <v>3376</v>
      </c>
      <c r="B16" s="1961"/>
      <c r="C16" s="1962" t="s">
        <v>3182</v>
      </c>
      <c r="D16" s="1967">
        <v>3800</v>
      </c>
      <c r="E16" s="1967">
        <v>3800</v>
      </c>
      <c r="F16" s="1967">
        <v>18000</v>
      </c>
      <c r="G16" s="1967">
        <v>500</v>
      </c>
      <c r="H16" s="1963">
        <v>500</v>
      </c>
      <c r="I16" s="1963">
        <v>500</v>
      </c>
      <c r="J16" s="1963"/>
    </row>
    <row r="17" spans="1:10" s="1955" customFormat="1" ht="22.5" customHeight="1">
      <c r="A17" s="1960" t="s">
        <v>3377</v>
      </c>
      <c r="B17" s="1961"/>
      <c r="C17" s="1962" t="s">
        <v>3182</v>
      </c>
      <c r="D17" s="1967">
        <v>26700</v>
      </c>
      <c r="E17" s="1967">
        <v>27000</v>
      </c>
      <c r="F17" s="1967">
        <v>27000</v>
      </c>
      <c r="G17" s="1967">
        <v>20200</v>
      </c>
      <c r="H17" s="1963" t="s">
        <v>1074</v>
      </c>
      <c r="I17" s="1963" t="s">
        <v>1074</v>
      </c>
      <c r="J17" s="1963"/>
    </row>
    <row r="18" spans="1:10" s="1955" customFormat="1" ht="22.5" customHeight="1">
      <c r="A18" s="1960" t="s">
        <v>3378</v>
      </c>
      <c r="B18" s="1961"/>
      <c r="C18" s="1962" t="s">
        <v>3379</v>
      </c>
      <c r="D18" s="1963">
        <v>10269</v>
      </c>
      <c r="E18" s="1963">
        <v>3577</v>
      </c>
      <c r="F18" s="1963">
        <v>4225</v>
      </c>
      <c r="G18" s="1963">
        <v>3524</v>
      </c>
      <c r="H18" s="1963">
        <v>4503</v>
      </c>
      <c r="I18" s="1963">
        <v>2856</v>
      </c>
      <c r="J18" s="1963">
        <v>3218</v>
      </c>
    </row>
    <row r="19" spans="1:10" s="1955" customFormat="1" ht="22.5" customHeight="1">
      <c r="A19" s="1960" t="s">
        <v>3371</v>
      </c>
      <c r="B19" s="1961" t="s">
        <v>3380</v>
      </c>
      <c r="C19" s="1962" t="s">
        <v>3182</v>
      </c>
      <c r="D19" s="1964">
        <v>1792</v>
      </c>
      <c r="E19" s="1964">
        <v>709</v>
      </c>
      <c r="F19" s="1964">
        <v>479</v>
      </c>
      <c r="G19" s="1964">
        <v>627</v>
      </c>
      <c r="H19" s="1964">
        <v>597</v>
      </c>
      <c r="I19" s="1964">
        <v>548</v>
      </c>
      <c r="J19" s="1964">
        <v>679</v>
      </c>
    </row>
    <row r="20" spans="1:10" s="1955" customFormat="1" ht="22.5" customHeight="1">
      <c r="A20" s="1965"/>
      <c r="B20" s="1961" t="s">
        <v>3381</v>
      </c>
      <c r="C20" s="1962" t="s">
        <v>3182</v>
      </c>
      <c r="D20" s="1964">
        <v>8477</v>
      </c>
      <c r="E20" s="1964">
        <v>2868</v>
      </c>
      <c r="F20" s="1964">
        <v>3746</v>
      </c>
      <c r="G20" s="1964">
        <v>2897</v>
      </c>
      <c r="H20" s="1964">
        <v>3906</v>
      </c>
      <c r="I20" s="1964">
        <v>2308</v>
      </c>
      <c r="J20" s="1964">
        <v>2539</v>
      </c>
    </row>
    <row r="21" spans="1:10" s="1955" customFormat="1" ht="22.5" customHeight="1">
      <c r="A21" s="1960" t="s">
        <v>3382</v>
      </c>
      <c r="B21" s="1961"/>
      <c r="C21" s="1962" t="s">
        <v>3182</v>
      </c>
      <c r="D21" s="1968" t="s">
        <v>3383</v>
      </c>
      <c r="E21" s="1968" t="s">
        <v>3383</v>
      </c>
      <c r="F21" s="1968" t="s">
        <v>3383</v>
      </c>
      <c r="G21" s="1968" t="s">
        <v>3383</v>
      </c>
      <c r="H21" s="1968" t="s">
        <v>3383</v>
      </c>
      <c r="I21" s="1968" t="s">
        <v>3383</v>
      </c>
      <c r="J21" s="1968" t="s">
        <v>3383</v>
      </c>
    </row>
    <row r="22" spans="1:10" s="1955" customFormat="1" ht="22.5" customHeight="1">
      <c r="A22" s="1960" t="s">
        <v>3384</v>
      </c>
      <c r="B22" s="1961"/>
      <c r="C22" s="1962" t="s">
        <v>3182</v>
      </c>
      <c r="D22" s="1963">
        <v>1654</v>
      </c>
      <c r="E22" s="1963">
        <v>1007</v>
      </c>
      <c r="F22" s="1963">
        <v>1088</v>
      </c>
      <c r="G22" s="1963">
        <v>1166</v>
      </c>
      <c r="H22" s="1963">
        <v>1188</v>
      </c>
      <c r="I22" s="1963">
        <v>1237</v>
      </c>
      <c r="J22" s="1963">
        <v>1066</v>
      </c>
    </row>
    <row r="23" spans="1:10" s="1955" customFormat="1" ht="22.5" customHeight="1">
      <c r="A23" s="1960" t="s">
        <v>3385</v>
      </c>
      <c r="B23" s="1961"/>
      <c r="C23" s="1962" t="s">
        <v>3182</v>
      </c>
      <c r="D23" s="1963">
        <v>336242</v>
      </c>
      <c r="E23" s="1963">
        <v>339176</v>
      </c>
      <c r="F23" s="1963">
        <v>353141</v>
      </c>
      <c r="G23" s="1963">
        <v>360746</v>
      </c>
      <c r="H23" s="1963">
        <v>371438</v>
      </c>
      <c r="I23" s="1963">
        <v>435468</v>
      </c>
      <c r="J23" s="1963">
        <v>464096</v>
      </c>
    </row>
    <row r="24" spans="1:10" s="1955" customFormat="1" ht="22.5" customHeight="1">
      <c r="A24" s="1960" t="s">
        <v>3386</v>
      </c>
      <c r="B24" s="1961"/>
      <c r="C24" s="1962" t="s">
        <v>3182</v>
      </c>
      <c r="D24" s="1963">
        <v>46437</v>
      </c>
      <c r="E24" s="1963">
        <v>46678</v>
      </c>
      <c r="F24" s="1963">
        <v>45087</v>
      </c>
      <c r="G24" s="1963">
        <v>43862</v>
      </c>
      <c r="H24" s="1963">
        <v>40657</v>
      </c>
      <c r="I24" s="1963">
        <v>41621</v>
      </c>
      <c r="J24" s="1963">
        <v>38791</v>
      </c>
    </row>
    <row r="25" spans="1:10" s="1955" customFormat="1" ht="22.5" customHeight="1">
      <c r="A25" s="1960" t="s">
        <v>3387</v>
      </c>
      <c r="B25" s="1961"/>
      <c r="C25" s="1962" t="s">
        <v>3388</v>
      </c>
      <c r="D25" s="1968" t="s">
        <v>3383</v>
      </c>
      <c r="E25" s="1968" t="s">
        <v>3383</v>
      </c>
      <c r="F25" s="1968" t="s">
        <v>3383</v>
      </c>
      <c r="G25" s="1968" t="s">
        <v>3383</v>
      </c>
      <c r="H25" s="1968" t="s">
        <v>3383</v>
      </c>
      <c r="I25" s="1968" t="s">
        <v>3383</v>
      </c>
      <c r="J25" s="1968" t="s">
        <v>3383</v>
      </c>
    </row>
    <row r="26" spans="1:10" s="1955" customFormat="1" ht="8.25" customHeight="1" thickBot="1">
      <c r="A26" s="1969"/>
      <c r="B26" s="1970"/>
      <c r="C26" s="1971"/>
      <c r="D26" s="1972"/>
      <c r="E26" s="1972"/>
      <c r="F26" s="1972"/>
      <c r="G26" s="1972"/>
      <c r="H26" s="1972"/>
      <c r="I26" s="1972"/>
      <c r="J26" s="1972"/>
    </row>
    <row r="27" spans="1:10" ht="20.25" customHeight="1">
      <c r="A27" s="1973" t="s">
        <v>3389</v>
      </c>
      <c r="B27" s="1974"/>
      <c r="C27" s="1949" t="s">
        <v>3390</v>
      </c>
      <c r="E27" s="1975" t="s">
        <v>3391</v>
      </c>
      <c r="F27" s="1976"/>
      <c r="H27" s="1977"/>
      <c r="I27" s="1977"/>
      <c r="J27" s="1977"/>
    </row>
    <row r="28" spans="1:10" ht="20.25" customHeight="1">
      <c r="A28" s="1977"/>
      <c r="B28" s="1977"/>
      <c r="C28" s="1977"/>
      <c r="D28" s="1977"/>
      <c r="E28" s="1977"/>
      <c r="F28" s="1977"/>
      <c r="G28" s="1977"/>
      <c r="H28" s="1977"/>
      <c r="I28" s="1977"/>
      <c r="J28" s="1977"/>
    </row>
    <row r="29" spans="1:10" ht="20.25" customHeight="1">
      <c r="A29" s="1977"/>
      <c r="B29" s="1977"/>
      <c r="C29" s="1977"/>
      <c r="D29" s="1977"/>
      <c r="E29" s="1977"/>
      <c r="F29" s="1977"/>
      <c r="G29" s="1977"/>
      <c r="H29" s="1977"/>
      <c r="I29" s="1977"/>
      <c r="J29" s="1977"/>
    </row>
    <row r="30" spans="1:10" ht="20.25" customHeight="1">
      <c r="A30" s="1977"/>
      <c r="B30" s="1977"/>
      <c r="C30" s="1977"/>
      <c r="D30" s="1977"/>
      <c r="E30" s="1977"/>
      <c r="F30" s="1977"/>
      <c r="G30" s="1977"/>
      <c r="H30" s="1977"/>
      <c r="I30" s="1977"/>
      <c r="J30" s="1977"/>
    </row>
    <row r="31" spans="1:10" ht="20.25" customHeight="1">
      <c r="A31" s="1977"/>
      <c r="B31" s="1977"/>
      <c r="C31" s="1977"/>
      <c r="D31" s="1977"/>
      <c r="E31" s="1977"/>
      <c r="F31" s="1977"/>
      <c r="G31" s="1977"/>
      <c r="H31" s="1977"/>
      <c r="I31" s="1977"/>
      <c r="J31" s="1977"/>
    </row>
  </sheetData>
  <mergeCells count="1">
    <mergeCell ref="A1:C1"/>
  </mergeCells>
  <hyperlinks>
    <hyperlink ref="A1" location="CONTENT!A1" display="Back to table of contents"/>
  </hyperlinks>
  <printOptions verticalCentered="1"/>
  <pageMargins left="0.78" right="0.31496062992126" top="0.53740157499999996" bottom="0.57677165399999997" header="0.59055118110236204" footer="0.98425196850393704"/>
  <pageSetup paperSize="9" scale="9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K43"/>
  <sheetViews>
    <sheetView workbookViewId="0">
      <selection sqref="A1:C1"/>
    </sheetView>
  </sheetViews>
  <sheetFormatPr defaultColWidth="9.33203125" defaultRowHeight="15.75"/>
  <cols>
    <col min="1" max="1" width="18.33203125" style="10" customWidth="1"/>
    <col min="2" max="2" width="14.83203125" style="10" customWidth="1"/>
    <col min="3" max="3" width="16" style="10" customWidth="1"/>
    <col min="4" max="4" width="16.33203125" style="10" customWidth="1"/>
    <col min="5" max="5" width="13" style="10" customWidth="1"/>
    <col min="6" max="6" width="15.33203125" style="10" customWidth="1"/>
    <col min="7" max="7" width="16" style="10" customWidth="1"/>
    <col min="8" max="8" width="16.33203125" style="10" customWidth="1"/>
    <col min="9" max="9" width="15.33203125" style="10" customWidth="1"/>
    <col min="10" max="10" width="21.5" style="10" customWidth="1"/>
    <col min="11"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4" customHeight="1">
      <c r="A2" s="5506" t="s">
        <v>211</v>
      </c>
      <c r="B2" s="43"/>
      <c r="C2" s="43"/>
    </row>
    <row r="3" spans="1:89" ht="14.25" customHeight="1">
      <c r="A3" s="5506"/>
      <c r="B3" s="43"/>
      <c r="C3" s="43"/>
    </row>
    <row r="4" spans="1:89" ht="17.100000000000001" customHeight="1">
      <c r="A4" s="6231" t="s">
        <v>212</v>
      </c>
      <c r="B4" s="6234">
        <v>2000</v>
      </c>
      <c r="C4" s="6235"/>
      <c r="D4" s="6235"/>
      <c r="E4" s="6236"/>
      <c r="F4" s="6234">
        <v>2011</v>
      </c>
      <c r="G4" s="6235"/>
      <c r="H4" s="6235"/>
      <c r="I4" s="6236"/>
    </row>
    <row r="5" spans="1:89" ht="17.100000000000001" customHeight="1">
      <c r="A5" s="6232"/>
      <c r="B5" s="5595"/>
      <c r="C5" s="5596"/>
      <c r="D5" s="6237" t="s">
        <v>5</v>
      </c>
      <c r="E5" s="6238"/>
      <c r="F5" s="5595"/>
      <c r="G5" s="5596"/>
      <c r="H5" s="6237" t="s">
        <v>5</v>
      </c>
      <c r="I5" s="6238"/>
      <c r="J5" s="5414"/>
    </row>
    <row r="6" spans="1:89" ht="17.100000000000001" customHeight="1">
      <c r="A6" s="6233"/>
      <c r="B6" s="5597" t="s">
        <v>6</v>
      </c>
      <c r="C6" s="5598" t="s">
        <v>7</v>
      </c>
      <c r="D6" s="5599" t="s">
        <v>98</v>
      </c>
      <c r="E6" s="4971" t="s">
        <v>184</v>
      </c>
      <c r="F6" s="5597" t="s">
        <v>6</v>
      </c>
      <c r="G6" s="5598" t="s">
        <v>7</v>
      </c>
      <c r="H6" s="5599" t="s">
        <v>98</v>
      </c>
      <c r="I6" s="4971" t="s">
        <v>184</v>
      </c>
    </row>
    <row r="7" spans="1:89" ht="17.100000000000001" customHeight="1">
      <c r="A7" s="5600" t="s">
        <v>185</v>
      </c>
      <c r="B7" s="5601">
        <v>411</v>
      </c>
      <c r="C7" s="5525">
        <v>376</v>
      </c>
      <c r="D7" s="5602">
        <v>787</v>
      </c>
      <c r="E7" s="5603">
        <v>2.1996142988904106</v>
      </c>
      <c r="F7" s="5601">
        <v>324</v>
      </c>
      <c r="G7" s="5525">
        <v>303</v>
      </c>
      <c r="H7" s="5602">
        <v>627</v>
      </c>
      <c r="I7" s="5603">
        <v>1.5506751743582134</v>
      </c>
    </row>
    <row r="8" spans="1:89" ht="17.100000000000001" customHeight="1">
      <c r="A8" s="5600" t="s">
        <v>186</v>
      </c>
      <c r="B8" s="5601">
        <v>1369</v>
      </c>
      <c r="C8" s="5525">
        <v>1412</v>
      </c>
      <c r="D8" s="5602">
        <v>2781</v>
      </c>
      <c r="E8" s="5603">
        <v>7.7727158388999138</v>
      </c>
      <c r="F8" s="5601">
        <v>1578</v>
      </c>
      <c r="G8" s="5525">
        <v>1573</v>
      </c>
      <c r="H8" s="5602">
        <v>3151</v>
      </c>
      <c r="I8" s="5603">
        <v>7.792946530147896</v>
      </c>
    </row>
    <row r="9" spans="1:89" ht="17.100000000000001" customHeight="1">
      <c r="A9" s="5600" t="s">
        <v>187</v>
      </c>
      <c r="B9" s="5601">
        <v>1808</v>
      </c>
      <c r="C9" s="5525">
        <v>1881</v>
      </c>
      <c r="D9" s="5602">
        <v>3689</v>
      </c>
      <c r="E9" s="5603">
        <v>10.310517342575254</v>
      </c>
      <c r="F9" s="5601">
        <v>2115</v>
      </c>
      <c r="G9" s="5525">
        <v>2072</v>
      </c>
      <c r="H9" s="5602">
        <v>4187</v>
      </c>
      <c r="I9" s="5603">
        <v>10.355146658752536</v>
      </c>
    </row>
    <row r="10" spans="1:89" ht="17.100000000000001" customHeight="1">
      <c r="A10" s="5600" t="s">
        <v>188</v>
      </c>
      <c r="B10" s="5601">
        <v>1990</v>
      </c>
      <c r="C10" s="5525">
        <v>1902</v>
      </c>
      <c r="D10" s="5602">
        <v>3892</v>
      </c>
      <c r="E10" s="5603">
        <v>10.877889264652449</v>
      </c>
      <c r="F10" s="5601">
        <v>1932</v>
      </c>
      <c r="G10" s="5525">
        <v>1901</v>
      </c>
      <c r="H10" s="5602">
        <v>3833</v>
      </c>
      <c r="I10" s="5603">
        <v>9.4796458426077059</v>
      </c>
    </row>
    <row r="11" spans="1:89" ht="17.100000000000001" customHeight="1">
      <c r="A11" s="5600" t="s">
        <v>189</v>
      </c>
      <c r="B11" s="5601">
        <v>2224</v>
      </c>
      <c r="C11" s="5525">
        <v>2291</v>
      </c>
      <c r="D11" s="5602">
        <v>4515</v>
      </c>
      <c r="E11" s="5603">
        <v>12.619134128958327</v>
      </c>
      <c r="F11" s="5601">
        <v>1740</v>
      </c>
      <c r="G11" s="5525">
        <v>1831</v>
      </c>
      <c r="H11" s="5602">
        <v>3571</v>
      </c>
      <c r="I11" s="5603">
        <v>8.8316763120146415</v>
      </c>
    </row>
    <row r="12" spans="1:89" ht="17.100000000000001" customHeight="1">
      <c r="A12" s="5600" t="s">
        <v>190</v>
      </c>
      <c r="B12" s="5601">
        <v>1783</v>
      </c>
      <c r="C12" s="5525">
        <v>1791</v>
      </c>
      <c r="D12" s="5602">
        <v>3574</v>
      </c>
      <c r="E12" s="5603">
        <v>9.989099751250734</v>
      </c>
      <c r="F12" s="5601">
        <v>1438</v>
      </c>
      <c r="G12" s="5525">
        <v>1514</v>
      </c>
      <c r="H12" s="5602">
        <v>2952</v>
      </c>
      <c r="I12" s="5603">
        <v>7.3007864668348423</v>
      </c>
    </row>
    <row r="13" spans="1:89" ht="17.100000000000001" customHeight="1">
      <c r="A13" s="5600" t="s">
        <v>191</v>
      </c>
      <c r="B13" s="5601">
        <v>1359</v>
      </c>
      <c r="C13" s="5525">
        <v>1392</v>
      </c>
      <c r="D13" s="5602">
        <v>2751</v>
      </c>
      <c r="E13" s="5603">
        <v>7.6888677715978648</v>
      </c>
      <c r="F13" s="5601">
        <v>1552</v>
      </c>
      <c r="G13" s="5525">
        <v>1639</v>
      </c>
      <c r="H13" s="5602">
        <v>3191</v>
      </c>
      <c r="I13" s="5603">
        <v>7.891873176039967</v>
      </c>
    </row>
    <row r="14" spans="1:89" ht="17.100000000000001" customHeight="1">
      <c r="A14" s="5600" t="s">
        <v>192</v>
      </c>
      <c r="B14" s="5601">
        <v>1225</v>
      </c>
      <c r="C14" s="5525">
        <v>1244</v>
      </c>
      <c r="D14" s="5602">
        <v>2469</v>
      </c>
      <c r="E14" s="5603">
        <v>6.9006959389586067</v>
      </c>
      <c r="F14" s="5601">
        <v>1658</v>
      </c>
      <c r="G14" s="5525">
        <v>1735</v>
      </c>
      <c r="H14" s="5602">
        <v>3393</v>
      </c>
      <c r="I14" s="5603">
        <v>8.3914527377949248</v>
      </c>
    </row>
    <row r="15" spans="1:89" ht="17.100000000000001" customHeight="1">
      <c r="A15" s="5600" t="s">
        <v>193</v>
      </c>
      <c r="B15" s="5601">
        <v>1118</v>
      </c>
      <c r="C15" s="5525">
        <v>1174</v>
      </c>
      <c r="D15" s="5602">
        <v>2292</v>
      </c>
      <c r="E15" s="5603">
        <v>6.4059923418765194</v>
      </c>
      <c r="F15" s="5601">
        <v>1362</v>
      </c>
      <c r="G15" s="5525">
        <v>1398</v>
      </c>
      <c r="H15" s="5602">
        <v>2760</v>
      </c>
      <c r="I15" s="5603">
        <v>6.8259385665529013</v>
      </c>
    </row>
    <row r="16" spans="1:89" ht="17.100000000000001" customHeight="1">
      <c r="A16" s="5600" t="s">
        <v>194</v>
      </c>
      <c r="B16" s="5601">
        <v>1059</v>
      </c>
      <c r="C16" s="5525">
        <v>1040</v>
      </c>
      <c r="D16" s="5602">
        <v>2099</v>
      </c>
      <c r="E16" s="5603">
        <v>5.8665697755666733</v>
      </c>
      <c r="F16" s="5601">
        <v>1221</v>
      </c>
      <c r="G16" s="5525">
        <v>1280</v>
      </c>
      <c r="H16" s="5602">
        <v>2501</v>
      </c>
      <c r="I16" s="5603">
        <v>6.1853885344017412</v>
      </c>
    </row>
    <row r="17" spans="1:9" ht="17.100000000000001" customHeight="1">
      <c r="A17" s="5600" t="s">
        <v>195</v>
      </c>
      <c r="B17" s="5601">
        <v>793</v>
      </c>
      <c r="C17" s="5525">
        <v>729</v>
      </c>
      <c r="D17" s="5602">
        <v>1522</v>
      </c>
      <c r="E17" s="5603">
        <v>4.2538919477906036</v>
      </c>
      <c r="F17" s="5601">
        <v>1142</v>
      </c>
      <c r="G17" s="5525">
        <v>1180</v>
      </c>
      <c r="H17" s="5602">
        <v>2322</v>
      </c>
      <c r="I17" s="5603">
        <v>5.7426917940347231</v>
      </c>
    </row>
    <row r="18" spans="1:9" ht="17.100000000000001" customHeight="1">
      <c r="A18" s="5600" t="s">
        <v>196</v>
      </c>
      <c r="B18" s="5601">
        <v>622</v>
      </c>
      <c r="C18" s="5525">
        <v>593</v>
      </c>
      <c r="D18" s="5602">
        <v>1215</v>
      </c>
      <c r="E18" s="5603">
        <v>3.3958467257329716</v>
      </c>
      <c r="F18" s="5601">
        <v>1100</v>
      </c>
      <c r="G18" s="5525">
        <v>1051</v>
      </c>
      <c r="H18" s="5602">
        <v>2151</v>
      </c>
      <c r="I18" s="5603">
        <v>5.3197803828461199</v>
      </c>
    </row>
    <row r="19" spans="1:9" ht="17.100000000000001" customHeight="1">
      <c r="A19" s="5600" t="s">
        <v>197</v>
      </c>
      <c r="B19" s="5601">
        <v>605</v>
      </c>
      <c r="C19" s="5525">
        <v>616</v>
      </c>
      <c r="D19" s="5602">
        <v>1221</v>
      </c>
      <c r="E19" s="5603">
        <v>3.4126163391933817</v>
      </c>
      <c r="F19" s="5601">
        <v>790</v>
      </c>
      <c r="G19" s="5525">
        <v>773</v>
      </c>
      <c r="H19" s="5602">
        <v>1563</v>
      </c>
      <c r="I19" s="5603">
        <v>3.8655586882326753</v>
      </c>
    </row>
    <row r="20" spans="1:9" ht="17.100000000000001" customHeight="1">
      <c r="A20" s="5600" t="s">
        <v>198</v>
      </c>
      <c r="B20" s="5601">
        <v>493</v>
      </c>
      <c r="C20" s="5525">
        <v>548</v>
      </c>
      <c r="D20" s="5602">
        <v>1041</v>
      </c>
      <c r="E20" s="5603">
        <v>2.9095279353810897</v>
      </c>
      <c r="F20" s="5601">
        <v>615</v>
      </c>
      <c r="G20" s="5525">
        <v>576</v>
      </c>
      <c r="H20" s="5602">
        <v>1191</v>
      </c>
      <c r="I20" s="5603">
        <v>2.9455408814364148</v>
      </c>
    </row>
    <row r="21" spans="1:9" ht="17.100000000000001" customHeight="1">
      <c r="A21" s="5600" t="s">
        <v>199</v>
      </c>
      <c r="B21" s="5601">
        <v>354</v>
      </c>
      <c r="C21" s="5525">
        <v>408</v>
      </c>
      <c r="D21" s="5602">
        <v>762</v>
      </c>
      <c r="E21" s="5603">
        <v>2.1297409094720368</v>
      </c>
      <c r="F21" s="5601">
        <v>489</v>
      </c>
      <c r="G21" s="5525">
        <v>569</v>
      </c>
      <c r="H21" s="5602">
        <v>1058</v>
      </c>
      <c r="I21" s="5603">
        <v>2.6166097838452784</v>
      </c>
    </row>
    <row r="22" spans="1:9" ht="17.100000000000001" customHeight="1">
      <c r="A22" s="5600" t="s">
        <v>200</v>
      </c>
      <c r="B22" s="5601">
        <v>224</v>
      </c>
      <c r="C22" s="5525">
        <v>249</v>
      </c>
      <c r="D22" s="5602">
        <v>473</v>
      </c>
      <c r="E22" s="5603">
        <v>1.3220045277956343</v>
      </c>
      <c r="F22" s="5601">
        <v>396</v>
      </c>
      <c r="G22" s="5525">
        <v>457</v>
      </c>
      <c r="H22" s="5602">
        <v>853</v>
      </c>
      <c r="I22" s="5603">
        <v>2.109610723648415</v>
      </c>
    </row>
    <row r="23" spans="1:9" ht="17.100000000000001" customHeight="1">
      <c r="A23" s="5600" t="s">
        <v>201</v>
      </c>
      <c r="B23" s="5601">
        <v>142</v>
      </c>
      <c r="C23" s="5525">
        <v>182</v>
      </c>
      <c r="D23" s="5602">
        <v>324</v>
      </c>
      <c r="E23" s="5603">
        <v>0.90555912686212581</v>
      </c>
      <c r="F23" s="5601">
        <v>237</v>
      </c>
      <c r="G23" s="5525">
        <v>318</v>
      </c>
      <c r="H23" s="5602">
        <v>555</v>
      </c>
      <c r="I23" s="5603">
        <v>1.3726072117524855</v>
      </c>
    </row>
    <row r="24" spans="1:9" ht="17.100000000000001" customHeight="1">
      <c r="A24" s="5600" t="s">
        <v>202</v>
      </c>
      <c r="B24" s="5601">
        <v>78</v>
      </c>
      <c r="C24" s="5525">
        <v>132</v>
      </c>
      <c r="D24" s="5602">
        <v>210</v>
      </c>
      <c r="E24" s="5603">
        <v>0.58693647111434077</v>
      </c>
      <c r="F24" s="5601">
        <v>128</v>
      </c>
      <c r="G24" s="5525">
        <v>172</v>
      </c>
      <c r="H24" s="5602">
        <v>300</v>
      </c>
      <c r="I24" s="5603">
        <v>0.74194984419053278</v>
      </c>
    </row>
    <row r="25" spans="1:9" ht="17.100000000000001" customHeight="1">
      <c r="A25" s="5600" t="s">
        <v>213</v>
      </c>
      <c r="B25" s="5601">
        <v>39</v>
      </c>
      <c r="C25" s="5525">
        <v>118</v>
      </c>
      <c r="D25" s="5602">
        <v>157</v>
      </c>
      <c r="E25" s="5603">
        <v>0.43880488554738811</v>
      </c>
      <c r="F25" s="5601">
        <v>70</v>
      </c>
      <c r="G25" s="5525">
        <v>179</v>
      </c>
      <c r="H25" s="5602">
        <v>249</v>
      </c>
      <c r="I25" s="5603">
        <v>0.61581837067814216</v>
      </c>
    </row>
    <row r="26" spans="1:9" ht="16.5" customHeight="1">
      <c r="A26" s="5600" t="s">
        <v>204</v>
      </c>
      <c r="B26" s="5601">
        <v>4</v>
      </c>
      <c r="C26" s="5525">
        <v>1</v>
      </c>
      <c r="D26" s="5602">
        <v>5</v>
      </c>
      <c r="E26" s="5603">
        <v>1.3974677883674781E-2</v>
      </c>
      <c r="F26" s="5601">
        <v>17</v>
      </c>
      <c r="G26" s="5601">
        <v>9</v>
      </c>
      <c r="H26" s="5602">
        <v>26</v>
      </c>
      <c r="I26" s="5603">
        <v>6.4302319829846175E-2</v>
      </c>
    </row>
    <row r="27" spans="1:9" ht="18.75" customHeight="1">
      <c r="A27" s="5604" t="s">
        <v>205</v>
      </c>
      <c r="B27" s="5605">
        <v>17700</v>
      </c>
      <c r="C27" s="5605">
        <v>18079</v>
      </c>
      <c r="D27" s="5605">
        <v>35779</v>
      </c>
      <c r="E27" s="5606">
        <v>100</v>
      </c>
      <c r="F27" s="5605">
        <v>19904</v>
      </c>
      <c r="G27" s="5605">
        <v>20530</v>
      </c>
      <c r="H27" s="5605">
        <v>40434</v>
      </c>
      <c r="I27" s="5607">
        <v>100</v>
      </c>
    </row>
    <row r="28" spans="1:9" ht="22.5" customHeight="1">
      <c r="A28" s="5608" t="s">
        <v>214</v>
      </c>
      <c r="H28" s="5609"/>
      <c r="I28" s="5610"/>
    </row>
    <row r="29" spans="1:9" ht="15" customHeight="1">
      <c r="A29" s="5611"/>
      <c r="E29" s="5610"/>
      <c r="H29" s="5609"/>
      <c r="I29" s="5610"/>
    </row>
    <row r="30" spans="1:9" ht="15" customHeight="1"/>
    <row r="31" spans="1:9" ht="15" customHeight="1">
      <c r="A31" s="5612"/>
      <c r="E31" s="5610"/>
      <c r="H31" s="5609"/>
      <c r="I31" s="5610"/>
    </row>
    <row r="32" spans="1:9">
      <c r="A32" s="5569"/>
    </row>
    <row r="33" spans="5:9">
      <c r="E33" s="5610"/>
      <c r="H33" s="5609"/>
      <c r="I33" s="5610"/>
    </row>
    <row r="35" spans="5:9">
      <c r="E35" s="5610"/>
      <c r="H35" s="5609"/>
      <c r="I35" s="5610"/>
    </row>
    <row r="37" spans="5:9">
      <c r="E37" s="5610"/>
      <c r="H37" s="5609"/>
      <c r="I37" s="5610"/>
    </row>
    <row r="39" spans="5:9">
      <c r="E39" s="5610"/>
      <c r="H39" s="5609"/>
      <c r="I39" s="5610"/>
    </row>
    <row r="41" spans="5:9">
      <c r="E41" s="5610"/>
      <c r="H41" s="5609"/>
      <c r="I41" s="5610"/>
    </row>
    <row r="43" spans="5:9">
      <c r="E43" s="5610"/>
      <c r="H43" s="5609"/>
      <c r="I43" s="5610"/>
    </row>
  </sheetData>
  <mergeCells count="6">
    <mergeCell ref="A1:C1"/>
    <mergeCell ref="A4:A6"/>
    <mergeCell ref="B4:E4"/>
    <mergeCell ref="F4:I4"/>
    <mergeCell ref="D5:E5"/>
    <mergeCell ref="H5:I5"/>
  </mergeCells>
  <hyperlinks>
    <hyperlink ref="A1" location="CONTENT!A1" display="Back to table of contents"/>
  </hyperlinks>
  <pageMargins left="0.82677165354330717" right="0.23622047244094491" top="0.78740157480314965" bottom="0.43307086614173229" header="0.31496062992125984" footer="0.31496062992125984"/>
  <pageSetup paperSize="9"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2"/>
  <sheetViews>
    <sheetView workbookViewId="0"/>
  </sheetViews>
  <sheetFormatPr defaultRowHeight="12.75"/>
  <cols>
    <col min="1" max="1" width="67.5" style="6153" customWidth="1"/>
    <col min="2" max="4" width="9.33203125" style="6153" customWidth="1"/>
    <col min="5" max="253" width="8.83203125" style="6153"/>
    <col min="254" max="254" width="7.6640625" style="6153" customWidth="1"/>
    <col min="255" max="255" width="70.6640625" style="6153" customWidth="1"/>
    <col min="256" max="260" width="10.6640625" style="6153" customWidth="1"/>
    <col min="261" max="509" width="8.83203125" style="6153"/>
    <col min="510" max="510" width="7.6640625" style="6153" customWidth="1"/>
    <col min="511" max="511" width="70.6640625" style="6153" customWidth="1"/>
    <col min="512" max="516" width="10.6640625" style="6153" customWidth="1"/>
    <col min="517" max="765" width="8.83203125" style="6153"/>
    <col min="766" max="766" width="7.6640625" style="6153" customWidth="1"/>
    <col min="767" max="767" width="70.6640625" style="6153" customWidth="1"/>
    <col min="768" max="772" width="10.6640625" style="6153" customWidth="1"/>
    <col min="773" max="1021" width="8.83203125" style="6153"/>
    <col min="1022" max="1022" width="7.6640625" style="6153" customWidth="1"/>
    <col min="1023" max="1023" width="70.6640625" style="6153" customWidth="1"/>
    <col min="1024" max="1028" width="10.6640625" style="6153" customWidth="1"/>
    <col min="1029" max="1277" width="8.83203125" style="6153"/>
    <col min="1278" max="1278" width="7.6640625" style="6153" customWidth="1"/>
    <col min="1279" max="1279" width="70.6640625" style="6153" customWidth="1"/>
    <col min="1280" max="1284" width="10.6640625" style="6153" customWidth="1"/>
    <col min="1285" max="1533" width="8.83203125" style="6153"/>
    <col min="1534" max="1534" width="7.6640625" style="6153" customWidth="1"/>
    <col min="1535" max="1535" width="70.6640625" style="6153" customWidth="1"/>
    <col min="1536" max="1540" width="10.6640625" style="6153" customWidth="1"/>
    <col min="1541" max="1789" width="8.83203125" style="6153"/>
    <col min="1790" max="1790" width="7.6640625" style="6153" customWidth="1"/>
    <col min="1791" max="1791" width="70.6640625" style="6153" customWidth="1"/>
    <col min="1792" max="1796" width="10.6640625" style="6153" customWidth="1"/>
    <col min="1797" max="2045" width="8.83203125" style="6153"/>
    <col min="2046" max="2046" width="7.6640625" style="6153" customWidth="1"/>
    <col min="2047" max="2047" width="70.6640625" style="6153" customWidth="1"/>
    <col min="2048" max="2052" width="10.6640625" style="6153" customWidth="1"/>
    <col min="2053" max="2301" width="8.83203125" style="6153"/>
    <col min="2302" max="2302" width="7.6640625" style="6153" customWidth="1"/>
    <col min="2303" max="2303" width="70.6640625" style="6153" customWidth="1"/>
    <col min="2304" max="2308" width="10.6640625" style="6153" customWidth="1"/>
    <col min="2309" max="2557" width="8.83203125" style="6153"/>
    <col min="2558" max="2558" width="7.6640625" style="6153" customWidth="1"/>
    <col min="2559" max="2559" width="70.6640625" style="6153" customWidth="1"/>
    <col min="2560" max="2564" width="10.6640625" style="6153" customWidth="1"/>
    <col min="2565" max="2813" width="8.83203125" style="6153"/>
    <col min="2814" max="2814" width="7.6640625" style="6153" customWidth="1"/>
    <col min="2815" max="2815" width="70.6640625" style="6153" customWidth="1"/>
    <col min="2816" max="2820" width="10.6640625" style="6153" customWidth="1"/>
    <col min="2821" max="3069" width="8.83203125" style="6153"/>
    <col min="3070" max="3070" width="7.6640625" style="6153" customWidth="1"/>
    <col min="3071" max="3071" width="70.6640625" style="6153" customWidth="1"/>
    <col min="3072" max="3076" width="10.6640625" style="6153" customWidth="1"/>
    <col min="3077" max="3325" width="8.83203125" style="6153"/>
    <col min="3326" max="3326" width="7.6640625" style="6153" customWidth="1"/>
    <col min="3327" max="3327" width="70.6640625" style="6153" customWidth="1"/>
    <col min="3328" max="3332" width="10.6640625" style="6153" customWidth="1"/>
    <col min="3333" max="3581" width="8.83203125" style="6153"/>
    <col min="3582" max="3582" width="7.6640625" style="6153" customWidth="1"/>
    <col min="3583" max="3583" width="70.6640625" style="6153" customWidth="1"/>
    <col min="3584" max="3588" width="10.6640625" style="6153" customWidth="1"/>
    <col min="3589" max="3837" width="8.83203125" style="6153"/>
    <col min="3838" max="3838" width="7.6640625" style="6153" customWidth="1"/>
    <col min="3839" max="3839" width="70.6640625" style="6153" customWidth="1"/>
    <col min="3840" max="3844" width="10.6640625" style="6153" customWidth="1"/>
    <col min="3845" max="4093" width="8.83203125" style="6153"/>
    <col min="4094" max="4094" width="7.6640625" style="6153" customWidth="1"/>
    <col min="4095" max="4095" width="70.6640625" style="6153" customWidth="1"/>
    <col min="4096" max="4100" width="10.6640625" style="6153" customWidth="1"/>
    <col min="4101" max="4349" width="8.83203125" style="6153"/>
    <col min="4350" max="4350" width="7.6640625" style="6153" customWidth="1"/>
    <col min="4351" max="4351" width="70.6640625" style="6153" customWidth="1"/>
    <col min="4352" max="4356" width="10.6640625" style="6153" customWidth="1"/>
    <col min="4357" max="4605" width="8.83203125" style="6153"/>
    <col min="4606" max="4606" width="7.6640625" style="6153" customWidth="1"/>
    <col min="4607" max="4607" width="70.6640625" style="6153" customWidth="1"/>
    <col min="4608" max="4612" width="10.6640625" style="6153" customWidth="1"/>
    <col min="4613" max="4861" width="8.83203125" style="6153"/>
    <col min="4862" max="4862" width="7.6640625" style="6153" customWidth="1"/>
    <col min="4863" max="4863" width="70.6640625" style="6153" customWidth="1"/>
    <col min="4864" max="4868" width="10.6640625" style="6153" customWidth="1"/>
    <col min="4869" max="5117" width="8.83203125" style="6153"/>
    <col min="5118" max="5118" width="7.6640625" style="6153" customWidth="1"/>
    <col min="5119" max="5119" width="70.6640625" style="6153" customWidth="1"/>
    <col min="5120" max="5124" width="10.6640625" style="6153" customWidth="1"/>
    <col min="5125" max="5373" width="8.83203125" style="6153"/>
    <col min="5374" max="5374" width="7.6640625" style="6153" customWidth="1"/>
    <col min="5375" max="5375" width="70.6640625" style="6153" customWidth="1"/>
    <col min="5376" max="5380" width="10.6640625" style="6153" customWidth="1"/>
    <col min="5381" max="5629" width="8.83203125" style="6153"/>
    <col min="5630" max="5630" width="7.6640625" style="6153" customWidth="1"/>
    <col min="5631" max="5631" width="70.6640625" style="6153" customWidth="1"/>
    <col min="5632" max="5636" width="10.6640625" style="6153" customWidth="1"/>
    <col min="5637" max="5885" width="8.83203125" style="6153"/>
    <col min="5886" max="5886" width="7.6640625" style="6153" customWidth="1"/>
    <col min="5887" max="5887" width="70.6640625" style="6153" customWidth="1"/>
    <col min="5888" max="5892" width="10.6640625" style="6153" customWidth="1"/>
    <col min="5893" max="6141" width="8.83203125" style="6153"/>
    <col min="6142" max="6142" width="7.6640625" style="6153" customWidth="1"/>
    <col min="6143" max="6143" width="70.6640625" style="6153" customWidth="1"/>
    <col min="6144" max="6148" width="10.6640625" style="6153" customWidth="1"/>
    <col min="6149" max="6397" width="8.83203125" style="6153"/>
    <col min="6398" max="6398" width="7.6640625" style="6153" customWidth="1"/>
    <col min="6399" max="6399" width="70.6640625" style="6153" customWidth="1"/>
    <col min="6400" max="6404" width="10.6640625" style="6153" customWidth="1"/>
    <col min="6405" max="6653" width="8.83203125" style="6153"/>
    <col min="6654" max="6654" width="7.6640625" style="6153" customWidth="1"/>
    <col min="6655" max="6655" width="70.6640625" style="6153" customWidth="1"/>
    <col min="6656" max="6660" width="10.6640625" style="6153" customWidth="1"/>
    <col min="6661" max="6909" width="8.83203125" style="6153"/>
    <col min="6910" max="6910" width="7.6640625" style="6153" customWidth="1"/>
    <col min="6911" max="6911" width="70.6640625" style="6153" customWidth="1"/>
    <col min="6912" max="6916" width="10.6640625" style="6153" customWidth="1"/>
    <col min="6917" max="7165" width="8.83203125" style="6153"/>
    <col min="7166" max="7166" width="7.6640625" style="6153" customWidth="1"/>
    <col min="7167" max="7167" width="70.6640625" style="6153" customWidth="1"/>
    <col min="7168" max="7172" width="10.6640625" style="6153" customWidth="1"/>
    <col min="7173" max="7421" width="8.83203125" style="6153"/>
    <col min="7422" max="7422" width="7.6640625" style="6153" customWidth="1"/>
    <col min="7423" max="7423" width="70.6640625" style="6153" customWidth="1"/>
    <col min="7424" max="7428" width="10.6640625" style="6153" customWidth="1"/>
    <col min="7429" max="7677" width="8.83203125" style="6153"/>
    <col min="7678" max="7678" width="7.6640625" style="6153" customWidth="1"/>
    <col min="7679" max="7679" width="70.6640625" style="6153" customWidth="1"/>
    <col min="7680" max="7684" width="10.6640625" style="6153" customWidth="1"/>
    <col min="7685" max="7933" width="8.83203125" style="6153"/>
    <col min="7934" max="7934" width="7.6640625" style="6153" customWidth="1"/>
    <col min="7935" max="7935" width="70.6640625" style="6153" customWidth="1"/>
    <col min="7936" max="7940" width="10.6640625" style="6153" customWidth="1"/>
    <col min="7941" max="8189" width="8.83203125" style="6153"/>
    <col min="8190" max="8190" width="7.6640625" style="6153" customWidth="1"/>
    <col min="8191" max="8191" width="70.6640625" style="6153" customWidth="1"/>
    <col min="8192" max="8196" width="10.6640625" style="6153" customWidth="1"/>
    <col min="8197" max="8445" width="8.83203125" style="6153"/>
    <col min="8446" max="8446" width="7.6640625" style="6153" customWidth="1"/>
    <col min="8447" max="8447" width="70.6640625" style="6153" customWidth="1"/>
    <col min="8448" max="8452" width="10.6640625" style="6153" customWidth="1"/>
    <col min="8453" max="8701" width="8.83203125" style="6153"/>
    <col min="8702" max="8702" width="7.6640625" style="6153" customWidth="1"/>
    <col min="8703" max="8703" width="70.6640625" style="6153" customWidth="1"/>
    <col min="8704" max="8708" width="10.6640625" style="6153" customWidth="1"/>
    <col min="8709" max="8957" width="8.83203125" style="6153"/>
    <col min="8958" max="8958" width="7.6640625" style="6153" customWidth="1"/>
    <col min="8959" max="8959" width="70.6640625" style="6153" customWidth="1"/>
    <col min="8960" max="8964" width="10.6640625" style="6153" customWidth="1"/>
    <col min="8965" max="9213" width="8.83203125" style="6153"/>
    <col min="9214" max="9214" width="7.6640625" style="6153" customWidth="1"/>
    <col min="9215" max="9215" width="70.6640625" style="6153" customWidth="1"/>
    <col min="9216" max="9220" width="10.6640625" style="6153" customWidth="1"/>
    <col min="9221" max="9469" width="8.83203125" style="6153"/>
    <col min="9470" max="9470" width="7.6640625" style="6153" customWidth="1"/>
    <col min="9471" max="9471" width="70.6640625" style="6153" customWidth="1"/>
    <col min="9472" max="9476" width="10.6640625" style="6153" customWidth="1"/>
    <col min="9477" max="9725" width="8.83203125" style="6153"/>
    <col min="9726" max="9726" width="7.6640625" style="6153" customWidth="1"/>
    <col min="9727" max="9727" width="70.6640625" style="6153" customWidth="1"/>
    <col min="9728" max="9732" width="10.6640625" style="6153" customWidth="1"/>
    <col min="9733" max="9981" width="8.83203125" style="6153"/>
    <col min="9982" max="9982" width="7.6640625" style="6153" customWidth="1"/>
    <col min="9983" max="9983" width="70.6640625" style="6153" customWidth="1"/>
    <col min="9984" max="9988" width="10.6640625" style="6153" customWidth="1"/>
    <col min="9989" max="10237" width="8.83203125" style="6153"/>
    <col min="10238" max="10238" width="7.6640625" style="6153" customWidth="1"/>
    <col min="10239" max="10239" width="70.6640625" style="6153" customWidth="1"/>
    <col min="10240" max="10244" width="10.6640625" style="6153" customWidth="1"/>
    <col min="10245" max="10493" width="8.83203125" style="6153"/>
    <col min="10494" max="10494" width="7.6640625" style="6153" customWidth="1"/>
    <col min="10495" max="10495" width="70.6640625" style="6153" customWidth="1"/>
    <col min="10496" max="10500" width="10.6640625" style="6153" customWidth="1"/>
    <col min="10501" max="10749" width="8.83203125" style="6153"/>
    <col min="10750" max="10750" width="7.6640625" style="6153" customWidth="1"/>
    <col min="10751" max="10751" width="70.6640625" style="6153" customWidth="1"/>
    <col min="10752" max="10756" width="10.6640625" style="6153" customWidth="1"/>
    <col min="10757" max="11005" width="8.83203125" style="6153"/>
    <col min="11006" max="11006" width="7.6640625" style="6153" customWidth="1"/>
    <col min="11007" max="11007" width="70.6640625" style="6153" customWidth="1"/>
    <col min="11008" max="11012" width="10.6640625" style="6153" customWidth="1"/>
    <col min="11013" max="11261" width="8.83203125" style="6153"/>
    <col min="11262" max="11262" width="7.6640625" style="6153" customWidth="1"/>
    <col min="11263" max="11263" width="70.6640625" style="6153" customWidth="1"/>
    <col min="11264" max="11268" width="10.6640625" style="6153" customWidth="1"/>
    <col min="11269" max="11517" width="8.83203125" style="6153"/>
    <col min="11518" max="11518" width="7.6640625" style="6153" customWidth="1"/>
    <col min="11519" max="11519" width="70.6640625" style="6153" customWidth="1"/>
    <col min="11520" max="11524" width="10.6640625" style="6153" customWidth="1"/>
    <col min="11525" max="11773" width="8.83203125" style="6153"/>
    <col min="11774" max="11774" width="7.6640625" style="6153" customWidth="1"/>
    <col min="11775" max="11775" width="70.6640625" style="6153" customWidth="1"/>
    <col min="11776" max="11780" width="10.6640625" style="6153" customWidth="1"/>
    <col min="11781" max="12029" width="8.83203125" style="6153"/>
    <col min="12030" max="12030" width="7.6640625" style="6153" customWidth="1"/>
    <col min="12031" max="12031" width="70.6640625" style="6153" customWidth="1"/>
    <col min="12032" max="12036" width="10.6640625" style="6153" customWidth="1"/>
    <col min="12037" max="12285" width="8.83203125" style="6153"/>
    <col min="12286" max="12286" width="7.6640625" style="6153" customWidth="1"/>
    <col min="12287" max="12287" width="70.6640625" style="6153" customWidth="1"/>
    <col min="12288" max="12292" width="10.6640625" style="6153" customWidth="1"/>
    <col min="12293" max="12541" width="8.83203125" style="6153"/>
    <col min="12542" max="12542" width="7.6640625" style="6153" customWidth="1"/>
    <col min="12543" max="12543" width="70.6640625" style="6153" customWidth="1"/>
    <col min="12544" max="12548" width="10.6640625" style="6153" customWidth="1"/>
    <col min="12549" max="12797" width="8.83203125" style="6153"/>
    <col min="12798" max="12798" width="7.6640625" style="6153" customWidth="1"/>
    <col min="12799" max="12799" width="70.6640625" style="6153" customWidth="1"/>
    <col min="12800" max="12804" width="10.6640625" style="6153" customWidth="1"/>
    <col min="12805" max="13053" width="8.83203125" style="6153"/>
    <col min="13054" max="13054" width="7.6640625" style="6153" customWidth="1"/>
    <col min="13055" max="13055" width="70.6640625" style="6153" customWidth="1"/>
    <col min="13056" max="13060" width="10.6640625" style="6153" customWidth="1"/>
    <col min="13061" max="13309" width="8.83203125" style="6153"/>
    <col min="13310" max="13310" width="7.6640625" style="6153" customWidth="1"/>
    <col min="13311" max="13311" width="70.6640625" style="6153" customWidth="1"/>
    <col min="13312" max="13316" width="10.6640625" style="6153" customWidth="1"/>
    <col min="13317" max="13565" width="8.83203125" style="6153"/>
    <col min="13566" max="13566" width="7.6640625" style="6153" customWidth="1"/>
    <col min="13567" max="13567" width="70.6640625" style="6153" customWidth="1"/>
    <col min="13568" max="13572" width="10.6640625" style="6153" customWidth="1"/>
    <col min="13573" max="13821" width="8.83203125" style="6153"/>
    <col min="13822" max="13822" width="7.6640625" style="6153" customWidth="1"/>
    <col min="13823" max="13823" width="70.6640625" style="6153" customWidth="1"/>
    <col min="13824" max="13828" width="10.6640625" style="6153" customWidth="1"/>
    <col min="13829" max="14077" width="8.83203125" style="6153"/>
    <col min="14078" max="14078" width="7.6640625" style="6153" customWidth="1"/>
    <col min="14079" max="14079" width="70.6640625" style="6153" customWidth="1"/>
    <col min="14080" max="14084" width="10.6640625" style="6153" customWidth="1"/>
    <col min="14085" max="14333" width="8.83203125" style="6153"/>
    <col min="14334" max="14334" width="7.6640625" style="6153" customWidth="1"/>
    <col min="14335" max="14335" width="70.6640625" style="6153" customWidth="1"/>
    <col min="14336" max="14340" width="10.6640625" style="6153" customWidth="1"/>
    <col min="14341" max="14589" width="8.83203125" style="6153"/>
    <col min="14590" max="14590" width="7.6640625" style="6153" customWidth="1"/>
    <col min="14591" max="14591" width="70.6640625" style="6153" customWidth="1"/>
    <col min="14592" max="14596" width="10.6640625" style="6153" customWidth="1"/>
    <col min="14597" max="14845" width="8.83203125" style="6153"/>
    <col min="14846" max="14846" width="7.6640625" style="6153" customWidth="1"/>
    <col min="14847" max="14847" width="70.6640625" style="6153" customWidth="1"/>
    <col min="14848" max="14852" width="10.6640625" style="6153" customWidth="1"/>
    <col min="14853" max="15101" width="8.83203125" style="6153"/>
    <col min="15102" max="15102" width="7.6640625" style="6153" customWidth="1"/>
    <col min="15103" max="15103" width="70.6640625" style="6153" customWidth="1"/>
    <col min="15104" max="15108" width="10.6640625" style="6153" customWidth="1"/>
    <col min="15109" max="15357" width="8.83203125" style="6153"/>
    <col min="15358" max="15358" width="7.6640625" style="6153" customWidth="1"/>
    <col min="15359" max="15359" width="70.6640625" style="6153" customWidth="1"/>
    <col min="15360" max="15364" width="10.6640625" style="6153" customWidth="1"/>
    <col min="15365" max="15613" width="8.83203125" style="6153"/>
    <col min="15614" max="15614" width="7.6640625" style="6153" customWidth="1"/>
    <col min="15615" max="15615" width="70.6640625" style="6153" customWidth="1"/>
    <col min="15616" max="15620" width="10.6640625" style="6153" customWidth="1"/>
    <col min="15621" max="15869" width="8.83203125" style="6153"/>
    <col min="15870" max="15870" width="7.6640625" style="6153" customWidth="1"/>
    <col min="15871" max="15871" width="70.6640625" style="6153" customWidth="1"/>
    <col min="15872" max="15876" width="10.6640625" style="6153" customWidth="1"/>
    <col min="15877" max="16125" width="8.83203125" style="6153"/>
    <col min="16126" max="16126" width="7.6640625" style="6153" customWidth="1"/>
    <col min="16127" max="16127" width="70.6640625" style="6153" customWidth="1"/>
    <col min="16128" max="16132" width="10.6640625" style="6153" customWidth="1"/>
    <col min="16133" max="16384" width="8.83203125" style="6153"/>
  </cols>
  <sheetData>
    <row r="1" spans="1:85" s="10" customFormat="1" ht="15.75">
      <c r="A1" s="6175" t="s">
        <v>709</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row>
    <row r="2" spans="1:85" s="1979" customFormat="1" ht="17.25">
      <c r="A2" s="1978" t="s">
        <v>4307</v>
      </c>
    </row>
    <row r="3" spans="1:85" ht="22.15" customHeight="1">
      <c r="A3" s="6154" t="s">
        <v>2491</v>
      </c>
      <c r="B3" s="6155" t="s">
        <v>4282</v>
      </c>
      <c r="C3" s="6155" t="s">
        <v>2191</v>
      </c>
      <c r="D3" s="6155" t="s">
        <v>2192</v>
      </c>
    </row>
    <row r="4" spans="1:85" ht="22.15" customHeight="1">
      <c r="A4" s="6156" t="s">
        <v>1816</v>
      </c>
      <c r="B4" s="6157">
        <v>20</v>
      </c>
      <c r="C4" s="6157">
        <v>19</v>
      </c>
      <c r="D4" s="6157">
        <v>19</v>
      </c>
    </row>
    <row r="5" spans="1:85" ht="22.15" customHeight="1">
      <c r="A5" s="6156" t="s">
        <v>1817</v>
      </c>
      <c r="B5" s="6157">
        <v>583</v>
      </c>
      <c r="C5" s="6157">
        <v>555</v>
      </c>
      <c r="D5" s="6157">
        <v>537</v>
      </c>
    </row>
    <row r="6" spans="1:85" ht="22.15" customHeight="1">
      <c r="A6" s="6158" t="s">
        <v>3434</v>
      </c>
      <c r="B6" s="6159">
        <v>111</v>
      </c>
      <c r="C6" s="6159">
        <v>108</v>
      </c>
      <c r="D6" s="6159">
        <v>106</v>
      </c>
    </row>
    <row r="7" spans="1:85" ht="22.15" customHeight="1">
      <c r="A7" s="6160" t="s">
        <v>2271</v>
      </c>
      <c r="B7" s="6159">
        <v>13</v>
      </c>
      <c r="C7" s="6159">
        <v>13</v>
      </c>
      <c r="D7" s="6159">
        <v>13</v>
      </c>
    </row>
    <row r="8" spans="1:85" ht="22.15" customHeight="1">
      <c r="A8" s="6158" t="s">
        <v>2479</v>
      </c>
      <c r="B8" s="6159">
        <v>31</v>
      </c>
      <c r="C8" s="6159">
        <v>29</v>
      </c>
      <c r="D8" s="6159">
        <v>26</v>
      </c>
    </row>
    <row r="9" spans="1:85" ht="22.15" customHeight="1">
      <c r="A9" s="6160" t="s">
        <v>3392</v>
      </c>
      <c r="B9" s="6159">
        <v>124</v>
      </c>
      <c r="C9" s="6159">
        <v>114</v>
      </c>
      <c r="D9" s="6159">
        <v>110</v>
      </c>
    </row>
    <row r="10" spans="1:85" ht="22.15" customHeight="1">
      <c r="A10" s="6158" t="s">
        <v>3393</v>
      </c>
      <c r="B10" s="6159">
        <v>13</v>
      </c>
      <c r="C10" s="6159">
        <v>13</v>
      </c>
      <c r="D10" s="6159">
        <v>13</v>
      </c>
    </row>
    <row r="11" spans="1:85" ht="22.15" customHeight="1">
      <c r="A11" s="6161" t="s">
        <v>4283</v>
      </c>
      <c r="B11" s="6162">
        <v>6</v>
      </c>
      <c r="C11" s="6162">
        <v>6</v>
      </c>
      <c r="D11" s="6162">
        <v>6</v>
      </c>
    </row>
    <row r="12" spans="1:85" ht="29.45" customHeight="1">
      <c r="A12" s="6163" t="s">
        <v>3394</v>
      </c>
      <c r="B12" s="6159">
        <v>11</v>
      </c>
      <c r="C12" s="6159">
        <v>11</v>
      </c>
      <c r="D12" s="6159">
        <v>11</v>
      </c>
    </row>
    <row r="13" spans="1:85" ht="22.15" customHeight="1">
      <c r="A13" s="6158" t="s">
        <v>3395</v>
      </c>
      <c r="B13" s="6159">
        <v>13</v>
      </c>
      <c r="C13" s="6159">
        <v>12</v>
      </c>
      <c r="D13" s="6159">
        <v>11</v>
      </c>
    </row>
    <row r="14" spans="1:85" ht="22.15" customHeight="1">
      <c r="A14" s="6160" t="s">
        <v>3419</v>
      </c>
      <c r="B14" s="6159">
        <v>34</v>
      </c>
      <c r="C14" s="6159">
        <v>33</v>
      </c>
      <c r="D14" s="6159">
        <v>33</v>
      </c>
    </row>
    <row r="15" spans="1:85" ht="38.450000000000003" customHeight="1">
      <c r="A15" s="6164" t="s">
        <v>4284</v>
      </c>
      <c r="B15" s="6159">
        <v>34</v>
      </c>
      <c r="C15" s="6159">
        <v>32</v>
      </c>
      <c r="D15" s="6159">
        <v>30</v>
      </c>
    </row>
    <row r="16" spans="1:85" ht="22.15" customHeight="1">
      <c r="A16" s="6160" t="s">
        <v>3421</v>
      </c>
      <c r="B16" s="6159">
        <v>30</v>
      </c>
      <c r="C16" s="6159">
        <v>29</v>
      </c>
      <c r="D16" s="6159">
        <v>29</v>
      </c>
    </row>
    <row r="17" spans="1:4" ht="22.15" customHeight="1">
      <c r="A17" s="6158" t="s">
        <v>3396</v>
      </c>
      <c r="B17" s="6159">
        <v>13</v>
      </c>
      <c r="C17" s="6159">
        <v>13</v>
      </c>
      <c r="D17" s="6159">
        <v>11</v>
      </c>
    </row>
    <row r="18" spans="1:4" ht="22.15" customHeight="1">
      <c r="A18" s="6158" t="s">
        <v>3397</v>
      </c>
      <c r="B18" s="6159">
        <v>5</v>
      </c>
      <c r="C18" s="6159">
        <v>5</v>
      </c>
      <c r="D18" s="6159">
        <v>5</v>
      </c>
    </row>
    <row r="19" spans="1:4" ht="22.15" customHeight="1">
      <c r="A19" s="6165" t="s">
        <v>3398</v>
      </c>
      <c r="B19" s="6159">
        <v>47</v>
      </c>
      <c r="C19" s="6159">
        <v>46</v>
      </c>
      <c r="D19" s="6159">
        <v>42</v>
      </c>
    </row>
    <row r="20" spans="1:4" ht="22.15" customHeight="1">
      <c r="A20" s="6158" t="s">
        <v>3399</v>
      </c>
      <c r="B20" s="6159">
        <v>13</v>
      </c>
      <c r="C20" s="6159">
        <v>11</v>
      </c>
      <c r="D20" s="6159">
        <v>11</v>
      </c>
    </row>
    <row r="21" spans="1:4" ht="22.15" customHeight="1">
      <c r="A21" s="6158" t="s">
        <v>3400</v>
      </c>
      <c r="B21" s="6159">
        <v>9</v>
      </c>
      <c r="C21" s="6159">
        <v>8</v>
      </c>
      <c r="D21" s="6159">
        <v>9</v>
      </c>
    </row>
    <row r="22" spans="1:4" ht="22.15" customHeight="1">
      <c r="A22" s="6158" t="s">
        <v>3401</v>
      </c>
      <c r="B22" s="6159">
        <v>3</v>
      </c>
      <c r="C22" s="6159">
        <v>3</v>
      </c>
      <c r="D22" s="6159">
        <v>3</v>
      </c>
    </row>
    <row r="23" spans="1:4" ht="22.15" customHeight="1">
      <c r="A23" s="6165" t="s">
        <v>3402</v>
      </c>
      <c r="B23" s="6159">
        <v>9</v>
      </c>
      <c r="C23" s="6159">
        <v>8</v>
      </c>
      <c r="D23" s="6159">
        <v>8</v>
      </c>
    </row>
    <row r="24" spans="1:4" ht="22.15" customHeight="1">
      <c r="A24" s="6158" t="s">
        <v>3403</v>
      </c>
      <c r="B24" s="6159">
        <v>28</v>
      </c>
      <c r="C24" s="6159">
        <v>26</v>
      </c>
      <c r="D24" s="6159">
        <v>24</v>
      </c>
    </row>
    <row r="25" spans="1:4" ht="22.15" customHeight="1">
      <c r="A25" s="6158" t="s">
        <v>1848</v>
      </c>
      <c r="B25" s="6159">
        <v>34</v>
      </c>
      <c r="C25" s="6159">
        <v>33</v>
      </c>
      <c r="D25" s="6159">
        <v>34</v>
      </c>
    </row>
    <row r="26" spans="1:4" ht="22.15" customHeight="1">
      <c r="A26" s="6161" t="s">
        <v>4285</v>
      </c>
      <c r="B26" s="6162">
        <v>20</v>
      </c>
      <c r="C26" s="6162">
        <v>20</v>
      </c>
      <c r="D26" s="6162">
        <v>20</v>
      </c>
    </row>
    <row r="27" spans="1:4" ht="22.15" customHeight="1">
      <c r="A27" s="6158" t="s">
        <v>3404</v>
      </c>
      <c r="B27" s="6159">
        <v>8</v>
      </c>
      <c r="C27" s="6159">
        <v>8</v>
      </c>
      <c r="D27" s="6159">
        <v>8</v>
      </c>
    </row>
    <row r="28" spans="1:4" ht="22.15" customHeight="1">
      <c r="A28" s="6166" t="s">
        <v>1818</v>
      </c>
      <c r="B28" s="6157">
        <v>7</v>
      </c>
      <c r="C28" s="6157">
        <v>7</v>
      </c>
      <c r="D28" s="6157">
        <v>6</v>
      </c>
    </row>
    <row r="29" spans="1:4" ht="22.15" customHeight="1">
      <c r="A29" s="6167" t="s">
        <v>1819</v>
      </c>
      <c r="B29" s="6157">
        <v>10</v>
      </c>
      <c r="C29" s="6157">
        <v>9</v>
      </c>
      <c r="D29" s="6157">
        <v>8</v>
      </c>
    </row>
    <row r="30" spans="1:4" ht="22.15" customHeight="1">
      <c r="A30" s="6168" t="s">
        <v>4286</v>
      </c>
      <c r="B30" s="6169">
        <v>620</v>
      </c>
      <c r="C30" s="6169">
        <v>590</v>
      </c>
      <c r="D30" s="6169">
        <v>570</v>
      </c>
    </row>
    <row r="31" spans="1:4" ht="15.75">
      <c r="A31" s="6170" t="s">
        <v>4287</v>
      </c>
      <c r="B31" s="6171"/>
      <c r="C31" s="6172"/>
      <c r="D31" s="6172"/>
    </row>
    <row r="32" spans="1:4">
      <c r="A32" s="6173" t="s">
        <v>4288</v>
      </c>
      <c r="B32" s="6171"/>
      <c r="C32" s="6174"/>
      <c r="D32" s="6174"/>
    </row>
  </sheetData>
  <hyperlinks>
    <hyperlink ref="A1" location="CONTENT!A1" display="Back to table of contents"/>
  </hyperlink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pageSetUpPr fitToPage="1"/>
  </sheetPr>
  <dimension ref="A1:CK25"/>
  <sheetViews>
    <sheetView workbookViewId="0">
      <selection sqref="A1:C1"/>
    </sheetView>
  </sheetViews>
  <sheetFormatPr defaultColWidth="7.5" defaultRowHeight="15"/>
  <cols>
    <col min="1" max="1" width="12.33203125" style="1996" customWidth="1"/>
    <col min="2" max="2" width="29.83203125" style="1996" customWidth="1"/>
    <col min="3" max="3" width="10.6640625" style="1996" customWidth="1"/>
    <col min="4" max="13" width="8.83203125" style="1996" customWidth="1"/>
    <col min="14" max="206" width="7.5" style="2257"/>
    <col min="207" max="207" width="5.6640625" style="2257" customWidth="1"/>
    <col min="208" max="208" width="25.33203125" style="2257" customWidth="1"/>
    <col min="209" max="220" width="7.1640625" style="2257" customWidth="1"/>
    <col min="221" max="221" width="3" style="2257" customWidth="1"/>
    <col min="222" max="16384" width="7.5" style="2257"/>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 customHeight="1">
      <c r="A2" s="7001" t="s">
        <v>3405</v>
      </c>
      <c r="B2" s="7001"/>
      <c r="C2" s="7001"/>
      <c r="D2" s="7001"/>
      <c r="E2" s="7001"/>
      <c r="F2" s="7001"/>
      <c r="G2" s="7001"/>
      <c r="H2" s="7001"/>
      <c r="I2" s="7001"/>
      <c r="J2" s="7001"/>
      <c r="K2" s="7001"/>
      <c r="L2" s="7001"/>
      <c r="M2" s="7001"/>
    </row>
    <row r="3" spans="1:89" ht="18.75" customHeight="1">
      <c r="D3" s="1980"/>
      <c r="E3" s="1980"/>
      <c r="F3" s="2257"/>
      <c r="G3" s="2257"/>
      <c r="H3" s="2257"/>
      <c r="I3" s="1981"/>
      <c r="J3" s="1981"/>
      <c r="K3" s="7002" t="s">
        <v>3406</v>
      </c>
      <c r="L3" s="7002"/>
      <c r="M3" s="7002"/>
    </row>
    <row r="4" spans="1:89" ht="18" customHeight="1">
      <c r="A4" s="7003" t="s">
        <v>3407</v>
      </c>
      <c r="B4" s="7005" t="s">
        <v>2491</v>
      </c>
      <c r="C4" s="7007" t="s">
        <v>2079</v>
      </c>
      <c r="D4" s="7009">
        <v>2018</v>
      </c>
      <c r="E4" s="7010"/>
      <c r="F4" s="7010"/>
      <c r="G4" s="7010"/>
      <c r="H4" s="7011"/>
      <c r="I4" s="7009">
        <v>2019</v>
      </c>
      <c r="J4" s="7010"/>
      <c r="K4" s="7010"/>
      <c r="L4" s="7010"/>
      <c r="M4" s="7011"/>
    </row>
    <row r="5" spans="1:89" ht="33.75" customHeight="1">
      <c r="A5" s="7004"/>
      <c r="B5" s="7006"/>
      <c r="C5" s="7008"/>
      <c r="D5" s="1982" t="s">
        <v>3408</v>
      </c>
      <c r="E5" s="1983" t="s">
        <v>3409</v>
      </c>
      <c r="F5" s="1983" t="s">
        <v>3410</v>
      </c>
      <c r="G5" s="3042" t="s">
        <v>3411</v>
      </c>
      <c r="H5" s="1984" t="s">
        <v>3412</v>
      </c>
      <c r="I5" s="1982" t="s">
        <v>3408</v>
      </c>
      <c r="J5" s="1983" t="s">
        <v>3409</v>
      </c>
      <c r="K5" s="1983" t="s">
        <v>3410</v>
      </c>
      <c r="L5" s="3042" t="s">
        <v>3411</v>
      </c>
      <c r="M5" s="1984" t="s">
        <v>3412</v>
      </c>
    </row>
    <row r="6" spans="1:89" ht="21.75" customHeight="1">
      <c r="A6" s="1985" t="s">
        <v>3413</v>
      </c>
      <c r="B6" s="3043" t="s">
        <v>3414</v>
      </c>
      <c r="C6" s="3044">
        <v>1000</v>
      </c>
      <c r="D6" s="1986">
        <v>107.3</v>
      </c>
      <c r="E6" s="1987">
        <v>108</v>
      </c>
      <c r="F6" s="1987">
        <v>108.7</v>
      </c>
      <c r="G6" s="1987">
        <v>109.2</v>
      </c>
      <c r="H6" s="1988">
        <v>108.3</v>
      </c>
      <c r="I6" s="1987">
        <v>109.4</v>
      </c>
      <c r="J6" s="1987">
        <v>109.7</v>
      </c>
      <c r="K6" s="1987">
        <v>110.2</v>
      </c>
      <c r="L6" s="1987">
        <v>110.3</v>
      </c>
      <c r="M6" s="1988">
        <v>109.9</v>
      </c>
      <c r="N6" s="2261"/>
      <c r="O6" s="2261"/>
      <c r="P6" s="2261"/>
      <c r="Q6" s="2261"/>
      <c r="R6" s="2261"/>
      <c r="S6" s="2261"/>
      <c r="T6" s="2261"/>
      <c r="U6" s="2261"/>
      <c r="V6" s="2261"/>
      <c r="W6" s="2261"/>
      <c r="X6" s="2261"/>
    </row>
    <row r="7" spans="1:89" ht="18.75" customHeight="1">
      <c r="A7" s="1989" t="s">
        <v>3415</v>
      </c>
      <c r="B7" s="3045" t="s">
        <v>3416</v>
      </c>
      <c r="C7" s="3046">
        <v>552</v>
      </c>
      <c r="D7" s="1990">
        <v>106.7</v>
      </c>
      <c r="E7" s="1991">
        <v>107.7</v>
      </c>
      <c r="F7" s="1991">
        <v>108.6</v>
      </c>
      <c r="G7" s="1991">
        <v>109.2</v>
      </c>
      <c r="H7" s="1988">
        <v>108.1</v>
      </c>
      <c r="I7" s="1991">
        <v>109.5</v>
      </c>
      <c r="J7" s="1991">
        <v>109.9</v>
      </c>
      <c r="K7" s="1991">
        <v>110.2</v>
      </c>
      <c r="L7" s="1991">
        <v>110.5</v>
      </c>
      <c r="M7" s="1988">
        <v>110</v>
      </c>
      <c r="N7" s="2261"/>
      <c r="O7" s="2261"/>
      <c r="Q7" s="2261"/>
      <c r="R7" s="2261"/>
      <c r="S7" s="2261"/>
      <c r="T7" s="2261"/>
      <c r="V7" s="2261"/>
      <c r="W7" s="2261"/>
    </row>
    <row r="8" spans="1:89" ht="18" customHeight="1">
      <c r="A8" s="3047">
        <v>13</v>
      </c>
      <c r="B8" s="3045" t="s">
        <v>2479</v>
      </c>
      <c r="C8" s="3048">
        <v>6</v>
      </c>
      <c r="D8" s="1992">
        <v>103.2</v>
      </c>
      <c r="E8" s="1991">
        <v>103.2</v>
      </c>
      <c r="F8" s="1991">
        <v>103.2</v>
      </c>
      <c r="G8" s="1991">
        <v>103.2</v>
      </c>
      <c r="H8" s="1988">
        <v>103.2</v>
      </c>
      <c r="I8" s="1992">
        <v>103.2</v>
      </c>
      <c r="J8" s="1991">
        <v>104.4</v>
      </c>
      <c r="K8" s="1991">
        <v>106.8</v>
      </c>
      <c r="L8" s="1991">
        <v>106.8</v>
      </c>
      <c r="M8" s="1988">
        <v>105.3</v>
      </c>
      <c r="N8" s="2261"/>
      <c r="O8" s="2261"/>
      <c r="Q8" s="2261"/>
      <c r="R8" s="2261"/>
      <c r="S8" s="2261"/>
      <c r="T8" s="2261"/>
      <c r="V8" s="2261"/>
      <c r="W8" s="2261"/>
    </row>
    <row r="9" spans="1:89" ht="18.75" customHeight="1">
      <c r="A9" s="1989">
        <v>14</v>
      </c>
      <c r="B9" s="3045" t="s">
        <v>3392</v>
      </c>
      <c r="C9" s="3048">
        <v>34</v>
      </c>
      <c r="D9" s="1992">
        <v>119.16</v>
      </c>
      <c r="E9" s="1991">
        <v>120.8</v>
      </c>
      <c r="F9" s="1991">
        <v>120.8</v>
      </c>
      <c r="G9" s="1991">
        <v>120.8</v>
      </c>
      <c r="H9" s="1988">
        <v>120.39</v>
      </c>
      <c r="I9" s="1992">
        <v>120.9</v>
      </c>
      <c r="J9" s="1991">
        <v>121.9</v>
      </c>
      <c r="K9" s="1991">
        <v>123.6</v>
      </c>
      <c r="L9" s="1991">
        <v>123.6</v>
      </c>
      <c r="M9" s="1988">
        <v>122.5</v>
      </c>
      <c r="N9" s="2261"/>
      <c r="O9" s="2261"/>
      <c r="Q9" s="2261"/>
      <c r="R9" s="2261"/>
      <c r="S9" s="2261"/>
      <c r="T9" s="2261"/>
      <c r="V9" s="2261"/>
      <c r="W9" s="2261"/>
    </row>
    <row r="10" spans="1:89" ht="19.5" customHeight="1">
      <c r="A10" s="3047">
        <v>15</v>
      </c>
      <c r="B10" s="3045" t="s">
        <v>3393</v>
      </c>
      <c r="C10" s="3048">
        <v>3</v>
      </c>
      <c r="D10" s="1992">
        <v>115.6</v>
      </c>
      <c r="E10" s="1991">
        <v>115.6</v>
      </c>
      <c r="F10" s="1991">
        <v>121.8</v>
      </c>
      <c r="G10" s="1991">
        <v>128.6</v>
      </c>
      <c r="H10" s="1988">
        <v>120.4</v>
      </c>
      <c r="I10" s="1992">
        <v>136.1</v>
      </c>
      <c r="J10" s="1991">
        <v>136.1</v>
      </c>
      <c r="K10" s="1991">
        <v>136.1</v>
      </c>
      <c r="L10" s="1991">
        <v>136.1</v>
      </c>
      <c r="M10" s="1988">
        <v>136.1</v>
      </c>
      <c r="N10" s="2261"/>
      <c r="O10" s="2261"/>
      <c r="Q10" s="2261"/>
      <c r="R10" s="2261"/>
      <c r="S10" s="2261"/>
      <c r="T10" s="2261"/>
      <c r="V10" s="2261"/>
      <c r="W10" s="2261"/>
    </row>
    <row r="11" spans="1:89" ht="46.5" customHeight="1">
      <c r="A11" s="1989" t="s">
        <v>3417</v>
      </c>
      <c r="B11" s="3045" t="s">
        <v>3418</v>
      </c>
      <c r="C11" s="3048">
        <v>16</v>
      </c>
      <c r="D11" s="1992">
        <v>107.7</v>
      </c>
      <c r="E11" s="1991">
        <v>108.4</v>
      </c>
      <c r="F11" s="1991">
        <v>108.6</v>
      </c>
      <c r="G11" s="1991">
        <v>108.9</v>
      </c>
      <c r="H11" s="1988">
        <v>108.4</v>
      </c>
      <c r="I11" s="1992">
        <v>108.9</v>
      </c>
      <c r="J11" s="1991">
        <v>108.9</v>
      </c>
      <c r="K11" s="1991">
        <v>108.9</v>
      </c>
      <c r="L11" s="1991">
        <v>109.6</v>
      </c>
      <c r="M11" s="1988">
        <v>109.1</v>
      </c>
      <c r="N11" s="2261"/>
      <c r="O11" s="2261"/>
      <c r="Q11" s="2261"/>
      <c r="R11" s="2261"/>
      <c r="S11" s="2261"/>
      <c r="T11" s="2261"/>
      <c r="V11" s="2261"/>
      <c r="W11" s="2261"/>
    </row>
    <row r="12" spans="1:89" ht="28.5" customHeight="1">
      <c r="A12" s="1989">
        <v>18</v>
      </c>
      <c r="B12" s="3045" t="s">
        <v>3419</v>
      </c>
      <c r="C12" s="3048">
        <v>28</v>
      </c>
      <c r="D12" s="1992">
        <v>94.6</v>
      </c>
      <c r="E12" s="1991">
        <v>92</v>
      </c>
      <c r="F12" s="1991">
        <v>89.2</v>
      </c>
      <c r="G12" s="1991">
        <v>90.5</v>
      </c>
      <c r="H12" s="1988">
        <v>91.6</v>
      </c>
      <c r="I12" s="1992">
        <v>90.7</v>
      </c>
      <c r="J12" s="1991">
        <v>90.6</v>
      </c>
      <c r="K12" s="1991">
        <v>89.9</v>
      </c>
      <c r="L12" s="1991">
        <v>88.6</v>
      </c>
      <c r="M12" s="1988">
        <v>90</v>
      </c>
      <c r="N12" s="2261"/>
      <c r="O12" s="2261"/>
      <c r="Q12" s="2261"/>
      <c r="R12" s="2261"/>
      <c r="S12" s="2261"/>
      <c r="T12" s="2261"/>
      <c r="V12" s="2261"/>
      <c r="W12" s="2261"/>
    </row>
    <row r="13" spans="1:89" ht="24" customHeight="1">
      <c r="A13" s="1989">
        <v>20</v>
      </c>
      <c r="B13" s="3045" t="s">
        <v>3420</v>
      </c>
      <c r="C13" s="3048">
        <v>69</v>
      </c>
      <c r="D13" s="1992">
        <v>108.5</v>
      </c>
      <c r="E13" s="1991">
        <v>109.8</v>
      </c>
      <c r="F13" s="1991">
        <v>111.2</v>
      </c>
      <c r="G13" s="1991">
        <v>110.8</v>
      </c>
      <c r="H13" s="1988">
        <v>110.1</v>
      </c>
      <c r="I13" s="1992">
        <v>110.7</v>
      </c>
      <c r="J13" s="1991">
        <v>110.2</v>
      </c>
      <c r="K13" s="1991">
        <v>111.4</v>
      </c>
      <c r="L13" s="1991">
        <v>111.5</v>
      </c>
      <c r="M13" s="1988">
        <v>111</v>
      </c>
      <c r="N13" s="2261"/>
      <c r="O13" s="2261"/>
      <c r="Q13" s="2261"/>
      <c r="R13" s="2261"/>
      <c r="S13" s="2261"/>
      <c r="T13" s="2261"/>
      <c r="V13" s="2261"/>
      <c r="W13" s="2261"/>
    </row>
    <row r="14" spans="1:89" ht="24" customHeight="1">
      <c r="A14" s="1989">
        <v>22</v>
      </c>
      <c r="B14" s="3045" t="s">
        <v>3421</v>
      </c>
      <c r="C14" s="3048">
        <v>31</v>
      </c>
      <c r="D14" s="1992">
        <v>111.8</v>
      </c>
      <c r="E14" s="1991">
        <v>111.8</v>
      </c>
      <c r="F14" s="1991">
        <v>110.5</v>
      </c>
      <c r="G14" s="1991">
        <v>111.1</v>
      </c>
      <c r="H14" s="1988">
        <v>111.3</v>
      </c>
      <c r="I14" s="1992">
        <v>111.1</v>
      </c>
      <c r="J14" s="1991">
        <v>111.1</v>
      </c>
      <c r="K14" s="1991">
        <v>111.4</v>
      </c>
      <c r="L14" s="1991">
        <v>111.4</v>
      </c>
      <c r="M14" s="1988">
        <v>111.3</v>
      </c>
      <c r="N14" s="2261"/>
      <c r="O14" s="2261"/>
      <c r="Q14" s="2261"/>
      <c r="R14" s="2261"/>
      <c r="S14" s="2261"/>
      <c r="T14" s="2261"/>
      <c r="V14" s="2261"/>
      <c r="W14" s="2261"/>
    </row>
    <row r="15" spans="1:89" ht="24" customHeight="1">
      <c r="A15" s="1989">
        <v>23</v>
      </c>
      <c r="B15" s="3045" t="s">
        <v>3396</v>
      </c>
      <c r="C15" s="3048">
        <v>52</v>
      </c>
      <c r="D15" s="1992">
        <v>114.8</v>
      </c>
      <c r="E15" s="1991">
        <v>114.8</v>
      </c>
      <c r="F15" s="1991">
        <v>116.2</v>
      </c>
      <c r="G15" s="1991">
        <v>116.8</v>
      </c>
      <c r="H15" s="1988">
        <v>115.7</v>
      </c>
      <c r="I15" s="1992">
        <v>116.8</v>
      </c>
      <c r="J15" s="1991">
        <v>116.8</v>
      </c>
      <c r="K15" s="1991">
        <v>117.3</v>
      </c>
      <c r="L15" s="1991">
        <v>117.4</v>
      </c>
      <c r="M15" s="1988">
        <v>117.1</v>
      </c>
      <c r="N15" s="2261"/>
      <c r="O15" s="2261"/>
      <c r="Q15" s="2261"/>
      <c r="R15" s="2261"/>
      <c r="S15" s="2261"/>
      <c r="T15" s="2261"/>
      <c r="V15" s="2261"/>
      <c r="W15" s="2261"/>
    </row>
    <row r="16" spans="1:89" ht="27" customHeight="1">
      <c r="A16" s="1989">
        <v>24</v>
      </c>
      <c r="B16" s="3045" t="s">
        <v>3397</v>
      </c>
      <c r="C16" s="3048">
        <v>11</v>
      </c>
      <c r="D16" s="1992">
        <v>96.7</v>
      </c>
      <c r="E16" s="1991">
        <v>99</v>
      </c>
      <c r="F16" s="1991">
        <v>102.1</v>
      </c>
      <c r="G16" s="1991">
        <v>102.5</v>
      </c>
      <c r="H16" s="1988">
        <v>100.1</v>
      </c>
      <c r="I16" s="1992">
        <v>102.2</v>
      </c>
      <c r="J16" s="1991">
        <v>101.5</v>
      </c>
      <c r="K16" s="1991">
        <v>100.2</v>
      </c>
      <c r="L16" s="1991">
        <v>99.6</v>
      </c>
      <c r="M16" s="1988">
        <v>100.9</v>
      </c>
      <c r="N16" s="2261"/>
      <c r="O16" s="2261"/>
      <c r="Q16" s="2261"/>
      <c r="R16" s="2261"/>
      <c r="S16" s="2261"/>
      <c r="T16" s="2261"/>
      <c r="V16" s="2261"/>
      <c r="W16" s="2261"/>
    </row>
    <row r="17" spans="1:23" ht="22.5" customHeight="1">
      <c r="A17" s="1989">
        <v>25</v>
      </c>
      <c r="B17" s="3045" t="s">
        <v>3422</v>
      </c>
      <c r="C17" s="3048">
        <v>76</v>
      </c>
      <c r="D17" s="1992">
        <v>108.5</v>
      </c>
      <c r="E17" s="1991">
        <v>107.7</v>
      </c>
      <c r="F17" s="1991">
        <v>107.6</v>
      </c>
      <c r="G17" s="1991">
        <v>108.2</v>
      </c>
      <c r="H17" s="1988">
        <v>108</v>
      </c>
      <c r="I17" s="1992">
        <v>108.2</v>
      </c>
      <c r="J17" s="1991">
        <v>108.2</v>
      </c>
      <c r="K17" s="1991">
        <v>108.2</v>
      </c>
      <c r="L17" s="1991">
        <v>108.2</v>
      </c>
      <c r="M17" s="1988">
        <v>108.2</v>
      </c>
      <c r="N17" s="2261"/>
      <c r="O17" s="2261"/>
      <c r="Q17" s="2261"/>
      <c r="R17" s="2261"/>
      <c r="S17" s="2261"/>
      <c r="T17" s="2261"/>
      <c r="V17" s="2261"/>
      <c r="W17" s="2261"/>
    </row>
    <row r="18" spans="1:23" ht="18.75" customHeight="1">
      <c r="A18" s="1989" t="s">
        <v>915</v>
      </c>
      <c r="B18" s="3045" t="s">
        <v>3400</v>
      </c>
      <c r="C18" s="3048">
        <v>2</v>
      </c>
      <c r="D18" s="1992">
        <v>98.2</v>
      </c>
      <c r="E18" s="1991">
        <v>98.2</v>
      </c>
      <c r="F18" s="1991">
        <v>98.2</v>
      </c>
      <c r="G18" s="1991">
        <v>98.2</v>
      </c>
      <c r="H18" s="1988">
        <v>98.2</v>
      </c>
      <c r="I18" s="1992">
        <v>98.2</v>
      </c>
      <c r="J18" s="1991">
        <v>98.2</v>
      </c>
      <c r="K18" s="1991">
        <v>98.2</v>
      </c>
      <c r="L18" s="1991">
        <v>98.2</v>
      </c>
      <c r="M18" s="1988">
        <v>98.2</v>
      </c>
      <c r="N18" s="2261"/>
      <c r="O18" s="2261"/>
      <c r="Q18" s="2261"/>
      <c r="R18" s="2261"/>
      <c r="S18" s="2261"/>
      <c r="T18" s="2261"/>
      <c r="V18" s="2261"/>
      <c r="W18" s="2261"/>
    </row>
    <row r="19" spans="1:23" ht="24" customHeight="1">
      <c r="A19" s="1989">
        <v>28</v>
      </c>
      <c r="B19" s="3045" t="s">
        <v>3423</v>
      </c>
      <c r="C19" s="3048">
        <v>9</v>
      </c>
      <c r="D19" s="1992">
        <v>88.4</v>
      </c>
      <c r="E19" s="1991">
        <v>88.4</v>
      </c>
      <c r="F19" s="1991">
        <v>88.4</v>
      </c>
      <c r="G19" s="1991">
        <v>88.4</v>
      </c>
      <c r="H19" s="1988">
        <v>88.4</v>
      </c>
      <c r="I19" s="1992">
        <v>88.4</v>
      </c>
      <c r="J19" s="1991">
        <v>88.4</v>
      </c>
      <c r="K19" s="1991">
        <v>88.4</v>
      </c>
      <c r="L19" s="1991">
        <v>88.4</v>
      </c>
      <c r="M19" s="1988">
        <v>88.4</v>
      </c>
      <c r="N19" s="2261"/>
      <c r="O19" s="2261"/>
      <c r="Q19" s="2261"/>
      <c r="R19" s="2261"/>
      <c r="S19" s="2261"/>
      <c r="T19" s="2261"/>
      <c r="V19" s="2261"/>
      <c r="W19" s="2261"/>
    </row>
    <row r="20" spans="1:23" ht="27.75" customHeight="1">
      <c r="A20" s="1989">
        <v>29</v>
      </c>
      <c r="B20" s="3045" t="s">
        <v>3424</v>
      </c>
      <c r="C20" s="3048">
        <v>5</v>
      </c>
      <c r="D20" s="1992">
        <v>123.5</v>
      </c>
      <c r="E20" s="1991">
        <v>125.4</v>
      </c>
      <c r="F20" s="1991">
        <v>126.6</v>
      </c>
      <c r="G20" s="1991">
        <v>128.9</v>
      </c>
      <c r="H20" s="1988">
        <v>126.1</v>
      </c>
      <c r="I20" s="1992">
        <v>128.9</v>
      </c>
      <c r="J20" s="1991">
        <v>128.9</v>
      </c>
      <c r="K20" s="1991">
        <v>128.9</v>
      </c>
      <c r="L20" s="1991">
        <v>128.9</v>
      </c>
      <c r="M20" s="1988">
        <v>128.9</v>
      </c>
      <c r="N20" s="2261"/>
      <c r="O20" s="2261"/>
      <c r="Q20" s="2261"/>
      <c r="R20" s="2261"/>
      <c r="S20" s="2261"/>
      <c r="T20" s="2261"/>
      <c r="V20" s="2261"/>
      <c r="W20" s="2261"/>
    </row>
    <row r="21" spans="1:23" ht="21" customHeight="1">
      <c r="A21" s="1989">
        <v>30</v>
      </c>
      <c r="B21" s="3045" t="s">
        <v>3425</v>
      </c>
      <c r="C21" s="3048">
        <v>16</v>
      </c>
      <c r="D21" s="1992">
        <v>99.6</v>
      </c>
      <c r="E21" s="1991">
        <v>103.2</v>
      </c>
      <c r="F21" s="1991">
        <v>108</v>
      </c>
      <c r="G21" s="1991">
        <v>107.5</v>
      </c>
      <c r="H21" s="1988">
        <v>104.6</v>
      </c>
      <c r="I21" s="1992">
        <v>108.8</v>
      </c>
      <c r="J21" s="1991">
        <v>109.3</v>
      </c>
      <c r="K21" s="1991">
        <v>111.3</v>
      </c>
      <c r="L21" s="1991">
        <v>111.4</v>
      </c>
      <c r="M21" s="1988">
        <v>110.2</v>
      </c>
      <c r="N21" s="2261"/>
      <c r="O21" s="2261"/>
      <c r="Q21" s="2261"/>
      <c r="R21" s="2261"/>
      <c r="S21" s="2261"/>
      <c r="T21" s="2261"/>
      <c r="V21" s="2261"/>
      <c r="W21" s="2261"/>
    </row>
    <row r="22" spans="1:23" ht="19.5" customHeight="1">
      <c r="A22" s="1989">
        <v>31</v>
      </c>
      <c r="B22" s="3045" t="s">
        <v>3426</v>
      </c>
      <c r="C22" s="3048">
        <v>65</v>
      </c>
      <c r="D22" s="1992">
        <v>110.5</v>
      </c>
      <c r="E22" s="1991">
        <v>110.6</v>
      </c>
      <c r="F22" s="1991">
        <v>110.7</v>
      </c>
      <c r="G22" s="1991">
        <v>110.7</v>
      </c>
      <c r="H22" s="1988">
        <v>110.6</v>
      </c>
      <c r="I22" s="1992">
        <v>110.7</v>
      </c>
      <c r="J22" s="1991">
        <v>110.7</v>
      </c>
      <c r="K22" s="1991">
        <v>110.7</v>
      </c>
      <c r="L22" s="1991">
        <v>110.8</v>
      </c>
      <c r="M22" s="1988">
        <v>110.7</v>
      </c>
      <c r="N22" s="2261"/>
      <c r="O22" s="2261"/>
      <c r="Q22" s="2261"/>
      <c r="R22" s="2261"/>
      <c r="S22" s="2261"/>
      <c r="T22" s="2261"/>
      <c r="V22" s="2261"/>
      <c r="W22" s="2261"/>
    </row>
    <row r="23" spans="1:23" ht="23.25" customHeight="1">
      <c r="A23" s="3049">
        <v>32</v>
      </c>
      <c r="B23" s="3050" t="s">
        <v>3427</v>
      </c>
      <c r="C23" s="3051">
        <v>25</v>
      </c>
      <c r="D23" s="1993">
        <v>98.7</v>
      </c>
      <c r="E23" s="1994">
        <v>98.7</v>
      </c>
      <c r="F23" s="1994">
        <v>98.7</v>
      </c>
      <c r="G23" s="1994">
        <v>98.7</v>
      </c>
      <c r="H23" s="1995">
        <v>98.7</v>
      </c>
      <c r="I23" s="1993">
        <v>98.7</v>
      </c>
      <c r="J23" s="1994">
        <v>101.4</v>
      </c>
      <c r="K23" s="1994">
        <v>106.9</v>
      </c>
      <c r="L23" s="1994">
        <v>106.9</v>
      </c>
      <c r="M23" s="1995">
        <v>103.5</v>
      </c>
      <c r="N23" s="2261"/>
      <c r="O23" s="2261"/>
      <c r="Q23" s="2261"/>
      <c r="R23" s="2261"/>
      <c r="S23" s="2261"/>
      <c r="T23" s="2261"/>
      <c r="V23" s="2261"/>
      <c r="W23" s="2261"/>
    </row>
    <row r="24" spans="1:23" ht="16.5" customHeight="1">
      <c r="A24" s="7012" t="s">
        <v>3428</v>
      </c>
      <c r="B24" s="7012"/>
      <c r="C24" s="7012"/>
      <c r="D24" s="7012"/>
      <c r="E24" s="7012"/>
      <c r="F24" s="7012"/>
      <c r="G24" s="7012"/>
      <c r="H24" s="7012"/>
      <c r="I24" s="3038"/>
      <c r="J24" s="3038"/>
      <c r="K24" s="3038"/>
      <c r="L24" s="3038"/>
      <c r="M24" s="3038"/>
    </row>
    <row r="25" spans="1:23">
      <c r="A25" s="7000" t="s">
        <v>3429</v>
      </c>
      <c r="B25" s="7000"/>
      <c r="C25" s="7000"/>
      <c r="D25" s="7000"/>
      <c r="E25" s="7000"/>
      <c r="F25" s="7000"/>
      <c r="G25" s="7000"/>
      <c r="H25" s="7000"/>
      <c r="I25" s="3039"/>
      <c r="J25" s="3039"/>
      <c r="K25" s="3039"/>
      <c r="L25" s="3039"/>
      <c r="M25" s="3039"/>
    </row>
  </sheetData>
  <mergeCells count="10">
    <mergeCell ref="A25:H25"/>
    <mergeCell ref="A1:C1"/>
    <mergeCell ref="A2:M2"/>
    <mergeCell ref="K3:M3"/>
    <mergeCell ref="A4:A5"/>
    <mergeCell ref="B4:B5"/>
    <mergeCell ref="C4:C5"/>
    <mergeCell ref="D4:H4"/>
    <mergeCell ref="I4:M4"/>
    <mergeCell ref="A24:H24"/>
  </mergeCells>
  <hyperlinks>
    <hyperlink ref="A1" location="CONTENT!A1" display="Back to table of contents"/>
  </hyperlinks>
  <pageMargins left="0" right="0.1" top="0.48" bottom="0.17" header="0.3" footer="0.17"/>
  <pageSetup paperSize="9" scale="97"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pageSetUpPr fitToPage="1"/>
  </sheetPr>
  <dimension ref="A1:CK29"/>
  <sheetViews>
    <sheetView workbookViewId="0">
      <selection activeCell="N1" sqref="N1:N1048576"/>
    </sheetView>
  </sheetViews>
  <sheetFormatPr defaultColWidth="4.5" defaultRowHeight="15"/>
  <cols>
    <col min="1" max="1" width="9" style="3040" customWidth="1"/>
    <col min="2" max="2" width="46.1640625" style="3040" customWidth="1"/>
    <col min="3" max="3" width="10.6640625" style="3041" customWidth="1"/>
    <col min="4" max="7" width="8.33203125" style="1996" customWidth="1"/>
    <col min="8" max="8" width="12" style="1996" customWidth="1"/>
    <col min="9" max="12" width="8.33203125" style="1996" customWidth="1"/>
    <col min="13" max="13" width="12" style="1996" customWidth="1"/>
    <col min="14" max="14" width="4.5" style="2256" customWidth="1"/>
    <col min="15" max="15" width="7.33203125" style="2256" customWidth="1"/>
    <col min="16" max="16" width="5.1640625" style="2256" customWidth="1"/>
    <col min="17" max="18" width="5.1640625" style="2256" bestFit="1" customWidth="1"/>
    <col min="19" max="20" width="4.83203125" style="2257" customWidth="1"/>
    <col min="21" max="24" width="4.5" style="2257"/>
    <col min="25" max="27" width="4.6640625" style="2257" bestFit="1" customWidth="1"/>
    <col min="28" max="28" width="4.5" style="2257"/>
    <col min="29" max="32" width="4.6640625" style="2257" bestFit="1" customWidth="1"/>
    <col min="33" max="33" width="4.5" style="2257"/>
    <col min="34" max="35" width="4.6640625" style="2257" bestFit="1" customWidth="1"/>
    <col min="36" max="172" width="4.5" style="2257"/>
    <col min="173" max="173" width="6.6640625" style="2257" customWidth="1"/>
    <col min="174" max="174" width="33.5" style="2257" customWidth="1"/>
    <col min="175" max="175" width="5.5" style="2257" customWidth="1"/>
    <col min="176" max="184" width="8.5" style="2257" customWidth="1"/>
    <col min="185" max="185" width="5" style="2257" customWidth="1"/>
    <col min="186" max="227" width="4.5" style="2257"/>
    <col min="228" max="228" width="7" style="2257" customWidth="1"/>
    <col min="229" max="229" width="25.33203125" style="2257" customWidth="1"/>
    <col min="230" max="230" width="6.1640625" style="2257" customWidth="1"/>
    <col min="231" max="241" width="7.5" style="2257" customWidth="1"/>
    <col min="242" max="242" width="3.5" style="2257" customWidth="1"/>
    <col min="243" max="243" width="7.33203125" style="2257" customWidth="1"/>
    <col min="244" max="244" width="2.1640625" style="2257" customWidth="1"/>
    <col min="245" max="16384" width="4.5" style="2257"/>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36.75" customHeight="1">
      <c r="A2" s="7013" t="s">
        <v>3430</v>
      </c>
      <c r="B2" s="7013"/>
      <c r="C2" s="7013"/>
      <c r="D2" s="7013"/>
      <c r="E2" s="7013"/>
      <c r="F2" s="7013"/>
      <c r="G2" s="7013"/>
      <c r="H2" s="7013"/>
      <c r="I2" s="7013"/>
      <c r="J2" s="7013"/>
      <c r="K2" s="7013"/>
      <c r="L2" s="7013"/>
      <c r="M2" s="7013"/>
    </row>
    <row r="3" spans="1:89" ht="15.75" customHeight="1">
      <c r="A3" s="1996"/>
      <c r="B3" s="1996"/>
      <c r="C3" s="3031"/>
      <c r="D3" s="1980"/>
      <c r="E3" s="1980"/>
      <c r="I3" s="1980"/>
      <c r="J3" s="1980"/>
      <c r="K3" s="7002" t="s">
        <v>3406</v>
      </c>
      <c r="L3" s="7002"/>
      <c r="M3" s="7002"/>
    </row>
    <row r="4" spans="1:89" ht="17.25" customHeight="1">
      <c r="A4" s="7014" t="s">
        <v>3407</v>
      </c>
      <c r="B4" s="7016" t="s">
        <v>2491</v>
      </c>
      <c r="C4" s="7017" t="s">
        <v>2079</v>
      </c>
      <c r="D4" s="7009">
        <v>2018</v>
      </c>
      <c r="E4" s="7010"/>
      <c r="F4" s="7010"/>
      <c r="G4" s="7010"/>
      <c r="H4" s="7019"/>
      <c r="I4" s="7009">
        <v>2019</v>
      </c>
      <c r="J4" s="7010"/>
      <c r="K4" s="7010"/>
      <c r="L4" s="7010"/>
      <c r="M4" s="7011"/>
    </row>
    <row r="5" spans="1:89" ht="25.5" customHeight="1">
      <c r="A5" s="7015"/>
      <c r="B5" s="7016"/>
      <c r="C5" s="7018"/>
      <c r="D5" s="1982" t="s">
        <v>3408</v>
      </c>
      <c r="E5" s="1983" t="s">
        <v>3409</v>
      </c>
      <c r="F5" s="1983" t="s">
        <v>3410</v>
      </c>
      <c r="G5" s="1983" t="s">
        <v>3411</v>
      </c>
      <c r="H5" s="1984" t="s">
        <v>3412</v>
      </c>
      <c r="I5" s="1982" t="s">
        <v>3408</v>
      </c>
      <c r="J5" s="1983" t="s">
        <v>3409</v>
      </c>
      <c r="K5" s="1983" t="s">
        <v>3410</v>
      </c>
      <c r="L5" s="1983" t="s">
        <v>3411</v>
      </c>
      <c r="M5" s="1984" t="s">
        <v>3412</v>
      </c>
    </row>
    <row r="6" spans="1:89" ht="19.5" customHeight="1">
      <c r="A6" s="1997" t="s">
        <v>3431</v>
      </c>
      <c r="B6" s="3032" t="s">
        <v>3432</v>
      </c>
      <c r="C6" s="3033">
        <v>552</v>
      </c>
      <c r="D6" s="1998">
        <v>106.7</v>
      </c>
      <c r="E6" s="1999">
        <v>107.7</v>
      </c>
      <c r="F6" s="1999">
        <v>108.6</v>
      </c>
      <c r="G6" s="1999">
        <v>109.2</v>
      </c>
      <c r="H6" s="2000">
        <v>108.1</v>
      </c>
      <c r="I6" s="1999">
        <v>109.5</v>
      </c>
      <c r="J6" s="1999">
        <v>109.9</v>
      </c>
      <c r="K6" s="1999">
        <v>110.2</v>
      </c>
      <c r="L6" s="1999">
        <v>110.5</v>
      </c>
      <c r="M6" s="2000">
        <v>110</v>
      </c>
      <c r="S6" s="2256"/>
      <c r="T6" s="2256"/>
      <c r="U6" s="2256"/>
      <c r="Y6" s="2256"/>
      <c r="Z6" s="2256"/>
      <c r="AA6" s="2256"/>
      <c r="AB6" s="2256"/>
      <c r="AC6" s="2256"/>
      <c r="AD6" s="2256"/>
      <c r="AE6" s="2256"/>
      <c r="AF6" s="2256"/>
      <c r="AG6" s="2256"/>
      <c r="AH6" s="2256"/>
      <c r="AI6" s="2256"/>
      <c r="AK6" s="2261"/>
      <c r="AL6" s="2261"/>
      <c r="AM6" s="2261"/>
      <c r="AN6" s="2261"/>
      <c r="AO6" s="2261"/>
      <c r="AP6" s="2261"/>
      <c r="AQ6" s="2261"/>
      <c r="AR6" s="2261"/>
      <c r="AS6" s="2261"/>
      <c r="AT6" s="2261"/>
      <c r="AU6" s="2261"/>
      <c r="AV6" s="2261"/>
      <c r="AW6" s="2261"/>
      <c r="AX6" s="2261"/>
    </row>
    <row r="7" spans="1:89" ht="17.25" customHeight="1">
      <c r="A7" s="2258" t="s">
        <v>3433</v>
      </c>
      <c r="B7" s="3032" t="s">
        <v>3434</v>
      </c>
      <c r="C7" s="3034">
        <v>374</v>
      </c>
      <c r="D7" s="1998">
        <v>100.4</v>
      </c>
      <c r="E7" s="1999">
        <v>101.9</v>
      </c>
      <c r="F7" s="2001">
        <v>102.8</v>
      </c>
      <c r="G7" s="2001">
        <v>103.1</v>
      </c>
      <c r="H7" s="2002">
        <v>102.1</v>
      </c>
      <c r="I7" s="1999">
        <v>103.5</v>
      </c>
      <c r="J7" s="1999">
        <v>104</v>
      </c>
      <c r="K7" s="2001">
        <v>104.3</v>
      </c>
      <c r="L7" s="2001">
        <v>104.8</v>
      </c>
      <c r="M7" s="2002">
        <v>104.2</v>
      </c>
      <c r="Y7" s="2256"/>
      <c r="Z7" s="2256"/>
      <c r="AA7" s="2256"/>
      <c r="AB7" s="2256"/>
      <c r="AC7" s="2256"/>
      <c r="AD7" s="2256"/>
      <c r="AE7" s="2256"/>
      <c r="AF7" s="2256"/>
      <c r="AG7" s="2256"/>
      <c r="AH7" s="2256"/>
      <c r="AI7" s="2256"/>
      <c r="AK7" s="2261"/>
      <c r="AL7" s="2261"/>
      <c r="AM7" s="2261"/>
      <c r="AN7" s="2261"/>
      <c r="AO7" s="2261"/>
      <c r="AP7" s="2261"/>
      <c r="AQ7" s="2261"/>
      <c r="AR7" s="2261"/>
      <c r="AS7" s="2261"/>
      <c r="AT7" s="2261"/>
      <c r="AU7" s="2261"/>
    </row>
    <row r="8" spans="1:89" ht="24.75" customHeight="1">
      <c r="A8" s="2003">
        <v>1010</v>
      </c>
      <c r="B8" s="2260" t="s">
        <v>3435</v>
      </c>
      <c r="C8" s="2012">
        <v>97</v>
      </c>
      <c r="D8" s="2004">
        <v>106.9</v>
      </c>
      <c r="E8" s="2005">
        <v>107.5</v>
      </c>
      <c r="F8" s="2005">
        <v>110.1</v>
      </c>
      <c r="G8" s="2005">
        <v>110.4</v>
      </c>
      <c r="H8" s="2006">
        <v>108.7</v>
      </c>
      <c r="I8" s="2004">
        <v>110.4</v>
      </c>
      <c r="J8" s="2005">
        <v>110.4</v>
      </c>
      <c r="K8" s="2005">
        <v>110.2</v>
      </c>
      <c r="L8" s="2005">
        <v>111</v>
      </c>
      <c r="M8" s="2006">
        <v>110.5</v>
      </c>
      <c r="Y8" s="2256"/>
      <c r="Z8" s="2256"/>
      <c r="AA8" s="2256"/>
      <c r="AB8" s="2256"/>
      <c r="AC8" s="2256"/>
      <c r="AD8" s="2256"/>
      <c r="AE8" s="2256"/>
      <c r="AF8" s="2256"/>
      <c r="AG8" s="2256"/>
      <c r="AH8" s="2256"/>
      <c r="AI8" s="2256"/>
      <c r="AK8" s="2261"/>
      <c r="AL8" s="2261"/>
      <c r="AM8" s="2261"/>
      <c r="AN8" s="2261"/>
      <c r="AO8" s="2261"/>
      <c r="AP8" s="2261"/>
      <c r="AQ8" s="2261"/>
      <c r="AR8" s="2261"/>
      <c r="AS8" s="2261"/>
      <c r="AT8" s="2261"/>
      <c r="AU8" s="2261"/>
    </row>
    <row r="9" spans="1:89" ht="25.5" customHeight="1">
      <c r="A9" s="2003">
        <v>1020</v>
      </c>
      <c r="B9" s="2260" t="s">
        <v>3436</v>
      </c>
      <c r="C9" s="2012">
        <v>3</v>
      </c>
      <c r="D9" s="2004">
        <v>112.4</v>
      </c>
      <c r="E9" s="2005">
        <v>112.4</v>
      </c>
      <c r="F9" s="2005">
        <v>112.4</v>
      </c>
      <c r="G9" s="2005">
        <v>112.4</v>
      </c>
      <c r="H9" s="2006">
        <v>112.4</v>
      </c>
      <c r="I9" s="2004">
        <v>112.4</v>
      </c>
      <c r="J9" s="2005">
        <v>112.4</v>
      </c>
      <c r="K9" s="2005">
        <v>112.4</v>
      </c>
      <c r="L9" s="2005">
        <v>112.4</v>
      </c>
      <c r="M9" s="2006">
        <v>112.4</v>
      </c>
      <c r="Y9" s="2256"/>
      <c r="Z9" s="2256"/>
      <c r="AA9" s="2256"/>
      <c r="AB9" s="2256"/>
      <c r="AC9" s="2256"/>
      <c r="AD9" s="2256"/>
      <c r="AE9" s="2256"/>
      <c r="AF9" s="2256"/>
      <c r="AG9" s="2256"/>
      <c r="AH9" s="2256"/>
      <c r="AI9" s="2256"/>
      <c r="AK9" s="2261"/>
      <c r="AL9" s="2261"/>
      <c r="AM9" s="2261"/>
      <c r="AN9" s="2261"/>
      <c r="AO9" s="2261"/>
      <c r="AP9" s="2261"/>
      <c r="AQ9" s="2261"/>
      <c r="AR9" s="2261"/>
      <c r="AS9" s="2261"/>
      <c r="AT9" s="2261"/>
      <c r="AU9" s="2261"/>
    </row>
    <row r="10" spans="1:89" ht="26.25" customHeight="1">
      <c r="A10" s="2003">
        <v>1030</v>
      </c>
      <c r="B10" s="2260" t="s">
        <v>3437</v>
      </c>
      <c r="C10" s="2012">
        <v>10</v>
      </c>
      <c r="D10" s="2004">
        <v>110.8</v>
      </c>
      <c r="E10" s="2005">
        <v>110.8</v>
      </c>
      <c r="F10" s="2005">
        <v>112</v>
      </c>
      <c r="G10" s="2005">
        <v>112</v>
      </c>
      <c r="H10" s="2006">
        <v>111.4</v>
      </c>
      <c r="I10" s="2004">
        <v>112.2</v>
      </c>
      <c r="J10" s="2005">
        <v>113.6</v>
      </c>
      <c r="K10" s="2005">
        <v>113.6</v>
      </c>
      <c r="L10" s="2005">
        <v>113.6</v>
      </c>
      <c r="M10" s="2006">
        <v>113.3</v>
      </c>
      <c r="S10" s="2256"/>
      <c r="T10" s="2256"/>
      <c r="Y10" s="2256"/>
      <c r="Z10" s="2256"/>
      <c r="AA10" s="2256"/>
      <c r="AB10" s="2256"/>
      <c r="AC10" s="2256"/>
      <c r="AD10" s="2256"/>
      <c r="AE10" s="2256"/>
      <c r="AF10" s="2256"/>
      <c r="AG10" s="2256"/>
      <c r="AH10" s="2256"/>
      <c r="AI10" s="2256"/>
      <c r="AK10" s="2261"/>
      <c r="AL10" s="2261"/>
      <c r="AM10" s="2261"/>
      <c r="AN10" s="2261"/>
      <c r="AO10" s="2261"/>
      <c r="AP10" s="2261"/>
      <c r="AQ10" s="2261"/>
      <c r="AR10" s="2261"/>
      <c r="AS10" s="2261"/>
      <c r="AT10" s="2261"/>
      <c r="AU10" s="2261"/>
    </row>
    <row r="11" spans="1:89" ht="26.25" customHeight="1">
      <c r="A11" s="2003">
        <v>1040</v>
      </c>
      <c r="B11" s="2260" t="s">
        <v>3438</v>
      </c>
      <c r="C11" s="2012">
        <v>30</v>
      </c>
      <c r="D11" s="2004">
        <v>87.6</v>
      </c>
      <c r="E11" s="2005">
        <v>87.6</v>
      </c>
      <c r="F11" s="2005">
        <v>87.6</v>
      </c>
      <c r="G11" s="2005">
        <v>85.6</v>
      </c>
      <c r="H11" s="2006">
        <v>87.1</v>
      </c>
      <c r="I11" s="2004">
        <v>84</v>
      </c>
      <c r="J11" s="2005">
        <v>78.2</v>
      </c>
      <c r="K11" s="2005">
        <v>78.2</v>
      </c>
      <c r="L11" s="2005">
        <v>78.900000000000006</v>
      </c>
      <c r="M11" s="2006">
        <v>79.8</v>
      </c>
      <c r="S11" s="2256"/>
      <c r="T11" s="2256"/>
      <c r="Y11" s="2256"/>
      <c r="Z11" s="2256"/>
      <c r="AA11" s="2256"/>
      <c r="AB11" s="2256"/>
      <c r="AC11" s="2256"/>
      <c r="AD11" s="2256"/>
      <c r="AE11" s="2256"/>
      <c r="AF11" s="2256"/>
      <c r="AG11" s="2256"/>
      <c r="AH11" s="2256"/>
      <c r="AI11" s="2256"/>
      <c r="AK11" s="2261"/>
      <c r="AL11" s="2261"/>
      <c r="AM11" s="2261"/>
      <c r="AN11" s="2261"/>
      <c r="AO11" s="2261"/>
      <c r="AP11" s="2261"/>
      <c r="AQ11" s="2261"/>
      <c r="AR11" s="2261"/>
      <c r="AS11" s="2261"/>
      <c r="AT11" s="2261"/>
      <c r="AU11" s="2261"/>
    </row>
    <row r="12" spans="1:89" ht="17.100000000000001" customHeight="1">
      <c r="A12" s="2003">
        <v>1050</v>
      </c>
      <c r="B12" s="2260" t="s">
        <v>3439</v>
      </c>
      <c r="C12" s="2012">
        <v>16</v>
      </c>
      <c r="D12" s="2004">
        <v>109.4</v>
      </c>
      <c r="E12" s="2005">
        <v>109.5</v>
      </c>
      <c r="F12" s="2005">
        <v>109.5</v>
      </c>
      <c r="G12" s="2005">
        <v>109.5</v>
      </c>
      <c r="H12" s="2006">
        <v>109.5</v>
      </c>
      <c r="I12" s="2004">
        <v>109.6</v>
      </c>
      <c r="J12" s="2005">
        <v>109.6</v>
      </c>
      <c r="K12" s="2005">
        <v>109.6</v>
      </c>
      <c r="L12" s="2005">
        <v>113.2</v>
      </c>
      <c r="M12" s="2006">
        <v>110.5</v>
      </c>
      <c r="S12" s="2256"/>
      <c r="T12" s="2256"/>
      <c r="Y12" s="2256"/>
      <c r="Z12" s="2256"/>
      <c r="AA12" s="2256"/>
      <c r="AB12" s="2256"/>
      <c r="AC12" s="2256"/>
      <c r="AD12" s="2256"/>
      <c r="AE12" s="2256"/>
      <c r="AF12" s="2256"/>
      <c r="AG12" s="2256"/>
      <c r="AH12" s="2256"/>
      <c r="AI12" s="2256"/>
      <c r="AK12" s="2261"/>
      <c r="AL12" s="2261"/>
      <c r="AM12" s="2261"/>
      <c r="AN12" s="2261"/>
      <c r="AO12" s="2261"/>
      <c r="AP12" s="2261"/>
      <c r="AQ12" s="2261"/>
      <c r="AR12" s="2261"/>
      <c r="AS12" s="2261"/>
      <c r="AT12" s="2261"/>
      <c r="AU12" s="2261"/>
    </row>
    <row r="13" spans="1:89" ht="17.100000000000001" customHeight="1">
      <c r="A13" s="2003">
        <v>1061</v>
      </c>
      <c r="B13" s="2260" t="s">
        <v>3440</v>
      </c>
      <c r="C13" s="2012">
        <v>54</v>
      </c>
      <c r="D13" s="2004">
        <v>75.900000000000006</v>
      </c>
      <c r="E13" s="2005">
        <v>82.4</v>
      </c>
      <c r="F13" s="2005">
        <v>81.2</v>
      </c>
      <c r="G13" s="2005">
        <v>81.400000000000006</v>
      </c>
      <c r="H13" s="2006">
        <v>80.2</v>
      </c>
      <c r="I13" s="2004">
        <v>83.9</v>
      </c>
      <c r="J13" s="2005">
        <v>88.8</v>
      </c>
      <c r="K13" s="2005">
        <v>90.8</v>
      </c>
      <c r="L13" s="2005">
        <v>91.5</v>
      </c>
      <c r="M13" s="2006">
        <v>88.8</v>
      </c>
      <c r="S13" s="2256"/>
      <c r="T13" s="2256"/>
      <c r="Y13" s="2256"/>
      <c r="Z13" s="2256"/>
      <c r="AA13" s="2256"/>
      <c r="AB13" s="2256"/>
      <c r="AC13" s="2256"/>
      <c r="AD13" s="2256"/>
      <c r="AE13" s="2256"/>
      <c r="AF13" s="2256"/>
      <c r="AG13" s="2256"/>
      <c r="AH13" s="2256"/>
      <c r="AI13" s="2256"/>
      <c r="AK13" s="2261"/>
      <c r="AL13" s="2261"/>
      <c r="AM13" s="2261"/>
      <c r="AN13" s="2261"/>
      <c r="AO13" s="2261"/>
      <c r="AP13" s="2261"/>
      <c r="AQ13" s="2261"/>
      <c r="AR13" s="2261"/>
      <c r="AS13" s="2261"/>
      <c r="AT13" s="2261"/>
      <c r="AU13" s="2261"/>
    </row>
    <row r="14" spans="1:89" ht="17.100000000000001" customHeight="1">
      <c r="A14" s="2003">
        <v>1071</v>
      </c>
      <c r="B14" s="2260" t="s">
        <v>3441</v>
      </c>
      <c r="C14" s="2012">
        <v>72</v>
      </c>
      <c r="D14" s="2004">
        <v>112.5</v>
      </c>
      <c r="E14" s="2005">
        <v>114</v>
      </c>
      <c r="F14" s="2005">
        <v>114</v>
      </c>
      <c r="G14" s="2005">
        <v>114.2</v>
      </c>
      <c r="H14" s="2006">
        <v>113.7</v>
      </c>
      <c r="I14" s="2004">
        <v>114.1</v>
      </c>
      <c r="J14" s="2005">
        <v>114.1</v>
      </c>
      <c r="K14" s="2005">
        <v>114.1</v>
      </c>
      <c r="L14" s="2005">
        <v>114.1</v>
      </c>
      <c r="M14" s="2006">
        <v>114.1</v>
      </c>
      <c r="S14" s="2256"/>
      <c r="T14" s="2256"/>
      <c r="Y14" s="2256"/>
      <c r="Z14" s="2256"/>
      <c r="AA14" s="2256"/>
      <c r="AB14" s="2256"/>
      <c r="AC14" s="2256"/>
      <c r="AD14" s="2256"/>
      <c r="AE14" s="2256"/>
      <c r="AF14" s="2256"/>
      <c r="AG14" s="2256"/>
      <c r="AH14" s="2256"/>
      <c r="AI14" s="2256"/>
      <c r="AK14" s="2261"/>
      <c r="AL14" s="2261"/>
      <c r="AM14" s="2261"/>
      <c r="AN14" s="2261"/>
      <c r="AO14" s="2261"/>
      <c r="AP14" s="2261"/>
      <c r="AQ14" s="2261"/>
      <c r="AR14" s="2261"/>
      <c r="AS14" s="2261"/>
      <c r="AT14" s="2261"/>
      <c r="AU14" s="2261"/>
    </row>
    <row r="15" spans="1:89" ht="28.5" customHeight="1">
      <c r="A15" s="2007" t="s">
        <v>3442</v>
      </c>
      <c r="B15" s="2259" t="s">
        <v>3443</v>
      </c>
      <c r="C15" s="2011">
        <v>69</v>
      </c>
      <c r="D15" s="2008">
        <v>112</v>
      </c>
      <c r="E15" s="2009">
        <v>113.3</v>
      </c>
      <c r="F15" s="2009">
        <v>113.3</v>
      </c>
      <c r="G15" s="2009">
        <v>113.3</v>
      </c>
      <c r="H15" s="2010">
        <v>113</v>
      </c>
      <c r="I15" s="2008">
        <v>113.3</v>
      </c>
      <c r="J15" s="2009">
        <v>113.3</v>
      </c>
      <c r="K15" s="2009">
        <v>113.3</v>
      </c>
      <c r="L15" s="2009">
        <v>113.3</v>
      </c>
      <c r="M15" s="2010">
        <v>113.3</v>
      </c>
      <c r="Y15" s="2256"/>
      <c r="Z15" s="2256"/>
      <c r="AA15" s="2256"/>
      <c r="AB15" s="2256"/>
      <c r="AC15" s="2256"/>
      <c r="AD15" s="2256"/>
      <c r="AE15" s="2256"/>
      <c r="AF15" s="2256"/>
      <c r="AG15" s="2256"/>
      <c r="AH15" s="2256"/>
      <c r="AI15" s="2256"/>
      <c r="AK15" s="2261"/>
      <c r="AL15" s="2261"/>
      <c r="AM15" s="2261"/>
      <c r="AN15" s="2261"/>
      <c r="AO15" s="2261"/>
      <c r="AP15" s="2261"/>
      <c r="AQ15" s="2261"/>
      <c r="AR15" s="2261"/>
      <c r="AS15" s="2261"/>
      <c r="AT15" s="2261"/>
      <c r="AU15" s="2261"/>
    </row>
    <row r="16" spans="1:89" ht="28.5" customHeight="1">
      <c r="A16" s="2007" t="s">
        <v>3444</v>
      </c>
      <c r="B16" s="2259" t="s">
        <v>3445</v>
      </c>
      <c r="C16" s="2011">
        <v>3</v>
      </c>
      <c r="D16" s="2008">
        <v>120.8</v>
      </c>
      <c r="E16" s="2009">
        <v>120.1</v>
      </c>
      <c r="F16" s="2009">
        <v>120.1</v>
      </c>
      <c r="G16" s="2009">
        <v>120.1</v>
      </c>
      <c r="H16" s="2010">
        <v>120.3</v>
      </c>
      <c r="I16" s="2008">
        <v>119</v>
      </c>
      <c r="J16" s="2009">
        <v>118.3</v>
      </c>
      <c r="K16" s="2009">
        <v>118.3</v>
      </c>
      <c r="L16" s="2009">
        <v>118.3</v>
      </c>
      <c r="M16" s="2010">
        <v>118.5</v>
      </c>
      <c r="Y16" s="2256"/>
      <c r="Z16" s="2256"/>
      <c r="AA16" s="2256"/>
      <c r="AB16" s="2256"/>
      <c r="AC16" s="2256"/>
      <c r="AD16" s="2256"/>
      <c r="AE16" s="2256"/>
      <c r="AF16" s="2256"/>
      <c r="AG16" s="2256"/>
      <c r="AH16" s="2256"/>
      <c r="AI16" s="2256"/>
      <c r="AK16" s="2261"/>
      <c r="AL16" s="2261"/>
      <c r="AM16" s="2261"/>
      <c r="AN16" s="2261"/>
      <c r="AO16" s="2261"/>
      <c r="AP16" s="2261"/>
      <c r="AQ16" s="2261"/>
      <c r="AR16" s="2261"/>
      <c r="AS16" s="2261"/>
      <c r="AT16" s="2261"/>
      <c r="AU16" s="2261"/>
    </row>
    <row r="17" spans="1:47" ht="36.75" customHeight="1">
      <c r="A17" s="2003">
        <v>1074</v>
      </c>
      <c r="B17" s="2260" t="s">
        <v>3446</v>
      </c>
      <c r="C17" s="2012">
        <v>11</v>
      </c>
      <c r="D17" s="2004">
        <v>105.5</v>
      </c>
      <c r="E17" s="2005">
        <v>105.5</v>
      </c>
      <c r="F17" s="2005">
        <v>105.5</v>
      </c>
      <c r="G17" s="2005">
        <v>105.5</v>
      </c>
      <c r="H17" s="2006">
        <v>105.5</v>
      </c>
      <c r="I17" s="2004">
        <v>105.5</v>
      </c>
      <c r="J17" s="2005">
        <v>105.5</v>
      </c>
      <c r="K17" s="2005">
        <v>105.5</v>
      </c>
      <c r="L17" s="2005">
        <v>105.5</v>
      </c>
      <c r="M17" s="2006">
        <v>105.5</v>
      </c>
      <c r="S17" s="2256"/>
      <c r="T17" s="2256"/>
      <c r="Y17" s="2256"/>
      <c r="Z17" s="2256"/>
      <c r="AA17" s="2256"/>
      <c r="AB17" s="2256"/>
      <c r="AC17" s="2256"/>
      <c r="AD17" s="2256"/>
      <c r="AE17" s="2256"/>
      <c r="AF17" s="2256"/>
      <c r="AG17" s="2256"/>
      <c r="AH17" s="2256"/>
      <c r="AI17" s="2256"/>
      <c r="AK17" s="2261"/>
      <c r="AL17" s="2261"/>
      <c r="AM17" s="2261"/>
      <c r="AN17" s="2261"/>
      <c r="AO17" s="2261"/>
      <c r="AP17" s="2261"/>
      <c r="AQ17" s="2261"/>
      <c r="AR17" s="2261"/>
      <c r="AS17" s="2261"/>
      <c r="AT17" s="2261"/>
      <c r="AU17" s="2261"/>
    </row>
    <row r="18" spans="1:47" ht="15.75" customHeight="1">
      <c r="A18" s="2003" t="s">
        <v>3447</v>
      </c>
      <c r="B18" s="2260" t="s">
        <v>3448</v>
      </c>
      <c r="C18" s="2012">
        <v>2</v>
      </c>
      <c r="D18" s="2004">
        <v>121.7</v>
      </c>
      <c r="E18" s="2005">
        <v>121.7</v>
      </c>
      <c r="F18" s="2005">
        <v>121.7</v>
      </c>
      <c r="G18" s="2005">
        <v>121.7</v>
      </c>
      <c r="H18" s="2006">
        <v>121.7</v>
      </c>
      <c r="I18" s="2004">
        <v>124.2</v>
      </c>
      <c r="J18" s="2005">
        <v>124.6</v>
      </c>
      <c r="K18" s="2005">
        <v>124.6</v>
      </c>
      <c r="L18" s="2005">
        <v>124.6</v>
      </c>
      <c r="M18" s="2006">
        <v>124.5</v>
      </c>
      <c r="S18" s="2256"/>
      <c r="T18" s="2256"/>
      <c r="Y18" s="2256"/>
      <c r="Z18" s="2256"/>
      <c r="AA18" s="2256"/>
      <c r="AB18" s="2256"/>
      <c r="AC18" s="2256"/>
      <c r="AD18" s="2256"/>
      <c r="AE18" s="2256"/>
      <c r="AF18" s="2256"/>
      <c r="AG18" s="2256"/>
      <c r="AH18" s="2256"/>
      <c r="AI18" s="2256"/>
      <c r="AK18" s="2261"/>
      <c r="AL18" s="2261"/>
      <c r="AM18" s="2261"/>
      <c r="AN18" s="2261"/>
      <c r="AO18" s="2261"/>
      <c r="AP18" s="2261"/>
      <c r="AQ18" s="2261"/>
      <c r="AR18" s="2261"/>
      <c r="AS18" s="2261"/>
      <c r="AT18" s="2261"/>
      <c r="AU18" s="2261"/>
    </row>
    <row r="19" spans="1:47" ht="17.100000000000001" customHeight="1">
      <c r="A19" s="2003">
        <v>1079</v>
      </c>
      <c r="B19" s="2260" t="s">
        <v>3449</v>
      </c>
      <c r="C19" s="2012">
        <v>34</v>
      </c>
      <c r="D19" s="2004">
        <v>111.8</v>
      </c>
      <c r="E19" s="2005">
        <v>112.9</v>
      </c>
      <c r="F19" s="2005">
        <v>113.8</v>
      </c>
      <c r="G19" s="2005">
        <v>115.6</v>
      </c>
      <c r="H19" s="2006">
        <v>113.5</v>
      </c>
      <c r="I19" s="2004">
        <v>116.8</v>
      </c>
      <c r="J19" s="2005">
        <v>119</v>
      </c>
      <c r="K19" s="2005">
        <v>119.2</v>
      </c>
      <c r="L19" s="2005">
        <v>119.2</v>
      </c>
      <c r="M19" s="2006">
        <v>118.6</v>
      </c>
      <c r="S19" s="2256"/>
      <c r="T19" s="2256"/>
      <c r="Y19" s="2256"/>
      <c r="Z19" s="2256"/>
      <c r="AA19" s="2256"/>
      <c r="AB19" s="2256"/>
      <c r="AC19" s="2256"/>
      <c r="AD19" s="2256"/>
      <c r="AE19" s="2256"/>
      <c r="AF19" s="2256"/>
      <c r="AG19" s="2256"/>
      <c r="AH19" s="2256"/>
      <c r="AI19" s="2256"/>
      <c r="AK19" s="2261"/>
      <c r="AL19" s="2261"/>
      <c r="AM19" s="2261"/>
      <c r="AN19" s="2261"/>
      <c r="AO19" s="2261"/>
      <c r="AP19" s="2261"/>
      <c r="AQ19" s="2261"/>
      <c r="AR19" s="2261"/>
      <c r="AS19" s="2261"/>
      <c r="AT19" s="2261"/>
      <c r="AU19" s="2261"/>
    </row>
    <row r="20" spans="1:47" ht="16.5" customHeight="1">
      <c r="A20" s="2007">
        <v>10791</v>
      </c>
      <c r="B20" s="2259" t="s">
        <v>3450</v>
      </c>
      <c r="C20" s="2011">
        <v>5</v>
      </c>
      <c r="D20" s="2008">
        <v>93.7</v>
      </c>
      <c r="E20" s="2009">
        <v>100.6</v>
      </c>
      <c r="F20" s="2009">
        <v>104.3</v>
      </c>
      <c r="G20" s="2009">
        <v>115.9</v>
      </c>
      <c r="H20" s="2010">
        <v>103.6</v>
      </c>
      <c r="I20" s="2008">
        <v>120</v>
      </c>
      <c r="J20" s="2009">
        <v>130.1</v>
      </c>
      <c r="K20" s="2009">
        <v>130.1</v>
      </c>
      <c r="L20" s="2009">
        <v>130.1</v>
      </c>
      <c r="M20" s="2010">
        <v>127.6</v>
      </c>
      <c r="S20" s="2256"/>
      <c r="T20" s="2256"/>
      <c r="Y20" s="2256"/>
      <c r="Z20" s="2256"/>
      <c r="AA20" s="2256"/>
      <c r="AB20" s="2256"/>
      <c r="AC20" s="2256"/>
      <c r="AD20" s="2256"/>
      <c r="AE20" s="2256"/>
      <c r="AF20" s="2256"/>
      <c r="AG20" s="2256"/>
      <c r="AH20" s="2256"/>
      <c r="AI20" s="2256"/>
      <c r="AK20" s="2261"/>
      <c r="AL20" s="2261"/>
      <c r="AM20" s="2261"/>
      <c r="AN20" s="2261"/>
      <c r="AO20" s="2261"/>
      <c r="AP20" s="2261"/>
      <c r="AQ20" s="2261"/>
      <c r="AR20" s="2261"/>
      <c r="AS20" s="2261"/>
      <c r="AT20" s="2261"/>
      <c r="AU20" s="2261"/>
    </row>
    <row r="21" spans="1:47" ht="29.25" customHeight="1">
      <c r="A21" s="2007" t="s">
        <v>3451</v>
      </c>
      <c r="B21" s="2259" t="s">
        <v>3452</v>
      </c>
      <c r="C21" s="2011">
        <v>29</v>
      </c>
      <c r="D21" s="2008">
        <v>115.1</v>
      </c>
      <c r="E21" s="2009">
        <v>115.1</v>
      </c>
      <c r="F21" s="2009">
        <v>115.5</v>
      </c>
      <c r="G21" s="2009">
        <v>115.5</v>
      </c>
      <c r="H21" s="2010">
        <v>115.3</v>
      </c>
      <c r="I21" s="2008">
        <v>116.3</v>
      </c>
      <c r="J21" s="2009">
        <v>117</v>
      </c>
      <c r="K21" s="2009">
        <v>117.1</v>
      </c>
      <c r="L21" s="2009">
        <v>117.2</v>
      </c>
      <c r="M21" s="2010">
        <v>116.9</v>
      </c>
      <c r="Y21" s="2256"/>
      <c r="Z21" s="2256"/>
      <c r="AA21" s="2256"/>
      <c r="AB21" s="2256"/>
      <c r="AC21" s="2256"/>
      <c r="AD21" s="2256"/>
      <c r="AE21" s="2256"/>
      <c r="AF21" s="2256"/>
      <c r="AG21" s="2256"/>
      <c r="AH21" s="2256"/>
      <c r="AI21" s="2256"/>
      <c r="AK21" s="2261"/>
      <c r="AL21" s="2261"/>
      <c r="AM21" s="2261"/>
      <c r="AN21" s="2261"/>
      <c r="AO21" s="2261"/>
      <c r="AP21" s="2261"/>
      <c r="AQ21" s="2261"/>
      <c r="AR21" s="2261"/>
      <c r="AS21" s="2261"/>
      <c r="AT21" s="2261"/>
      <c r="AU21" s="2261"/>
    </row>
    <row r="22" spans="1:47" ht="15.75" customHeight="1">
      <c r="A22" s="2003">
        <v>1080</v>
      </c>
      <c r="B22" s="2260" t="s">
        <v>3453</v>
      </c>
      <c r="C22" s="2012">
        <v>45</v>
      </c>
      <c r="D22" s="2004">
        <v>88.3</v>
      </c>
      <c r="E22" s="2005">
        <v>88.3</v>
      </c>
      <c r="F22" s="2005">
        <v>90.2</v>
      </c>
      <c r="G22" s="2005">
        <v>91.8</v>
      </c>
      <c r="H22" s="2006">
        <v>89.7</v>
      </c>
      <c r="I22" s="2004">
        <v>92.2</v>
      </c>
      <c r="J22" s="2005">
        <v>92.2</v>
      </c>
      <c r="K22" s="2005">
        <v>92.2</v>
      </c>
      <c r="L22" s="2005">
        <v>92.2</v>
      </c>
      <c r="M22" s="2006">
        <v>92.2</v>
      </c>
      <c r="S22" s="2256"/>
      <c r="T22" s="2256"/>
      <c r="Y22" s="2256"/>
      <c r="Z22" s="2256"/>
      <c r="AA22" s="2256"/>
      <c r="AB22" s="2256"/>
      <c r="AC22" s="2256"/>
      <c r="AD22" s="2256"/>
      <c r="AE22" s="2256"/>
      <c r="AF22" s="2256"/>
      <c r="AG22" s="2256"/>
      <c r="AH22" s="2256"/>
      <c r="AI22" s="2256"/>
      <c r="AK22" s="2261"/>
      <c r="AL22" s="2261"/>
      <c r="AM22" s="2261"/>
      <c r="AN22" s="2261"/>
      <c r="AO22" s="2261"/>
      <c r="AP22" s="2261"/>
      <c r="AQ22" s="2261"/>
      <c r="AR22" s="2261"/>
      <c r="AS22" s="2261"/>
      <c r="AT22" s="2261"/>
      <c r="AU22" s="2261"/>
    </row>
    <row r="23" spans="1:47" ht="17.25" customHeight="1">
      <c r="A23" s="2013">
        <v>110</v>
      </c>
      <c r="B23" s="3032" t="s">
        <v>2271</v>
      </c>
      <c r="C23" s="3035">
        <v>178</v>
      </c>
      <c r="D23" s="2014">
        <v>119.8</v>
      </c>
      <c r="E23" s="2001">
        <v>119.8</v>
      </c>
      <c r="F23" s="2001">
        <v>120.9</v>
      </c>
      <c r="G23" s="2001">
        <v>122</v>
      </c>
      <c r="H23" s="2002">
        <v>120.6</v>
      </c>
      <c r="I23" s="2001">
        <v>122</v>
      </c>
      <c r="J23" s="2001">
        <v>122.1</v>
      </c>
      <c r="K23" s="2001">
        <v>122.5</v>
      </c>
      <c r="L23" s="2001">
        <v>122.5</v>
      </c>
      <c r="M23" s="2002">
        <v>122.3</v>
      </c>
      <c r="S23" s="2256"/>
      <c r="T23" s="2256"/>
      <c r="Y23" s="2256"/>
      <c r="Z23" s="2256"/>
      <c r="AA23" s="2256"/>
      <c r="AB23" s="2256"/>
      <c r="AC23" s="2256"/>
      <c r="AD23" s="2256"/>
      <c r="AE23" s="2256"/>
      <c r="AF23" s="2256"/>
      <c r="AG23" s="2256"/>
      <c r="AH23" s="2256"/>
      <c r="AI23" s="2256"/>
      <c r="AK23" s="2261"/>
      <c r="AL23" s="2261"/>
      <c r="AM23" s="2261"/>
      <c r="AN23" s="2261"/>
      <c r="AO23" s="2261"/>
      <c r="AP23" s="2261"/>
      <c r="AQ23" s="2261"/>
      <c r="AR23" s="2261"/>
      <c r="AS23" s="2261"/>
      <c r="AT23" s="2261"/>
      <c r="AU23" s="2261"/>
    </row>
    <row r="24" spans="1:47" ht="25.5" customHeight="1">
      <c r="A24" s="2003">
        <v>1101</v>
      </c>
      <c r="B24" s="2260" t="s">
        <v>3454</v>
      </c>
      <c r="C24" s="2012">
        <v>65</v>
      </c>
      <c r="D24" s="2004">
        <v>128.19999999999999</v>
      </c>
      <c r="E24" s="2005">
        <v>128.19999999999999</v>
      </c>
      <c r="F24" s="2005">
        <v>131</v>
      </c>
      <c r="G24" s="2005">
        <v>132.5</v>
      </c>
      <c r="H24" s="2006">
        <v>130</v>
      </c>
      <c r="I24" s="2004">
        <v>131.6</v>
      </c>
      <c r="J24" s="2005">
        <v>131.6</v>
      </c>
      <c r="K24" s="2005">
        <v>131.6</v>
      </c>
      <c r="L24" s="2005">
        <v>131.6</v>
      </c>
      <c r="M24" s="2006">
        <v>131.6</v>
      </c>
      <c r="S24" s="2256"/>
      <c r="T24" s="2256"/>
      <c r="Y24" s="2256"/>
      <c r="Z24" s="2256"/>
      <c r="AA24" s="2256"/>
      <c r="AB24" s="2256"/>
      <c r="AC24" s="2256"/>
      <c r="AD24" s="2256"/>
      <c r="AE24" s="2256"/>
      <c r="AF24" s="2256"/>
      <c r="AG24" s="2256"/>
      <c r="AH24" s="2256"/>
      <c r="AI24" s="2256"/>
      <c r="AK24" s="2261"/>
      <c r="AL24" s="2261"/>
      <c r="AM24" s="2261"/>
      <c r="AN24" s="2261"/>
      <c r="AO24" s="2261"/>
      <c r="AP24" s="2261"/>
      <c r="AQ24" s="2261"/>
      <c r="AR24" s="2261"/>
      <c r="AS24" s="2261"/>
      <c r="AT24" s="2261"/>
      <c r="AU24" s="2261"/>
    </row>
    <row r="25" spans="1:47" ht="17.25" customHeight="1">
      <c r="A25" s="2003">
        <v>1102</v>
      </c>
      <c r="B25" s="2260" t="s">
        <v>3455</v>
      </c>
      <c r="C25" s="2012">
        <v>13</v>
      </c>
      <c r="D25" s="2004">
        <v>128.80000000000001</v>
      </c>
      <c r="E25" s="2005">
        <v>128.80000000000001</v>
      </c>
      <c r="F25" s="2005">
        <v>129.9</v>
      </c>
      <c r="G25" s="2005">
        <v>133.69999999999999</v>
      </c>
      <c r="H25" s="2006">
        <v>130.30000000000001</v>
      </c>
      <c r="I25" s="2004">
        <v>133.69999999999999</v>
      </c>
      <c r="J25" s="2005">
        <v>133.69999999999999</v>
      </c>
      <c r="K25" s="2005">
        <v>133.69999999999999</v>
      </c>
      <c r="L25" s="2005">
        <v>133.69999999999999</v>
      </c>
      <c r="M25" s="2006">
        <v>133.69999999999999</v>
      </c>
      <c r="S25" s="2256"/>
      <c r="T25" s="2256"/>
      <c r="Y25" s="2256"/>
      <c r="Z25" s="2256"/>
      <c r="AA25" s="2256"/>
      <c r="AB25" s="2256"/>
      <c r="AC25" s="2256"/>
      <c r="AD25" s="2256"/>
      <c r="AE25" s="2256"/>
      <c r="AF25" s="2256"/>
      <c r="AG25" s="2256"/>
      <c r="AH25" s="2256"/>
      <c r="AI25" s="2256"/>
      <c r="AK25" s="2261"/>
      <c r="AL25" s="2261"/>
      <c r="AM25" s="2261"/>
      <c r="AN25" s="2261"/>
      <c r="AO25" s="2261"/>
      <c r="AP25" s="2261"/>
      <c r="AQ25" s="2261"/>
      <c r="AR25" s="2261"/>
      <c r="AS25" s="2261"/>
      <c r="AT25" s="2261"/>
      <c r="AU25" s="2261"/>
    </row>
    <row r="26" spans="1:47" ht="24" customHeight="1">
      <c r="A26" s="2003">
        <v>1103</v>
      </c>
      <c r="B26" s="2260" t="s">
        <v>3456</v>
      </c>
      <c r="C26" s="2012">
        <v>73</v>
      </c>
      <c r="D26" s="2004">
        <v>113.2</v>
      </c>
      <c r="E26" s="2005">
        <v>113.2</v>
      </c>
      <c r="F26" s="2005">
        <v>113.2</v>
      </c>
      <c r="G26" s="2005">
        <v>114</v>
      </c>
      <c r="H26" s="2006">
        <v>113.4</v>
      </c>
      <c r="I26" s="2004">
        <v>114.8</v>
      </c>
      <c r="J26" s="2005">
        <v>115</v>
      </c>
      <c r="K26" s="2005">
        <v>115.9</v>
      </c>
      <c r="L26" s="2005">
        <v>115.9</v>
      </c>
      <c r="M26" s="2006">
        <v>115.4</v>
      </c>
      <c r="S26" s="2256"/>
      <c r="T26" s="2256"/>
      <c r="Y26" s="2256"/>
      <c r="Z26" s="2256"/>
      <c r="AA26" s="2256"/>
      <c r="AB26" s="2256"/>
      <c r="AC26" s="2256"/>
      <c r="AD26" s="2256"/>
      <c r="AE26" s="2256"/>
      <c r="AF26" s="2256"/>
      <c r="AG26" s="2256"/>
      <c r="AH26" s="2256"/>
      <c r="AI26" s="2256"/>
      <c r="AK26" s="2261"/>
      <c r="AL26" s="2261"/>
      <c r="AM26" s="2261"/>
      <c r="AN26" s="2261"/>
      <c r="AO26" s="2261"/>
      <c r="AP26" s="2261"/>
      <c r="AQ26" s="2261"/>
      <c r="AR26" s="2261"/>
      <c r="AS26" s="2261"/>
      <c r="AT26" s="2261"/>
      <c r="AU26" s="2261"/>
    </row>
    <row r="27" spans="1:47" ht="30" customHeight="1">
      <c r="A27" s="2015">
        <v>1104</v>
      </c>
      <c r="B27" s="3036" t="s">
        <v>3457</v>
      </c>
      <c r="C27" s="3037">
        <v>27</v>
      </c>
      <c r="D27" s="2016">
        <v>113</v>
      </c>
      <c r="E27" s="2017">
        <v>113</v>
      </c>
      <c r="F27" s="2017">
        <v>113</v>
      </c>
      <c r="G27" s="2017">
        <v>113</v>
      </c>
      <c r="H27" s="2018">
        <v>113</v>
      </c>
      <c r="I27" s="2017">
        <v>113</v>
      </c>
      <c r="J27" s="2017">
        <v>113</v>
      </c>
      <c r="K27" s="2017">
        <v>113</v>
      </c>
      <c r="L27" s="2017">
        <v>113</v>
      </c>
      <c r="M27" s="2018">
        <v>113</v>
      </c>
      <c r="S27" s="2256"/>
      <c r="T27" s="2256"/>
      <c r="Y27" s="2256"/>
      <c r="Z27" s="2256"/>
      <c r="AA27" s="2256"/>
      <c r="AB27" s="2256"/>
      <c r="AC27" s="2256"/>
      <c r="AD27" s="2256"/>
      <c r="AE27" s="2256"/>
      <c r="AF27" s="2256"/>
      <c r="AG27" s="2256"/>
      <c r="AH27" s="2256"/>
      <c r="AI27" s="2256"/>
      <c r="AK27" s="2261"/>
      <c r="AL27" s="2261"/>
      <c r="AM27" s="2261"/>
      <c r="AN27" s="2261"/>
      <c r="AO27" s="2261"/>
      <c r="AP27" s="2261"/>
      <c r="AQ27" s="2261"/>
      <c r="AR27" s="2261"/>
      <c r="AS27" s="2261"/>
      <c r="AT27" s="2261"/>
      <c r="AU27" s="2261"/>
    </row>
    <row r="28" spans="1:47" ht="19.5" customHeight="1">
      <c r="A28" s="7012" t="s">
        <v>3428</v>
      </c>
      <c r="B28" s="7012"/>
      <c r="C28" s="7012"/>
      <c r="D28" s="7012"/>
      <c r="E28" s="7012"/>
      <c r="F28" s="7012"/>
      <c r="G28" s="7012"/>
      <c r="H28" s="7012"/>
      <c r="I28" s="3038"/>
      <c r="J28" s="3038"/>
      <c r="K28" s="3038"/>
      <c r="L28" s="3038"/>
      <c r="M28" s="3038"/>
      <c r="S28" s="2256"/>
      <c r="T28" s="2256"/>
      <c r="Y28" s="2256"/>
      <c r="Z28" s="2256"/>
      <c r="AA28" s="2256"/>
      <c r="AB28" s="2256"/>
      <c r="AC28" s="2256"/>
      <c r="AD28" s="2256"/>
      <c r="AE28" s="2256"/>
      <c r="AF28" s="2256"/>
      <c r="AG28" s="2256"/>
      <c r="AH28" s="2256"/>
      <c r="AI28" s="2256"/>
      <c r="AK28" s="2261"/>
      <c r="AL28" s="2261"/>
      <c r="AM28" s="2261"/>
      <c r="AN28" s="2261"/>
      <c r="AO28" s="2261"/>
      <c r="AP28" s="2261"/>
      <c r="AQ28" s="2261"/>
      <c r="AR28" s="2261"/>
      <c r="AS28" s="2261"/>
      <c r="AT28" s="2261"/>
      <c r="AU28" s="2261"/>
    </row>
    <row r="29" spans="1:47">
      <c r="A29" s="7000" t="s">
        <v>3429</v>
      </c>
      <c r="B29" s="7000"/>
      <c r="C29" s="7000"/>
      <c r="D29" s="7000"/>
      <c r="E29" s="7000"/>
      <c r="F29" s="7000"/>
      <c r="G29" s="7000"/>
      <c r="H29" s="7000"/>
      <c r="I29" s="3039"/>
      <c r="J29" s="3039"/>
      <c r="K29" s="3039"/>
      <c r="L29" s="3039"/>
      <c r="M29" s="3039"/>
    </row>
  </sheetData>
  <mergeCells count="10">
    <mergeCell ref="A29:H29"/>
    <mergeCell ref="A1:C1"/>
    <mergeCell ref="A2:M2"/>
    <mergeCell ref="K3:M3"/>
    <mergeCell ref="A4:A5"/>
    <mergeCell ref="B4:B5"/>
    <mergeCell ref="C4:C5"/>
    <mergeCell ref="D4:H4"/>
    <mergeCell ref="I4:M4"/>
    <mergeCell ref="A28:H28"/>
  </mergeCells>
  <hyperlinks>
    <hyperlink ref="A1" location="CONTENT!A1" display="Back to table of contents"/>
  </hyperlinks>
  <pageMargins left="0" right="0.1" top="0.48" bottom="0.17" header="0.3" footer="0.17"/>
  <pageSetup paperSize="9" scale="85"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CJ47"/>
  <sheetViews>
    <sheetView workbookViewId="0">
      <pane xSplit="1" ySplit="5" topLeftCell="B6" activePane="bottomRight" state="frozen"/>
      <selection sqref="A1:XFD1"/>
      <selection pane="topRight" sqref="A1:XFD1"/>
      <selection pane="bottomLeft" sqref="A1:XFD1"/>
      <selection pane="bottomRight" activeCell="O1" sqref="O1:P1048576"/>
    </sheetView>
  </sheetViews>
  <sheetFormatPr defaultColWidth="9.1640625" defaultRowHeight="12.75"/>
  <cols>
    <col min="1" max="1" width="16.5" style="2021" customWidth="1"/>
    <col min="2" max="2" width="11.5" style="2021" customWidth="1"/>
    <col min="3" max="14" width="10.33203125" style="2021" customWidth="1"/>
    <col min="15" max="15" width="3.5" style="2021" customWidth="1"/>
    <col min="16" max="255" width="9.1640625" style="2021"/>
    <col min="256" max="256" width="16.83203125" style="2021" customWidth="1"/>
    <col min="257" max="268" width="11.5" style="2021" customWidth="1"/>
    <col min="269" max="269" width="2.1640625" style="2021" customWidth="1"/>
    <col min="270" max="270" width="4.6640625" style="2021" customWidth="1"/>
    <col min="271" max="271" width="3.5" style="2021" customWidth="1"/>
    <col min="272" max="511" width="9.1640625" style="2021"/>
    <col min="512" max="512" width="16.83203125" style="2021" customWidth="1"/>
    <col min="513" max="524" width="11.5" style="2021" customWidth="1"/>
    <col min="525" max="525" width="2.1640625" style="2021" customWidth="1"/>
    <col min="526" max="526" width="4.6640625" style="2021" customWidth="1"/>
    <col min="527" max="527" width="3.5" style="2021" customWidth="1"/>
    <col min="528" max="767" width="9.1640625" style="2021"/>
    <col min="768" max="768" width="16.83203125" style="2021" customWidth="1"/>
    <col min="769" max="780" width="11.5" style="2021" customWidth="1"/>
    <col min="781" max="781" width="2.1640625" style="2021" customWidth="1"/>
    <col min="782" max="782" width="4.6640625" style="2021" customWidth="1"/>
    <col min="783" max="783" width="3.5" style="2021" customWidth="1"/>
    <col min="784" max="1023" width="9.1640625" style="2021"/>
    <col min="1024" max="1024" width="16.83203125" style="2021" customWidth="1"/>
    <col min="1025" max="1036" width="11.5" style="2021" customWidth="1"/>
    <col min="1037" max="1037" width="2.1640625" style="2021" customWidth="1"/>
    <col min="1038" max="1038" width="4.6640625" style="2021" customWidth="1"/>
    <col min="1039" max="1039" width="3.5" style="2021" customWidth="1"/>
    <col min="1040" max="1279" width="9.1640625" style="2021"/>
    <col min="1280" max="1280" width="16.83203125" style="2021" customWidth="1"/>
    <col min="1281" max="1292" width="11.5" style="2021" customWidth="1"/>
    <col min="1293" max="1293" width="2.1640625" style="2021" customWidth="1"/>
    <col min="1294" max="1294" width="4.6640625" style="2021" customWidth="1"/>
    <col min="1295" max="1295" width="3.5" style="2021" customWidth="1"/>
    <col min="1296" max="1535" width="9.1640625" style="2021"/>
    <col min="1536" max="1536" width="16.83203125" style="2021" customWidth="1"/>
    <col min="1537" max="1548" width="11.5" style="2021" customWidth="1"/>
    <col min="1549" max="1549" width="2.1640625" style="2021" customWidth="1"/>
    <col min="1550" max="1550" width="4.6640625" style="2021" customWidth="1"/>
    <col min="1551" max="1551" width="3.5" style="2021" customWidth="1"/>
    <col min="1552" max="1791" width="9.1640625" style="2021"/>
    <col min="1792" max="1792" width="16.83203125" style="2021" customWidth="1"/>
    <col min="1793" max="1804" width="11.5" style="2021" customWidth="1"/>
    <col min="1805" max="1805" width="2.1640625" style="2021" customWidth="1"/>
    <col min="1806" max="1806" width="4.6640625" style="2021" customWidth="1"/>
    <col min="1807" max="1807" width="3.5" style="2021" customWidth="1"/>
    <col min="1808" max="2047" width="9.1640625" style="2021"/>
    <col min="2048" max="2048" width="16.83203125" style="2021" customWidth="1"/>
    <col min="2049" max="2060" width="11.5" style="2021" customWidth="1"/>
    <col min="2061" max="2061" width="2.1640625" style="2021" customWidth="1"/>
    <col min="2062" max="2062" width="4.6640625" style="2021" customWidth="1"/>
    <col min="2063" max="2063" width="3.5" style="2021" customWidth="1"/>
    <col min="2064" max="2303" width="9.1640625" style="2021"/>
    <col min="2304" max="2304" width="16.83203125" style="2021" customWidth="1"/>
    <col min="2305" max="2316" width="11.5" style="2021" customWidth="1"/>
    <col min="2317" max="2317" width="2.1640625" style="2021" customWidth="1"/>
    <col min="2318" max="2318" width="4.6640625" style="2021" customWidth="1"/>
    <col min="2319" max="2319" width="3.5" style="2021" customWidth="1"/>
    <col min="2320" max="2559" width="9.1640625" style="2021"/>
    <col min="2560" max="2560" width="16.83203125" style="2021" customWidth="1"/>
    <col min="2561" max="2572" width="11.5" style="2021" customWidth="1"/>
    <col min="2573" max="2573" width="2.1640625" style="2021" customWidth="1"/>
    <col min="2574" max="2574" width="4.6640625" style="2021" customWidth="1"/>
    <col min="2575" max="2575" width="3.5" style="2021" customWidth="1"/>
    <col min="2576" max="2815" width="9.1640625" style="2021"/>
    <col min="2816" max="2816" width="16.83203125" style="2021" customWidth="1"/>
    <col min="2817" max="2828" width="11.5" style="2021" customWidth="1"/>
    <col min="2829" max="2829" width="2.1640625" style="2021" customWidth="1"/>
    <col min="2830" max="2830" width="4.6640625" style="2021" customWidth="1"/>
    <col min="2831" max="2831" width="3.5" style="2021" customWidth="1"/>
    <col min="2832" max="3071" width="9.1640625" style="2021"/>
    <col min="3072" max="3072" width="16.83203125" style="2021" customWidth="1"/>
    <col min="3073" max="3084" width="11.5" style="2021" customWidth="1"/>
    <col min="3085" max="3085" width="2.1640625" style="2021" customWidth="1"/>
    <col min="3086" max="3086" width="4.6640625" style="2021" customWidth="1"/>
    <col min="3087" max="3087" width="3.5" style="2021" customWidth="1"/>
    <col min="3088" max="3327" width="9.1640625" style="2021"/>
    <col min="3328" max="3328" width="16.83203125" style="2021" customWidth="1"/>
    <col min="3329" max="3340" width="11.5" style="2021" customWidth="1"/>
    <col min="3341" max="3341" width="2.1640625" style="2021" customWidth="1"/>
    <col min="3342" max="3342" width="4.6640625" style="2021" customWidth="1"/>
    <col min="3343" max="3343" width="3.5" style="2021" customWidth="1"/>
    <col min="3344" max="3583" width="9.1640625" style="2021"/>
    <col min="3584" max="3584" width="16.83203125" style="2021" customWidth="1"/>
    <col min="3585" max="3596" width="11.5" style="2021" customWidth="1"/>
    <col min="3597" max="3597" width="2.1640625" style="2021" customWidth="1"/>
    <col min="3598" max="3598" width="4.6640625" style="2021" customWidth="1"/>
    <col min="3599" max="3599" width="3.5" style="2021" customWidth="1"/>
    <col min="3600" max="3839" width="9.1640625" style="2021"/>
    <col min="3840" max="3840" width="16.83203125" style="2021" customWidth="1"/>
    <col min="3841" max="3852" width="11.5" style="2021" customWidth="1"/>
    <col min="3853" max="3853" width="2.1640625" style="2021" customWidth="1"/>
    <col min="3854" max="3854" width="4.6640625" style="2021" customWidth="1"/>
    <col min="3855" max="3855" width="3.5" style="2021" customWidth="1"/>
    <col min="3856" max="4095" width="9.1640625" style="2021"/>
    <col min="4096" max="4096" width="16.83203125" style="2021" customWidth="1"/>
    <col min="4097" max="4108" width="11.5" style="2021" customWidth="1"/>
    <col min="4109" max="4109" width="2.1640625" style="2021" customWidth="1"/>
    <col min="4110" max="4110" width="4.6640625" style="2021" customWidth="1"/>
    <col min="4111" max="4111" width="3.5" style="2021" customWidth="1"/>
    <col min="4112" max="4351" width="9.1640625" style="2021"/>
    <col min="4352" max="4352" width="16.83203125" style="2021" customWidth="1"/>
    <col min="4353" max="4364" width="11.5" style="2021" customWidth="1"/>
    <col min="4365" max="4365" width="2.1640625" style="2021" customWidth="1"/>
    <col min="4366" max="4366" width="4.6640625" style="2021" customWidth="1"/>
    <col min="4367" max="4367" width="3.5" style="2021" customWidth="1"/>
    <col min="4368" max="4607" width="9.1640625" style="2021"/>
    <col min="4608" max="4608" width="16.83203125" style="2021" customWidth="1"/>
    <col min="4609" max="4620" width="11.5" style="2021" customWidth="1"/>
    <col min="4621" max="4621" width="2.1640625" style="2021" customWidth="1"/>
    <col min="4622" max="4622" width="4.6640625" style="2021" customWidth="1"/>
    <col min="4623" max="4623" width="3.5" style="2021" customWidth="1"/>
    <col min="4624" max="4863" width="9.1640625" style="2021"/>
    <col min="4864" max="4864" width="16.83203125" style="2021" customWidth="1"/>
    <col min="4865" max="4876" width="11.5" style="2021" customWidth="1"/>
    <col min="4877" max="4877" width="2.1640625" style="2021" customWidth="1"/>
    <col min="4878" max="4878" width="4.6640625" style="2021" customWidth="1"/>
    <col min="4879" max="4879" width="3.5" style="2021" customWidth="1"/>
    <col min="4880" max="5119" width="9.1640625" style="2021"/>
    <col min="5120" max="5120" width="16.83203125" style="2021" customWidth="1"/>
    <col min="5121" max="5132" width="11.5" style="2021" customWidth="1"/>
    <col min="5133" max="5133" width="2.1640625" style="2021" customWidth="1"/>
    <col min="5134" max="5134" width="4.6640625" style="2021" customWidth="1"/>
    <col min="5135" max="5135" width="3.5" style="2021" customWidth="1"/>
    <col min="5136" max="5375" width="9.1640625" style="2021"/>
    <col min="5376" max="5376" width="16.83203125" style="2021" customWidth="1"/>
    <col min="5377" max="5388" width="11.5" style="2021" customWidth="1"/>
    <col min="5389" max="5389" width="2.1640625" style="2021" customWidth="1"/>
    <col min="5390" max="5390" width="4.6640625" style="2021" customWidth="1"/>
    <col min="5391" max="5391" width="3.5" style="2021" customWidth="1"/>
    <col min="5392" max="5631" width="9.1640625" style="2021"/>
    <col min="5632" max="5632" width="16.83203125" style="2021" customWidth="1"/>
    <col min="5633" max="5644" width="11.5" style="2021" customWidth="1"/>
    <col min="5645" max="5645" width="2.1640625" style="2021" customWidth="1"/>
    <col min="5646" max="5646" width="4.6640625" style="2021" customWidth="1"/>
    <col min="5647" max="5647" width="3.5" style="2021" customWidth="1"/>
    <col min="5648" max="5887" width="9.1640625" style="2021"/>
    <col min="5888" max="5888" width="16.83203125" style="2021" customWidth="1"/>
    <col min="5889" max="5900" width="11.5" style="2021" customWidth="1"/>
    <col min="5901" max="5901" width="2.1640625" style="2021" customWidth="1"/>
    <col min="5902" max="5902" width="4.6640625" style="2021" customWidth="1"/>
    <col min="5903" max="5903" width="3.5" style="2021" customWidth="1"/>
    <col min="5904" max="6143" width="9.1640625" style="2021"/>
    <col min="6144" max="6144" width="16.83203125" style="2021" customWidth="1"/>
    <col min="6145" max="6156" width="11.5" style="2021" customWidth="1"/>
    <col min="6157" max="6157" width="2.1640625" style="2021" customWidth="1"/>
    <col min="6158" max="6158" width="4.6640625" style="2021" customWidth="1"/>
    <col min="6159" max="6159" width="3.5" style="2021" customWidth="1"/>
    <col min="6160" max="6399" width="9.1640625" style="2021"/>
    <col min="6400" max="6400" width="16.83203125" style="2021" customWidth="1"/>
    <col min="6401" max="6412" width="11.5" style="2021" customWidth="1"/>
    <col min="6413" max="6413" width="2.1640625" style="2021" customWidth="1"/>
    <col min="6414" max="6414" width="4.6640625" style="2021" customWidth="1"/>
    <col min="6415" max="6415" width="3.5" style="2021" customWidth="1"/>
    <col min="6416" max="6655" width="9.1640625" style="2021"/>
    <col min="6656" max="6656" width="16.83203125" style="2021" customWidth="1"/>
    <col min="6657" max="6668" width="11.5" style="2021" customWidth="1"/>
    <col min="6669" max="6669" width="2.1640625" style="2021" customWidth="1"/>
    <col min="6670" max="6670" width="4.6640625" style="2021" customWidth="1"/>
    <col min="6671" max="6671" width="3.5" style="2021" customWidth="1"/>
    <col min="6672" max="6911" width="9.1640625" style="2021"/>
    <col min="6912" max="6912" width="16.83203125" style="2021" customWidth="1"/>
    <col min="6913" max="6924" width="11.5" style="2021" customWidth="1"/>
    <col min="6925" max="6925" width="2.1640625" style="2021" customWidth="1"/>
    <col min="6926" max="6926" width="4.6640625" style="2021" customWidth="1"/>
    <col min="6927" max="6927" width="3.5" style="2021" customWidth="1"/>
    <col min="6928" max="7167" width="9.1640625" style="2021"/>
    <col min="7168" max="7168" width="16.83203125" style="2021" customWidth="1"/>
    <col min="7169" max="7180" width="11.5" style="2021" customWidth="1"/>
    <col min="7181" max="7181" width="2.1640625" style="2021" customWidth="1"/>
    <col min="7182" max="7182" width="4.6640625" style="2021" customWidth="1"/>
    <col min="7183" max="7183" width="3.5" style="2021" customWidth="1"/>
    <col min="7184" max="7423" width="9.1640625" style="2021"/>
    <col min="7424" max="7424" width="16.83203125" style="2021" customWidth="1"/>
    <col min="7425" max="7436" width="11.5" style="2021" customWidth="1"/>
    <col min="7437" max="7437" width="2.1640625" style="2021" customWidth="1"/>
    <col min="7438" max="7438" width="4.6640625" style="2021" customWidth="1"/>
    <col min="7439" max="7439" width="3.5" style="2021" customWidth="1"/>
    <col min="7440" max="7679" width="9.1640625" style="2021"/>
    <col min="7680" max="7680" width="16.83203125" style="2021" customWidth="1"/>
    <col min="7681" max="7692" width="11.5" style="2021" customWidth="1"/>
    <col min="7693" max="7693" width="2.1640625" style="2021" customWidth="1"/>
    <col min="7694" max="7694" width="4.6640625" style="2021" customWidth="1"/>
    <col min="7695" max="7695" width="3.5" style="2021" customWidth="1"/>
    <col min="7696" max="7935" width="9.1640625" style="2021"/>
    <col min="7936" max="7936" width="16.83203125" style="2021" customWidth="1"/>
    <col min="7937" max="7948" width="11.5" style="2021" customWidth="1"/>
    <col min="7949" max="7949" width="2.1640625" style="2021" customWidth="1"/>
    <col min="7950" max="7950" width="4.6640625" style="2021" customWidth="1"/>
    <col min="7951" max="7951" width="3.5" style="2021" customWidth="1"/>
    <col min="7952" max="8191" width="9.1640625" style="2021"/>
    <col min="8192" max="8192" width="16.83203125" style="2021" customWidth="1"/>
    <col min="8193" max="8204" width="11.5" style="2021" customWidth="1"/>
    <col min="8205" max="8205" width="2.1640625" style="2021" customWidth="1"/>
    <col min="8206" max="8206" width="4.6640625" style="2021" customWidth="1"/>
    <col min="8207" max="8207" width="3.5" style="2021" customWidth="1"/>
    <col min="8208" max="8447" width="9.1640625" style="2021"/>
    <col min="8448" max="8448" width="16.83203125" style="2021" customWidth="1"/>
    <col min="8449" max="8460" width="11.5" style="2021" customWidth="1"/>
    <col min="8461" max="8461" width="2.1640625" style="2021" customWidth="1"/>
    <col min="8462" max="8462" width="4.6640625" style="2021" customWidth="1"/>
    <col min="8463" max="8463" width="3.5" style="2021" customWidth="1"/>
    <col min="8464" max="8703" width="9.1640625" style="2021"/>
    <col min="8704" max="8704" width="16.83203125" style="2021" customWidth="1"/>
    <col min="8705" max="8716" width="11.5" style="2021" customWidth="1"/>
    <col min="8717" max="8717" width="2.1640625" style="2021" customWidth="1"/>
    <col min="8718" max="8718" width="4.6640625" style="2021" customWidth="1"/>
    <col min="8719" max="8719" width="3.5" style="2021" customWidth="1"/>
    <col min="8720" max="8959" width="9.1640625" style="2021"/>
    <col min="8960" max="8960" width="16.83203125" style="2021" customWidth="1"/>
    <col min="8961" max="8972" width="11.5" style="2021" customWidth="1"/>
    <col min="8973" max="8973" width="2.1640625" style="2021" customWidth="1"/>
    <col min="8974" max="8974" width="4.6640625" style="2021" customWidth="1"/>
    <col min="8975" max="8975" width="3.5" style="2021" customWidth="1"/>
    <col min="8976" max="9215" width="9.1640625" style="2021"/>
    <col min="9216" max="9216" width="16.83203125" style="2021" customWidth="1"/>
    <col min="9217" max="9228" width="11.5" style="2021" customWidth="1"/>
    <col min="9229" max="9229" width="2.1640625" style="2021" customWidth="1"/>
    <col min="9230" max="9230" width="4.6640625" style="2021" customWidth="1"/>
    <col min="9231" max="9231" width="3.5" style="2021" customWidth="1"/>
    <col min="9232" max="9471" width="9.1640625" style="2021"/>
    <col min="9472" max="9472" width="16.83203125" style="2021" customWidth="1"/>
    <col min="9473" max="9484" width="11.5" style="2021" customWidth="1"/>
    <col min="9485" max="9485" width="2.1640625" style="2021" customWidth="1"/>
    <col min="9486" max="9486" width="4.6640625" style="2021" customWidth="1"/>
    <col min="9487" max="9487" width="3.5" style="2021" customWidth="1"/>
    <col min="9488" max="9727" width="9.1640625" style="2021"/>
    <col min="9728" max="9728" width="16.83203125" style="2021" customWidth="1"/>
    <col min="9729" max="9740" width="11.5" style="2021" customWidth="1"/>
    <col min="9741" max="9741" width="2.1640625" style="2021" customWidth="1"/>
    <col min="9742" max="9742" width="4.6640625" style="2021" customWidth="1"/>
    <col min="9743" max="9743" width="3.5" style="2021" customWidth="1"/>
    <col min="9744" max="9983" width="9.1640625" style="2021"/>
    <col min="9984" max="9984" width="16.83203125" style="2021" customWidth="1"/>
    <col min="9985" max="9996" width="11.5" style="2021" customWidth="1"/>
    <col min="9997" max="9997" width="2.1640625" style="2021" customWidth="1"/>
    <col min="9998" max="9998" width="4.6640625" style="2021" customWidth="1"/>
    <col min="9999" max="9999" width="3.5" style="2021" customWidth="1"/>
    <col min="10000" max="10239" width="9.1640625" style="2021"/>
    <col min="10240" max="10240" width="16.83203125" style="2021" customWidth="1"/>
    <col min="10241" max="10252" width="11.5" style="2021" customWidth="1"/>
    <col min="10253" max="10253" width="2.1640625" style="2021" customWidth="1"/>
    <col min="10254" max="10254" width="4.6640625" style="2021" customWidth="1"/>
    <col min="10255" max="10255" width="3.5" style="2021" customWidth="1"/>
    <col min="10256" max="10495" width="9.1640625" style="2021"/>
    <col min="10496" max="10496" width="16.83203125" style="2021" customWidth="1"/>
    <col min="10497" max="10508" width="11.5" style="2021" customWidth="1"/>
    <col min="10509" max="10509" width="2.1640625" style="2021" customWidth="1"/>
    <col min="10510" max="10510" width="4.6640625" style="2021" customWidth="1"/>
    <col min="10511" max="10511" width="3.5" style="2021" customWidth="1"/>
    <col min="10512" max="10751" width="9.1640625" style="2021"/>
    <col min="10752" max="10752" width="16.83203125" style="2021" customWidth="1"/>
    <col min="10753" max="10764" width="11.5" style="2021" customWidth="1"/>
    <col min="10765" max="10765" width="2.1640625" style="2021" customWidth="1"/>
    <col min="10766" max="10766" width="4.6640625" style="2021" customWidth="1"/>
    <col min="10767" max="10767" width="3.5" style="2021" customWidth="1"/>
    <col min="10768" max="11007" width="9.1640625" style="2021"/>
    <col min="11008" max="11008" width="16.83203125" style="2021" customWidth="1"/>
    <col min="11009" max="11020" width="11.5" style="2021" customWidth="1"/>
    <col min="11021" max="11021" width="2.1640625" style="2021" customWidth="1"/>
    <col min="11022" max="11022" width="4.6640625" style="2021" customWidth="1"/>
    <col min="11023" max="11023" width="3.5" style="2021" customWidth="1"/>
    <col min="11024" max="11263" width="9.1640625" style="2021"/>
    <col min="11264" max="11264" width="16.83203125" style="2021" customWidth="1"/>
    <col min="11265" max="11276" width="11.5" style="2021" customWidth="1"/>
    <col min="11277" max="11277" width="2.1640625" style="2021" customWidth="1"/>
    <col min="11278" max="11278" width="4.6640625" style="2021" customWidth="1"/>
    <col min="11279" max="11279" width="3.5" style="2021" customWidth="1"/>
    <col min="11280" max="11519" width="9.1640625" style="2021"/>
    <col min="11520" max="11520" width="16.83203125" style="2021" customWidth="1"/>
    <col min="11521" max="11532" width="11.5" style="2021" customWidth="1"/>
    <col min="11533" max="11533" width="2.1640625" style="2021" customWidth="1"/>
    <col min="11534" max="11534" width="4.6640625" style="2021" customWidth="1"/>
    <col min="11535" max="11535" width="3.5" style="2021" customWidth="1"/>
    <col min="11536" max="11775" width="9.1640625" style="2021"/>
    <col min="11776" max="11776" width="16.83203125" style="2021" customWidth="1"/>
    <col min="11777" max="11788" width="11.5" style="2021" customWidth="1"/>
    <col min="11789" max="11789" width="2.1640625" style="2021" customWidth="1"/>
    <col min="11790" max="11790" width="4.6640625" style="2021" customWidth="1"/>
    <col min="11791" max="11791" width="3.5" style="2021" customWidth="1"/>
    <col min="11792" max="12031" width="9.1640625" style="2021"/>
    <col min="12032" max="12032" width="16.83203125" style="2021" customWidth="1"/>
    <col min="12033" max="12044" width="11.5" style="2021" customWidth="1"/>
    <col min="12045" max="12045" width="2.1640625" style="2021" customWidth="1"/>
    <col min="12046" max="12046" width="4.6640625" style="2021" customWidth="1"/>
    <col min="12047" max="12047" width="3.5" style="2021" customWidth="1"/>
    <col min="12048" max="12287" width="9.1640625" style="2021"/>
    <col min="12288" max="12288" width="16.83203125" style="2021" customWidth="1"/>
    <col min="12289" max="12300" width="11.5" style="2021" customWidth="1"/>
    <col min="12301" max="12301" width="2.1640625" style="2021" customWidth="1"/>
    <col min="12302" max="12302" width="4.6640625" style="2021" customWidth="1"/>
    <col min="12303" max="12303" width="3.5" style="2021" customWidth="1"/>
    <col min="12304" max="12543" width="9.1640625" style="2021"/>
    <col min="12544" max="12544" width="16.83203125" style="2021" customWidth="1"/>
    <col min="12545" max="12556" width="11.5" style="2021" customWidth="1"/>
    <col min="12557" max="12557" width="2.1640625" style="2021" customWidth="1"/>
    <col min="12558" max="12558" width="4.6640625" style="2021" customWidth="1"/>
    <col min="12559" max="12559" width="3.5" style="2021" customWidth="1"/>
    <col min="12560" max="12799" width="9.1640625" style="2021"/>
    <col min="12800" max="12800" width="16.83203125" style="2021" customWidth="1"/>
    <col min="12801" max="12812" width="11.5" style="2021" customWidth="1"/>
    <col min="12813" max="12813" width="2.1640625" style="2021" customWidth="1"/>
    <col min="12814" max="12814" width="4.6640625" style="2021" customWidth="1"/>
    <col min="12815" max="12815" width="3.5" style="2021" customWidth="1"/>
    <col min="12816" max="13055" width="9.1640625" style="2021"/>
    <col min="13056" max="13056" width="16.83203125" style="2021" customWidth="1"/>
    <col min="13057" max="13068" width="11.5" style="2021" customWidth="1"/>
    <col min="13069" max="13069" width="2.1640625" style="2021" customWidth="1"/>
    <col min="13070" max="13070" width="4.6640625" style="2021" customWidth="1"/>
    <col min="13071" max="13071" width="3.5" style="2021" customWidth="1"/>
    <col min="13072" max="13311" width="9.1640625" style="2021"/>
    <col min="13312" max="13312" width="16.83203125" style="2021" customWidth="1"/>
    <col min="13313" max="13324" width="11.5" style="2021" customWidth="1"/>
    <col min="13325" max="13325" width="2.1640625" style="2021" customWidth="1"/>
    <col min="13326" max="13326" width="4.6640625" style="2021" customWidth="1"/>
    <col min="13327" max="13327" width="3.5" style="2021" customWidth="1"/>
    <col min="13328" max="13567" width="9.1640625" style="2021"/>
    <col min="13568" max="13568" width="16.83203125" style="2021" customWidth="1"/>
    <col min="13569" max="13580" width="11.5" style="2021" customWidth="1"/>
    <col min="13581" max="13581" width="2.1640625" style="2021" customWidth="1"/>
    <col min="13582" max="13582" width="4.6640625" style="2021" customWidth="1"/>
    <col min="13583" max="13583" width="3.5" style="2021" customWidth="1"/>
    <col min="13584" max="13823" width="9.1640625" style="2021"/>
    <col min="13824" max="13824" width="16.83203125" style="2021" customWidth="1"/>
    <col min="13825" max="13836" width="11.5" style="2021" customWidth="1"/>
    <col min="13837" max="13837" width="2.1640625" style="2021" customWidth="1"/>
    <col min="13838" max="13838" width="4.6640625" style="2021" customWidth="1"/>
    <col min="13839" max="13839" width="3.5" style="2021" customWidth="1"/>
    <col min="13840" max="14079" width="9.1640625" style="2021"/>
    <col min="14080" max="14080" width="16.83203125" style="2021" customWidth="1"/>
    <col min="14081" max="14092" width="11.5" style="2021" customWidth="1"/>
    <col min="14093" max="14093" width="2.1640625" style="2021" customWidth="1"/>
    <col min="14094" max="14094" width="4.6640625" style="2021" customWidth="1"/>
    <col min="14095" max="14095" width="3.5" style="2021" customWidth="1"/>
    <col min="14096" max="14335" width="9.1640625" style="2021"/>
    <col min="14336" max="14336" width="16.83203125" style="2021" customWidth="1"/>
    <col min="14337" max="14348" width="11.5" style="2021" customWidth="1"/>
    <col min="14349" max="14349" width="2.1640625" style="2021" customWidth="1"/>
    <col min="14350" max="14350" width="4.6640625" style="2021" customWidth="1"/>
    <col min="14351" max="14351" width="3.5" style="2021" customWidth="1"/>
    <col min="14352" max="14591" width="9.1640625" style="2021"/>
    <col min="14592" max="14592" width="16.83203125" style="2021" customWidth="1"/>
    <col min="14593" max="14604" width="11.5" style="2021" customWidth="1"/>
    <col min="14605" max="14605" width="2.1640625" style="2021" customWidth="1"/>
    <col min="14606" max="14606" width="4.6640625" style="2021" customWidth="1"/>
    <col min="14607" max="14607" width="3.5" style="2021" customWidth="1"/>
    <col min="14608" max="14847" width="9.1640625" style="2021"/>
    <col min="14848" max="14848" width="16.83203125" style="2021" customWidth="1"/>
    <col min="14849" max="14860" width="11.5" style="2021" customWidth="1"/>
    <col min="14861" max="14861" width="2.1640625" style="2021" customWidth="1"/>
    <col min="14862" max="14862" width="4.6640625" style="2021" customWidth="1"/>
    <col min="14863" max="14863" width="3.5" style="2021" customWidth="1"/>
    <col min="14864" max="15103" width="9.1640625" style="2021"/>
    <col min="15104" max="15104" width="16.83203125" style="2021" customWidth="1"/>
    <col min="15105" max="15116" width="11.5" style="2021" customWidth="1"/>
    <col min="15117" max="15117" width="2.1640625" style="2021" customWidth="1"/>
    <col min="15118" max="15118" width="4.6640625" style="2021" customWidth="1"/>
    <col min="15119" max="15119" width="3.5" style="2021" customWidth="1"/>
    <col min="15120" max="15359" width="9.1640625" style="2021"/>
    <col min="15360" max="15360" width="16.83203125" style="2021" customWidth="1"/>
    <col min="15361" max="15372" width="11.5" style="2021" customWidth="1"/>
    <col min="15373" max="15373" width="2.1640625" style="2021" customWidth="1"/>
    <col min="15374" max="15374" width="4.6640625" style="2021" customWidth="1"/>
    <col min="15375" max="15375" width="3.5" style="2021" customWidth="1"/>
    <col min="15376" max="15615" width="9.1640625" style="2021"/>
    <col min="15616" max="15616" width="16.83203125" style="2021" customWidth="1"/>
    <col min="15617" max="15628" width="11.5" style="2021" customWidth="1"/>
    <col min="15629" max="15629" width="2.1640625" style="2021" customWidth="1"/>
    <col min="15630" max="15630" width="4.6640625" style="2021" customWidth="1"/>
    <col min="15631" max="15631" width="3.5" style="2021" customWidth="1"/>
    <col min="15632" max="15871" width="9.1640625" style="2021"/>
    <col min="15872" max="15872" width="16.83203125" style="2021" customWidth="1"/>
    <col min="15873" max="15884" width="11.5" style="2021" customWidth="1"/>
    <col min="15885" max="15885" width="2.1640625" style="2021" customWidth="1"/>
    <col min="15886" max="15886" width="4.6640625" style="2021" customWidth="1"/>
    <col min="15887" max="15887" width="3.5" style="2021" customWidth="1"/>
    <col min="15888" max="16127" width="9.1640625" style="2021"/>
    <col min="16128" max="16128" width="16.83203125" style="2021" customWidth="1"/>
    <col min="16129" max="16140" width="11.5" style="2021" customWidth="1"/>
    <col min="16141" max="16141" width="2.1640625" style="2021" customWidth="1"/>
    <col min="16142" max="16142" width="4.6640625" style="2021" customWidth="1"/>
    <col min="16143" max="16143" width="3.5" style="2021" customWidth="1"/>
    <col min="16144" max="16384" width="9.1640625" style="2021"/>
  </cols>
  <sheetData>
    <row r="1" spans="1:88"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ht="30.75" customHeight="1">
      <c r="A2" s="3017" t="s">
        <v>3458</v>
      </c>
    </row>
    <row r="3" spans="1:88" ht="15" customHeight="1" thickBot="1">
      <c r="D3" s="3018"/>
      <c r="E3" s="3019"/>
      <c r="F3" s="3019"/>
      <c r="G3" s="3019"/>
      <c r="H3" s="3019"/>
      <c r="I3" s="3019"/>
      <c r="J3" s="3019"/>
      <c r="K3" s="3019"/>
      <c r="L3" s="3019"/>
      <c r="M3" s="3019"/>
      <c r="N3" s="3019"/>
    </row>
    <row r="4" spans="1:88" ht="15" customHeight="1">
      <c r="A4" s="7020" t="s">
        <v>3</v>
      </c>
      <c r="B4" s="3020"/>
      <c r="C4" s="3020"/>
      <c r="D4" s="3020"/>
      <c r="E4" s="3020"/>
      <c r="F4" s="3020"/>
      <c r="G4" s="3020" t="s">
        <v>3459</v>
      </c>
      <c r="H4" s="3020"/>
      <c r="I4" s="3020"/>
      <c r="J4" s="3020"/>
      <c r="K4" s="3020"/>
      <c r="L4" s="3020"/>
      <c r="M4" s="3020"/>
      <c r="N4" s="3021"/>
    </row>
    <row r="5" spans="1:88" ht="50.25" customHeight="1">
      <c r="A5" s="7021"/>
      <c r="B5" s="3022">
        <v>2007</v>
      </c>
      <c r="C5" s="3022">
        <v>2008</v>
      </c>
      <c r="D5" s="3022">
        <v>2009</v>
      </c>
      <c r="E5" s="3022">
        <v>2010</v>
      </c>
      <c r="F5" s="3022">
        <v>2011</v>
      </c>
      <c r="G5" s="3022">
        <v>2012</v>
      </c>
      <c r="H5" s="3022">
        <v>2013</v>
      </c>
      <c r="I5" s="3022">
        <v>2014</v>
      </c>
      <c r="J5" s="3022">
        <v>2015</v>
      </c>
      <c r="K5" s="3022">
        <v>2016</v>
      </c>
      <c r="L5" s="3022">
        <v>2017</v>
      </c>
      <c r="M5" s="3022">
        <v>2018</v>
      </c>
      <c r="N5" s="3023">
        <v>2019</v>
      </c>
    </row>
    <row r="6" spans="1:88" ht="60" customHeight="1">
      <c r="A6" s="3024" t="s">
        <v>3460</v>
      </c>
      <c r="B6" s="2019">
        <v>100</v>
      </c>
      <c r="C6" s="2019">
        <v>102.9</v>
      </c>
      <c r="D6" s="2019">
        <v>105.4</v>
      </c>
      <c r="E6" s="2019">
        <v>107.4</v>
      </c>
      <c r="F6" s="2019">
        <v>108.1</v>
      </c>
      <c r="G6" s="2019">
        <v>110.4</v>
      </c>
      <c r="H6" s="2019">
        <v>115.6</v>
      </c>
      <c r="I6" s="2019">
        <v>117.7</v>
      </c>
      <c r="J6" s="2019">
        <v>117.7</v>
      </c>
      <c r="K6" s="2019">
        <v>118.1</v>
      </c>
      <c r="L6" s="2019">
        <v>119.9</v>
      </c>
      <c r="M6" s="2019">
        <v>120.7</v>
      </c>
      <c r="N6" s="2020">
        <v>121.6</v>
      </c>
      <c r="P6" s="3025"/>
      <c r="Q6" s="3025"/>
      <c r="R6" s="3025"/>
      <c r="S6" s="3025"/>
      <c r="T6" s="3025"/>
      <c r="U6" s="3025"/>
      <c r="V6" s="3025"/>
      <c r="W6" s="3025"/>
      <c r="X6" s="3025"/>
      <c r="Y6" s="3025"/>
      <c r="Z6" s="3025"/>
      <c r="AA6" s="3025"/>
      <c r="AB6" s="3025"/>
      <c r="AC6" s="3025"/>
      <c r="AD6" s="3025"/>
      <c r="AE6" s="3025"/>
      <c r="AF6" s="3025"/>
      <c r="AG6" s="3025"/>
      <c r="AH6" s="3025"/>
      <c r="AI6" s="3025"/>
      <c r="AJ6" s="3025"/>
      <c r="AK6" s="3025"/>
      <c r="AL6" s="3025"/>
      <c r="AM6" s="3025"/>
      <c r="AN6" s="3025"/>
      <c r="AO6" s="3025"/>
      <c r="AP6" s="3025"/>
      <c r="AQ6" s="3025"/>
      <c r="AR6" s="3025"/>
      <c r="AS6" s="3025"/>
    </row>
    <row r="7" spans="1:88" ht="60" customHeight="1">
      <c r="A7" s="3024" t="s">
        <v>3461</v>
      </c>
      <c r="B7" s="2019">
        <v>100</v>
      </c>
      <c r="C7" s="2019">
        <v>100.4</v>
      </c>
      <c r="D7" s="2019">
        <v>92.6</v>
      </c>
      <c r="E7" s="2019">
        <v>91.3</v>
      </c>
      <c r="F7" s="2019">
        <v>88.1</v>
      </c>
      <c r="G7" s="2019">
        <v>87.5</v>
      </c>
      <c r="H7" s="2019">
        <v>90</v>
      </c>
      <c r="I7" s="2019">
        <v>90</v>
      </c>
      <c r="J7" s="2019">
        <v>89.5</v>
      </c>
      <c r="K7" s="2019">
        <v>87.4</v>
      </c>
      <c r="L7" s="2019">
        <v>86.4</v>
      </c>
      <c r="M7" s="2019">
        <v>86.3</v>
      </c>
      <c r="N7" s="2020">
        <v>85.3</v>
      </c>
      <c r="P7" s="3025"/>
      <c r="Q7" s="3025"/>
      <c r="R7" s="3025"/>
      <c r="S7" s="3025"/>
      <c r="T7" s="3025"/>
      <c r="U7" s="3025"/>
      <c r="V7" s="3025"/>
      <c r="W7" s="3025"/>
      <c r="X7" s="3025"/>
      <c r="Y7" s="3025"/>
      <c r="Z7" s="3025"/>
      <c r="AA7" s="3025"/>
      <c r="AB7" s="3025"/>
      <c r="AC7" s="3025"/>
      <c r="AD7" s="3025"/>
      <c r="AE7" s="3025"/>
      <c r="AF7" s="3025"/>
      <c r="AG7" s="3025"/>
      <c r="AH7" s="3025"/>
      <c r="AI7" s="3025"/>
      <c r="AJ7" s="3025"/>
      <c r="AK7" s="3025"/>
      <c r="AL7" s="3025"/>
      <c r="AM7" s="3025"/>
      <c r="AN7" s="3025"/>
      <c r="AO7" s="3025"/>
      <c r="AP7" s="3025"/>
    </row>
    <row r="8" spans="1:88" ht="59.25" customHeight="1">
      <c r="A8" s="3024" t="s">
        <v>3462</v>
      </c>
      <c r="B8" s="2019">
        <v>100</v>
      </c>
      <c r="C8" s="2019">
        <v>100.3</v>
      </c>
      <c r="D8" s="2019">
        <v>100.4</v>
      </c>
      <c r="E8" s="2019">
        <v>96.5</v>
      </c>
      <c r="F8" s="2019">
        <v>95.3</v>
      </c>
      <c r="G8" s="2019">
        <v>92.8</v>
      </c>
      <c r="H8" s="2019">
        <v>90.3</v>
      </c>
      <c r="I8" s="2019">
        <v>90.2</v>
      </c>
      <c r="J8" s="2019">
        <v>86.2</v>
      </c>
      <c r="K8" s="2019">
        <v>83.1</v>
      </c>
      <c r="L8" s="2019">
        <v>80.5</v>
      </c>
      <c r="M8" s="2019">
        <v>79.400000000000006</v>
      </c>
      <c r="N8" s="2020">
        <v>77.8</v>
      </c>
      <c r="P8" s="3025"/>
      <c r="Q8" s="3025"/>
      <c r="R8" s="3025"/>
      <c r="S8" s="3025"/>
      <c r="T8" s="3025"/>
      <c r="U8" s="3025"/>
      <c r="V8" s="3025"/>
      <c r="W8" s="3025"/>
      <c r="X8" s="3025"/>
      <c r="Y8" s="3025"/>
      <c r="Z8" s="3025"/>
      <c r="AA8" s="3025"/>
      <c r="AB8" s="3025"/>
      <c r="AC8" s="3025"/>
      <c r="AD8" s="3025"/>
      <c r="AE8" s="3025"/>
      <c r="AF8" s="3025"/>
      <c r="AG8" s="3025"/>
      <c r="AH8" s="3025"/>
      <c r="AI8" s="3025"/>
      <c r="AJ8" s="3025"/>
      <c r="AK8" s="3025"/>
      <c r="AL8" s="3025"/>
      <c r="AM8" s="3025"/>
      <c r="AN8" s="3025"/>
      <c r="AO8" s="3025"/>
      <c r="AP8" s="3025"/>
    </row>
    <row r="9" spans="1:88" ht="59.25" customHeight="1">
      <c r="A9" s="3024" t="s">
        <v>3463</v>
      </c>
      <c r="B9" s="2019">
        <v>100</v>
      </c>
      <c r="C9" s="2019">
        <v>110.1</v>
      </c>
      <c r="D9" s="2019">
        <v>112.5</v>
      </c>
      <c r="E9" s="2019">
        <v>115.8</v>
      </c>
      <c r="F9" s="2019">
        <v>122.4</v>
      </c>
      <c r="G9" s="2019">
        <v>128</v>
      </c>
      <c r="H9" s="2019">
        <v>133.30000000000001</v>
      </c>
      <c r="I9" s="2019">
        <v>139</v>
      </c>
      <c r="J9" s="2019">
        <v>141.6</v>
      </c>
      <c r="K9" s="2019">
        <v>144.69999999999999</v>
      </c>
      <c r="L9" s="2019">
        <v>147.30000000000001</v>
      </c>
      <c r="M9" s="2019">
        <v>151.30000000000001</v>
      </c>
      <c r="N9" s="2020">
        <v>154.6</v>
      </c>
      <c r="P9" s="3025"/>
      <c r="Q9" s="3025"/>
      <c r="R9" s="3025"/>
      <c r="S9" s="3025"/>
      <c r="T9" s="3025"/>
      <c r="U9" s="3025"/>
      <c r="V9" s="3025"/>
      <c r="W9" s="3025"/>
      <c r="X9" s="3025"/>
      <c r="Y9" s="3025"/>
      <c r="Z9" s="3025"/>
      <c r="AA9" s="3025"/>
      <c r="AB9" s="3025"/>
      <c r="AC9" s="3025"/>
      <c r="AD9" s="3025"/>
      <c r="AE9" s="3025"/>
      <c r="AF9" s="3025"/>
      <c r="AG9" s="3025"/>
      <c r="AH9" s="3025"/>
      <c r="AI9" s="3025"/>
      <c r="AJ9" s="3025"/>
      <c r="AK9" s="3025"/>
      <c r="AL9" s="3025"/>
      <c r="AM9" s="3025"/>
      <c r="AN9" s="3025"/>
      <c r="AO9" s="3025"/>
      <c r="AP9" s="3025"/>
    </row>
    <row r="10" spans="1:88" ht="60" customHeight="1">
      <c r="A10" s="3024" t="s">
        <v>3464</v>
      </c>
      <c r="B10" s="2019">
        <v>100</v>
      </c>
      <c r="C10" s="2019">
        <v>102.4</v>
      </c>
      <c r="D10" s="2019">
        <v>113.8</v>
      </c>
      <c r="E10" s="2019">
        <v>117.6</v>
      </c>
      <c r="F10" s="2019">
        <v>122.7</v>
      </c>
      <c r="G10" s="2019">
        <v>126.1</v>
      </c>
      <c r="H10" s="2019">
        <v>128.4</v>
      </c>
      <c r="I10" s="2019">
        <v>130.69999999999999</v>
      </c>
      <c r="J10" s="2019">
        <v>131.6</v>
      </c>
      <c r="K10" s="2019">
        <v>135.1</v>
      </c>
      <c r="L10" s="2019">
        <v>138.69999999999999</v>
      </c>
      <c r="M10" s="2019">
        <v>139.9</v>
      </c>
      <c r="N10" s="2020">
        <v>142.5</v>
      </c>
      <c r="P10" s="3025"/>
      <c r="Q10" s="3025"/>
      <c r="R10" s="3025"/>
      <c r="S10" s="3025"/>
      <c r="T10" s="3025"/>
      <c r="U10" s="3025"/>
      <c r="V10" s="3025"/>
      <c r="W10" s="3025"/>
      <c r="X10" s="3025"/>
      <c r="Y10" s="3025"/>
      <c r="Z10" s="3025"/>
      <c r="AA10" s="3025"/>
      <c r="AB10" s="3025"/>
      <c r="AC10" s="3025"/>
      <c r="AD10" s="3025"/>
      <c r="AE10" s="3025"/>
      <c r="AF10" s="3025"/>
      <c r="AG10" s="3025"/>
      <c r="AH10" s="3025"/>
      <c r="AI10" s="3025"/>
      <c r="AJ10" s="3025"/>
      <c r="AK10" s="3025"/>
      <c r="AL10" s="3025"/>
      <c r="AM10" s="3025"/>
      <c r="AN10" s="3025"/>
      <c r="AO10" s="3025"/>
      <c r="AP10" s="3025"/>
    </row>
    <row r="11" spans="1:88" ht="60" customHeight="1">
      <c r="A11" s="3024" t="s">
        <v>3465</v>
      </c>
      <c r="B11" s="2019">
        <v>100</v>
      </c>
      <c r="C11" s="2019">
        <v>102.5</v>
      </c>
      <c r="D11" s="2019">
        <v>105</v>
      </c>
      <c r="E11" s="2019">
        <v>111.2</v>
      </c>
      <c r="F11" s="2019">
        <v>113.4</v>
      </c>
      <c r="G11" s="2019">
        <v>119</v>
      </c>
      <c r="H11" s="2019">
        <v>128</v>
      </c>
      <c r="I11" s="2019">
        <v>130.4</v>
      </c>
      <c r="J11" s="2019">
        <v>136.6</v>
      </c>
      <c r="K11" s="2019">
        <v>142.19999999999999</v>
      </c>
      <c r="L11" s="2019">
        <v>148.9</v>
      </c>
      <c r="M11" s="2019">
        <v>152.1</v>
      </c>
      <c r="N11" s="2020">
        <v>156.30000000000001</v>
      </c>
      <c r="P11" s="3025"/>
      <c r="Q11" s="3025"/>
      <c r="R11" s="3025"/>
      <c r="S11" s="3025"/>
      <c r="T11" s="3025"/>
      <c r="U11" s="3025"/>
      <c r="V11" s="3025"/>
      <c r="W11" s="3025"/>
      <c r="X11" s="3025"/>
      <c r="Y11" s="3025"/>
      <c r="Z11" s="3025"/>
      <c r="AA11" s="3025"/>
      <c r="AB11" s="3025"/>
      <c r="AC11" s="3025"/>
      <c r="AD11" s="3025"/>
      <c r="AE11" s="3025"/>
      <c r="AF11" s="3025"/>
      <c r="AG11" s="3025"/>
      <c r="AH11" s="3025"/>
      <c r="AI11" s="3025"/>
      <c r="AJ11" s="3025"/>
      <c r="AK11" s="3025"/>
      <c r="AL11" s="3025"/>
      <c r="AM11" s="3025"/>
      <c r="AN11" s="3025"/>
      <c r="AO11" s="3025"/>
      <c r="AP11" s="3025"/>
    </row>
    <row r="12" spans="1:88" ht="60" customHeight="1" thickBot="1">
      <c r="A12" s="3026" t="s">
        <v>3466</v>
      </c>
      <c r="B12" s="2022">
        <v>100</v>
      </c>
      <c r="C12" s="2022">
        <v>107</v>
      </c>
      <c r="D12" s="2022">
        <v>106.7</v>
      </c>
      <c r="E12" s="2022">
        <v>107.8</v>
      </c>
      <c r="F12" s="2022">
        <v>113.2</v>
      </c>
      <c r="G12" s="2022">
        <v>115.9</v>
      </c>
      <c r="H12" s="2022">
        <v>115.3</v>
      </c>
      <c r="I12" s="2022">
        <v>118.1</v>
      </c>
      <c r="J12" s="2022">
        <v>120.3</v>
      </c>
      <c r="K12" s="2022">
        <v>122.6</v>
      </c>
      <c r="L12" s="2022">
        <v>122.9</v>
      </c>
      <c r="M12" s="2022">
        <v>125.4</v>
      </c>
      <c r="N12" s="2023">
        <v>127.2</v>
      </c>
      <c r="P12" s="3025"/>
      <c r="Q12" s="3025"/>
      <c r="R12" s="3025"/>
      <c r="S12" s="3025"/>
      <c r="T12" s="3025"/>
      <c r="U12" s="3025"/>
      <c r="V12" s="3025"/>
      <c r="W12" s="3025"/>
      <c r="X12" s="3025"/>
      <c r="Y12" s="3025"/>
      <c r="Z12" s="3025"/>
      <c r="AA12" s="3025"/>
      <c r="AB12" s="3025"/>
      <c r="AC12" s="3025"/>
      <c r="AD12" s="3025"/>
      <c r="AE12" s="3025"/>
      <c r="AF12" s="3025"/>
      <c r="AG12" s="3025"/>
      <c r="AH12" s="3025"/>
      <c r="AI12" s="3025"/>
      <c r="AJ12" s="3025"/>
      <c r="AK12" s="3025"/>
      <c r="AL12" s="3025"/>
      <c r="AM12" s="3025"/>
      <c r="AN12" s="3025"/>
      <c r="AO12" s="3025"/>
      <c r="AP12" s="3025"/>
    </row>
    <row r="13" spans="1:88">
      <c r="D13" s="3027"/>
      <c r="E13" s="3027"/>
      <c r="F13" s="3027"/>
      <c r="G13" s="3027"/>
      <c r="H13" s="3027"/>
      <c r="I13" s="3027"/>
      <c r="J13" s="3027"/>
      <c r="K13" s="3027"/>
      <c r="L13" s="3027"/>
      <c r="M13" s="3027"/>
      <c r="N13" s="3027"/>
    </row>
    <row r="14" spans="1:88">
      <c r="A14" s="3028" t="s">
        <v>3467</v>
      </c>
      <c r="D14" s="3027"/>
      <c r="E14" s="3027"/>
      <c r="F14" s="3027"/>
      <c r="G14" s="3027"/>
      <c r="H14" s="3027"/>
      <c r="I14" s="3027"/>
      <c r="J14" s="3027"/>
      <c r="K14" s="3027"/>
      <c r="L14" s="3027"/>
      <c r="M14" s="3027"/>
      <c r="N14" s="3027"/>
    </row>
    <row r="15" spans="1:88" ht="15.75">
      <c r="A15" s="3029"/>
      <c r="B15" s="3025"/>
      <c r="C15" s="3025"/>
      <c r="D15" s="3025"/>
      <c r="E15" s="3025"/>
      <c r="F15" s="3025"/>
      <c r="G15" s="3025"/>
      <c r="H15" s="3025"/>
      <c r="I15" s="3025"/>
      <c r="J15" s="3025"/>
      <c r="K15" s="3025"/>
      <c r="L15" s="3025"/>
      <c r="M15" s="3025"/>
      <c r="N15" s="3025"/>
    </row>
    <row r="16" spans="1:88">
      <c r="B16" s="3030"/>
      <c r="C16" s="3030"/>
      <c r="D16" s="3030"/>
      <c r="E16" s="3030"/>
      <c r="F16" s="3030"/>
      <c r="G16" s="3030"/>
      <c r="H16" s="3030"/>
      <c r="I16" s="3030"/>
      <c r="J16" s="3030"/>
      <c r="K16" s="3030"/>
      <c r="L16" s="3030"/>
      <c r="M16" s="3030"/>
      <c r="N16" s="3030"/>
    </row>
    <row r="17" spans="2:14">
      <c r="B17" s="3030"/>
      <c r="C17" s="3030"/>
      <c r="D17" s="3030"/>
      <c r="E17" s="3030"/>
      <c r="F17" s="3030"/>
      <c r="G17" s="3030"/>
      <c r="H17" s="3030"/>
      <c r="I17" s="3030"/>
      <c r="J17" s="3030"/>
      <c r="K17" s="3030"/>
      <c r="L17" s="3030"/>
      <c r="M17" s="3030"/>
      <c r="N17" s="3030"/>
    </row>
    <row r="18" spans="2:14">
      <c r="B18" s="3030"/>
      <c r="C18" s="3030"/>
      <c r="D18" s="3030"/>
      <c r="E18" s="3030"/>
      <c r="F18" s="3030"/>
      <c r="G18" s="3030"/>
      <c r="H18" s="3030"/>
      <c r="I18" s="3030"/>
      <c r="J18" s="3030"/>
      <c r="K18" s="3030"/>
      <c r="L18" s="3030"/>
      <c r="M18" s="3030"/>
      <c r="N18" s="3030"/>
    </row>
    <row r="19" spans="2:14">
      <c r="B19" s="3030"/>
      <c r="C19" s="3030"/>
      <c r="D19" s="3030"/>
      <c r="E19" s="3030"/>
      <c r="F19" s="3030"/>
      <c r="G19" s="3030"/>
      <c r="H19" s="3030"/>
      <c r="I19" s="3030"/>
      <c r="J19" s="3030"/>
      <c r="K19" s="3030"/>
      <c r="L19" s="3030"/>
      <c r="M19" s="3030"/>
      <c r="N19" s="3030"/>
    </row>
    <row r="20" spans="2:14">
      <c r="B20" s="3030"/>
      <c r="C20" s="3030"/>
      <c r="D20" s="3030"/>
      <c r="E20" s="3030"/>
      <c r="F20" s="3030"/>
      <c r="G20" s="3030"/>
      <c r="H20" s="3030"/>
      <c r="I20" s="3030"/>
      <c r="J20" s="3030"/>
      <c r="K20" s="3030"/>
      <c r="L20" s="3030"/>
      <c r="M20" s="3030"/>
      <c r="N20" s="3030"/>
    </row>
    <row r="21" spans="2:14">
      <c r="B21" s="3030"/>
      <c r="C21" s="3030"/>
      <c r="D21" s="3030"/>
      <c r="E21" s="3030"/>
      <c r="F21" s="3030"/>
      <c r="G21" s="3030"/>
      <c r="H21" s="3030"/>
      <c r="I21" s="3030"/>
      <c r="J21" s="3030"/>
      <c r="K21" s="3030"/>
      <c r="L21" s="3030"/>
      <c r="M21" s="3030"/>
      <c r="N21" s="3030"/>
    </row>
    <row r="22" spans="2:14">
      <c r="B22" s="3030"/>
      <c r="C22" s="3030"/>
      <c r="D22" s="3030"/>
      <c r="E22" s="3030"/>
      <c r="F22" s="3030"/>
      <c r="G22" s="3030"/>
      <c r="H22" s="3030"/>
      <c r="I22" s="3030"/>
      <c r="J22" s="3030"/>
      <c r="K22" s="3030"/>
      <c r="L22" s="3030"/>
      <c r="M22" s="3030"/>
      <c r="N22" s="3030"/>
    </row>
    <row r="23" spans="2:14">
      <c r="D23" s="3027"/>
      <c r="E23" s="3027"/>
      <c r="F23" s="3027"/>
      <c r="G23" s="3027"/>
      <c r="H23" s="3027"/>
      <c r="I23" s="3027"/>
      <c r="J23" s="3027"/>
      <c r="K23" s="3027"/>
      <c r="L23" s="3027"/>
      <c r="M23" s="3027"/>
      <c r="N23" s="3027"/>
    </row>
    <row r="24" spans="2:14">
      <c r="D24" s="3027"/>
      <c r="E24" s="3027"/>
      <c r="F24" s="3027"/>
      <c r="G24" s="3027"/>
      <c r="H24" s="3027"/>
      <c r="I24" s="3027"/>
      <c r="J24" s="3027"/>
      <c r="K24" s="3027"/>
      <c r="L24" s="3027"/>
      <c r="M24" s="3027"/>
      <c r="N24" s="3027"/>
    </row>
    <row r="25" spans="2:14">
      <c r="D25" s="3027"/>
      <c r="E25" s="3027"/>
      <c r="F25" s="3027"/>
      <c r="G25" s="3027"/>
      <c r="H25" s="3027"/>
      <c r="I25" s="3027"/>
      <c r="J25" s="3027"/>
      <c r="K25" s="3027"/>
      <c r="L25" s="3027"/>
      <c r="M25" s="3027"/>
      <c r="N25" s="3027"/>
    </row>
    <row r="26" spans="2:14">
      <c r="D26" s="3027"/>
      <c r="E26" s="3027"/>
      <c r="F26" s="3027"/>
      <c r="G26" s="3027"/>
      <c r="H26" s="3027"/>
      <c r="I26" s="3027"/>
      <c r="J26" s="3027"/>
      <c r="K26" s="3027"/>
      <c r="L26" s="3027"/>
      <c r="M26" s="3027"/>
      <c r="N26" s="3027"/>
    </row>
    <row r="27" spans="2:14">
      <c r="D27" s="3027"/>
      <c r="E27" s="3027"/>
      <c r="F27" s="3027"/>
      <c r="G27" s="3027"/>
      <c r="H27" s="3027"/>
      <c r="I27" s="3027"/>
      <c r="J27" s="3027"/>
      <c r="K27" s="3027"/>
      <c r="L27" s="3027"/>
      <c r="M27" s="3027"/>
      <c r="N27" s="3027"/>
    </row>
    <row r="28" spans="2:14">
      <c r="D28" s="3027"/>
      <c r="E28" s="3027"/>
      <c r="F28" s="3027"/>
      <c r="G28" s="3027"/>
      <c r="H28" s="3027"/>
      <c r="I28" s="3027"/>
      <c r="J28" s="3027"/>
      <c r="K28" s="3027"/>
      <c r="L28" s="3027"/>
      <c r="M28" s="3027"/>
      <c r="N28" s="3027"/>
    </row>
    <row r="29" spans="2:14">
      <c r="D29" s="3027"/>
      <c r="E29" s="3027"/>
      <c r="F29" s="3027"/>
      <c r="G29" s="3027"/>
      <c r="H29" s="3027"/>
      <c r="I29" s="3027"/>
      <c r="J29" s="3027"/>
      <c r="K29" s="3027"/>
      <c r="L29" s="3027"/>
      <c r="M29" s="3027"/>
      <c r="N29" s="3027"/>
    </row>
    <row r="30" spans="2:14">
      <c r="D30" s="3027"/>
      <c r="E30" s="3027"/>
      <c r="F30" s="3027"/>
      <c r="G30" s="3027"/>
      <c r="H30" s="3027"/>
      <c r="I30" s="3027"/>
      <c r="J30" s="3027"/>
      <c r="K30" s="3027"/>
      <c r="L30" s="3027"/>
      <c r="M30" s="3027"/>
      <c r="N30" s="3027"/>
    </row>
    <row r="31" spans="2:14">
      <c r="D31" s="3027"/>
      <c r="E31" s="3027"/>
      <c r="F31" s="3027"/>
      <c r="G31" s="3027"/>
      <c r="H31" s="3027"/>
      <c r="I31" s="3027"/>
      <c r="J31" s="3027"/>
      <c r="K31" s="3027"/>
      <c r="L31" s="3027"/>
      <c r="M31" s="3027"/>
      <c r="N31" s="3027"/>
    </row>
    <row r="32" spans="2:14">
      <c r="D32" s="3027"/>
      <c r="E32" s="3027"/>
      <c r="F32" s="3027"/>
      <c r="G32" s="3027"/>
      <c r="H32" s="3027"/>
      <c r="I32" s="3027"/>
      <c r="J32" s="3027"/>
      <c r="K32" s="3027"/>
      <c r="L32" s="3027"/>
      <c r="M32" s="3027"/>
      <c r="N32" s="3027"/>
    </row>
    <row r="33" spans="4:14">
      <c r="D33" s="3027"/>
      <c r="E33" s="3027"/>
      <c r="F33" s="3027"/>
      <c r="G33" s="3027"/>
      <c r="H33" s="3027"/>
      <c r="I33" s="3027"/>
      <c r="J33" s="3027"/>
      <c r="K33" s="3027"/>
      <c r="L33" s="3027"/>
      <c r="M33" s="3027"/>
      <c r="N33" s="3027"/>
    </row>
    <row r="34" spans="4:14">
      <c r="D34" s="3027"/>
      <c r="E34" s="3027"/>
      <c r="F34" s="3027"/>
      <c r="G34" s="3027"/>
      <c r="H34" s="3027"/>
      <c r="I34" s="3027"/>
      <c r="J34" s="3027"/>
      <c r="K34" s="3027"/>
      <c r="L34" s="3027"/>
      <c r="M34" s="3027"/>
      <c r="N34" s="3027"/>
    </row>
    <row r="35" spans="4:14">
      <c r="D35" s="3027"/>
      <c r="E35" s="3027"/>
      <c r="F35" s="3027"/>
      <c r="G35" s="3027"/>
      <c r="H35" s="3027"/>
      <c r="I35" s="3027"/>
      <c r="J35" s="3027"/>
      <c r="K35" s="3027"/>
      <c r="L35" s="3027"/>
      <c r="M35" s="3027"/>
      <c r="N35" s="3027"/>
    </row>
    <row r="36" spans="4:14">
      <c r="D36" s="3027"/>
      <c r="E36" s="3027"/>
      <c r="F36" s="3027"/>
      <c r="G36" s="3027"/>
      <c r="H36" s="3027"/>
      <c r="I36" s="3027"/>
      <c r="J36" s="3027"/>
      <c r="K36" s="3027"/>
      <c r="L36" s="3027"/>
      <c r="M36" s="3027"/>
      <c r="N36" s="3027"/>
    </row>
    <row r="37" spans="4:14">
      <c r="D37" s="3027"/>
      <c r="E37" s="3027"/>
      <c r="F37" s="3027"/>
      <c r="G37" s="3027"/>
      <c r="H37" s="3027"/>
      <c r="I37" s="3027"/>
      <c r="J37" s="3027"/>
      <c r="K37" s="3027"/>
      <c r="L37" s="3027"/>
      <c r="M37" s="3027"/>
      <c r="N37" s="3027"/>
    </row>
    <row r="38" spans="4:14">
      <c r="D38" s="3027"/>
      <c r="E38" s="3027"/>
      <c r="F38" s="3027"/>
      <c r="G38" s="3027"/>
      <c r="H38" s="3027"/>
      <c r="I38" s="3027"/>
      <c r="J38" s="3027"/>
      <c r="K38" s="3027"/>
      <c r="L38" s="3027"/>
      <c r="M38" s="3027"/>
      <c r="N38" s="3027"/>
    </row>
    <row r="39" spans="4:14">
      <c r="D39" s="3027"/>
      <c r="E39" s="3027"/>
      <c r="F39" s="3027"/>
      <c r="G39" s="3027"/>
      <c r="H39" s="3027"/>
      <c r="I39" s="3027"/>
      <c r="J39" s="3027"/>
      <c r="K39" s="3027"/>
      <c r="L39" s="3027"/>
      <c r="M39" s="3027"/>
      <c r="N39" s="3027"/>
    </row>
    <row r="40" spans="4:14">
      <c r="D40" s="3027"/>
      <c r="E40" s="3027"/>
      <c r="F40" s="3027"/>
      <c r="G40" s="3027"/>
      <c r="H40" s="3027"/>
      <c r="I40" s="3027"/>
      <c r="J40" s="3027"/>
      <c r="K40" s="3027"/>
      <c r="L40" s="3027"/>
      <c r="M40" s="3027"/>
      <c r="N40" s="3027"/>
    </row>
    <row r="41" spans="4:14">
      <c r="D41" s="3027"/>
      <c r="E41" s="3027"/>
      <c r="F41" s="3027"/>
      <c r="G41" s="3027"/>
      <c r="H41" s="3027"/>
      <c r="I41" s="3027"/>
      <c r="J41" s="3027"/>
      <c r="K41" s="3027"/>
      <c r="L41" s="3027"/>
      <c r="M41" s="3027"/>
      <c r="N41" s="3027"/>
    </row>
    <row r="42" spans="4:14">
      <c r="D42" s="3027"/>
      <c r="E42" s="3027"/>
      <c r="F42" s="3027"/>
      <c r="G42" s="3027"/>
      <c r="H42" s="3027"/>
      <c r="I42" s="3027"/>
      <c r="J42" s="3027"/>
      <c r="K42" s="3027"/>
      <c r="L42" s="3027"/>
      <c r="M42" s="3027"/>
      <c r="N42" s="3027"/>
    </row>
    <row r="43" spans="4:14">
      <c r="D43" s="3027"/>
      <c r="E43" s="3027"/>
      <c r="F43" s="3027"/>
      <c r="G43" s="3027"/>
      <c r="H43" s="3027"/>
      <c r="I43" s="3027"/>
      <c r="J43" s="3027"/>
      <c r="K43" s="3027"/>
      <c r="L43" s="3027"/>
      <c r="M43" s="3027"/>
      <c r="N43" s="3027"/>
    </row>
    <row r="44" spans="4:14">
      <c r="D44" s="3027"/>
      <c r="E44" s="3027"/>
      <c r="F44" s="3027"/>
      <c r="G44" s="3027"/>
      <c r="H44" s="3027"/>
      <c r="I44" s="3027"/>
      <c r="J44" s="3027"/>
      <c r="K44" s="3027"/>
      <c r="L44" s="3027"/>
      <c r="M44" s="3027"/>
      <c r="N44" s="3027"/>
    </row>
    <row r="45" spans="4:14">
      <c r="D45" s="3027"/>
      <c r="E45" s="3027"/>
      <c r="F45" s="3027"/>
      <c r="G45" s="3027"/>
      <c r="H45" s="3027"/>
      <c r="I45" s="3027"/>
      <c r="J45" s="3027"/>
      <c r="K45" s="3027"/>
      <c r="L45" s="3027"/>
      <c r="M45" s="3027"/>
      <c r="N45" s="3027"/>
    </row>
    <row r="46" spans="4:14">
      <c r="D46" s="3027"/>
      <c r="E46" s="3027"/>
      <c r="F46" s="3027"/>
      <c r="G46" s="3027"/>
      <c r="H46" s="3027"/>
      <c r="I46" s="3027"/>
      <c r="J46" s="3027"/>
      <c r="K46" s="3027"/>
      <c r="L46" s="3027"/>
      <c r="M46" s="3027"/>
      <c r="N46" s="3027"/>
    </row>
    <row r="47" spans="4:14">
      <c r="D47" s="3027"/>
      <c r="E47" s="3027"/>
      <c r="F47" s="3027"/>
      <c r="G47" s="3027"/>
      <c r="H47" s="3027"/>
      <c r="I47" s="3027"/>
      <c r="J47" s="3027"/>
      <c r="K47" s="3027"/>
      <c r="L47" s="3027"/>
      <c r="M47" s="3027"/>
      <c r="N47" s="3027"/>
    </row>
  </sheetData>
  <mergeCells count="2">
    <mergeCell ref="A1:C1"/>
    <mergeCell ref="A4:A5"/>
  </mergeCells>
  <hyperlinks>
    <hyperlink ref="A1" location="CONTENT!A1" display="Back to table of contents"/>
  </hyperlinks>
  <pageMargins left="0.25" right="0.31496062992126" top="0.2" bottom="0.27559055118110198" header="0.47244094488188998" footer="0.62992125984252001"/>
  <pageSetup paperSize="9"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CL31"/>
  <sheetViews>
    <sheetView workbookViewId="0">
      <selection sqref="A1:XFD1"/>
    </sheetView>
  </sheetViews>
  <sheetFormatPr defaultColWidth="10.33203125" defaultRowHeight="12.75"/>
  <cols>
    <col min="1" max="1" width="35.33203125" style="2025" customWidth="1"/>
    <col min="2" max="7" width="9.83203125" style="2025" customWidth="1"/>
    <col min="8" max="16384" width="10.33203125" style="2025"/>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7.75" customHeight="1" thickBot="1">
      <c r="A2" s="2024" t="s">
        <v>3468</v>
      </c>
    </row>
    <row r="3" spans="1:90" s="2030" customFormat="1" ht="30" customHeight="1" thickBot="1">
      <c r="A3" s="2026" t="s">
        <v>3469</v>
      </c>
      <c r="B3" s="2027" t="s">
        <v>1574</v>
      </c>
      <c r="C3" s="2028">
        <v>2015</v>
      </c>
      <c r="D3" s="2028">
        <v>2016</v>
      </c>
      <c r="E3" s="2028">
        <v>2017</v>
      </c>
      <c r="F3" s="2028">
        <v>2018</v>
      </c>
      <c r="G3" s="2029" t="s">
        <v>3470</v>
      </c>
    </row>
    <row r="4" spans="1:90" ht="31.5" customHeight="1">
      <c r="A4" s="2031" t="s">
        <v>3471</v>
      </c>
      <c r="B4" s="2032"/>
      <c r="C4" s="2033"/>
      <c r="D4" s="2033"/>
      <c r="E4" s="2033"/>
      <c r="F4" s="2033"/>
      <c r="G4" s="2034"/>
      <c r="H4" s="2030"/>
    </row>
    <row r="5" spans="1:90" ht="30" customHeight="1">
      <c r="A5" s="2035" t="s">
        <v>3472</v>
      </c>
      <c r="B5" s="2036" t="s">
        <v>3473</v>
      </c>
      <c r="C5" s="2037">
        <v>1534.4320914760001</v>
      </c>
      <c r="D5" s="2037">
        <v>1555.3109701583928</v>
      </c>
      <c r="E5" s="2037">
        <v>1599.8</v>
      </c>
      <c r="F5" s="2037">
        <v>1586.3</v>
      </c>
      <c r="G5" s="2038">
        <v>1626.7245366852774</v>
      </c>
      <c r="H5" s="2030"/>
    </row>
    <row r="6" spans="1:90" ht="30" customHeight="1">
      <c r="A6" s="2039" t="s">
        <v>3474</v>
      </c>
      <c r="B6" s="2040" t="s">
        <v>184</v>
      </c>
      <c r="C6" s="2041">
        <v>16.375093759561793</v>
      </c>
      <c r="D6" s="2041">
        <v>14.628768327272111</v>
      </c>
      <c r="E6" s="2041">
        <v>13.4</v>
      </c>
      <c r="F6" s="2041">
        <v>12.9</v>
      </c>
      <c r="G6" s="2042">
        <v>12.56570115141643</v>
      </c>
      <c r="H6" s="2030"/>
    </row>
    <row r="7" spans="1:90" ht="30" customHeight="1">
      <c r="A7" s="2043" t="s">
        <v>3475</v>
      </c>
      <c r="B7" s="2036" t="s">
        <v>184</v>
      </c>
      <c r="C7" s="2044">
        <v>2.8626811900991811</v>
      </c>
      <c r="D7" s="2044">
        <v>1.3606909551995283</v>
      </c>
      <c r="E7" s="2044">
        <v>2.9</v>
      </c>
      <c r="F7" s="2045">
        <v>-0.8</v>
      </c>
      <c r="G7" s="3016">
        <v>2.5</v>
      </c>
      <c r="H7" s="2030"/>
      <c r="I7" s="2046"/>
    </row>
    <row r="8" spans="1:90" ht="30" customHeight="1">
      <c r="A8" s="2043" t="s">
        <v>3476</v>
      </c>
      <c r="B8" s="2036"/>
      <c r="C8" s="2047">
        <v>111.45218643365182</v>
      </c>
      <c r="D8" s="2047">
        <v>112.96870625382662</v>
      </c>
      <c r="E8" s="2047">
        <v>116.2</v>
      </c>
      <c r="F8" s="2047">
        <v>115.21891014606302</v>
      </c>
      <c r="G8" s="2048">
        <v>118.15577068936658</v>
      </c>
      <c r="H8" s="2030"/>
      <c r="I8" s="2049"/>
      <c r="J8" s="2050"/>
      <c r="K8" s="2050"/>
      <c r="L8" s="2254"/>
      <c r="M8" s="2254"/>
      <c r="N8" s="2254"/>
    </row>
    <row r="9" spans="1:90" ht="30" customHeight="1">
      <c r="A9" s="2043" t="s">
        <v>3477</v>
      </c>
      <c r="B9" s="2036" t="s">
        <v>184</v>
      </c>
      <c r="C9" s="2047">
        <v>83.624906240438207</v>
      </c>
      <c r="D9" s="2047">
        <v>85.371231672727887</v>
      </c>
      <c r="E9" s="2047">
        <v>86.6</v>
      </c>
      <c r="F9" s="2047">
        <v>87.1</v>
      </c>
      <c r="G9" s="2048">
        <v>87.434298848583566</v>
      </c>
      <c r="H9" s="2051"/>
      <c r="I9" s="2049"/>
      <c r="J9" s="2050"/>
      <c r="K9" s="2050"/>
      <c r="L9" s="2254"/>
      <c r="M9" s="2254"/>
      <c r="N9" s="2254"/>
    </row>
    <row r="10" spans="1:90" ht="30" customHeight="1">
      <c r="A10" s="2052" t="s">
        <v>3478</v>
      </c>
      <c r="B10" s="2053" t="s">
        <v>3479</v>
      </c>
      <c r="C10" s="2054">
        <v>0.47945061626909874</v>
      </c>
      <c r="D10" s="2054">
        <v>0.46695193718798467</v>
      </c>
      <c r="E10" s="2054">
        <v>0.46429392152706012</v>
      </c>
      <c r="F10" s="2054">
        <v>0.44</v>
      </c>
      <c r="G10" s="2055">
        <v>0.44077337826100194</v>
      </c>
    </row>
    <row r="11" spans="1:90" ht="30" customHeight="1">
      <c r="A11" s="2056" t="s">
        <v>3480</v>
      </c>
      <c r="B11" s="2036" t="s">
        <v>3481</v>
      </c>
      <c r="C11" s="2057">
        <v>1.2152906819440761</v>
      </c>
      <c r="D11" s="2057">
        <v>1.2271085535743396</v>
      </c>
      <c r="E11" s="2057">
        <v>1.2675543922131349</v>
      </c>
      <c r="F11" s="2057">
        <v>1.25</v>
      </c>
      <c r="G11" s="2058">
        <v>1.2852258822790332</v>
      </c>
    </row>
    <row r="12" spans="1:90" ht="30" customHeight="1">
      <c r="A12" s="2056" t="s">
        <v>3482</v>
      </c>
      <c r="B12" s="2036" t="s">
        <v>3473</v>
      </c>
      <c r="C12" s="2059">
        <v>912.85674650440001</v>
      </c>
      <c r="D12" s="2059">
        <v>951.07238751400018</v>
      </c>
      <c r="E12" s="2059">
        <v>979</v>
      </c>
      <c r="F12" s="2059">
        <v>989</v>
      </c>
      <c r="G12" s="2060">
        <v>1042.431424568359</v>
      </c>
    </row>
    <row r="13" spans="1:90" ht="30" customHeight="1">
      <c r="A13" s="2039" t="s">
        <v>3474</v>
      </c>
      <c r="B13" s="2040" t="s">
        <v>184</v>
      </c>
      <c r="C13" s="2061">
        <v>4.1299338745499741</v>
      </c>
      <c r="D13" s="2061">
        <v>3.2980028380823185</v>
      </c>
      <c r="E13" s="2061">
        <v>2.8393751593393262</v>
      </c>
      <c r="F13" s="2061">
        <v>2.4693060757237038</v>
      </c>
      <c r="G13" s="2062">
        <v>2.0390367653010193</v>
      </c>
    </row>
    <row r="14" spans="1:90" ht="30" customHeight="1">
      <c r="A14" s="2056" t="s">
        <v>3483</v>
      </c>
      <c r="B14" s="2036" t="s">
        <v>3481</v>
      </c>
      <c r="C14" s="2054">
        <v>0.72299471846254371</v>
      </c>
      <c r="D14" s="2054">
        <v>0.75274452838643979</v>
      </c>
      <c r="E14" s="2054">
        <v>0.77</v>
      </c>
      <c r="F14" s="2054">
        <v>0.78</v>
      </c>
      <c r="G14" s="2055">
        <v>0.82359355695601844</v>
      </c>
    </row>
    <row r="15" spans="1:90" ht="30" customHeight="1">
      <c r="A15" s="2056" t="s">
        <v>3484</v>
      </c>
      <c r="B15" s="2036" t="s">
        <v>3485</v>
      </c>
      <c r="C15" s="2063">
        <v>2995.5823754000003</v>
      </c>
      <c r="D15" s="2063">
        <v>3042.1908699999999</v>
      </c>
      <c r="E15" s="2063">
        <v>3120</v>
      </c>
      <c r="F15" s="2063">
        <v>3131.6409083569852</v>
      </c>
      <c r="G15" s="2064">
        <v>3236.583928030645</v>
      </c>
    </row>
    <row r="16" spans="1:90" ht="30" customHeight="1">
      <c r="A16" s="2039" t="s">
        <v>3474</v>
      </c>
      <c r="B16" s="2065" t="s">
        <v>184</v>
      </c>
      <c r="C16" s="2066">
        <v>22.721458704974324</v>
      </c>
      <c r="D16" s="2066">
        <v>21.807640861738957</v>
      </c>
      <c r="E16" s="2067">
        <v>20</v>
      </c>
      <c r="F16" s="2067">
        <v>20.711536135133656</v>
      </c>
      <c r="G16" s="2068">
        <v>21.681096848850235</v>
      </c>
    </row>
    <row r="17" spans="1:12" ht="30" customHeight="1">
      <c r="A17" s="2056" t="s">
        <v>3486</v>
      </c>
      <c r="B17" s="2036" t="s">
        <v>3485</v>
      </c>
      <c r="C17" s="2063">
        <v>2505.4324879999999</v>
      </c>
      <c r="D17" s="2063">
        <v>2558.6480328018133</v>
      </c>
      <c r="E17" s="2063">
        <v>2618.1227703999912</v>
      </c>
      <c r="F17" s="2063">
        <v>2650.2455089999999</v>
      </c>
      <c r="G17" s="2064">
        <v>2754.021812</v>
      </c>
    </row>
    <row r="18" spans="1:12" ht="30" customHeight="1">
      <c r="A18" s="2056" t="s">
        <v>3487</v>
      </c>
      <c r="B18" s="2036" t="s">
        <v>3488</v>
      </c>
      <c r="C18" s="2063">
        <v>1984.3359467133425</v>
      </c>
      <c r="D18" s="2063">
        <v>2025.0911834299693</v>
      </c>
      <c r="E18" s="2063">
        <v>2070.2956322606133</v>
      </c>
      <c r="F18" s="2063">
        <v>2094.6</v>
      </c>
      <c r="G18" s="2064">
        <v>2175.8693825051691</v>
      </c>
    </row>
    <row r="19" spans="1:12" ht="33.75" customHeight="1">
      <c r="A19" s="2069" t="s">
        <v>3489</v>
      </c>
      <c r="B19" s="2070"/>
      <c r="C19" s="2071"/>
      <c r="D19" s="2071"/>
      <c r="E19" s="2071"/>
      <c r="F19" s="2071"/>
      <c r="G19" s="2072"/>
    </row>
    <row r="20" spans="1:12" ht="30" customHeight="1">
      <c r="A20" s="2056" t="s">
        <v>3490</v>
      </c>
      <c r="B20" s="2073" t="s">
        <v>3491</v>
      </c>
      <c r="C20" s="2063">
        <v>2377</v>
      </c>
      <c r="D20" s="2063">
        <v>1896</v>
      </c>
      <c r="E20" s="2063">
        <v>2134</v>
      </c>
      <c r="F20" s="2063">
        <v>2816</v>
      </c>
      <c r="G20" s="2064">
        <v>2130</v>
      </c>
    </row>
    <row r="21" spans="1:12" ht="30" customHeight="1">
      <c r="A21" s="2056" t="s">
        <v>3492</v>
      </c>
      <c r="B21" s="2073" t="s">
        <v>3491</v>
      </c>
      <c r="C21" s="2063">
        <v>1272</v>
      </c>
      <c r="D21" s="2063">
        <v>839</v>
      </c>
      <c r="E21" s="2063">
        <v>970</v>
      </c>
      <c r="F21" s="2063">
        <v>1601.5</v>
      </c>
      <c r="G21" s="2064">
        <v>1534</v>
      </c>
    </row>
    <row r="22" spans="1:12" ht="30" customHeight="1">
      <c r="A22" s="2056" t="s">
        <v>3493</v>
      </c>
      <c r="B22" s="2073" t="s">
        <v>3494</v>
      </c>
      <c r="C22" s="2063">
        <v>244.59999999999997</v>
      </c>
      <c r="D22" s="2063">
        <v>247</v>
      </c>
      <c r="E22" s="2063">
        <v>261.27</v>
      </c>
      <c r="F22" s="2063">
        <v>285.2</v>
      </c>
      <c r="G22" s="2064">
        <v>295</v>
      </c>
    </row>
    <row r="23" spans="1:12" ht="30" customHeight="1">
      <c r="A23" s="2056" t="s">
        <v>3495</v>
      </c>
      <c r="B23" s="2073" t="s">
        <v>3494</v>
      </c>
      <c r="C23" s="2063">
        <v>98.161732000000001</v>
      </c>
      <c r="D23" s="2063">
        <v>100.31629700000001</v>
      </c>
      <c r="E23" s="2063">
        <v>104.630939</v>
      </c>
      <c r="F23" s="2063">
        <v>108.6</v>
      </c>
      <c r="G23" s="2064">
        <v>110</v>
      </c>
    </row>
    <row r="24" spans="1:12" ht="30" customHeight="1">
      <c r="A24" s="2056" t="s">
        <v>3496</v>
      </c>
      <c r="B24" s="2073" t="s">
        <v>3497</v>
      </c>
      <c r="C24" s="2063">
        <v>548.84274062356258</v>
      </c>
      <c r="D24" s="2063">
        <v>554.69915743888339</v>
      </c>
      <c r="E24" s="2063">
        <v>585.77975750574467</v>
      </c>
      <c r="F24" s="2063">
        <v>639.27867130097366</v>
      </c>
      <c r="G24" s="2064">
        <v>661.54487877618976</v>
      </c>
    </row>
    <row r="25" spans="1:12" ht="30" customHeight="1" thickBot="1">
      <c r="A25" s="2074" t="s">
        <v>3498</v>
      </c>
      <c r="B25" s="2075" t="s">
        <v>3497</v>
      </c>
      <c r="C25" s="2076">
        <v>220.25901069188743</v>
      </c>
      <c r="D25" s="2076">
        <v>225.09350521131347</v>
      </c>
      <c r="E25" s="2076">
        <v>234.58753808327918</v>
      </c>
      <c r="F25" s="2076">
        <v>244</v>
      </c>
      <c r="G25" s="2077">
        <v>246</v>
      </c>
    </row>
    <row r="26" spans="1:12" ht="26.25" customHeight="1">
      <c r="A26" s="2078" t="s">
        <v>3499</v>
      </c>
      <c r="B26" s="2079"/>
      <c r="C26" s="2063"/>
      <c r="D26" s="2063"/>
      <c r="E26" s="2063"/>
      <c r="F26" s="2063"/>
      <c r="G26" s="2063"/>
    </row>
    <row r="27" spans="1:12" ht="18" customHeight="1">
      <c r="A27" s="2080" t="s">
        <v>3500</v>
      </c>
      <c r="H27" s="2081"/>
    </row>
    <row r="28" spans="1:12" ht="15.75" customHeight="1">
      <c r="C28" s="2082"/>
      <c r="D28" s="2082"/>
      <c r="E28" s="2082"/>
      <c r="F28" s="2082"/>
      <c r="G28" s="2255"/>
    </row>
    <row r="29" spans="1:12" ht="21.75" customHeight="1">
      <c r="G29" s="2253"/>
      <c r="H29" s="2253"/>
      <c r="I29" s="2253"/>
      <c r="J29" s="2253"/>
      <c r="K29" s="2253"/>
      <c r="L29" s="2253"/>
    </row>
    <row r="30" spans="1:12" ht="22.5" customHeight="1">
      <c r="G30" s="2253"/>
      <c r="H30" s="2253"/>
      <c r="I30" s="2253"/>
      <c r="J30" s="2253"/>
      <c r="K30" s="2253"/>
      <c r="L30" s="2253"/>
    </row>
    <row r="31" spans="1:12" ht="24.75" customHeight="1">
      <c r="H31" s="2253"/>
      <c r="I31" s="2253"/>
      <c r="J31" s="2253"/>
      <c r="K31" s="2253"/>
      <c r="L31" s="2253"/>
    </row>
  </sheetData>
  <mergeCells count="1">
    <mergeCell ref="A1:C1"/>
  </mergeCells>
  <hyperlinks>
    <hyperlink ref="A1" location="CONTENT!A1" display="Back to table of contents"/>
  </hyperlinks>
  <pageMargins left="0.98425196850393704" right="0.39370078740157499" top="0.69488189" bottom="0" header="0.41929133899999999" footer="0.31496062992126"/>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pageSetUpPr fitToPage="1"/>
  </sheetPr>
  <dimension ref="A1:CK35"/>
  <sheetViews>
    <sheetView zoomScaleNormal="100" workbookViewId="0">
      <selection activeCell="T1" sqref="T1:T1048576"/>
    </sheetView>
  </sheetViews>
  <sheetFormatPr defaultColWidth="9.1640625" defaultRowHeight="15.75"/>
  <cols>
    <col min="1" max="1" width="19.1640625" style="2971" customWidth="1"/>
    <col min="2" max="18" width="7.83203125" style="2971" customWidth="1"/>
    <col min="19" max="19" width="13.33203125" style="2971" customWidth="1"/>
    <col min="20" max="20" width="7.33203125" style="2971" customWidth="1"/>
    <col min="21" max="16384" width="9.1640625" style="2971"/>
  </cols>
  <sheetData>
    <row r="1" spans="1:89"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32.25" customHeight="1">
      <c r="A2" s="2970" t="s">
        <v>3501</v>
      </c>
    </row>
    <row r="3" spans="1:89" ht="13.5" customHeight="1" thickBot="1">
      <c r="Q3" s="2972"/>
      <c r="R3" s="2972"/>
      <c r="S3" s="2973" t="s">
        <v>3502</v>
      </c>
    </row>
    <row r="4" spans="1:89" s="2974" customFormat="1" ht="25.15" customHeight="1">
      <c r="A4" s="7035" t="s">
        <v>3503</v>
      </c>
      <c r="B4" s="7038" t="s">
        <v>3504</v>
      </c>
      <c r="C4" s="7039"/>
      <c r="D4" s="7039"/>
      <c r="E4" s="7039"/>
      <c r="F4" s="7039"/>
      <c r="G4" s="7039"/>
      <c r="H4" s="7039"/>
      <c r="I4" s="7040"/>
      <c r="J4" s="7041" t="s">
        <v>3505</v>
      </c>
      <c r="K4" s="7042"/>
      <c r="L4" s="7042"/>
      <c r="M4" s="7042"/>
      <c r="N4" s="7042"/>
      <c r="O4" s="7042"/>
      <c r="P4" s="7042"/>
      <c r="Q4" s="7043"/>
      <c r="R4" s="7047" t="s">
        <v>3506</v>
      </c>
      <c r="S4" s="7022" t="s">
        <v>260</v>
      </c>
    </row>
    <row r="5" spans="1:89" s="2974" customFormat="1" ht="25.15" customHeight="1">
      <c r="A5" s="7036"/>
      <c r="B5" s="7025" t="s">
        <v>3507</v>
      </c>
      <c r="C5" s="7027" t="s">
        <v>3508</v>
      </c>
      <c r="D5" s="7028"/>
      <c r="E5" s="7028"/>
      <c r="F5" s="7028"/>
      <c r="G5" s="7028"/>
      <c r="H5" s="7028"/>
      <c r="I5" s="7029"/>
      <c r="J5" s="7044"/>
      <c r="K5" s="7045"/>
      <c r="L5" s="7045"/>
      <c r="M5" s="7045"/>
      <c r="N5" s="7045"/>
      <c r="O5" s="7045"/>
      <c r="P5" s="7045"/>
      <c r="Q5" s="7046"/>
      <c r="R5" s="7048"/>
      <c r="S5" s="7023"/>
    </row>
    <row r="6" spans="1:89" s="2974" customFormat="1" ht="25.15" customHeight="1">
      <c r="A6" s="7036"/>
      <c r="B6" s="7025"/>
      <c r="C6" s="2975" t="s">
        <v>3509</v>
      </c>
      <c r="D6" s="2976" t="s">
        <v>3510</v>
      </c>
      <c r="E6" s="7030" t="s">
        <v>3511</v>
      </c>
      <c r="F6" s="2976" t="s">
        <v>3512</v>
      </c>
      <c r="G6" s="7030" t="s">
        <v>3513</v>
      </c>
      <c r="H6" s="2976" t="s">
        <v>3514</v>
      </c>
      <c r="I6" s="7032" t="s">
        <v>3515</v>
      </c>
      <c r="J6" s="2976" t="s">
        <v>3516</v>
      </c>
      <c r="K6" s="2976" t="s">
        <v>3517</v>
      </c>
      <c r="L6" s="2976" t="s">
        <v>3518</v>
      </c>
      <c r="M6" s="2976" t="s">
        <v>3519</v>
      </c>
      <c r="N6" s="7034" t="s">
        <v>3520</v>
      </c>
      <c r="O6" s="7034" t="s">
        <v>3521</v>
      </c>
      <c r="P6" s="2976" t="s">
        <v>3522</v>
      </c>
      <c r="Q6" s="7032" t="s">
        <v>3523</v>
      </c>
      <c r="R6" s="7048"/>
      <c r="S6" s="7023"/>
    </row>
    <row r="7" spans="1:89" s="2974" customFormat="1" ht="25.15" customHeight="1" thickBot="1">
      <c r="A7" s="7037"/>
      <c r="B7" s="7026"/>
      <c r="C7" s="2977"/>
      <c r="D7" s="2978"/>
      <c r="E7" s="7031"/>
      <c r="F7" s="2978"/>
      <c r="G7" s="7031"/>
      <c r="H7" s="2978"/>
      <c r="I7" s="7033"/>
      <c r="J7" s="2979"/>
      <c r="K7" s="2978"/>
      <c r="L7" s="2978"/>
      <c r="M7" s="2978"/>
      <c r="N7" s="7031"/>
      <c r="O7" s="7031"/>
      <c r="P7" s="2978"/>
      <c r="Q7" s="7033"/>
      <c r="R7" s="7049"/>
      <c r="S7" s="7024"/>
    </row>
    <row r="8" spans="1:89" s="2974" customFormat="1" ht="6" customHeight="1">
      <c r="A8" s="2980"/>
      <c r="B8" s="2981"/>
      <c r="C8" s="2982"/>
      <c r="D8" s="2983"/>
      <c r="E8" s="2983"/>
      <c r="F8" s="2983"/>
      <c r="G8" s="2983"/>
      <c r="H8" s="2983"/>
      <c r="I8" s="2984"/>
      <c r="J8" s="2985"/>
      <c r="K8" s="2985"/>
      <c r="L8" s="2985"/>
      <c r="M8" s="2985"/>
      <c r="N8" s="2985"/>
      <c r="O8" s="2985"/>
      <c r="P8" s="2985"/>
      <c r="Q8" s="2985"/>
      <c r="R8" s="2986"/>
      <c r="S8" s="2987"/>
    </row>
    <row r="9" spans="1:89" ht="25.15" customHeight="1">
      <c r="A9" s="2988" t="s">
        <v>3524</v>
      </c>
      <c r="B9" s="2989">
        <v>0</v>
      </c>
      <c r="C9" s="2990">
        <v>0</v>
      </c>
      <c r="D9" s="2989">
        <v>0</v>
      </c>
      <c r="E9" s="2989">
        <v>0</v>
      </c>
      <c r="F9" s="2989">
        <v>0</v>
      </c>
      <c r="G9" s="2989">
        <v>0</v>
      </c>
      <c r="H9" s="2989">
        <v>0</v>
      </c>
      <c r="I9" s="2991">
        <v>0</v>
      </c>
      <c r="J9" s="2992">
        <v>4892.88</v>
      </c>
      <c r="K9" s="2992">
        <v>0</v>
      </c>
      <c r="L9" s="2992">
        <v>8482.9211480000013</v>
      </c>
      <c r="M9" s="2992">
        <v>1310.3350439999999</v>
      </c>
      <c r="N9" s="2992">
        <v>1707.0766079999999</v>
      </c>
      <c r="O9" s="2992">
        <v>11052.175020635497</v>
      </c>
      <c r="P9" s="2992">
        <v>176975.2</v>
      </c>
      <c r="Q9" s="2989">
        <v>204420.58782063553</v>
      </c>
      <c r="R9" s="2993">
        <v>0</v>
      </c>
      <c r="S9" s="2994">
        <v>204420.58782063553</v>
      </c>
    </row>
    <row r="10" spans="1:89" ht="25.15" customHeight="1">
      <c r="A10" s="2988" t="s">
        <v>3525</v>
      </c>
      <c r="B10" s="2989">
        <v>727337.58617999998</v>
      </c>
      <c r="C10" s="2995">
        <v>198150.60031783834</v>
      </c>
      <c r="D10" s="2992">
        <v>337240.65724764235</v>
      </c>
      <c r="E10" s="2992">
        <v>298646.96466960665</v>
      </c>
      <c r="F10" s="2992">
        <v>14005.502768780951</v>
      </c>
      <c r="G10" s="2992">
        <v>815525.76628857176</v>
      </c>
      <c r="H10" s="2992">
        <v>189110.65915365316</v>
      </c>
      <c r="I10" s="2991">
        <v>1852680.1504460929</v>
      </c>
      <c r="J10" s="2992">
        <v>0</v>
      </c>
      <c r="K10" s="2992">
        <v>0</v>
      </c>
      <c r="L10" s="2992">
        <v>0</v>
      </c>
      <c r="M10" s="2992">
        <v>0</v>
      </c>
      <c r="N10" s="2992">
        <v>0</v>
      </c>
      <c r="O10" s="2992">
        <v>0</v>
      </c>
      <c r="P10" s="2992">
        <v>0</v>
      </c>
      <c r="Q10" s="2989">
        <v>0</v>
      </c>
      <c r="R10" s="2993">
        <v>0</v>
      </c>
      <c r="S10" s="2994">
        <v>2580017.7366260928</v>
      </c>
    </row>
    <row r="11" spans="1:89" ht="25.15" customHeight="1">
      <c r="A11" s="2988" t="s">
        <v>3526</v>
      </c>
      <c r="B11" s="2989">
        <v>0</v>
      </c>
      <c r="C11" s="2995">
        <v>0</v>
      </c>
      <c r="D11" s="2992">
        <v>-142678.5085</v>
      </c>
      <c r="E11" s="2992">
        <v>-152425.95836333424</v>
      </c>
      <c r="F11" s="2992">
        <v>0</v>
      </c>
      <c r="G11" s="2992">
        <v>-499396.66559999995</v>
      </c>
      <c r="H11" s="2992">
        <v>-66731.76811365319</v>
      </c>
      <c r="I11" s="2991">
        <v>-861232.9005769873</v>
      </c>
      <c r="J11" s="2992">
        <v>0</v>
      </c>
      <c r="K11" s="2992">
        <v>0</v>
      </c>
      <c r="L11" s="2992">
        <v>0</v>
      </c>
      <c r="M11" s="2992">
        <v>0</v>
      </c>
      <c r="N11" s="2992">
        <v>0</v>
      </c>
      <c r="O11" s="2992">
        <v>0</v>
      </c>
      <c r="P11" s="2992">
        <v>0</v>
      </c>
      <c r="Q11" s="2989">
        <v>0</v>
      </c>
      <c r="R11" s="2993">
        <v>0</v>
      </c>
      <c r="S11" s="2994">
        <v>-861232.9005769873</v>
      </c>
    </row>
    <row r="12" spans="1:89" ht="25.15" customHeight="1">
      <c r="A12" s="2988" t="s">
        <v>3527</v>
      </c>
      <c r="B12" s="2989">
        <v>-315715.66778000002</v>
      </c>
      <c r="C12" s="2995">
        <v>10795.919682161679</v>
      </c>
      <c r="D12" s="2992">
        <v>29173.292079234961</v>
      </c>
      <c r="E12" s="2992">
        <v>6504.3527574510954</v>
      </c>
      <c r="F12" s="2992">
        <v>-10147.726179731235</v>
      </c>
      <c r="G12" s="2992">
        <v>-12287.002719580429</v>
      </c>
      <c r="H12" s="2992">
        <v>-4792.8110399999568</v>
      </c>
      <c r="I12" s="2991">
        <v>19246.024579536112</v>
      </c>
      <c r="J12" s="2992">
        <v>0</v>
      </c>
      <c r="K12" s="2992">
        <v>0</v>
      </c>
      <c r="L12" s="2992">
        <v>0</v>
      </c>
      <c r="M12" s="2992">
        <v>0</v>
      </c>
      <c r="N12" s="2992">
        <v>0</v>
      </c>
      <c r="O12" s="2992">
        <v>0</v>
      </c>
      <c r="P12" s="2992">
        <v>0</v>
      </c>
      <c r="Q12" s="2989">
        <v>0</v>
      </c>
      <c r="R12" s="2993">
        <v>0</v>
      </c>
      <c r="S12" s="2994">
        <v>-296469.64320046391</v>
      </c>
    </row>
    <row r="13" spans="1:89" s="3002" customFormat="1" ht="25.15" customHeight="1">
      <c r="A13" s="2996" t="s">
        <v>3528</v>
      </c>
      <c r="B13" s="2997">
        <v>411621.91839999997</v>
      </c>
      <c r="C13" s="2998">
        <v>208946.52000000002</v>
      </c>
      <c r="D13" s="2997">
        <v>223735.44082687731</v>
      </c>
      <c r="E13" s="2997">
        <v>152725.3590637235</v>
      </c>
      <c r="F13" s="2997">
        <v>3857.7765890497162</v>
      </c>
      <c r="G13" s="2997">
        <v>303842.09796899138</v>
      </c>
      <c r="H13" s="2997">
        <v>117586.08000000002</v>
      </c>
      <c r="I13" s="2999">
        <v>1010693.274448642</v>
      </c>
      <c r="J13" s="2997">
        <v>4892.88</v>
      </c>
      <c r="K13" s="2997">
        <v>0</v>
      </c>
      <c r="L13" s="2997">
        <v>8482.9211480000013</v>
      </c>
      <c r="M13" s="2997">
        <v>1310.3350439999999</v>
      </c>
      <c r="N13" s="2997">
        <v>1707.0766079999999</v>
      </c>
      <c r="O13" s="2997">
        <v>11052.175020635497</v>
      </c>
      <c r="P13" s="2997">
        <v>176975.2</v>
      </c>
      <c r="Q13" s="2997">
        <v>204420.58782063553</v>
      </c>
      <c r="R13" s="3000">
        <v>0</v>
      </c>
      <c r="S13" s="3001">
        <v>1626735.7806692773</v>
      </c>
    </row>
    <row r="14" spans="1:89" ht="25.15" customHeight="1">
      <c r="A14" s="3003" t="s">
        <v>3529</v>
      </c>
      <c r="B14" s="2989">
        <v>0</v>
      </c>
      <c r="C14" s="2990">
        <v>0</v>
      </c>
      <c r="D14" s="2992">
        <v>-665.83082687731007</v>
      </c>
      <c r="E14" s="2992">
        <v>0</v>
      </c>
      <c r="F14" s="2992">
        <v>-3857.7765890497162</v>
      </c>
      <c r="G14" s="2992">
        <v>-262192.49796899135</v>
      </c>
      <c r="H14" s="2989">
        <v>0</v>
      </c>
      <c r="I14" s="2991">
        <v>-266716.1053849184</v>
      </c>
      <c r="J14" s="2992">
        <v>0</v>
      </c>
      <c r="K14" s="2992">
        <v>0</v>
      </c>
      <c r="L14" s="2992">
        <v>-8482.9211480000013</v>
      </c>
      <c r="M14" s="2992">
        <v>-203.80194</v>
      </c>
      <c r="N14" s="2992">
        <v>0</v>
      </c>
      <c r="O14" s="2992">
        <v>-11.243983999999999</v>
      </c>
      <c r="P14" s="2992">
        <v>0</v>
      </c>
      <c r="Q14" s="2989">
        <v>-8697.9670720000013</v>
      </c>
      <c r="R14" s="2993">
        <v>125716.41636999999</v>
      </c>
      <c r="S14" s="2994">
        <v>-149697.65608691843</v>
      </c>
    </row>
    <row r="15" spans="1:89" ht="25.15" customHeight="1">
      <c r="A15" s="2988" t="s">
        <v>3530</v>
      </c>
      <c r="B15" s="2989">
        <v>-393227.56</v>
      </c>
      <c r="C15" s="2990">
        <v>0</v>
      </c>
      <c r="D15" s="2989">
        <v>0</v>
      </c>
      <c r="E15" s="2989">
        <v>0</v>
      </c>
      <c r="F15" s="2989">
        <v>0</v>
      </c>
      <c r="G15" s="2989">
        <v>0</v>
      </c>
      <c r="H15" s="2989">
        <v>0</v>
      </c>
      <c r="I15" s="2991">
        <v>0</v>
      </c>
      <c r="J15" s="2992">
        <v>0</v>
      </c>
      <c r="K15" s="2992">
        <v>0</v>
      </c>
      <c r="L15" s="2992">
        <v>0</v>
      </c>
      <c r="M15" s="2992">
        <v>-1106.5331040000001</v>
      </c>
      <c r="N15" s="2992">
        <v>-1707.0766079999999</v>
      </c>
      <c r="O15" s="2992">
        <v>-11040.931036635498</v>
      </c>
      <c r="P15" s="2992">
        <v>-160289.60000000001</v>
      </c>
      <c r="Q15" s="2989">
        <v>-174144.14074863552</v>
      </c>
      <c r="R15" s="2993">
        <v>152641.04542463549</v>
      </c>
      <c r="S15" s="2994">
        <v>-414730.65532399993</v>
      </c>
    </row>
    <row r="16" spans="1:89" ht="25.15" customHeight="1">
      <c r="A16" s="2988" t="s">
        <v>3531</v>
      </c>
      <c r="B16" s="2989">
        <v>0</v>
      </c>
      <c r="C16" s="2990">
        <v>0</v>
      </c>
      <c r="D16" s="2989">
        <v>0</v>
      </c>
      <c r="E16" s="2989">
        <v>0</v>
      </c>
      <c r="F16" s="2989">
        <v>0</v>
      </c>
      <c r="G16" s="2989">
        <v>0</v>
      </c>
      <c r="H16" s="2989">
        <v>0</v>
      </c>
      <c r="I16" s="2991">
        <v>0</v>
      </c>
      <c r="J16" s="2992">
        <v>-629.28</v>
      </c>
      <c r="K16" s="2992">
        <v>306.35999999999996</v>
      </c>
      <c r="L16" s="2992">
        <v>0</v>
      </c>
      <c r="M16" s="2992">
        <v>0</v>
      </c>
      <c r="N16" s="2992">
        <v>0</v>
      </c>
      <c r="O16" s="2992">
        <v>0</v>
      </c>
      <c r="P16" s="2992">
        <v>0</v>
      </c>
      <c r="Q16" s="2989">
        <v>-322.92</v>
      </c>
      <c r="R16" s="2993">
        <v>0</v>
      </c>
      <c r="S16" s="2994">
        <v>-322.92</v>
      </c>
    </row>
    <row r="17" spans="1:20" ht="25.15" customHeight="1">
      <c r="A17" s="2988" t="s">
        <v>3532</v>
      </c>
      <c r="B17" s="2989">
        <v>0</v>
      </c>
      <c r="C17" s="2990">
        <v>0</v>
      </c>
      <c r="D17" s="2989">
        <v>0</v>
      </c>
      <c r="E17" s="2989">
        <v>0</v>
      </c>
      <c r="F17" s="2989">
        <v>0</v>
      </c>
      <c r="G17" s="2989">
        <v>0</v>
      </c>
      <c r="H17" s="2989">
        <v>0</v>
      </c>
      <c r="I17" s="2991">
        <v>0</v>
      </c>
      <c r="J17" s="2989">
        <v>0</v>
      </c>
      <c r="K17" s="2989">
        <v>0</v>
      </c>
      <c r="L17" s="2989">
        <v>0</v>
      </c>
      <c r="M17" s="2989">
        <v>0</v>
      </c>
      <c r="N17" s="2989">
        <v>0</v>
      </c>
      <c r="O17" s="2989">
        <v>0</v>
      </c>
      <c r="P17" s="2989">
        <v>0</v>
      </c>
      <c r="Q17" s="2989">
        <v>0</v>
      </c>
      <c r="R17" s="2993">
        <v>-3855.520008</v>
      </c>
      <c r="S17" s="2994">
        <v>-3855.520008</v>
      </c>
      <c r="T17" s="3004"/>
    </row>
    <row r="18" spans="1:20" ht="25.15" customHeight="1">
      <c r="A18" s="2988" t="s">
        <v>3533</v>
      </c>
      <c r="B18" s="2989">
        <v>0</v>
      </c>
      <c r="C18" s="2990">
        <v>0</v>
      </c>
      <c r="D18" s="2989">
        <v>0</v>
      </c>
      <c r="E18" s="2989">
        <v>0</v>
      </c>
      <c r="F18" s="2989">
        <v>0</v>
      </c>
      <c r="G18" s="2989">
        <v>0</v>
      </c>
      <c r="H18" s="2989">
        <v>0</v>
      </c>
      <c r="I18" s="2991">
        <v>0</v>
      </c>
      <c r="J18" s="2989">
        <v>0</v>
      </c>
      <c r="K18" s="2989">
        <v>0</v>
      </c>
      <c r="L18" s="2989">
        <v>0</v>
      </c>
      <c r="M18" s="2989">
        <v>0</v>
      </c>
      <c r="N18" s="2989">
        <v>0</v>
      </c>
      <c r="O18" s="2989">
        <v>0</v>
      </c>
      <c r="P18" s="2989">
        <v>0</v>
      </c>
      <c r="Q18" s="2989">
        <v>0</v>
      </c>
      <c r="R18" s="2993">
        <v>-15686.360698</v>
      </c>
      <c r="S18" s="2994">
        <v>-15686.360698</v>
      </c>
      <c r="T18" s="3004"/>
    </row>
    <row r="19" spans="1:20" s="3002" customFormat="1" ht="25.15" customHeight="1">
      <c r="A19" s="3005" t="s">
        <v>3534</v>
      </c>
      <c r="B19" s="2997">
        <v>18394.358399999968</v>
      </c>
      <c r="C19" s="2998">
        <v>208946.52000000002</v>
      </c>
      <c r="D19" s="2997">
        <v>223069.61000000002</v>
      </c>
      <c r="E19" s="2997">
        <v>152725.3590637235</v>
      </c>
      <c r="F19" s="2997">
        <v>0</v>
      </c>
      <c r="G19" s="2997">
        <v>41649.600000000035</v>
      </c>
      <c r="H19" s="2997">
        <v>117586.08000000002</v>
      </c>
      <c r="I19" s="2999">
        <v>743977.16906372365</v>
      </c>
      <c r="J19" s="2997">
        <v>4263.6000000000004</v>
      </c>
      <c r="K19" s="2997">
        <v>306.35999999999996</v>
      </c>
      <c r="L19" s="2997">
        <v>0</v>
      </c>
      <c r="M19" s="2997">
        <v>0</v>
      </c>
      <c r="N19" s="2997">
        <v>0</v>
      </c>
      <c r="O19" s="2997">
        <v>0</v>
      </c>
      <c r="P19" s="2997">
        <v>16685.600000000006</v>
      </c>
      <c r="Q19" s="2997">
        <v>21255.560000000005</v>
      </c>
      <c r="R19" s="3000">
        <v>258815.58108863549</v>
      </c>
      <c r="S19" s="3001">
        <v>1042442.668552359</v>
      </c>
      <c r="T19" s="3004"/>
    </row>
    <row r="20" spans="1:20" ht="25.15" customHeight="1">
      <c r="A20" s="2988" t="s">
        <v>3535</v>
      </c>
      <c r="B20" s="2989">
        <v>18394.358400000001</v>
      </c>
      <c r="C20" s="2990">
        <v>0</v>
      </c>
      <c r="D20" s="2992">
        <v>38188.1</v>
      </c>
      <c r="E20" s="2992">
        <v>0</v>
      </c>
      <c r="F20" s="2992">
        <v>0</v>
      </c>
      <c r="G20" s="2992">
        <v>37368.959999999999</v>
      </c>
      <c r="H20" s="2992">
        <v>7039.4400000000005</v>
      </c>
      <c r="I20" s="2991">
        <v>82596.5</v>
      </c>
      <c r="J20" s="2992">
        <v>418</v>
      </c>
      <c r="K20" s="2992">
        <v>0</v>
      </c>
      <c r="L20" s="2992">
        <v>0</v>
      </c>
      <c r="M20" s="2992">
        <v>0</v>
      </c>
      <c r="N20" s="2992">
        <v>0</v>
      </c>
      <c r="O20" s="2992">
        <v>0</v>
      </c>
      <c r="P20" s="2992">
        <v>16685.599999999999</v>
      </c>
      <c r="Q20" s="2989">
        <v>17103.599999999999</v>
      </c>
      <c r="R20" s="2993">
        <v>85159.763782980008</v>
      </c>
      <c r="S20" s="2994">
        <v>203254.22218298001</v>
      </c>
      <c r="T20" s="3004"/>
    </row>
    <row r="21" spans="1:20" ht="25.15" customHeight="1">
      <c r="A21" s="2988" t="s">
        <v>3536</v>
      </c>
      <c r="B21" s="2989">
        <v>0</v>
      </c>
      <c r="C21" s="2995">
        <v>208946.52000000002</v>
      </c>
      <c r="D21" s="2992">
        <v>182821.11000000002</v>
      </c>
      <c r="E21" s="2992">
        <v>152725.35906372353</v>
      </c>
      <c r="F21" s="2992">
        <v>0</v>
      </c>
      <c r="G21" s="2992">
        <v>4280.6399999999994</v>
      </c>
      <c r="H21" s="2992">
        <v>3296.1600000000003</v>
      </c>
      <c r="I21" s="2991">
        <v>552069.78906372353</v>
      </c>
      <c r="J21" s="2992">
        <v>0</v>
      </c>
      <c r="K21" s="2992">
        <v>0</v>
      </c>
      <c r="L21" s="2992">
        <v>0</v>
      </c>
      <c r="M21" s="2992">
        <v>0</v>
      </c>
      <c r="N21" s="2992">
        <v>0</v>
      </c>
      <c r="O21" s="2992">
        <v>0</v>
      </c>
      <c r="P21" s="2992">
        <v>0</v>
      </c>
      <c r="Q21" s="2989">
        <v>0</v>
      </c>
      <c r="R21" s="2993">
        <v>0</v>
      </c>
      <c r="S21" s="2994">
        <v>552069.78906372353</v>
      </c>
    </row>
    <row r="22" spans="1:20" ht="25.15" customHeight="1">
      <c r="A22" s="3003" t="s">
        <v>3537</v>
      </c>
      <c r="B22" s="2989">
        <v>0</v>
      </c>
      <c r="C22" s="2990">
        <v>0</v>
      </c>
      <c r="D22" s="2992">
        <v>0</v>
      </c>
      <c r="E22" s="2992">
        <v>0</v>
      </c>
      <c r="F22" s="2992">
        <v>0</v>
      </c>
      <c r="G22" s="2992">
        <v>0</v>
      </c>
      <c r="H22" s="2992">
        <v>24481.440000000002</v>
      </c>
      <c r="I22" s="2991">
        <v>24481.440000000002</v>
      </c>
      <c r="J22" s="2992">
        <v>0</v>
      </c>
      <c r="K22" s="2992">
        <v>259</v>
      </c>
      <c r="L22" s="2992">
        <v>0</v>
      </c>
      <c r="M22" s="2992">
        <v>0</v>
      </c>
      <c r="N22" s="2992">
        <v>0</v>
      </c>
      <c r="O22" s="2992">
        <v>0</v>
      </c>
      <c r="P22" s="2992">
        <v>0</v>
      </c>
      <c r="Q22" s="2989">
        <v>259</v>
      </c>
      <c r="R22" s="2993">
        <v>86527.997456371362</v>
      </c>
      <c r="S22" s="2994">
        <v>111268.43745637136</v>
      </c>
      <c r="T22" s="3006"/>
    </row>
    <row r="23" spans="1:20" ht="25.15" customHeight="1">
      <c r="A23" s="2988" t="s">
        <v>3538</v>
      </c>
      <c r="B23" s="2989">
        <v>0</v>
      </c>
      <c r="C23" s="2990">
        <v>0</v>
      </c>
      <c r="D23" s="2992">
        <v>0</v>
      </c>
      <c r="E23" s="2992">
        <v>0</v>
      </c>
      <c r="F23" s="2992">
        <v>0</v>
      </c>
      <c r="G23" s="2992">
        <v>0</v>
      </c>
      <c r="H23" s="2992">
        <v>82393.200000000012</v>
      </c>
      <c r="I23" s="2991">
        <v>82393.200000000012</v>
      </c>
      <c r="J23" s="2992">
        <v>3845.6</v>
      </c>
      <c r="K23" s="2992">
        <v>47.36</v>
      </c>
      <c r="L23" s="2992">
        <v>0</v>
      </c>
      <c r="M23" s="2992">
        <v>0</v>
      </c>
      <c r="N23" s="2992">
        <v>0</v>
      </c>
      <c r="O23" s="2992">
        <v>0</v>
      </c>
      <c r="P23" s="2992">
        <v>0</v>
      </c>
      <c r="Q23" s="2989">
        <v>3892.96</v>
      </c>
      <c r="R23" s="2993">
        <v>81439.518045831748</v>
      </c>
      <c r="S23" s="2994">
        <v>167725.67804583177</v>
      </c>
    </row>
    <row r="24" spans="1:20" ht="25.15" customHeight="1">
      <c r="A24" s="2988" t="s">
        <v>2844</v>
      </c>
      <c r="B24" s="2989">
        <v>0</v>
      </c>
      <c r="C24" s="2990">
        <v>0</v>
      </c>
      <c r="D24" s="2992">
        <v>2060.4</v>
      </c>
      <c r="E24" s="2992">
        <v>0</v>
      </c>
      <c r="F24" s="2992">
        <v>0</v>
      </c>
      <c r="G24" s="2992">
        <v>0</v>
      </c>
      <c r="H24" s="2992">
        <v>0</v>
      </c>
      <c r="I24" s="2991">
        <v>2060.4</v>
      </c>
      <c r="J24" s="2989">
        <v>0</v>
      </c>
      <c r="K24" s="2989">
        <v>0</v>
      </c>
      <c r="L24" s="2989">
        <v>0</v>
      </c>
      <c r="M24" s="2989">
        <v>0</v>
      </c>
      <c r="N24" s="2989">
        <v>0</v>
      </c>
      <c r="O24" s="2989">
        <v>0</v>
      </c>
      <c r="P24" s="2989">
        <v>0</v>
      </c>
      <c r="Q24" s="2989">
        <v>0</v>
      </c>
      <c r="R24" s="2993">
        <v>1645.9350873600001</v>
      </c>
      <c r="S24" s="2994">
        <v>3706.3350873600002</v>
      </c>
    </row>
    <row r="25" spans="1:20" ht="25.15" customHeight="1" thickBot="1">
      <c r="A25" s="3007" t="s">
        <v>1848</v>
      </c>
      <c r="B25" s="3008">
        <v>0</v>
      </c>
      <c r="C25" s="3009">
        <v>0</v>
      </c>
      <c r="D25" s="3010">
        <v>0</v>
      </c>
      <c r="E25" s="3011">
        <v>0</v>
      </c>
      <c r="F25" s="3011">
        <v>0</v>
      </c>
      <c r="G25" s="3011">
        <v>0</v>
      </c>
      <c r="H25" s="3011">
        <v>375.83999999999651</v>
      </c>
      <c r="I25" s="3012">
        <v>375.83999999999651</v>
      </c>
      <c r="J25" s="3008">
        <v>0</v>
      </c>
      <c r="K25" s="3008">
        <v>0</v>
      </c>
      <c r="L25" s="3008">
        <v>0</v>
      </c>
      <c r="M25" s="3008">
        <v>0</v>
      </c>
      <c r="N25" s="3008">
        <v>0</v>
      </c>
      <c r="O25" s="3008">
        <v>0</v>
      </c>
      <c r="P25" s="3008">
        <v>0</v>
      </c>
      <c r="Q25" s="3008">
        <v>0</v>
      </c>
      <c r="R25" s="3013">
        <v>4042.3667160923651</v>
      </c>
      <c r="S25" s="3014">
        <v>4418.2067160923616</v>
      </c>
    </row>
    <row r="26" spans="1:20" ht="18.75" customHeight="1">
      <c r="A26" s="2972" t="s">
        <v>3539</v>
      </c>
      <c r="B26" s="2972"/>
      <c r="C26" s="2972"/>
      <c r="D26" s="2972"/>
      <c r="E26" s="2972"/>
      <c r="F26" s="2972"/>
      <c r="G26" s="2972"/>
      <c r="H26" s="2972"/>
      <c r="I26" s="2972"/>
      <c r="J26" s="2972"/>
      <c r="K26" s="2972"/>
      <c r="L26" s="2972"/>
      <c r="M26" s="2972"/>
      <c r="N26" s="2972"/>
      <c r="O26" s="2972"/>
      <c r="P26" s="2972"/>
      <c r="Q26" s="2972"/>
    </row>
    <row r="27" spans="1:20" ht="11.25" customHeight="1">
      <c r="A27" s="3015" t="s">
        <v>3540</v>
      </c>
      <c r="B27" s="2972"/>
      <c r="C27" s="2972"/>
      <c r="D27" s="2972"/>
      <c r="E27" s="2972"/>
      <c r="F27" s="2972"/>
      <c r="G27" s="2972"/>
      <c r="H27" s="2972"/>
      <c r="I27" s="2972"/>
      <c r="J27" s="2972"/>
      <c r="K27" s="2972"/>
      <c r="L27" s="2972"/>
      <c r="M27" s="2972"/>
      <c r="N27" s="2972"/>
      <c r="O27" s="2972"/>
      <c r="P27" s="2972"/>
      <c r="Q27" s="2972"/>
    </row>
    <row r="35" ht="35.25" customHeight="1"/>
  </sheetData>
  <mergeCells count="14">
    <mergeCell ref="A1:C1"/>
    <mergeCell ref="A4:A7"/>
    <mergeCell ref="B4:I4"/>
    <mergeCell ref="J4:Q5"/>
    <mergeCell ref="R4:R7"/>
    <mergeCell ref="S4:S7"/>
    <mergeCell ref="B5:B7"/>
    <mergeCell ref="C5:I5"/>
    <mergeCell ref="E6:E7"/>
    <mergeCell ref="G6:G7"/>
    <mergeCell ref="I6:I7"/>
    <mergeCell ref="N6:N7"/>
    <mergeCell ref="O6:O7"/>
    <mergeCell ref="Q6:Q7"/>
  </mergeCells>
  <hyperlinks>
    <hyperlink ref="A1" location="CONTENT!A1" display="Back to table of contents"/>
  </hyperlinks>
  <pageMargins left="0.3" right="0" top="0.3" bottom="0" header="0.31496062992126" footer="0.31496062992126"/>
  <pageSetup paperSize="9" scale="94" fitToHeight="0"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CK43"/>
  <sheetViews>
    <sheetView zoomScaleNormal="100" workbookViewId="0">
      <selection activeCell="M1" sqref="M1:M1048576"/>
    </sheetView>
  </sheetViews>
  <sheetFormatPr defaultColWidth="9.1640625" defaultRowHeight="12.75"/>
  <cols>
    <col min="1" max="12" width="11.83203125" style="2253" customWidth="1"/>
    <col min="13" max="13" width="2.5" style="2253" customWidth="1"/>
    <col min="14" max="14" width="10" style="2253" hidden="1" customWidth="1"/>
    <col min="15" max="15" width="10.5" style="2253" hidden="1" customWidth="1"/>
    <col min="16" max="16" width="22.1640625" style="2253" bestFit="1" customWidth="1"/>
    <col min="17" max="17" width="10" style="2253" bestFit="1" customWidth="1"/>
    <col min="18" max="16384" width="9.1640625" style="2253"/>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6.149999999999999" customHeight="1">
      <c r="A2" s="2865" t="s">
        <v>3541</v>
      </c>
      <c r="B2" s="2854"/>
      <c r="C2" s="2854"/>
      <c r="D2" s="2854"/>
      <c r="E2" s="2854"/>
      <c r="F2" s="2854"/>
      <c r="G2" s="2854"/>
      <c r="H2" s="2854"/>
      <c r="I2" s="2854"/>
      <c r="J2" s="2854"/>
      <c r="K2" s="2854"/>
      <c r="L2" s="2854"/>
    </row>
    <row r="3" spans="1:89" ht="16.149999999999999" customHeight="1" thickBot="1">
      <c r="A3" s="2853"/>
      <c r="B3" s="2854"/>
      <c r="C3" s="2854"/>
      <c r="D3" s="2854"/>
      <c r="E3" s="2854"/>
      <c r="F3" s="2854"/>
      <c r="G3" s="2854"/>
      <c r="H3" s="2866"/>
      <c r="I3" s="2866"/>
      <c r="J3" s="2866"/>
      <c r="K3" s="2866"/>
      <c r="L3" s="2854"/>
    </row>
    <row r="4" spans="1:89" ht="16.149999999999999" customHeight="1">
      <c r="A4" s="2867"/>
      <c r="B4" s="2868"/>
      <c r="C4" s="2868"/>
      <c r="D4" s="2868"/>
      <c r="E4" s="2868"/>
      <c r="F4" s="2869"/>
      <c r="G4" s="2870" t="s">
        <v>1574</v>
      </c>
      <c r="H4" s="2871">
        <v>2015</v>
      </c>
      <c r="I4" s="2872">
        <v>2016</v>
      </c>
      <c r="J4" s="2873">
        <v>2017</v>
      </c>
      <c r="K4" s="2874">
        <v>2018</v>
      </c>
      <c r="L4" s="2874">
        <v>2019</v>
      </c>
    </row>
    <row r="5" spans="1:89" ht="16.149999999999999" customHeight="1">
      <c r="A5" s="2875" t="s">
        <v>3542</v>
      </c>
      <c r="B5" s="2876"/>
      <c r="C5" s="2877"/>
      <c r="D5" s="2878"/>
      <c r="E5" s="2879"/>
      <c r="F5" s="2880"/>
      <c r="G5" s="2881" t="s">
        <v>3543</v>
      </c>
      <c r="H5" s="2882">
        <v>714.36</v>
      </c>
      <c r="I5" s="2083">
        <v>731.65</v>
      </c>
      <c r="J5" s="2084">
        <v>776.60500000000002</v>
      </c>
      <c r="K5" s="2085">
        <v>814.64</v>
      </c>
      <c r="L5" s="2085">
        <v>771.91</v>
      </c>
      <c r="N5" s="2883"/>
    </row>
    <row r="6" spans="1:89" ht="16.149999999999999" customHeight="1">
      <c r="A6" s="2884"/>
      <c r="B6" s="2885" t="s">
        <v>3544</v>
      </c>
      <c r="C6" s="2088"/>
      <c r="D6" s="2886"/>
      <c r="E6" s="2886"/>
      <c r="F6" s="2881"/>
      <c r="G6" s="2881" t="s">
        <v>3182</v>
      </c>
      <c r="H6" s="2887">
        <v>56.3</v>
      </c>
      <c r="I6" s="2086">
        <v>56.3</v>
      </c>
      <c r="J6" s="2086">
        <v>56.300000000000004</v>
      </c>
      <c r="K6" s="2087">
        <v>56.3</v>
      </c>
      <c r="L6" s="2087">
        <v>56.3</v>
      </c>
    </row>
    <row r="7" spans="1:89" ht="16.149999999999999" customHeight="1">
      <c r="A7" s="2884"/>
      <c r="B7" s="2885" t="s">
        <v>3545</v>
      </c>
      <c r="C7" s="2088"/>
      <c r="D7" s="2886"/>
      <c r="E7" s="2886"/>
      <c r="F7" s="2881"/>
      <c r="G7" s="2888" t="s">
        <v>3182</v>
      </c>
      <c r="H7" s="2887">
        <v>1.28</v>
      </c>
      <c r="I7" s="2086">
        <v>10.629999999999999</v>
      </c>
      <c r="J7" s="2086">
        <v>10.629999999999999</v>
      </c>
      <c r="K7" s="2087">
        <v>10.63</v>
      </c>
      <c r="L7" s="2087">
        <v>10.63</v>
      </c>
    </row>
    <row r="8" spans="1:89" ht="16.149999999999999" customHeight="1">
      <c r="A8" s="2884"/>
      <c r="B8" s="7050" t="s">
        <v>3546</v>
      </c>
      <c r="C8" s="7050"/>
      <c r="D8" s="7050"/>
      <c r="E8" s="2886"/>
      <c r="F8" s="2881"/>
      <c r="G8" s="2888" t="s">
        <v>3182</v>
      </c>
      <c r="H8" s="2887">
        <v>18.68</v>
      </c>
      <c r="I8" s="2086">
        <v>26.32</v>
      </c>
      <c r="J8" s="2086">
        <v>27.875000000000004</v>
      </c>
      <c r="K8" s="2087">
        <v>65.91</v>
      </c>
      <c r="L8" s="2087">
        <v>88.078095000000033</v>
      </c>
    </row>
    <row r="9" spans="1:89" ht="16.149999999999999" customHeight="1">
      <c r="A9" s="2884"/>
      <c r="B9" s="2885" t="s">
        <v>3547</v>
      </c>
      <c r="C9" s="2088"/>
      <c r="D9" s="2886"/>
      <c r="E9" s="2886"/>
      <c r="F9" s="2881"/>
      <c r="G9" s="2888" t="s">
        <v>3182</v>
      </c>
      <c r="H9" s="2887">
        <v>3</v>
      </c>
      <c r="I9" s="2086">
        <v>3</v>
      </c>
      <c r="J9" s="2086">
        <v>3</v>
      </c>
      <c r="K9" s="2087">
        <v>3</v>
      </c>
      <c r="L9" s="2087">
        <v>3</v>
      </c>
      <c r="N9" s="2883"/>
      <c r="P9" s="2889"/>
      <c r="Q9" s="2890"/>
    </row>
    <row r="10" spans="1:89" ht="16.149999999999999" customHeight="1">
      <c r="A10" s="2884"/>
      <c r="B10" s="2885" t="s">
        <v>3548</v>
      </c>
      <c r="C10" s="2088"/>
      <c r="D10" s="2886"/>
      <c r="E10" s="2886"/>
      <c r="F10" s="2881"/>
      <c r="G10" s="2888" t="s">
        <v>3182</v>
      </c>
      <c r="H10" s="2887">
        <v>394.20000000000005</v>
      </c>
      <c r="I10" s="2086">
        <v>394.20000000000005</v>
      </c>
      <c r="J10" s="2086">
        <v>437.6</v>
      </c>
      <c r="K10" s="2087">
        <v>437.6</v>
      </c>
      <c r="L10" s="2087">
        <v>414.9</v>
      </c>
    </row>
    <row r="11" spans="1:89" ht="16.149999999999999" customHeight="1">
      <c r="A11" s="2884"/>
      <c r="B11" s="2885" t="s">
        <v>3549</v>
      </c>
      <c r="C11" s="2088"/>
      <c r="D11" s="2886"/>
      <c r="E11" s="2886"/>
      <c r="F11" s="2881"/>
      <c r="G11" s="2888" t="s">
        <v>3182</v>
      </c>
      <c r="H11" s="2887">
        <v>240.9</v>
      </c>
      <c r="I11" s="2086">
        <v>241.2</v>
      </c>
      <c r="J11" s="2086">
        <v>241.2</v>
      </c>
      <c r="K11" s="2891">
        <v>241.2</v>
      </c>
      <c r="L11" s="2087">
        <v>199</v>
      </c>
      <c r="M11" s="2883"/>
      <c r="N11" s="2883"/>
      <c r="O11" s="2883"/>
      <c r="P11" s="2883"/>
      <c r="Q11" s="2883"/>
    </row>
    <row r="12" spans="1:89" ht="16.149999999999999" customHeight="1">
      <c r="A12" s="2892" t="s">
        <v>3550</v>
      </c>
      <c r="B12" s="2893"/>
      <c r="C12" s="2894"/>
      <c r="D12" s="2895"/>
      <c r="E12" s="2895"/>
      <c r="F12" s="2896"/>
      <c r="G12" s="2897" t="s">
        <v>3485</v>
      </c>
      <c r="H12" s="2898">
        <v>2995.5823754000003</v>
      </c>
      <c r="I12" s="2899">
        <v>3042.2</v>
      </c>
      <c r="J12" s="2899">
        <v>3119.7</v>
      </c>
      <c r="K12" s="2900">
        <v>3131.6</v>
      </c>
      <c r="L12" s="2900">
        <v>3236.6</v>
      </c>
      <c r="M12" s="2883"/>
      <c r="P12" s="2901"/>
      <c r="Q12" s="2890"/>
    </row>
    <row r="13" spans="1:89" ht="16.149999999999999" customHeight="1">
      <c r="A13" s="2884"/>
      <c r="B13" s="2854"/>
      <c r="C13" s="7051" t="s">
        <v>3551</v>
      </c>
      <c r="D13" s="7051"/>
      <c r="E13" s="2088" t="s">
        <v>3518</v>
      </c>
      <c r="F13" s="2881"/>
      <c r="G13" s="2881" t="s">
        <v>3182</v>
      </c>
      <c r="H13" s="2902">
        <v>121.88387200000003</v>
      </c>
      <c r="I13" s="2089">
        <v>99.5</v>
      </c>
      <c r="J13" s="2089">
        <v>89.8</v>
      </c>
      <c r="K13" s="2891">
        <v>124.5</v>
      </c>
      <c r="L13" s="2891">
        <v>98.6</v>
      </c>
      <c r="M13" s="2883"/>
      <c r="Q13" s="2890"/>
    </row>
    <row r="14" spans="1:89" ht="16.149999999999999" customHeight="1">
      <c r="A14" s="2884"/>
      <c r="B14" s="2088"/>
      <c r="C14" s="7051"/>
      <c r="D14" s="7051"/>
      <c r="E14" s="2088" t="s">
        <v>3545</v>
      </c>
      <c r="F14" s="2881"/>
      <c r="G14" s="2888" t="s">
        <v>3182</v>
      </c>
      <c r="H14" s="2902">
        <v>2.68615</v>
      </c>
      <c r="I14" s="2089">
        <v>18</v>
      </c>
      <c r="J14" s="2089">
        <v>14.606755999999999</v>
      </c>
      <c r="K14" s="2891">
        <v>15.1</v>
      </c>
      <c r="L14" s="2891">
        <v>15.2</v>
      </c>
      <c r="M14" s="2883"/>
    </row>
    <row r="15" spans="1:89" ht="16.149999999999999" customHeight="1">
      <c r="A15" s="2884"/>
      <c r="B15" s="2088"/>
      <c r="C15" s="2903"/>
      <c r="D15" s="2903"/>
      <c r="E15" s="2088" t="s">
        <v>3520</v>
      </c>
      <c r="F15" s="2881"/>
      <c r="G15" s="2888" t="s">
        <v>3182</v>
      </c>
      <c r="H15" s="2902">
        <v>20.358331</v>
      </c>
      <c r="I15" s="2089">
        <v>18.7</v>
      </c>
      <c r="J15" s="2089">
        <v>16.899999999999999</v>
      </c>
      <c r="K15" s="2891">
        <v>22.6</v>
      </c>
      <c r="L15" s="2891">
        <v>19.899999999999999</v>
      </c>
      <c r="M15" s="2883"/>
      <c r="P15" s="2904"/>
    </row>
    <row r="16" spans="1:89" ht="16.149999999999999" customHeight="1">
      <c r="A16" s="2884"/>
      <c r="B16" s="2088"/>
      <c r="C16" s="2903"/>
      <c r="D16" s="2903"/>
      <c r="E16" s="2088" t="s">
        <v>3546</v>
      </c>
      <c r="F16" s="2881"/>
      <c r="G16" s="2888" t="s">
        <v>3182</v>
      </c>
      <c r="H16" s="2905">
        <v>25.870643000000001</v>
      </c>
      <c r="I16" s="2089">
        <v>30.3</v>
      </c>
      <c r="J16" s="2089">
        <v>39.200000000000003</v>
      </c>
      <c r="K16" s="2891">
        <v>49.4</v>
      </c>
      <c r="L16" s="2891">
        <v>128.5</v>
      </c>
      <c r="M16" s="2883"/>
    </row>
    <row r="17" spans="1:15" ht="16.149999999999999" customHeight="1">
      <c r="A17" s="2884"/>
      <c r="B17" s="2088"/>
      <c r="C17" s="2903"/>
      <c r="D17" s="2903"/>
      <c r="E17" s="2088" t="s">
        <v>3522</v>
      </c>
      <c r="F17" s="2881"/>
      <c r="G17" s="2888" t="s">
        <v>3182</v>
      </c>
      <c r="H17" s="2902">
        <v>509.8410164</v>
      </c>
      <c r="I17" s="2089">
        <v>497</v>
      </c>
      <c r="J17" s="2089">
        <v>463.2</v>
      </c>
      <c r="K17" s="2891">
        <v>437.1</v>
      </c>
      <c r="L17" s="2891">
        <v>439.6</v>
      </c>
      <c r="M17" s="2883"/>
    </row>
    <row r="18" spans="1:15" ht="16.149999999999999" customHeight="1">
      <c r="A18" s="2884"/>
      <c r="B18" s="2854"/>
      <c r="C18" s="2906" t="s">
        <v>3552</v>
      </c>
      <c r="D18" s="2886"/>
      <c r="E18" s="2088" t="s">
        <v>3553</v>
      </c>
      <c r="F18" s="2881"/>
      <c r="G18" s="2888" t="s">
        <v>3182</v>
      </c>
      <c r="H18" s="2902">
        <v>1133.249675</v>
      </c>
      <c r="I18" s="2089">
        <v>1111.8999999999999</v>
      </c>
      <c r="J18" s="2089">
        <v>1183.9770579999999</v>
      </c>
      <c r="K18" s="2891">
        <v>1223.3999999999999</v>
      </c>
      <c r="L18" s="2891">
        <v>1360.7</v>
      </c>
      <c r="M18" s="2883"/>
    </row>
    <row r="19" spans="1:15" ht="16.149999999999999" customHeight="1">
      <c r="A19" s="2884"/>
      <c r="B19" s="2907"/>
      <c r="C19" s="2877"/>
      <c r="D19" s="2886"/>
      <c r="E19" s="2088" t="s">
        <v>3507</v>
      </c>
      <c r="F19" s="2881"/>
      <c r="G19" s="2888" t="s">
        <v>3182</v>
      </c>
      <c r="H19" s="2902">
        <v>1181.6926880000001</v>
      </c>
      <c r="I19" s="2089">
        <v>1266.8</v>
      </c>
      <c r="J19" s="2089">
        <v>1312.0099189999999</v>
      </c>
      <c r="K19" s="2891">
        <v>1259.5</v>
      </c>
      <c r="L19" s="2891">
        <v>1174.0999999999999</v>
      </c>
      <c r="M19" s="2883"/>
    </row>
    <row r="20" spans="1:15" ht="16.149999999999999" customHeight="1" thickBot="1">
      <c r="A20" s="2908"/>
      <c r="B20" s="2909" t="s">
        <v>3554</v>
      </c>
      <c r="C20" s="2910"/>
      <c r="D20" s="2911"/>
      <c r="E20" s="2912"/>
      <c r="F20" s="2913"/>
      <c r="G20" s="2914" t="s">
        <v>184</v>
      </c>
      <c r="H20" s="2915">
        <v>49.1</v>
      </c>
      <c r="I20" s="2916">
        <v>51.4</v>
      </c>
      <c r="J20" s="2916">
        <v>51.1</v>
      </c>
      <c r="K20" s="2917">
        <v>48.3</v>
      </c>
      <c r="L20" s="2917">
        <v>47.2</v>
      </c>
      <c r="M20" s="2883"/>
      <c r="O20" s="2904"/>
    </row>
    <row r="21" spans="1:15" ht="16.149999999999999" customHeight="1">
      <c r="A21" s="2852" t="s">
        <v>3555</v>
      </c>
      <c r="B21" s="2918"/>
      <c r="C21" s="2918"/>
      <c r="D21" s="2918"/>
      <c r="E21" s="2919"/>
      <c r="F21" s="2852"/>
      <c r="G21" s="2886"/>
      <c r="M21" s="2883"/>
    </row>
    <row r="22" spans="1:15" ht="16.149999999999999" customHeight="1">
      <c r="A22" s="2090"/>
      <c r="B22" s="2852"/>
      <c r="C22" s="2920"/>
      <c r="D22" s="2918"/>
      <c r="E22" s="2919"/>
      <c r="F22" s="2921"/>
      <c r="G22" s="2886"/>
      <c r="H22" s="2922"/>
      <c r="I22" s="2922"/>
      <c r="J22" s="2922"/>
      <c r="K22" s="2922"/>
      <c r="L22" s="2922"/>
      <c r="M22" s="2883"/>
    </row>
    <row r="23" spans="1:15" ht="16.149999999999999" customHeight="1">
      <c r="A23" s="2923"/>
      <c r="B23" s="2924"/>
      <c r="C23" s="2924"/>
      <c r="D23" s="2924"/>
      <c r="E23" s="2924"/>
      <c r="F23" s="2925"/>
      <c r="G23" s="2926"/>
      <c r="H23" s="2926"/>
      <c r="I23" s="2926"/>
      <c r="J23" s="2926"/>
      <c r="K23" s="2926"/>
      <c r="L23" s="2926"/>
      <c r="M23" s="2883"/>
    </row>
    <row r="24" spans="1:15" ht="16.149999999999999" customHeight="1" thickBot="1">
      <c r="A24" s="2865" t="s">
        <v>3556</v>
      </c>
      <c r="B24" s="2854"/>
      <c r="C24" s="2854"/>
      <c r="D24" s="2854"/>
      <c r="E24" s="2854"/>
      <c r="F24" s="2854"/>
      <c r="G24" s="2854"/>
      <c r="H24" s="2854"/>
      <c r="I24" s="2854"/>
      <c r="J24" s="2854"/>
      <c r="K24" s="2854"/>
      <c r="L24" s="2854"/>
      <c r="M24" s="2883"/>
    </row>
    <row r="25" spans="1:15" ht="16.149999999999999" customHeight="1">
      <c r="A25" s="7052" t="s">
        <v>3557</v>
      </c>
      <c r="B25" s="7053"/>
      <c r="C25" s="7053"/>
      <c r="D25" s="7054"/>
      <c r="E25" s="2927" t="s">
        <v>3558</v>
      </c>
      <c r="F25" s="2928"/>
      <c r="G25" s="2927" t="s">
        <v>3559</v>
      </c>
      <c r="H25" s="2927"/>
      <c r="I25" s="7061" t="s">
        <v>3560</v>
      </c>
      <c r="J25" s="7061"/>
      <c r="K25" s="2929" t="s">
        <v>3561</v>
      </c>
      <c r="L25" s="2930"/>
      <c r="M25" s="2883"/>
    </row>
    <row r="26" spans="1:15" ht="16.149999999999999" customHeight="1">
      <c r="A26" s="7055"/>
      <c r="B26" s="7056"/>
      <c r="C26" s="7056"/>
      <c r="D26" s="7057"/>
      <c r="E26" s="2931" t="s">
        <v>3562</v>
      </c>
      <c r="F26" s="2932"/>
      <c r="G26" s="2931" t="s">
        <v>3563</v>
      </c>
      <c r="H26" s="2931"/>
      <c r="I26" s="7062" t="s">
        <v>3564</v>
      </c>
      <c r="J26" s="7063"/>
      <c r="K26" s="2933" t="s">
        <v>3565</v>
      </c>
      <c r="L26" s="2934"/>
      <c r="M26" s="2883"/>
    </row>
    <row r="27" spans="1:15" ht="16.149999999999999" customHeight="1">
      <c r="A27" s="7058"/>
      <c r="B27" s="7059"/>
      <c r="C27" s="7059"/>
      <c r="D27" s="7060"/>
      <c r="E27" s="2935">
        <v>2018</v>
      </c>
      <c r="F27" s="2935">
        <v>2019</v>
      </c>
      <c r="G27" s="2935">
        <v>2018</v>
      </c>
      <c r="H27" s="2935">
        <v>2019</v>
      </c>
      <c r="I27" s="2935">
        <v>2018</v>
      </c>
      <c r="J27" s="2935">
        <v>2019</v>
      </c>
      <c r="K27" s="2936">
        <v>2018</v>
      </c>
      <c r="L27" s="2937">
        <v>2019</v>
      </c>
      <c r="M27" s="2883"/>
    </row>
    <row r="28" spans="1:15" ht="16.149999999999999" customHeight="1">
      <c r="A28" s="2884" t="s">
        <v>933</v>
      </c>
      <c r="B28" s="2924"/>
      <c r="C28" s="2924"/>
      <c r="D28" s="2938"/>
      <c r="E28" s="2939">
        <v>428569</v>
      </c>
      <c r="F28" s="2939">
        <v>436831</v>
      </c>
      <c r="G28" s="2940">
        <v>899.3</v>
      </c>
      <c r="H28" s="2940">
        <v>945</v>
      </c>
      <c r="I28" s="2941">
        <v>5225.7066599999998</v>
      </c>
      <c r="J28" s="2941">
        <v>5559</v>
      </c>
      <c r="K28" s="2942">
        <v>5.81</v>
      </c>
      <c r="L28" s="2943">
        <v>5.88</v>
      </c>
      <c r="M28" s="2883"/>
    </row>
    <row r="29" spans="1:15" ht="16.149999999999999" customHeight="1">
      <c r="A29" s="2884" t="s">
        <v>3566</v>
      </c>
      <c r="B29" s="2924"/>
      <c r="C29" s="2924"/>
      <c r="D29" s="2938"/>
      <c r="E29" s="2939">
        <v>43398</v>
      </c>
      <c r="F29" s="2939">
        <v>44399</v>
      </c>
      <c r="G29" s="2940">
        <v>954.3</v>
      </c>
      <c r="H29" s="2940">
        <v>999.6</v>
      </c>
      <c r="I29" s="2941">
        <v>6995.0483260000001</v>
      </c>
      <c r="J29" s="2941">
        <v>7339</v>
      </c>
      <c r="K29" s="2942">
        <v>7.33</v>
      </c>
      <c r="L29" s="2943">
        <v>7.34</v>
      </c>
      <c r="M29" s="2883"/>
    </row>
    <row r="30" spans="1:15" ht="16.149999999999999" customHeight="1">
      <c r="A30" s="2884" t="s">
        <v>3567</v>
      </c>
      <c r="B30" s="2924"/>
      <c r="C30" s="2924"/>
      <c r="D30" s="2938"/>
      <c r="E30" s="2939">
        <v>6420</v>
      </c>
      <c r="F30" s="2939">
        <v>6482</v>
      </c>
      <c r="G30" s="2940">
        <v>759.2</v>
      </c>
      <c r="H30" s="2940">
        <v>771.8</v>
      </c>
      <c r="I30" s="2944">
        <v>2683.2553720000005</v>
      </c>
      <c r="J30" s="2944">
        <v>2720</v>
      </c>
      <c r="K30" s="2942">
        <v>3.53</v>
      </c>
      <c r="L30" s="2943">
        <v>3.52</v>
      </c>
      <c r="M30" s="2883"/>
    </row>
    <row r="31" spans="1:15" ht="16.149999999999999" customHeight="1">
      <c r="A31" s="2945" t="s">
        <v>3568</v>
      </c>
      <c r="B31" s="2924"/>
      <c r="C31" s="2924"/>
      <c r="D31" s="2938"/>
      <c r="E31" s="2946">
        <v>724</v>
      </c>
      <c r="F31" s="2946">
        <v>750</v>
      </c>
      <c r="G31" s="2947">
        <v>18.600000000000001</v>
      </c>
      <c r="H31" s="2947">
        <v>19.100000000000001</v>
      </c>
      <c r="I31" s="2948">
        <v>52.143346999999999</v>
      </c>
      <c r="J31" s="2941">
        <v>53</v>
      </c>
      <c r="K31" s="2942">
        <v>2.8</v>
      </c>
      <c r="L31" s="2943">
        <v>2.79</v>
      </c>
      <c r="M31" s="2883"/>
    </row>
    <row r="32" spans="1:15" ht="16.149999999999999" customHeight="1">
      <c r="A32" s="2884" t="s">
        <v>1848</v>
      </c>
      <c r="B32" s="2924"/>
      <c r="C32" s="2924"/>
      <c r="D32" s="2938"/>
      <c r="E32" s="2939">
        <v>724</v>
      </c>
      <c r="F32" s="2939">
        <v>746</v>
      </c>
      <c r="G32" s="2940">
        <v>37.5</v>
      </c>
      <c r="H32" s="2940">
        <v>37.6</v>
      </c>
      <c r="I32" s="2941">
        <v>293.77760499999999</v>
      </c>
      <c r="J32" s="2949">
        <v>297</v>
      </c>
      <c r="K32" s="2950">
        <v>7.83</v>
      </c>
      <c r="L32" s="2951">
        <v>7.91</v>
      </c>
      <c r="M32" s="2883"/>
    </row>
    <row r="33" spans="1:13" ht="16.149999999999999" customHeight="1" thickBot="1">
      <c r="A33" s="2952" t="s">
        <v>3569</v>
      </c>
      <c r="B33" s="2953"/>
      <c r="C33" s="2953"/>
      <c r="D33" s="2954"/>
      <c r="E33" s="2955">
        <v>479111</v>
      </c>
      <c r="F33" s="2955">
        <v>488458</v>
      </c>
      <c r="G33" s="2956">
        <v>2650.2</v>
      </c>
      <c r="H33" s="2956">
        <v>2754</v>
      </c>
      <c r="I33" s="2957">
        <v>15197.787963000001</v>
      </c>
      <c r="J33" s="2958">
        <v>15915</v>
      </c>
      <c r="K33" s="2959">
        <v>5.73</v>
      </c>
      <c r="L33" s="2960">
        <v>5.78</v>
      </c>
      <c r="M33" s="2883"/>
    </row>
    <row r="34" spans="1:13" ht="13.5">
      <c r="A34" s="2961" t="s">
        <v>3570</v>
      </c>
      <c r="B34" s="2962"/>
      <c r="C34" s="2962"/>
      <c r="D34" s="2962"/>
      <c r="E34" s="2852" t="s">
        <v>3571</v>
      </c>
      <c r="F34" s="2963"/>
      <c r="G34" s="2918"/>
      <c r="I34" s="2854"/>
      <c r="J34" s="2964"/>
      <c r="K34" s="2088"/>
      <c r="L34" s="2854"/>
      <c r="M34" s="2883"/>
    </row>
    <row r="35" spans="1:13">
      <c r="A35" s="2852"/>
      <c r="H35" s="2965"/>
    </row>
    <row r="36" spans="1:13">
      <c r="E36" s="2966"/>
      <c r="F36" s="2967"/>
      <c r="G36" s="2968"/>
      <c r="H36" s="2966"/>
      <c r="I36" s="2966"/>
      <c r="J36" s="2966"/>
      <c r="K36" s="2966"/>
      <c r="L36" s="2966"/>
    </row>
    <row r="37" spans="1:13">
      <c r="H37" s="2965"/>
      <c r="I37" s="2969"/>
    </row>
    <row r="38" spans="1:13">
      <c r="H38" s="2965"/>
      <c r="I38" s="2969"/>
    </row>
    <row r="39" spans="1:13">
      <c r="E39" s="2966"/>
      <c r="F39" s="2966"/>
      <c r="G39" s="2966"/>
      <c r="H39" s="2965"/>
      <c r="I39" s="2969"/>
      <c r="J39" s="2966"/>
    </row>
    <row r="40" spans="1:13">
      <c r="H40" s="2965"/>
      <c r="I40" s="2969"/>
    </row>
    <row r="41" spans="1:13">
      <c r="H41" s="2965"/>
      <c r="I41" s="2969"/>
    </row>
    <row r="42" spans="1:13">
      <c r="H42" s="2965"/>
      <c r="I42" s="2969"/>
    </row>
    <row r="43" spans="1:13">
      <c r="H43" s="2965"/>
    </row>
  </sheetData>
  <mergeCells count="6">
    <mergeCell ref="A1:C1"/>
    <mergeCell ref="B8:D8"/>
    <mergeCell ref="C13:D14"/>
    <mergeCell ref="A25:D27"/>
    <mergeCell ref="I25:J25"/>
    <mergeCell ref="I26:J26"/>
  </mergeCells>
  <hyperlinks>
    <hyperlink ref="A1" location="CONTENT!A1" display="Back to table of contents"/>
  </hyperlinks>
  <pageMargins left="0.5" right="0" top="0.3" bottom="0.74803149606299202" header="0.31496062992126" footer="0.31496062992126"/>
  <pageSetup paperSize="9"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CK29"/>
  <sheetViews>
    <sheetView zoomScaleNormal="100" workbookViewId="0">
      <selection activeCell="Y1" sqref="Y1:Y1048576"/>
    </sheetView>
  </sheetViews>
  <sheetFormatPr defaultColWidth="9.1640625" defaultRowHeight="17.25" customHeight="1"/>
  <cols>
    <col min="1" max="24" width="6.33203125" style="2253" customWidth="1"/>
    <col min="25" max="16384" width="9.1640625" style="2253"/>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2830" customFormat="1" ht="17.25" customHeight="1">
      <c r="A2" s="2828" t="s">
        <v>3572</v>
      </c>
      <c r="B2" s="2829"/>
      <c r="C2" s="2829"/>
      <c r="D2" s="2829"/>
      <c r="E2" s="2829"/>
      <c r="F2" s="2829"/>
      <c r="G2" s="2829"/>
      <c r="H2" s="2829"/>
      <c r="I2" s="2829"/>
      <c r="J2" s="2829"/>
      <c r="K2" s="2829"/>
      <c r="L2" s="2829"/>
      <c r="M2" s="2829"/>
      <c r="N2" s="2829"/>
      <c r="O2" s="2829"/>
      <c r="P2" s="2829"/>
      <c r="Q2" s="2734"/>
      <c r="R2" s="2734"/>
      <c r="S2" s="2734"/>
      <c r="T2" s="2829"/>
      <c r="U2" s="2829"/>
      <c r="V2" s="2829"/>
      <c r="W2" s="2829"/>
      <c r="X2" s="2829"/>
    </row>
    <row r="3" spans="1:89" ht="17.25" customHeight="1" thickBot="1">
      <c r="A3" s="2734"/>
      <c r="B3" s="2831"/>
      <c r="C3" s="2831"/>
      <c r="D3" s="2831"/>
      <c r="E3" s="2831"/>
      <c r="F3" s="2831"/>
      <c r="G3" s="2831"/>
      <c r="H3" s="2831"/>
      <c r="I3" s="2831"/>
      <c r="J3" s="2831"/>
      <c r="K3" s="2831"/>
      <c r="L3" s="2831"/>
      <c r="M3" s="2831"/>
      <c r="N3" s="2831"/>
      <c r="O3" s="2831"/>
      <c r="P3" s="2831"/>
      <c r="Q3" s="2734"/>
      <c r="R3" s="2734"/>
      <c r="S3" s="2734"/>
      <c r="T3" s="2831"/>
      <c r="U3" s="2831"/>
      <c r="V3" s="2831"/>
      <c r="W3" s="2831"/>
      <c r="X3" s="2831"/>
    </row>
    <row r="4" spans="1:89" ht="19.899999999999999" customHeight="1">
      <c r="A4" s="2832" t="s">
        <v>342</v>
      </c>
      <c r="B4" s="7076" t="s">
        <v>3573</v>
      </c>
      <c r="C4" s="7077"/>
      <c r="D4" s="7078"/>
      <c r="E4" s="7076" t="s">
        <v>3574</v>
      </c>
      <c r="F4" s="7077"/>
      <c r="G4" s="7078"/>
      <c r="H4" s="7076" t="s">
        <v>3575</v>
      </c>
      <c r="I4" s="7077"/>
      <c r="J4" s="7078"/>
      <c r="K4" s="7076" t="s">
        <v>3576</v>
      </c>
      <c r="L4" s="7077"/>
      <c r="M4" s="7078"/>
      <c r="N4" s="7076" t="s">
        <v>3577</v>
      </c>
      <c r="O4" s="7077"/>
      <c r="P4" s="7078"/>
      <c r="Q4" s="7076" t="s">
        <v>3578</v>
      </c>
      <c r="R4" s="7077"/>
      <c r="S4" s="7078"/>
      <c r="T4" s="7079" t="s">
        <v>3579</v>
      </c>
      <c r="U4" s="7080"/>
      <c r="V4" s="7080"/>
      <c r="W4" s="7080"/>
      <c r="X4" s="7081"/>
    </row>
    <row r="5" spans="1:89" ht="19.899999999999999" customHeight="1">
      <c r="A5" s="2833"/>
      <c r="B5" s="2091" t="s">
        <v>3580</v>
      </c>
      <c r="C5" s="2092" t="s">
        <v>3581</v>
      </c>
      <c r="D5" s="2093" t="s">
        <v>260</v>
      </c>
      <c r="E5" s="2091" t="s">
        <v>3580</v>
      </c>
      <c r="F5" s="2092" t="s">
        <v>3581</v>
      </c>
      <c r="G5" s="2093" t="s">
        <v>260</v>
      </c>
      <c r="H5" s="2091" t="s">
        <v>3580</v>
      </c>
      <c r="I5" s="2092" t="s">
        <v>3581</v>
      </c>
      <c r="J5" s="2093" t="s">
        <v>260</v>
      </c>
      <c r="K5" s="2091" t="s">
        <v>3580</v>
      </c>
      <c r="L5" s="2092" t="s">
        <v>3581</v>
      </c>
      <c r="M5" s="2093" t="s">
        <v>260</v>
      </c>
      <c r="N5" s="2091" t="s">
        <v>3580</v>
      </c>
      <c r="O5" s="2092" t="s">
        <v>3581</v>
      </c>
      <c r="P5" s="2093" t="s">
        <v>260</v>
      </c>
      <c r="Q5" s="2091" t="s">
        <v>3580</v>
      </c>
      <c r="R5" s="2092" t="s">
        <v>3581</v>
      </c>
      <c r="S5" s="2093" t="s">
        <v>260</v>
      </c>
      <c r="T5" s="2091" t="s">
        <v>3580</v>
      </c>
      <c r="U5" s="2092" t="s">
        <v>3581</v>
      </c>
      <c r="V5" s="2093" t="s">
        <v>260</v>
      </c>
      <c r="W5" s="2094" t="s">
        <v>3580</v>
      </c>
      <c r="X5" s="2092" t="s">
        <v>3582</v>
      </c>
    </row>
    <row r="6" spans="1:89" ht="19.899999999999999" customHeight="1">
      <c r="A6" s="7082" t="s">
        <v>3583</v>
      </c>
      <c r="B6" s="7083"/>
      <c r="C6" s="7083"/>
      <c r="D6" s="7083"/>
      <c r="E6" s="7083"/>
      <c r="F6" s="7083"/>
      <c r="G6" s="7083"/>
      <c r="H6" s="7083"/>
      <c r="I6" s="7083"/>
      <c r="J6" s="7083"/>
      <c r="K6" s="7083"/>
      <c r="L6" s="7083"/>
      <c r="M6" s="7083"/>
      <c r="N6" s="7083"/>
      <c r="O6" s="7083"/>
      <c r="P6" s="7083"/>
      <c r="Q6" s="7083"/>
      <c r="R6" s="7083"/>
      <c r="S6" s="7083"/>
      <c r="T6" s="7083"/>
      <c r="U6" s="7083"/>
      <c r="V6" s="7083"/>
      <c r="W6" s="7083"/>
      <c r="X6" s="7084"/>
    </row>
    <row r="7" spans="1:89" ht="19.899999999999999" customHeight="1">
      <c r="A7" s="2834" t="s">
        <v>2393</v>
      </c>
      <c r="B7" s="2835">
        <v>43.899999999999991</v>
      </c>
      <c r="C7" s="2836">
        <v>7.7099999999999991</v>
      </c>
      <c r="D7" s="2837">
        <v>51.61</v>
      </c>
      <c r="E7" s="2838">
        <v>0</v>
      </c>
      <c r="F7" s="2836">
        <v>33.5</v>
      </c>
      <c r="G7" s="2837">
        <v>33.5</v>
      </c>
      <c r="H7" s="2835">
        <v>17.440000000000005</v>
      </c>
      <c r="I7" s="2836">
        <v>17.7</v>
      </c>
      <c r="J7" s="2837">
        <v>35.139999999999993</v>
      </c>
      <c r="K7" s="2835">
        <v>26.000000000000004</v>
      </c>
      <c r="L7" s="2836">
        <v>24.500000000000004</v>
      </c>
      <c r="M7" s="2837">
        <v>50.5</v>
      </c>
      <c r="N7" s="2835">
        <v>10.75</v>
      </c>
      <c r="O7" s="2836">
        <v>25.400000000000006</v>
      </c>
      <c r="P7" s="2837">
        <v>36.150000000000006</v>
      </c>
      <c r="Q7" s="2835">
        <v>14.299999999999999</v>
      </c>
      <c r="R7" s="2836">
        <v>23.400000000000006</v>
      </c>
      <c r="S7" s="2837">
        <v>37.699999999999996</v>
      </c>
      <c r="T7" s="2835">
        <v>112.39</v>
      </c>
      <c r="U7" s="2836">
        <v>132.21</v>
      </c>
      <c r="V7" s="2839">
        <v>244.59999999999997</v>
      </c>
      <c r="W7" s="2840">
        <v>0.4594848732624694</v>
      </c>
      <c r="X7" s="2841">
        <v>0.54051512673753077</v>
      </c>
    </row>
    <row r="8" spans="1:89" ht="19.899999999999999" customHeight="1">
      <c r="A8" s="2834" t="s">
        <v>783</v>
      </c>
      <c r="B8" s="2835">
        <v>44.6</v>
      </c>
      <c r="C8" s="2836">
        <v>7.7</v>
      </c>
      <c r="D8" s="2837">
        <v>52.3</v>
      </c>
      <c r="E8" s="2838">
        <v>0</v>
      </c>
      <c r="F8" s="2836">
        <v>33.799999999999997</v>
      </c>
      <c r="G8" s="2837">
        <v>33.799999999999997</v>
      </c>
      <c r="H8" s="2835">
        <v>21.299999999999997</v>
      </c>
      <c r="I8" s="2836">
        <v>14.3</v>
      </c>
      <c r="J8" s="2837">
        <v>35.6</v>
      </c>
      <c r="K8" s="2835">
        <v>26.000000000000004</v>
      </c>
      <c r="L8" s="2836">
        <v>24.799999999999997</v>
      </c>
      <c r="M8" s="2837">
        <v>50.800000000000004</v>
      </c>
      <c r="N8" s="2835">
        <v>10.7</v>
      </c>
      <c r="O8" s="2836">
        <v>24.7</v>
      </c>
      <c r="P8" s="2837">
        <v>35.4</v>
      </c>
      <c r="Q8" s="2835">
        <v>13.3</v>
      </c>
      <c r="R8" s="2836">
        <v>26.1</v>
      </c>
      <c r="S8" s="2837">
        <v>39.4</v>
      </c>
      <c r="T8" s="2835">
        <v>115.9</v>
      </c>
      <c r="U8" s="2836">
        <v>131.4</v>
      </c>
      <c r="V8" s="2839">
        <v>247.3</v>
      </c>
      <c r="W8" s="2840">
        <v>0.46867036123134198</v>
      </c>
      <c r="X8" s="2841">
        <v>0.53132963876865802</v>
      </c>
    </row>
    <row r="9" spans="1:89" s="2842" customFormat="1" ht="19.899999999999999" customHeight="1">
      <c r="A9" s="2834" t="s">
        <v>2394</v>
      </c>
      <c r="B9" s="2835">
        <v>43.64</v>
      </c>
      <c r="C9" s="2836">
        <v>7.79</v>
      </c>
      <c r="D9" s="2837">
        <v>51.43</v>
      </c>
      <c r="E9" s="2838">
        <v>10.6</v>
      </c>
      <c r="F9" s="2836">
        <v>35.53</v>
      </c>
      <c r="G9" s="2836">
        <v>46.150000000000006</v>
      </c>
      <c r="H9" s="2835">
        <v>31.270000000000003</v>
      </c>
      <c r="I9" s="2836">
        <v>12.969999999999997</v>
      </c>
      <c r="J9" s="2837">
        <v>44.24</v>
      </c>
      <c r="K9" s="2835">
        <v>31.16</v>
      </c>
      <c r="L9" s="2836">
        <v>7.84</v>
      </c>
      <c r="M9" s="2837">
        <v>39</v>
      </c>
      <c r="N9" s="2835">
        <v>11.33</v>
      </c>
      <c r="O9" s="2836">
        <v>26.630000000000003</v>
      </c>
      <c r="P9" s="2837">
        <v>37.96</v>
      </c>
      <c r="Q9" s="2835">
        <v>15.57</v>
      </c>
      <c r="R9" s="2836">
        <v>26.919999999999998</v>
      </c>
      <c r="S9" s="2837">
        <v>42.489999999999995</v>
      </c>
      <c r="T9" s="2835">
        <v>143.59</v>
      </c>
      <c r="U9" s="2836">
        <v>117.67999999999999</v>
      </c>
      <c r="V9" s="2839">
        <v>261.27</v>
      </c>
      <c r="W9" s="2840">
        <v>0.54958472078692544</v>
      </c>
      <c r="X9" s="2841">
        <v>0.45041527921307462</v>
      </c>
    </row>
    <row r="10" spans="1:89" ht="19.899999999999999" customHeight="1">
      <c r="A10" s="2834" t="s">
        <v>1930</v>
      </c>
      <c r="B10" s="2835">
        <v>45.2</v>
      </c>
      <c r="C10" s="2836">
        <v>7.7</v>
      </c>
      <c r="D10" s="2843">
        <v>52.9</v>
      </c>
      <c r="E10" s="2844">
        <v>13.3</v>
      </c>
      <c r="F10" s="2836">
        <v>34</v>
      </c>
      <c r="G10" s="2837">
        <v>47.3</v>
      </c>
      <c r="H10" s="2835">
        <v>31.2</v>
      </c>
      <c r="I10" s="2836">
        <v>14.4</v>
      </c>
      <c r="J10" s="2837">
        <v>45.6</v>
      </c>
      <c r="K10" s="2835">
        <v>30.3</v>
      </c>
      <c r="L10" s="2836">
        <v>26.8</v>
      </c>
      <c r="M10" s="2837">
        <v>57.1</v>
      </c>
      <c r="N10" s="2835">
        <v>11.7</v>
      </c>
      <c r="O10" s="2836">
        <v>27.8</v>
      </c>
      <c r="P10" s="2837">
        <v>39.5</v>
      </c>
      <c r="Q10" s="2835">
        <v>16</v>
      </c>
      <c r="R10" s="2836">
        <v>26.8</v>
      </c>
      <c r="S10" s="2837">
        <v>42.8</v>
      </c>
      <c r="T10" s="2835">
        <v>147.69999999999999</v>
      </c>
      <c r="U10" s="2836">
        <v>137.5</v>
      </c>
      <c r="V10" s="2839">
        <v>285.2</v>
      </c>
      <c r="W10" s="2840">
        <v>0.52</v>
      </c>
      <c r="X10" s="2841">
        <v>0.48</v>
      </c>
    </row>
    <row r="11" spans="1:89" ht="19.899999999999999" customHeight="1">
      <c r="A11" s="2834" t="s">
        <v>724</v>
      </c>
      <c r="B11" s="2835">
        <v>45.947839000000002</v>
      </c>
      <c r="C11" s="2836">
        <v>8.1851079999999996</v>
      </c>
      <c r="D11" s="2843">
        <v>54.132947000000001</v>
      </c>
      <c r="E11" s="2845">
        <v>15.47565</v>
      </c>
      <c r="F11" s="2836">
        <v>35.516712999999996</v>
      </c>
      <c r="G11" s="2837">
        <v>50.992362999999997</v>
      </c>
      <c r="H11" s="2835">
        <v>32.704702000000005</v>
      </c>
      <c r="I11" s="2836">
        <v>13.787955</v>
      </c>
      <c r="J11" s="2837">
        <v>46.492657000000008</v>
      </c>
      <c r="K11" s="2835">
        <v>32.82967</v>
      </c>
      <c r="L11" s="2836">
        <v>26.808515000000003</v>
      </c>
      <c r="M11" s="2837">
        <v>59.638185000000007</v>
      </c>
      <c r="N11" s="2835">
        <v>11.383571999999999</v>
      </c>
      <c r="O11" s="2836">
        <v>28.561420000000005</v>
      </c>
      <c r="P11" s="2837">
        <v>39.944992000000006</v>
      </c>
      <c r="Q11" s="2835">
        <v>15.541911000000001</v>
      </c>
      <c r="R11" s="2836">
        <v>28.407905000000003</v>
      </c>
      <c r="S11" s="2837">
        <v>43.949816000000006</v>
      </c>
      <c r="T11" s="2835">
        <v>153.88334399999999</v>
      </c>
      <c r="U11" s="2836">
        <v>141.267616</v>
      </c>
      <c r="V11" s="2839">
        <v>295.15096</v>
      </c>
      <c r="W11" s="2840">
        <v>0.52137165333970104</v>
      </c>
      <c r="X11" s="2841">
        <v>0.47868346660298999</v>
      </c>
    </row>
    <row r="12" spans="1:89" ht="19.899999999999999" customHeight="1" thickBot="1">
      <c r="A12" s="2846"/>
      <c r="B12" s="2847"/>
      <c r="C12" s="2848"/>
      <c r="D12" s="2849"/>
      <c r="E12" s="2850"/>
      <c r="F12" s="2848"/>
      <c r="G12" s="2849"/>
      <c r="H12" s="2847"/>
      <c r="I12" s="2848"/>
      <c r="J12" s="2849"/>
      <c r="K12" s="2850"/>
      <c r="L12" s="2848"/>
      <c r="M12" s="2849"/>
      <c r="N12" s="2847"/>
      <c r="O12" s="2848"/>
      <c r="P12" s="2849"/>
      <c r="Q12" s="2850"/>
      <c r="R12" s="2848"/>
      <c r="S12" s="2849"/>
      <c r="T12" s="2847"/>
      <c r="U12" s="2848"/>
      <c r="V12" s="2849"/>
      <c r="W12" s="2850"/>
      <c r="X12" s="2851"/>
    </row>
    <row r="13" spans="1:89" ht="19.899999999999999" customHeight="1">
      <c r="A13" s="2852" t="s">
        <v>3584</v>
      </c>
      <c r="B13" s="2734"/>
      <c r="C13" s="2734"/>
      <c r="D13" s="2734"/>
      <c r="E13" s="2734"/>
      <c r="F13" s="2734"/>
      <c r="G13" s="2734"/>
      <c r="H13" s="2734"/>
      <c r="I13" s="2734"/>
      <c r="J13" s="2734"/>
      <c r="K13" s="2734"/>
      <c r="L13" s="2734"/>
      <c r="M13" s="2734"/>
      <c r="N13" s="2734"/>
      <c r="O13" s="2734"/>
      <c r="P13" s="2734"/>
      <c r="Q13" s="2734"/>
      <c r="R13" s="2734"/>
      <c r="S13" s="2734"/>
      <c r="T13" s="2734"/>
      <c r="U13" s="2734"/>
      <c r="V13" s="2734"/>
      <c r="W13" s="2734"/>
      <c r="X13" s="2734"/>
    </row>
    <row r="14" spans="1:89" ht="19.899999999999999" customHeight="1">
      <c r="A14" s="2853"/>
      <c r="B14" s="2854"/>
      <c r="C14" s="2854"/>
      <c r="D14" s="2854"/>
      <c r="E14" s="2854"/>
      <c r="F14" s="2854"/>
      <c r="G14" s="2854"/>
      <c r="H14" s="2854"/>
      <c r="I14" s="2854"/>
      <c r="J14" s="2854"/>
      <c r="K14" s="2854"/>
      <c r="L14" s="2854"/>
      <c r="M14" s="2854"/>
      <c r="N14" s="2854"/>
      <c r="O14" s="2854"/>
      <c r="P14" s="2854"/>
      <c r="Q14" s="2854"/>
      <c r="R14" s="2854"/>
      <c r="S14" s="2854"/>
      <c r="T14" s="2854"/>
      <c r="U14" s="2854"/>
      <c r="V14" s="2854"/>
      <c r="W14" s="2854"/>
      <c r="X14" s="2854"/>
    </row>
    <row r="15" spans="1:89" s="2856" customFormat="1" ht="19.899999999999999" customHeight="1" thickBot="1">
      <c r="A15" s="2855" t="s">
        <v>3585</v>
      </c>
      <c r="B15" s="2095"/>
      <c r="C15" s="2095"/>
      <c r="D15" s="2095"/>
      <c r="S15" s="2857"/>
      <c r="T15" s="2857"/>
      <c r="U15" s="2857"/>
      <c r="V15" s="2857"/>
      <c r="W15" s="2857"/>
      <c r="X15" s="2857"/>
    </row>
    <row r="16" spans="1:89" ht="36.6" customHeight="1">
      <c r="A16" s="7067" t="s">
        <v>3586</v>
      </c>
      <c r="B16" s="7068"/>
      <c r="C16" s="7068"/>
      <c r="D16" s="7069"/>
      <c r="E16" s="7073" t="s">
        <v>3587</v>
      </c>
      <c r="F16" s="7074"/>
      <c r="G16" s="7074"/>
      <c r="H16" s="7074"/>
      <c r="I16" s="7075" t="s">
        <v>3588</v>
      </c>
      <c r="J16" s="7075"/>
      <c r="K16" s="7075"/>
      <c r="L16" s="7075"/>
      <c r="M16" s="7075"/>
      <c r="N16" s="7075"/>
      <c r="O16" s="7075" t="s">
        <v>3589</v>
      </c>
      <c r="P16" s="7075"/>
      <c r="Q16" s="7075"/>
      <c r="R16" s="7075"/>
      <c r="S16" s="7075"/>
      <c r="T16" s="7075"/>
      <c r="U16" s="7075" t="s">
        <v>3590</v>
      </c>
      <c r="V16" s="7075"/>
      <c r="W16" s="7075"/>
      <c r="X16" s="7085"/>
    </row>
    <row r="17" spans="1:28" ht="19.899999999999999" customHeight="1">
      <c r="A17" s="7070"/>
      <c r="B17" s="7071"/>
      <c r="C17" s="7071"/>
      <c r="D17" s="7072"/>
      <c r="E17" s="7086">
        <v>2018</v>
      </c>
      <c r="F17" s="7086"/>
      <c r="G17" s="7086">
        <v>2019</v>
      </c>
      <c r="H17" s="7086"/>
      <c r="I17" s="7086">
        <v>2018</v>
      </c>
      <c r="J17" s="7086"/>
      <c r="K17" s="7086"/>
      <c r="L17" s="7086">
        <v>2019</v>
      </c>
      <c r="M17" s="7086"/>
      <c r="N17" s="7086"/>
      <c r="O17" s="7086">
        <v>2018</v>
      </c>
      <c r="P17" s="7086"/>
      <c r="Q17" s="7086"/>
      <c r="R17" s="7086">
        <v>2019</v>
      </c>
      <c r="S17" s="7086"/>
      <c r="T17" s="7086"/>
      <c r="U17" s="7086">
        <v>2018</v>
      </c>
      <c r="V17" s="7097"/>
      <c r="W17" s="7086">
        <v>2019</v>
      </c>
      <c r="X17" s="7097"/>
      <c r="AA17" s="2858"/>
    </row>
    <row r="18" spans="1:28" ht="19.899999999999999" customHeight="1">
      <c r="A18" s="7098" t="s">
        <v>933</v>
      </c>
      <c r="B18" s="7099"/>
      <c r="C18" s="7099"/>
      <c r="D18" s="7100"/>
      <c r="E18" s="7101">
        <v>348036</v>
      </c>
      <c r="F18" s="7102"/>
      <c r="G18" s="7101">
        <v>354245</v>
      </c>
      <c r="H18" s="7102"/>
      <c r="I18" s="7064">
        <v>83</v>
      </c>
      <c r="J18" s="7065"/>
      <c r="K18" s="7066"/>
      <c r="L18" s="7064">
        <v>83.5</v>
      </c>
      <c r="M18" s="7065"/>
      <c r="N18" s="7066"/>
      <c r="O18" s="7064">
        <v>810.1</v>
      </c>
      <c r="P18" s="7065"/>
      <c r="Q18" s="7066"/>
      <c r="R18" s="7064">
        <v>817.5</v>
      </c>
      <c r="S18" s="7065"/>
      <c r="T18" s="7066"/>
      <c r="U18" s="7064">
        <v>9.8000000000000007</v>
      </c>
      <c r="V18" s="7087"/>
      <c r="W18" s="7064">
        <v>9.8000000000000007</v>
      </c>
      <c r="X18" s="7087"/>
      <c r="AA18" s="2858"/>
    </row>
    <row r="19" spans="1:28" ht="19.899999999999999" customHeight="1">
      <c r="A19" s="7088" t="s">
        <v>3591</v>
      </c>
      <c r="B19" s="7089"/>
      <c r="C19" s="7089"/>
      <c r="D19" s="7090"/>
      <c r="E19" s="7091">
        <v>2573</v>
      </c>
      <c r="F19" s="7092"/>
      <c r="G19" s="7091">
        <v>2571</v>
      </c>
      <c r="H19" s="7092"/>
      <c r="I19" s="7093">
        <v>4.0999999999999996</v>
      </c>
      <c r="J19" s="7094"/>
      <c r="K19" s="7095"/>
      <c r="L19" s="7093">
        <v>4.3</v>
      </c>
      <c r="M19" s="7094"/>
      <c r="N19" s="7095"/>
      <c r="O19" s="7093">
        <v>98.2</v>
      </c>
      <c r="P19" s="7094"/>
      <c r="Q19" s="7095"/>
      <c r="R19" s="7093">
        <v>103.7</v>
      </c>
      <c r="S19" s="7094"/>
      <c r="T19" s="7095"/>
      <c r="U19" s="7093">
        <v>24</v>
      </c>
      <c r="V19" s="7096"/>
      <c r="W19" s="7093">
        <v>24</v>
      </c>
      <c r="X19" s="7096"/>
      <c r="AA19" s="2858"/>
    </row>
    <row r="20" spans="1:28" ht="19.899999999999999" customHeight="1">
      <c r="A20" s="7088" t="s">
        <v>3592</v>
      </c>
      <c r="B20" s="7089"/>
      <c r="C20" s="7089"/>
      <c r="D20" s="7090"/>
      <c r="E20" s="7091">
        <v>29</v>
      </c>
      <c r="F20" s="7092"/>
      <c r="G20" s="7091">
        <v>27</v>
      </c>
      <c r="H20" s="7092"/>
      <c r="I20" s="7093">
        <v>0</v>
      </c>
      <c r="J20" s="7094"/>
      <c r="K20" s="7095"/>
      <c r="L20" s="7093">
        <v>0</v>
      </c>
      <c r="M20" s="7094"/>
      <c r="N20" s="7095"/>
      <c r="O20" s="7093">
        <v>0.1</v>
      </c>
      <c r="P20" s="7094"/>
      <c r="Q20" s="7095"/>
      <c r="R20" s="7093">
        <v>0.1</v>
      </c>
      <c r="S20" s="7094"/>
      <c r="T20" s="7095"/>
      <c r="U20" s="7093">
        <v>9.4</v>
      </c>
      <c r="V20" s="7096"/>
      <c r="W20" s="7093">
        <v>10.5</v>
      </c>
      <c r="X20" s="7096"/>
      <c r="AA20" s="2858"/>
    </row>
    <row r="21" spans="1:28" ht="19.899999999999999" customHeight="1">
      <c r="A21" s="7088" t="s">
        <v>1851</v>
      </c>
      <c r="B21" s="7089"/>
      <c r="C21" s="7089"/>
      <c r="D21" s="7090"/>
      <c r="E21" s="7091">
        <v>1270</v>
      </c>
      <c r="F21" s="7092"/>
      <c r="G21" s="7091">
        <v>1327</v>
      </c>
      <c r="H21" s="7092"/>
      <c r="I21" s="7093">
        <v>8.4</v>
      </c>
      <c r="J21" s="7094"/>
      <c r="K21" s="7095"/>
      <c r="L21" s="7093">
        <v>8.6999999999999993</v>
      </c>
      <c r="M21" s="7094"/>
      <c r="N21" s="7095"/>
      <c r="O21" s="7093">
        <v>289.5</v>
      </c>
      <c r="P21" s="7094"/>
      <c r="Q21" s="7095"/>
      <c r="R21" s="7093">
        <v>301.39999999999998</v>
      </c>
      <c r="S21" s="7094"/>
      <c r="T21" s="7095"/>
      <c r="U21" s="7093">
        <v>34.5</v>
      </c>
      <c r="V21" s="7096"/>
      <c r="W21" s="7093">
        <v>34.5</v>
      </c>
      <c r="X21" s="7096"/>
      <c r="AA21" s="2858"/>
      <c r="AB21" s="2859"/>
    </row>
    <row r="22" spans="1:28" ht="19.899999999999999" customHeight="1">
      <c r="A22" s="7088" t="s">
        <v>3566</v>
      </c>
      <c r="B22" s="7089"/>
      <c r="C22" s="7089"/>
      <c r="D22" s="7090"/>
      <c r="E22" s="7091">
        <v>15371</v>
      </c>
      <c r="F22" s="7092"/>
      <c r="G22" s="7091">
        <v>15854</v>
      </c>
      <c r="H22" s="7092"/>
      <c r="I22" s="7093">
        <v>7.2</v>
      </c>
      <c r="J22" s="7094"/>
      <c r="K22" s="7095"/>
      <c r="L22" s="7093">
        <v>7.6</v>
      </c>
      <c r="M22" s="7094"/>
      <c r="N22" s="7095"/>
      <c r="O22" s="7093">
        <v>191.9</v>
      </c>
      <c r="P22" s="7094"/>
      <c r="Q22" s="7095"/>
      <c r="R22" s="7093">
        <v>203.1</v>
      </c>
      <c r="S22" s="7094"/>
      <c r="T22" s="7095"/>
      <c r="U22" s="7093">
        <v>26.7</v>
      </c>
      <c r="V22" s="7096"/>
      <c r="W22" s="7093">
        <v>26.6</v>
      </c>
      <c r="X22" s="7096"/>
      <c r="AA22" s="2858"/>
    </row>
    <row r="23" spans="1:28" ht="19.899999999999999" customHeight="1">
      <c r="A23" s="7088" t="s">
        <v>3593</v>
      </c>
      <c r="B23" s="7089"/>
      <c r="C23" s="7089"/>
      <c r="D23" s="7090"/>
      <c r="E23" s="7091">
        <v>2210</v>
      </c>
      <c r="F23" s="7092"/>
      <c r="G23" s="7091">
        <v>2248</v>
      </c>
      <c r="H23" s="7092"/>
      <c r="I23" s="7093">
        <v>0.8</v>
      </c>
      <c r="J23" s="7094"/>
      <c r="K23" s="7095"/>
      <c r="L23" s="7093">
        <v>0.7</v>
      </c>
      <c r="M23" s="7094"/>
      <c r="N23" s="7095"/>
      <c r="O23" s="7093">
        <v>15.8</v>
      </c>
      <c r="P23" s="7094"/>
      <c r="Q23" s="7095"/>
      <c r="R23" s="7093">
        <v>14.7</v>
      </c>
      <c r="S23" s="7094"/>
      <c r="T23" s="7095"/>
      <c r="U23" s="7093">
        <v>21</v>
      </c>
      <c r="V23" s="7096"/>
      <c r="W23" s="7093">
        <v>20.6</v>
      </c>
      <c r="X23" s="7096"/>
      <c r="AA23" s="2858"/>
    </row>
    <row r="24" spans="1:28" ht="19.899999999999999" customHeight="1">
      <c r="A24" s="7088" t="s">
        <v>3567</v>
      </c>
      <c r="B24" s="7089"/>
      <c r="C24" s="7089"/>
      <c r="D24" s="7090"/>
      <c r="E24" s="7103">
        <v>529</v>
      </c>
      <c r="F24" s="7104"/>
      <c r="G24" s="7103">
        <v>526</v>
      </c>
      <c r="H24" s="7104"/>
      <c r="I24" s="7105">
        <v>3.7</v>
      </c>
      <c r="J24" s="7106"/>
      <c r="K24" s="7107"/>
      <c r="L24" s="7105">
        <v>3.4</v>
      </c>
      <c r="M24" s="7106"/>
      <c r="N24" s="7107"/>
      <c r="O24" s="7105">
        <v>67</v>
      </c>
      <c r="P24" s="7106"/>
      <c r="Q24" s="7107"/>
      <c r="R24" s="7105">
        <v>62.4</v>
      </c>
      <c r="S24" s="7106"/>
      <c r="T24" s="7107"/>
      <c r="U24" s="7105">
        <v>18.2</v>
      </c>
      <c r="V24" s="7108"/>
      <c r="W24" s="7105">
        <v>18.2</v>
      </c>
      <c r="X24" s="7108"/>
      <c r="AA24" s="2858"/>
    </row>
    <row r="25" spans="1:28" ht="19.899999999999999" customHeight="1">
      <c r="A25" s="7088" t="s">
        <v>2844</v>
      </c>
      <c r="B25" s="7089"/>
      <c r="C25" s="7089"/>
      <c r="D25" s="7090"/>
      <c r="E25" s="7103">
        <v>4169</v>
      </c>
      <c r="F25" s="7104"/>
      <c r="G25" s="7120">
        <v>4207</v>
      </c>
      <c r="H25" s="7121"/>
      <c r="I25" s="7105">
        <v>1.5</v>
      </c>
      <c r="J25" s="7106"/>
      <c r="K25" s="7107"/>
      <c r="L25" s="7105">
        <v>1.6</v>
      </c>
      <c r="M25" s="7106"/>
      <c r="N25" s="7107"/>
      <c r="O25" s="7093">
        <v>22</v>
      </c>
      <c r="P25" s="7094"/>
      <c r="Q25" s="7095"/>
      <c r="R25" s="7093">
        <v>23.1</v>
      </c>
      <c r="S25" s="7094"/>
      <c r="T25" s="7095"/>
      <c r="U25" s="7093">
        <v>14.8</v>
      </c>
      <c r="V25" s="7096"/>
      <c r="W25" s="7093">
        <v>14.6</v>
      </c>
      <c r="X25" s="7096"/>
      <c r="AA25" s="2858"/>
    </row>
    <row r="26" spans="1:28" ht="19.899999999999999" customHeight="1">
      <c r="A26" s="7109" t="s">
        <v>3594</v>
      </c>
      <c r="B26" s="7110"/>
      <c r="C26" s="7110"/>
      <c r="D26" s="7111"/>
      <c r="E26" s="7112">
        <v>374187</v>
      </c>
      <c r="F26" s="7113"/>
      <c r="G26" s="7112">
        <v>381005</v>
      </c>
      <c r="H26" s="7113"/>
      <c r="I26" s="7114">
        <v>108.6</v>
      </c>
      <c r="J26" s="7115"/>
      <c r="K26" s="7116"/>
      <c r="L26" s="7114">
        <v>109.9</v>
      </c>
      <c r="M26" s="7115"/>
      <c r="N26" s="7116"/>
      <c r="O26" s="7117">
        <v>1494.7</v>
      </c>
      <c r="P26" s="7118"/>
      <c r="Q26" s="7119"/>
      <c r="R26" s="7117">
        <v>1526</v>
      </c>
      <c r="S26" s="7118"/>
      <c r="T26" s="7119"/>
      <c r="U26" s="7117">
        <v>13.8</v>
      </c>
      <c r="V26" s="7122"/>
      <c r="W26" s="7117">
        <v>13.9</v>
      </c>
      <c r="X26" s="7122"/>
      <c r="AA26" s="2858"/>
    </row>
    <row r="27" spans="1:28" ht="40.9" customHeight="1" thickBot="1">
      <c r="A27" s="7123" t="s">
        <v>3595</v>
      </c>
      <c r="B27" s="7124"/>
      <c r="C27" s="7124"/>
      <c r="D27" s="7125"/>
      <c r="E27" s="7126">
        <v>395</v>
      </c>
      <c r="F27" s="7127"/>
      <c r="G27" s="7126">
        <v>405</v>
      </c>
      <c r="H27" s="7127"/>
      <c r="I27" s="7128">
        <v>14.4</v>
      </c>
      <c r="J27" s="7129"/>
      <c r="K27" s="7130"/>
      <c r="L27" s="7128">
        <v>15.2</v>
      </c>
      <c r="M27" s="7129"/>
      <c r="N27" s="7130"/>
      <c r="O27" s="7128">
        <v>75.099999999999994</v>
      </c>
      <c r="P27" s="7129"/>
      <c r="Q27" s="7130"/>
      <c r="R27" s="7128">
        <v>85.2</v>
      </c>
      <c r="S27" s="7129"/>
      <c r="T27" s="7130"/>
      <c r="U27" s="7128">
        <v>5.2</v>
      </c>
      <c r="V27" s="7131"/>
      <c r="W27" s="7128">
        <v>5.6</v>
      </c>
      <c r="X27" s="7131"/>
      <c r="Z27" s="2859"/>
      <c r="AA27" s="2858"/>
    </row>
    <row r="28" spans="1:28" ht="19.899999999999999" customHeight="1" thickBot="1">
      <c r="A28" s="7132" t="s">
        <v>3055</v>
      </c>
      <c r="B28" s="7133"/>
      <c r="C28" s="7133"/>
      <c r="D28" s="7134"/>
      <c r="E28" s="7135">
        <v>374582</v>
      </c>
      <c r="F28" s="7136"/>
      <c r="G28" s="7135">
        <v>381410</v>
      </c>
      <c r="H28" s="7136"/>
      <c r="I28" s="7137">
        <v>123</v>
      </c>
      <c r="J28" s="7138"/>
      <c r="K28" s="7139"/>
      <c r="L28" s="7137">
        <v>125.1</v>
      </c>
      <c r="M28" s="7138"/>
      <c r="N28" s="7139"/>
      <c r="O28" s="7137">
        <v>1569.8</v>
      </c>
      <c r="P28" s="7138"/>
      <c r="Q28" s="7139"/>
      <c r="R28" s="7137">
        <v>1611.2</v>
      </c>
      <c r="S28" s="7138"/>
      <c r="T28" s="7139"/>
      <c r="U28" s="7140">
        <v>12.8</v>
      </c>
      <c r="V28" s="7141"/>
      <c r="W28" s="7140">
        <v>12.9</v>
      </c>
      <c r="X28" s="7141"/>
    </row>
    <row r="29" spans="1:28" ht="21.6" customHeight="1">
      <c r="A29" s="2860" t="s">
        <v>3584</v>
      </c>
      <c r="M29" s="2861"/>
      <c r="S29" s="2862"/>
      <c r="T29" s="2863"/>
      <c r="U29" s="2864"/>
      <c r="V29" s="2842"/>
    </row>
  </sheetData>
  <mergeCells count="121">
    <mergeCell ref="A28:D28"/>
    <mergeCell ref="E28:F28"/>
    <mergeCell ref="G28:H28"/>
    <mergeCell ref="I28:K28"/>
    <mergeCell ref="L28:N28"/>
    <mergeCell ref="O28:Q28"/>
    <mergeCell ref="R28:T28"/>
    <mergeCell ref="U28:V28"/>
    <mergeCell ref="W28:X28"/>
    <mergeCell ref="A27:D27"/>
    <mergeCell ref="E27:F27"/>
    <mergeCell ref="G27:H27"/>
    <mergeCell ref="I27:K27"/>
    <mergeCell ref="L27:N27"/>
    <mergeCell ref="O27:Q27"/>
    <mergeCell ref="R27:T27"/>
    <mergeCell ref="U27:V27"/>
    <mergeCell ref="W27:X27"/>
    <mergeCell ref="R25:T25"/>
    <mergeCell ref="U25:V25"/>
    <mergeCell ref="W25:X25"/>
    <mergeCell ref="A26:D26"/>
    <mergeCell ref="E26:F26"/>
    <mergeCell ref="G26:H26"/>
    <mergeCell ref="I26:K26"/>
    <mergeCell ref="L26:N26"/>
    <mergeCell ref="O26:Q26"/>
    <mergeCell ref="R26:T26"/>
    <mergeCell ref="A25:D25"/>
    <mergeCell ref="E25:F25"/>
    <mergeCell ref="G25:H25"/>
    <mergeCell ref="I25:K25"/>
    <mergeCell ref="L25:N25"/>
    <mergeCell ref="O25:Q25"/>
    <mergeCell ref="U26:V26"/>
    <mergeCell ref="W26:X26"/>
    <mergeCell ref="A24:D24"/>
    <mergeCell ref="E24:F24"/>
    <mergeCell ref="G24:H24"/>
    <mergeCell ref="I24:K24"/>
    <mergeCell ref="L24:N24"/>
    <mergeCell ref="O24:Q24"/>
    <mergeCell ref="R24:T24"/>
    <mergeCell ref="U24:V24"/>
    <mergeCell ref="W24:X24"/>
    <mergeCell ref="A23:D23"/>
    <mergeCell ref="E23:F23"/>
    <mergeCell ref="G23:H23"/>
    <mergeCell ref="I23:K23"/>
    <mergeCell ref="L23:N23"/>
    <mergeCell ref="O23:Q23"/>
    <mergeCell ref="R23:T23"/>
    <mergeCell ref="U23:V23"/>
    <mergeCell ref="W23:X23"/>
    <mergeCell ref="R21:T21"/>
    <mergeCell ref="U21:V21"/>
    <mergeCell ref="W21:X21"/>
    <mergeCell ref="A22:D22"/>
    <mergeCell ref="E22:F22"/>
    <mergeCell ref="G22:H22"/>
    <mergeCell ref="I22:K22"/>
    <mergeCell ref="L22:N22"/>
    <mergeCell ref="O22:Q22"/>
    <mergeCell ref="R22:T22"/>
    <mergeCell ref="A21:D21"/>
    <mergeCell ref="E21:F21"/>
    <mergeCell ref="G21:H21"/>
    <mergeCell ref="I21:K21"/>
    <mergeCell ref="L21:N21"/>
    <mergeCell ref="O21:Q21"/>
    <mergeCell ref="U22:V22"/>
    <mergeCell ref="W22:X22"/>
    <mergeCell ref="R17:T17"/>
    <mergeCell ref="U17:V17"/>
    <mergeCell ref="W17:X17"/>
    <mergeCell ref="A18:D18"/>
    <mergeCell ref="E18:F18"/>
    <mergeCell ref="G18:H18"/>
    <mergeCell ref="I18:K18"/>
    <mergeCell ref="A20:D20"/>
    <mergeCell ref="E20:F20"/>
    <mergeCell ref="G20:H20"/>
    <mergeCell ref="I20:K20"/>
    <mergeCell ref="L20:N20"/>
    <mergeCell ref="O20:Q20"/>
    <mergeCell ref="R20:T20"/>
    <mergeCell ref="U20:V20"/>
    <mergeCell ref="W20:X20"/>
    <mergeCell ref="A19:D19"/>
    <mergeCell ref="E19:F19"/>
    <mergeCell ref="G19:H19"/>
    <mergeCell ref="I19:K19"/>
    <mergeCell ref="L19:N19"/>
    <mergeCell ref="O19:Q19"/>
    <mergeCell ref="R19:T19"/>
    <mergeCell ref="U19:V19"/>
    <mergeCell ref="W19:X19"/>
    <mergeCell ref="L18:N18"/>
    <mergeCell ref="O18:Q18"/>
    <mergeCell ref="R18:T18"/>
    <mergeCell ref="A16:D17"/>
    <mergeCell ref="E16:H16"/>
    <mergeCell ref="I16:N16"/>
    <mergeCell ref="O16:T16"/>
    <mergeCell ref="A1:C1"/>
    <mergeCell ref="B4:D4"/>
    <mergeCell ref="E4:G4"/>
    <mergeCell ref="H4:J4"/>
    <mergeCell ref="K4:M4"/>
    <mergeCell ref="N4:P4"/>
    <mergeCell ref="Q4:S4"/>
    <mergeCell ref="T4:X4"/>
    <mergeCell ref="A6:X6"/>
    <mergeCell ref="U16:X16"/>
    <mergeCell ref="E17:F17"/>
    <mergeCell ref="G17:H17"/>
    <mergeCell ref="I17:K17"/>
    <mergeCell ref="L17:N17"/>
    <mergeCell ref="O17:Q17"/>
    <mergeCell ref="U18:V18"/>
    <mergeCell ref="W18:X18"/>
  </mergeCells>
  <hyperlinks>
    <hyperlink ref="A1" location="CONTENT!A1" display="Back to table of contents"/>
  </hyperlinks>
  <pageMargins left="0.35" right="0" top="0.105" bottom="0" header="0.82677165354330695" footer="0.31496062992126"/>
  <pageSetup paperSize="9" fitToHeight="0" orientation="landscape" verticalDpi="4294967294"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5"/>
  <sheetViews>
    <sheetView zoomScaleNormal="100" workbookViewId="0">
      <selection activeCell="L1" sqref="L1:L1048576"/>
    </sheetView>
  </sheetViews>
  <sheetFormatPr defaultColWidth="9.1640625" defaultRowHeight="12.75"/>
  <cols>
    <col min="1" max="1" width="34.33203125" style="5814" customWidth="1"/>
    <col min="2" max="9" width="9.6640625" style="5813" customWidth="1"/>
    <col min="10" max="11" width="10.6640625" style="5813" customWidth="1"/>
    <col min="12" max="12" width="4.33203125" style="5814" customWidth="1"/>
    <col min="13" max="16384" width="9.1640625" style="5814"/>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6.5">
      <c r="A2" s="5812" t="s">
        <v>4178</v>
      </c>
    </row>
    <row r="3" spans="1:89">
      <c r="A3" s="5815"/>
    </row>
    <row r="4" spans="1:89">
      <c r="A4" s="5816"/>
      <c r="B4" s="7143">
        <v>2014</v>
      </c>
      <c r="C4" s="7144"/>
      <c r="D4" s="7143">
        <v>2015</v>
      </c>
      <c r="E4" s="7144"/>
      <c r="F4" s="7143">
        <v>2016</v>
      </c>
      <c r="G4" s="7144"/>
      <c r="H4" s="7143">
        <v>2017</v>
      </c>
      <c r="I4" s="7144"/>
      <c r="J4" s="7143">
        <v>2018</v>
      </c>
      <c r="K4" s="7144"/>
    </row>
    <row r="5" spans="1:89">
      <c r="A5" s="5817"/>
      <c r="B5" s="5818" t="s">
        <v>4179</v>
      </c>
      <c r="C5" s="5819" t="s">
        <v>4180</v>
      </c>
      <c r="D5" s="5818" t="s">
        <v>4179</v>
      </c>
      <c r="E5" s="5819" t="s">
        <v>4180</v>
      </c>
      <c r="F5" s="5818" t="s">
        <v>4179</v>
      </c>
      <c r="G5" s="5819" t="s">
        <v>4180</v>
      </c>
      <c r="H5" s="5818" t="s">
        <v>4179</v>
      </c>
      <c r="I5" s="5819" t="s">
        <v>4180</v>
      </c>
      <c r="J5" s="5818" t="s">
        <v>4179</v>
      </c>
      <c r="K5" s="5819" t="s">
        <v>4180</v>
      </c>
    </row>
    <row r="6" spans="1:89" ht="14.25">
      <c r="A6" s="5820" t="s">
        <v>4181</v>
      </c>
      <c r="B6" s="5821" t="s">
        <v>4182</v>
      </c>
      <c r="C6" s="5819" t="s">
        <v>4183</v>
      </c>
      <c r="D6" s="5821" t="s">
        <v>4182</v>
      </c>
      <c r="E6" s="5819" t="s">
        <v>4183</v>
      </c>
      <c r="F6" s="5821" t="s">
        <v>4182</v>
      </c>
      <c r="G6" s="5819" t="s">
        <v>4183</v>
      </c>
      <c r="H6" s="5821" t="s">
        <v>4182</v>
      </c>
      <c r="I6" s="5819" t="s">
        <v>4183</v>
      </c>
      <c r="J6" s="5821" t="s">
        <v>4182</v>
      </c>
      <c r="K6" s="5819" t="s">
        <v>4183</v>
      </c>
    </row>
    <row r="7" spans="1:89" ht="14.25">
      <c r="A7" s="5822"/>
      <c r="B7" s="5823" t="s">
        <v>4184</v>
      </c>
      <c r="C7" s="5824" t="s">
        <v>4185</v>
      </c>
      <c r="D7" s="5823" t="s">
        <v>4184</v>
      </c>
      <c r="E7" s="5824" t="s">
        <v>4185</v>
      </c>
      <c r="F7" s="5823" t="s">
        <v>4184</v>
      </c>
      <c r="G7" s="5824" t="s">
        <v>4185</v>
      </c>
      <c r="H7" s="5823" t="s">
        <v>4184</v>
      </c>
      <c r="I7" s="5824" t="s">
        <v>4185</v>
      </c>
      <c r="J7" s="5823" t="s">
        <v>4184</v>
      </c>
      <c r="K7" s="5824" t="s">
        <v>4185</v>
      </c>
    </row>
    <row r="8" spans="1:89" ht="16.5" customHeight="1">
      <c r="A8" s="5825" t="s">
        <v>4186</v>
      </c>
      <c r="B8" s="5826">
        <v>6125</v>
      </c>
      <c r="C8" s="5827">
        <v>1381058</v>
      </c>
      <c r="D8" s="5828">
        <v>6538</v>
      </c>
      <c r="E8" s="5827">
        <v>1110954.21</v>
      </c>
      <c r="F8" s="5828">
        <v>6443</v>
      </c>
      <c r="G8" s="5827">
        <v>1171332.43</v>
      </c>
      <c r="H8" s="5829">
        <v>6377</v>
      </c>
      <c r="I8" s="5830">
        <v>1253637.94</v>
      </c>
      <c r="J8" s="5829">
        <v>6760</v>
      </c>
      <c r="K8" s="5830">
        <v>1141124.764</v>
      </c>
      <c r="X8" s="5831"/>
      <c r="Y8" s="5831"/>
      <c r="Z8" s="5831"/>
      <c r="AA8" s="5831"/>
      <c r="AB8" s="5831"/>
      <c r="AC8" s="5831"/>
      <c r="AD8" s="5831"/>
      <c r="AE8" s="5831"/>
      <c r="AF8" s="5831"/>
      <c r="AG8" s="5831"/>
      <c r="AH8" s="5831"/>
      <c r="AI8" s="5831"/>
      <c r="AJ8" s="5831"/>
      <c r="AK8" s="5831"/>
      <c r="AL8" s="5831"/>
      <c r="AM8" s="5831"/>
      <c r="AN8" s="5831"/>
    </row>
    <row r="9" spans="1:89" s="5838" customFormat="1" ht="16.5" customHeight="1">
      <c r="A9" s="5832" t="s">
        <v>4187</v>
      </c>
      <c r="B9" s="5833">
        <v>4348</v>
      </c>
      <c r="C9" s="5834">
        <v>1186155</v>
      </c>
      <c r="D9" s="5835">
        <v>4666</v>
      </c>
      <c r="E9" s="5834">
        <v>904397.49</v>
      </c>
      <c r="F9" s="5835">
        <v>4565</v>
      </c>
      <c r="G9" s="5834">
        <v>969282.15999999992</v>
      </c>
      <c r="H9" s="5836">
        <v>4336</v>
      </c>
      <c r="I9" s="5837">
        <v>1029108.1499999999</v>
      </c>
      <c r="J9" s="5836">
        <v>4074</v>
      </c>
      <c r="K9" s="5837">
        <v>800349.76399999997</v>
      </c>
      <c r="X9" s="5839"/>
      <c r="Y9" s="5839"/>
      <c r="Z9" s="5839"/>
      <c r="AA9" s="5839"/>
      <c r="AB9" s="5839"/>
      <c r="AC9" s="5839"/>
      <c r="AD9" s="5839"/>
      <c r="AE9" s="5839"/>
      <c r="AF9" s="5839"/>
      <c r="AG9" s="5839"/>
      <c r="AH9" s="5839"/>
      <c r="AI9" s="5839"/>
      <c r="AJ9" s="5839"/>
      <c r="AK9" s="5839"/>
      <c r="AL9" s="5839"/>
      <c r="AM9" s="5839"/>
    </row>
    <row r="10" spans="1:89" s="5838" customFormat="1" ht="16.5" customHeight="1">
      <c r="A10" s="5840" t="s">
        <v>4188</v>
      </c>
      <c r="B10" s="5833">
        <v>1777</v>
      </c>
      <c r="C10" s="5834">
        <v>194903</v>
      </c>
      <c r="D10" s="5835">
        <v>1872</v>
      </c>
      <c r="E10" s="5834">
        <v>206556.72</v>
      </c>
      <c r="F10" s="5835">
        <v>1878</v>
      </c>
      <c r="G10" s="5834">
        <v>202050.27</v>
      </c>
      <c r="H10" s="5836">
        <v>2041</v>
      </c>
      <c r="I10" s="5837">
        <v>224529.78999999998</v>
      </c>
      <c r="J10" s="5836">
        <v>2686</v>
      </c>
      <c r="K10" s="5837">
        <v>340775</v>
      </c>
      <c r="X10" s="5839"/>
      <c r="Y10" s="5839"/>
      <c r="Z10" s="5839"/>
      <c r="AA10" s="5839"/>
      <c r="AB10" s="5839"/>
      <c r="AC10" s="5839"/>
      <c r="AD10" s="5839"/>
      <c r="AE10" s="5839"/>
      <c r="AF10" s="5839"/>
      <c r="AG10" s="5839"/>
      <c r="AH10" s="5839"/>
      <c r="AI10" s="5839"/>
      <c r="AJ10" s="5839"/>
      <c r="AK10" s="5839"/>
      <c r="AL10" s="5839"/>
      <c r="AM10" s="5839"/>
    </row>
    <row r="11" spans="1:89" ht="16.5" customHeight="1">
      <c r="A11" s="5841"/>
      <c r="B11" s="5842"/>
      <c r="C11" s="5843"/>
      <c r="D11" s="5844"/>
      <c r="E11" s="5843"/>
      <c r="F11" s="5844"/>
      <c r="G11" s="5843"/>
      <c r="H11" s="5845"/>
      <c r="I11" s="5846"/>
      <c r="J11" s="5845"/>
      <c r="K11" s="5846"/>
      <c r="X11" s="5831"/>
      <c r="Y11" s="5831"/>
      <c r="Z11" s="5831"/>
      <c r="AA11" s="5831"/>
      <c r="AB11" s="5831"/>
      <c r="AC11" s="5831"/>
      <c r="AD11" s="5831"/>
      <c r="AE11" s="5831"/>
      <c r="AF11" s="5831"/>
      <c r="AG11" s="5831"/>
      <c r="AH11" s="5831"/>
      <c r="AI11" s="5831"/>
      <c r="AJ11" s="5831"/>
      <c r="AK11" s="5831"/>
      <c r="AL11" s="5831"/>
      <c r="AM11" s="5831"/>
    </row>
    <row r="12" spans="1:89" ht="16.5" customHeight="1">
      <c r="A12" s="5847" t="s">
        <v>4189</v>
      </c>
      <c r="B12" s="5848">
        <v>465</v>
      </c>
      <c r="C12" s="5830">
        <v>158858</v>
      </c>
      <c r="D12" s="5848">
        <v>375</v>
      </c>
      <c r="E12" s="5830">
        <v>207845.74</v>
      </c>
      <c r="F12" s="5848">
        <v>427</v>
      </c>
      <c r="G12" s="5830">
        <v>271230.3</v>
      </c>
      <c r="H12" s="5848">
        <v>526</v>
      </c>
      <c r="I12" s="5830">
        <v>227829.99999999997</v>
      </c>
      <c r="J12" s="5848">
        <v>484</v>
      </c>
      <c r="K12" s="5830">
        <v>492632</v>
      </c>
      <c r="X12" s="5831"/>
      <c r="Y12" s="5831"/>
      <c r="Z12" s="5831"/>
      <c r="AA12" s="5831"/>
      <c r="AB12" s="5831"/>
      <c r="AC12" s="5831"/>
      <c r="AD12" s="5831"/>
      <c r="AE12" s="5831"/>
      <c r="AF12" s="5831"/>
      <c r="AG12" s="5831"/>
      <c r="AH12" s="5831"/>
      <c r="AI12" s="5831"/>
      <c r="AJ12" s="5831"/>
      <c r="AK12" s="5831"/>
      <c r="AL12" s="5831"/>
      <c r="AM12" s="5831"/>
    </row>
    <row r="13" spans="1:89" ht="16.5" customHeight="1">
      <c r="A13" s="5849" t="s">
        <v>4190</v>
      </c>
      <c r="B13" s="5850">
        <v>17</v>
      </c>
      <c r="C13" s="5851">
        <v>9263</v>
      </c>
      <c r="D13" s="5850">
        <v>23</v>
      </c>
      <c r="E13" s="5851">
        <v>13674</v>
      </c>
      <c r="F13" s="5850">
        <v>29</v>
      </c>
      <c r="G13" s="5851">
        <v>9956</v>
      </c>
      <c r="H13" s="5850">
        <v>17</v>
      </c>
      <c r="I13" s="5851">
        <v>10020.040000000001</v>
      </c>
      <c r="J13" s="5850">
        <v>45</v>
      </c>
      <c r="K13" s="5851">
        <v>28579</v>
      </c>
      <c r="X13" s="5831"/>
      <c r="Y13" s="5831"/>
      <c r="Z13" s="5831"/>
      <c r="AA13" s="5831"/>
      <c r="AB13" s="5831"/>
      <c r="AC13" s="5831"/>
      <c r="AD13" s="5831"/>
      <c r="AE13" s="5831"/>
      <c r="AF13" s="5831"/>
      <c r="AG13" s="5831"/>
      <c r="AH13" s="5831"/>
      <c r="AI13" s="5831"/>
      <c r="AJ13" s="5831"/>
      <c r="AK13" s="5831"/>
      <c r="AL13" s="5831"/>
      <c r="AM13" s="5831"/>
    </row>
    <row r="14" spans="1:89" ht="16.5" customHeight="1">
      <c r="A14" s="5849" t="s">
        <v>4191</v>
      </c>
      <c r="B14" s="5852" t="s">
        <v>4192</v>
      </c>
      <c r="C14" s="5853" t="s">
        <v>1024</v>
      </c>
      <c r="D14" s="5852" t="s">
        <v>4192</v>
      </c>
      <c r="E14" s="5853" t="s">
        <v>1024</v>
      </c>
      <c r="F14" s="5852" t="s">
        <v>4192</v>
      </c>
      <c r="G14" s="5853" t="s">
        <v>1024</v>
      </c>
      <c r="H14" s="5852" t="s">
        <v>4192</v>
      </c>
      <c r="I14" s="5853" t="s">
        <v>1024</v>
      </c>
      <c r="J14" s="5852" t="s">
        <v>4192</v>
      </c>
      <c r="K14" s="5853" t="s">
        <v>1024</v>
      </c>
      <c r="X14" s="5831"/>
      <c r="Y14" s="5831"/>
      <c r="Z14" s="5831"/>
      <c r="AA14" s="5831"/>
      <c r="AB14" s="5831"/>
      <c r="AC14" s="5831"/>
      <c r="AD14" s="5831"/>
      <c r="AE14" s="5831"/>
      <c r="AF14" s="5831"/>
      <c r="AG14" s="5831"/>
      <c r="AH14" s="5831"/>
      <c r="AI14" s="5831"/>
      <c r="AJ14" s="5831"/>
      <c r="AK14" s="5831"/>
      <c r="AL14" s="5831"/>
      <c r="AM14" s="5831"/>
    </row>
    <row r="15" spans="1:89" ht="16.5" customHeight="1">
      <c r="A15" s="5849" t="s">
        <v>1817</v>
      </c>
      <c r="B15" s="5850">
        <v>36</v>
      </c>
      <c r="C15" s="5851">
        <v>14335</v>
      </c>
      <c r="D15" s="5850">
        <v>24</v>
      </c>
      <c r="E15" s="5851">
        <v>23234</v>
      </c>
      <c r="F15" s="5850">
        <v>31</v>
      </c>
      <c r="G15" s="5851">
        <v>7352</v>
      </c>
      <c r="H15" s="5850">
        <v>34</v>
      </c>
      <c r="I15" s="5851">
        <v>12272.2</v>
      </c>
      <c r="J15" s="5850">
        <v>35</v>
      </c>
      <c r="K15" s="5851">
        <v>26084</v>
      </c>
      <c r="X15" s="5831"/>
      <c r="Y15" s="5831"/>
      <c r="Z15" s="5831"/>
      <c r="AA15" s="5831"/>
      <c r="AB15" s="5831"/>
      <c r="AC15" s="5831"/>
      <c r="AD15" s="5831"/>
      <c r="AE15" s="5831"/>
      <c r="AF15" s="5831"/>
      <c r="AG15" s="5831"/>
      <c r="AH15" s="5831"/>
      <c r="AI15" s="5831"/>
      <c r="AJ15" s="5831"/>
      <c r="AK15" s="5831"/>
      <c r="AL15" s="5831"/>
      <c r="AM15" s="5831"/>
    </row>
    <row r="16" spans="1:89" ht="16.5" customHeight="1">
      <c r="A16" s="5854" t="s">
        <v>4193</v>
      </c>
      <c r="B16" s="5850" t="s">
        <v>4192</v>
      </c>
      <c r="C16" s="5851" t="s">
        <v>1024</v>
      </c>
      <c r="D16" s="5850" t="s">
        <v>4192</v>
      </c>
      <c r="E16" s="5851" t="s">
        <v>1024</v>
      </c>
      <c r="F16" s="5850" t="s">
        <v>1024</v>
      </c>
      <c r="G16" s="5851" t="s">
        <v>1024</v>
      </c>
      <c r="H16" s="5850" t="s">
        <v>1024</v>
      </c>
      <c r="I16" s="5851" t="s">
        <v>1024</v>
      </c>
      <c r="J16" s="5850">
        <v>0</v>
      </c>
      <c r="K16" s="5851">
        <v>0</v>
      </c>
      <c r="X16" s="5831"/>
      <c r="Y16" s="5831"/>
      <c r="Z16" s="5831"/>
      <c r="AA16" s="5831"/>
      <c r="AB16" s="5831"/>
      <c r="AC16" s="5831"/>
      <c r="AD16" s="5831"/>
      <c r="AE16" s="5831"/>
      <c r="AF16" s="5831"/>
      <c r="AG16" s="5831"/>
      <c r="AH16" s="5831"/>
      <c r="AI16" s="5831"/>
      <c r="AJ16" s="5831"/>
      <c r="AK16" s="5831"/>
      <c r="AL16" s="5831"/>
      <c r="AM16" s="5831"/>
    </row>
    <row r="17" spans="1:39" ht="16.5" customHeight="1">
      <c r="A17" s="5855" t="s">
        <v>1818</v>
      </c>
      <c r="B17" s="5850">
        <v>1</v>
      </c>
      <c r="C17" s="5851">
        <v>801</v>
      </c>
      <c r="D17" s="5850">
        <v>2</v>
      </c>
      <c r="E17" s="5851">
        <v>381</v>
      </c>
      <c r="F17" s="5850" t="s">
        <v>1024</v>
      </c>
      <c r="G17" s="5851" t="s">
        <v>1024</v>
      </c>
      <c r="H17" s="5850" t="s">
        <v>1024</v>
      </c>
      <c r="I17" s="5851" t="s">
        <v>1024</v>
      </c>
      <c r="J17" s="5850">
        <v>3</v>
      </c>
      <c r="K17" s="5851">
        <v>4536</v>
      </c>
      <c r="X17" s="5831"/>
      <c r="Y17" s="5831"/>
      <c r="Z17" s="5831"/>
      <c r="AA17" s="5831"/>
      <c r="AB17" s="5831"/>
      <c r="AC17" s="5831"/>
      <c r="AD17" s="5831"/>
      <c r="AE17" s="5831"/>
      <c r="AF17" s="5831"/>
      <c r="AG17" s="5831"/>
      <c r="AH17" s="5831"/>
      <c r="AI17" s="5831"/>
      <c r="AJ17" s="5831"/>
      <c r="AK17" s="5831"/>
      <c r="AL17" s="5831"/>
      <c r="AM17" s="5831"/>
    </row>
    <row r="18" spans="1:39" ht="16.5" customHeight="1">
      <c r="A18" s="5855" t="s">
        <v>4194</v>
      </c>
      <c r="B18" s="5850">
        <v>1</v>
      </c>
      <c r="C18" s="5851">
        <v>129</v>
      </c>
      <c r="D18" s="5850" t="s">
        <v>4192</v>
      </c>
      <c r="E18" s="5851" t="s">
        <v>1024</v>
      </c>
      <c r="F18" s="5850" t="s">
        <v>1024</v>
      </c>
      <c r="G18" s="5851" t="s">
        <v>1024</v>
      </c>
      <c r="H18" s="5850" t="s">
        <v>1024</v>
      </c>
      <c r="I18" s="5851" t="s">
        <v>1024</v>
      </c>
      <c r="J18" s="5850">
        <v>1</v>
      </c>
      <c r="K18" s="5851">
        <v>79</v>
      </c>
      <c r="X18" s="5831"/>
      <c r="Y18" s="5831"/>
      <c r="Z18" s="5831"/>
      <c r="AA18" s="5831"/>
      <c r="AB18" s="5831"/>
      <c r="AC18" s="5831"/>
      <c r="AD18" s="5831"/>
      <c r="AE18" s="5831"/>
      <c r="AF18" s="5831"/>
      <c r="AG18" s="5831"/>
      <c r="AH18" s="5831"/>
      <c r="AI18" s="5831"/>
      <c r="AJ18" s="5831"/>
      <c r="AK18" s="5831"/>
      <c r="AL18" s="5831"/>
      <c r="AM18" s="5831"/>
    </row>
    <row r="19" spans="1:39" ht="16.5" customHeight="1">
      <c r="A19" s="5849" t="s">
        <v>1820</v>
      </c>
      <c r="B19" s="5850" t="s">
        <v>4192</v>
      </c>
      <c r="C19" s="5851" t="s">
        <v>1024</v>
      </c>
      <c r="D19" s="5850" t="s">
        <v>4192</v>
      </c>
      <c r="E19" s="5851" t="s">
        <v>1024</v>
      </c>
      <c r="F19" s="5850" t="s">
        <v>1024</v>
      </c>
      <c r="G19" s="5851" t="s">
        <v>1024</v>
      </c>
      <c r="H19" s="5850">
        <v>4</v>
      </c>
      <c r="I19" s="5851">
        <v>1496.73</v>
      </c>
      <c r="J19" s="5850">
        <v>7</v>
      </c>
      <c r="K19" s="5851">
        <v>6667</v>
      </c>
      <c r="X19" s="5831"/>
      <c r="Y19" s="5831"/>
      <c r="Z19" s="5831"/>
      <c r="AA19" s="5831"/>
      <c r="AB19" s="5831"/>
      <c r="AC19" s="5831"/>
      <c r="AD19" s="5831"/>
      <c r="AE19" s="5831"/>
      <c r="AF19" s="5831"/>
      <c r="AG19" s="5831"/>
      <c r="AH19" s="5831"/>
      <c r="AI19" s="5831"/>
      <c r="AJ19" s="5831"/>
      <c r="AK19" s="5831"/>
      <c r="AL19" s="5831"/>
      <c r="AM19" s="5831"/>
    </row>
    <row r="20" spans="1:39" ht="16.5" customHeight="1">
      <c r="A20" s="5855" t="s">
        <v>4195</v>
      </c>
      <c r="B20" s="5850">
        <v>204</v>
      </c>
      <c r="C20" s="5851">
        <v>43187</v>
      </c>
      <c r="D20" s="5850">
        <v>178</v>
      </c>
      <c r="E20" s="5851">
        <v>82841.739999999991</v>
      </c>
      <c r="F20" s="5850">
        <v>180</v>
      </c>
      <c r="G20" s="5851">
        <v>48287.3</v>
      </c>
      <c r="H20" s="5850">
        <v>204</v>
      </c>
      <c r="I20" s="5851">
        <v>46767.59</v>
      </c>
      <c r="J20" s="5850">
        <v>194</v>
      </c>
      <c r="K20" s="5851">
        <v>92854</v>
      </c>
      <c r="X20" s="5831"/>
      <c r="Y20" s="5831"/>
      <c r="Z20" s="5831"/>
      <c r="AA20" s="5831"/>
      <c r="AB20" s="5831"/>
      <c r="AC20" s="5831"/>
      <c r="AD20" s="5831"/>
      <c r="AE20" s="5831"/>
      <c r="AF20" s="5831"/>
      <c r="AG20" s="5831"/>
      <c r="AH20" s="5831"/>
      <c r="AI20" s="5831"/>
      <c r="AJ20" s="5831"/>
      <c r="AK20" s="5831"/>
      <c r="AL20" s="5831"/>
      <c r="AM20" s="5831"/>
    </row>
    <row r="21" spans="1:39" ht="16.5" customHeight="1">
      <c r="A21" s="5849" t="s">
        <v>4196</v>
      </c>
      <c r="B21" s="5850">
        <v>13</v>
      </c>
      <c r="C21" s="5851">
        <v>6488</v>
      </c>
      <c r="D21" s="5850">
        <v>11</v>
      </c>
      <c r="E21" s="5851">
        <v>5300</v>
      </c>
      <c r="F21" s="5850">
        <v>30</v>
      </c>
      <c r="G21" s="5851">
        <v>33845</v>
      </c>
      <c r="H21" s="5850">
        <v>42</v>
      </c>
      <c r="I21" s="5851">
        <v>43022.37</v>
      </c>
      <c r="J21" s="5850">
        <v>34</v>
      </c>
      <c r="K21" s="5851">
        <v>46550</v>
      </c>
      <c r="X21" s="5831"/>
      <c r="Y21" s="5831"/>
      <c r="Z21" s="5831"/>
      <c r="AA21" s="5831"/>
      <c r="AB21" s="5831"/>
      <c r="AC21" s="5831"/>
      <c r="AD21" s="5831"/>
      <c r="AE21" s="5831"/>
      <c r="AF21" s="5831"/>
      <c r="AG21" s="5831"/>
      <c r="AH21" s="5831"/>
      <c r="AI21" s="5831"/>
      <c r="AJ21" s="5831"/>
      <c r="AK21" s="5831"/>
      <c r="AL21" s="5831"/>
      <c r="AM21" s="5831"/>
    </row>
    <row r="22" spans="1:39" ht="16.5" customHeight="1">
      <c r="A22" s="5855" t="s">
        <v>4197</v>
      </c>
      <c r="B22" s="5850">
        <v>67</v>
      </c>
      <c r="C22" s="5851">
        <v>21852</v>
      </c>
      <c r="D22" s="5850">
        <v>37</v>
      </c>
      <c r="E22" s="5851">
        <v>15879</v>
      </c>
      <c r="F22" s="5850">
        <v>38</v>
      </c>
      <c r="G22" s="5851">
        <v>19564</v>
      </c>
      <c r="H22" s="5850">
        <v>79</v>
      </c>
      <c r="I22" s="5851">
        <v>23832.25</v>
      </c>
      <c r="J22" s="5850">
        <v>52</v>
      </c>
      <c r="K22" s="5851">
        <v>155764</v>
      </c>
      <c r="X22" s="5831"/>
      <c r="Y22" s="5831"/>
      <c r="Z22" s="5831"/>
      <c r="AA22" s="5831"/>
      <c r="AB22" s="5831"/>
      <c r="AC22" s="5831"/>
      <c r="AD22" s="5831"/>
      <c r="AE22" s="5831"/>
      <c r="AF22" s="5831"/>
      <c r="AG22" s="5831"/>
      <c r="AH22" s="5831"/>
      <c r="AI22" s="5831"/>
      <c r="AJ22" s="5831"/>
      <c r="AK22" s="5831"/>
      <c r="AL22" s="5831"/>
      <c r="AM22" s="5831"/>
    </row>
    <row r="23" spans="1:39" ht="16.5" customHeight="1">
      <c r="A23" s="5849" t="s">
        <v>2593</v>
      </c>
      <c r="B23" s="5850">
        <v>1</v>
      </c>
      <c r="C23" s="5851">
        <v>310</v>
      </c>
      <c r="D23" s="5850" t="s">
        <v>4192</v>
      </c>
      <c r="E23" s="5851" t="s">
        <v>1024</v>
      </c>
      <c r="F23" s="5850" t="s">
        <v>1024</v>
      </c>
      <c r="G23" s="5851" t="s">
        <v>1024</v>
      </c>
      <c r="H23" s="5850">
        <v>1</v>
      </c>
      <c r="I23" s="5851">
        <v>41</v>
      </c>
      <c r="J23" s="5850">
        <v>4</v>
      </c>
      <c r="K23" s="5851">
        <v>677</v>
      </c>
      <c r="X23" s="5831"/>
      <c r="Y23" s="5831"/>
      <c r="Z23" s="5831"/>
      <c r="AA23" s="5831"/>
      <c r="AB23" s="5831"/>
      <c r="AC23" s="5831"/>
      <c r="AD23" s="5831"/>
      <c r="AE23" s="5831"/>
      <c r="AF23" s="5831"/>
      <c r="AG23" s="5831"/>
      <c r="AH23" s="5831"/>
      <c r="AI23" s="5831"/>
      <c r="AJ23" s="5831"/>
      <c r="AK23" s="5831"/>
      <c r="AL23" s="5831"/>
      <c r="AM23" s="5831"/>
    </row>
    <row r="24" spans="1:39" ht="16.5" customHeight="1">
      <c r="A24" s="5849" t="s">
        <v>4198</v>
      </c>
      <c r="B24" s="5850" t="s">
        <v>4192</v>
      </c>
      <c r="C24" s="5851" t="s">
        <v>1024</v>
      </c>
      <c r="D24" s="5850" t="s">
        <v>4192</v>
      </c>
      <c r="E24" s="5851" t="s">
        <v>1024</v>
      </c>
      <c r="F24" s="5850" t="s">
        <v>1024</v>
      </c>
      <c r="G24" s="5851" t="s">
        <v>1024</v>
      </c>
      <c r="H24" s="5850">
        <v>1</v>
      </c>
      <c r="I24" s="5851">
        <v>100</v>
      </c>
      <c r="J24" s="5850">
        <v>3</v>
      </c>
      <c r="K24" s="5851">
        <v>458</v>
      </c>
      <c r="X24" s="5831"/>
      <c r="Y24" s="5831"/>
      <c r="Z24" s="5831"/>
      <c r="AA24" s="5831"/>
      <c r="AB24" s="5831"/>
      <c r="AC24" s="5831"/>
      <c r="AD24" s="5831"/>
      <c r="AE24" s="5831"/>
      <c r="AF24" s="5831"/>
      <c r="AG24" s="5831"/>
      <c r="AH24" s="5831"/>
      <c r="AI24" s="5831"/>
      <c r="AJ24" s="5831"/>
      <c r="AK24" s="5831"/>
      <c r="AL24" s="5831"/>
      <c r="AM24" s="5831"/>
    </row>
    <row r="25" spans="1:39" ht="16.5" customHeight="1">
      <c r="A25" s="5849" t="s">
        <v>1950</v>
      </c>
      <c r="B25" s="5850">
        <v>3</v>
      </c>
      <c r="C25" s="5851">
        <v>1503</v>
      </c>
      <c r="D25" s="5850">
        <v>5</v>
      </c>
      <c r="E25" s="5851">
        <v>2933</v>
      </c>
      <c r="F25" s="5850">
        <v>32</v>
      </c>
      <c r="G25" s="5851">
        <v>97792</v>
      </c>
      <c r="H25" s="5850">
        <v>29</v>
      </c>
      <c r="I25" s="5851">
        <v>38849.050000000003</v>
      </c>
      <c r="J25" s="5850">
        <v>31</v>
      </c>
      <c r="K25" s="5851">
        <v>72095</v>
      </c>
      <c r="X25" s="5831"/>
      <c r="Y25" s="5831"/>
      <c r="Z25" s="5831"/>
      <c r="AA25" s="5831"/>
      <c r="AB25" s="5831"/>
      <c r="AC25" s="5831"/>
      <c r="AD25" s="5831"/>
      <c r="AE25" s="5831"/>
      <c r="AF25" s="5831"/>
      <c r="AG25" s="5831"/>
      <c r="AH25" s="5831"/>
      <c r="AI25" s="5831"/>
      <c r="AJ25" s="5831"/>
      <c r="AK25" s="5831"/>
      <c r="AL25" s="5831"/>
      <c r="AM25" s="5831"/>
    </row>
    <row r="26" spans="1:39" ht="16.5" customHeight="1">
      <c r="A26" s="5855" t="s">
        <v>1952</v>
      </c>
      <c r="B26" s="5850">
        <v>12</v>
      </c>
      <c r="C26" s="5851">
        <v>11316</v>
      </c>
      <c r="D26" s="5850">
        <v>16</v>
      </c>
      <c r="E26" s="5851">
        <v>21419</v>
      </c>
      <c r="F26" s="5850">
        <v>13</v>
      </c>
      <c r="G26" s="5851">
        <v>9955</v>
      </c>
      <c r="H26" s="5850">
        <v>15</v>
      </c>
      <c r="I26" s="5851">
        <v>12168.84</v>
      </c>
      <c r="J26" s="5850">
        <v>6</v>
      </c>
      <c r="K26" s="5851">
        <v>485</v>
      </c>
      <c r="X26" s="5831"/>
      <c r="Y26" s="5831"/>
      <c r="Z26" s="5831"/>
      <c r="AA26" s="5831"/>
      <c r="AB26" s="5831"/>
      <c r="AC26" s="5831"/>
      <c r="AD26" s="5831"/>
      <c r="AE26" s="5831"/>
      <c r="AF26" s="5831"/>
      <c r="AG26" s="5831"/>
      <c r="AH26" s="5831"/>
      <c r="AI26" s="5831"/>
      <c r="AJ26" s="5831"/>
      <c r="AK26" s="5831"/>
      <c r="AL26" s="5831"/>
      <c r="AM26" s="5831"/>
    </row>
    <row r="27" spans="1:39" ht="16.5" customHeight="1">
      <c r="A27" s="5855" t="s">
        <v>1828</v>
      </c>
      <c r="B27" s="5850">
        <v>23</v>
      </c>
      <c r="C27" s="5851">
        <v>24483</v>
      </c>
      <c r="D27" s="5850">
        <v>10</v>
      </c>
      <c r="E27" s="5851">
        <v>4040</v>
      </c>
      <c r="F27" s="5850">
        <v>14</v>
      </c>
      <c r="G27" s="5851">
        <v>5651</v>
      </c>
      <c r="H27" s="5850">
        <v>16</v>
      </c>
      <c r="I27" s="5851">
        <v>4941.1000000000004</v>
      </c>
      <c r="J27" s="5850">
        <v>12</v>
      </c>
      <c r="K27" s="5851">
        <v>10731</v>
      </c>
      <c r="X27" s="5831"/>
      <c r="Y27" s="5831"/>
      <c r="Z27" s="5831"/>
      <c r="AA27" s="5831"/>
      <c r="AB27" s="5831"/>
      <c r="AC27" s="5831"/>
      <c r="AD27" s="5831"/>
      <c r="AE27" s="5831"/>
      <c r="AF27" s="5831"/>
      <c r="AG27" s="5831"/>
      <c r="AH27" s="5831"/>
      <c r="AI27" s="5831"/>
      <c r="AJ27" s="5831"/>
      <c r="AK27" s="5831"/>
      <c r="AL27" s="5831"/>
      <c r="AM27" s="5831"/>
    </row>
    <row r="28" spans="1:39" ht="16.5" customHeight="1">
      <c r="A28" s="5855" t="s">
        <v>1829</v>
      </c>
      <c r="B28" s="5850">
        <v>1</v>
      </c>
      <c r="C28" s="5851">
        <v>65</v>
      </c>
      <c r="D28" s="5850" t="s">
        <v>4192</v>
      </c>
      <c r="E28" s="5851" t="s">
        <v>1024</v>
      </c>
      <c r="F28" s="5850" t="s">
        <v>1024</v>
      </c>
      <c r="G28" s="5851" t="s">
        <v>1024</v>
      </c>
      <c r="H28" s="5850" t="s">
        <v>1024</v>
      </c>
      <c r="I28" s="5851" t="s">
        <v>1024</v>
      </c>
      <c r="J28" s="5850" t="s">
        <v>610</v>
      </c>
      <c r="K28" s="5851" t="s">
        <v>1024</v>
      </c>
      <c r="X28" s="5831"/>
      <c r="Y28" s="5831"/>
      <c r="Z28" s="5831"/>
      <c r="AA28" s="5831"/>
      <c r="AB28" s="5831"/>
      <c r="AC28" s="5831"/>
      <c r="AD28" s="5831"/>
      <c r="AE28" s="5831"/>
      <c r="AF28" s="5831"/>
      <c r="AG28" s="5831"/>
      <c r="AH28" s="5831"/>
      <c r="AI28" s="5831"/>
      <c r="AJ28" s="5831"/>
      <c r="AK28" s="5831"/>
      <c r="AL28" s="5831"/>
      <c r="AM28" s="5831"/>
    </row>
    <row r="29" spans="1:39" ht="16.5" customHeight="1">
      <c r="A29" s="5849" t="s">
        <v>1830</v>
      </c>
      <c r="B29" s="5850">
        <v>27</v>
      </c>
      <c r="C29" s="5851">
        <v>8554</v>
      </c>
      <c r="D29" s="5850">
        <v>16</v>
      </c>
      <c r="E29" s="5851">
        <v>23977</v>
      </c>
      <c r="F29" s="5850">
        <v>18</v>
      </c>
      <c r="G29" s="5851">
        <v>26631</v>
      </c>
      <c r="H29" s="5850">
        <v>18</v>
      </c>
      <c r="I29" s="5851">
        <v>11957.78</v>
      </c>
      <c r="J29" s="5850">
        <v>12</v>
      </c>
      <c r="K29" s="5851">
        <v>5365</v>
      </c>
      <c r="X29" s="5831"/>
      <c r="Y29" s="5831"/>
      <c r="Z29" s="5831"/>
      <c r="AA29" s="5831"/>
      <c r="AB29" s="5831"/>
      <c r="AC29" s="5831"/>
      <c r="AD29" s="5831"/>
      <c r="AE29" s="5831"/>
      <c r="AF29" s="5831"/>
      <c r="AG29" s="5831"/>
      <c r="AH29" s="5831"/>
      <c r="AI29" s="5831"/>
      <c r="AJ29" s="5831"/>
      <c r="AK29" s="5831"/>
      <c r="AL29" s="5831"/>
      <c r="AM29" s="5831"/>
    </row>
    <row r="30" spans="1:39" ht="16.5" customHeight="1">
      <c r="A30" s="5849" t="s">
        <v>1831</v>
      </c>
      <c r="B30" s="5850">
        <v>14</v>
      </c>
      <c r="C30" s="5851">
        <v>2892</v>
      </c>
      <c r="D30" s="5850">
        <v>9</v>
      </c>
      <c r="E30" s="5851">
        <v>6477</v>
      </c>
      <c r="F30" s="5850">
        <v>6</v>
      </c>
      <c r="G30" s="5851">
        <v>3751</v>
      </c>
      <c r="H30" s="5850">
        <v>13</v>
      </c>
      <c r="I30" s="5851">
        <v>3486.46</v>
      </c>
      <c r="J30" s="5850">
        <v>7</v>
      </c>
      <c r="K30" s="5851">
        <v>1192</v>
      </c>
      <c r="X30" s="5831"/>
      <c r="Y30" s="5831"/>
      <c r="Z30" s="5831"/>
      <c r="AA30" s="5831"/>
      <c r="AB30" s="5831"/>
      <c r="AC30" s="5831"/>
      <c r="AD30" s="5831"/>
      <c r="AE30" s="5831"/>
      <c r="AF30" s="5831"/>
      <c r="AG30" s="5831"/>
      <c r="AH30" s="5831"/>
      <c r="AI30" s="5831"/>
      <c r="AJ30" s="5831"/>
      <c r="AK30" s="5831"/>
      <c r="AL30" s="5831"/>
      <c r="AM30" s="5831"/>
    </row>
    <row r="31" spans="1:39" ht="16.5" customHeight="1">
      <c r="A31" s="5849" t="s">
        <v>2418</v>
      </c>
      <c r="B31" s="5850">
        <v>7</v>
      </c>
      <c r="C31" s="5851">
        <v>10837</v>
      </c>
      <c r="D31" s="5850">
        <v>10</v>
      </c>
      <c r="E31" s="5851">
        <v>3212</v>
      </c>
      <c r="F31" s="5850">
        <v>5</v>
      </c>
      <c r="G31" s="5851">
        <v>1351</v>
      </c>
      <c r="H31" s="5850">
        <v>22</v>
      </c>
      <c r="I31" s="5851">
        <v>15480.77</v>
      </c>
      <c r="J31" s="5850">
        <v>20</v>
      </c>
      <c r="K31" s="5851">
        <v>38075</v>
      </c>
      <c r="X31" s="5831"/>
      <c r="Y31" s="5831"/>
      <c r="Z31" s="5831"/>
      <c r="AA31" s="5831"/>
      <c r="AB31" s="5831"/>
      <c r="AC31" s="5831"/>
      <c r="AD31" s="5831"/>
      <c r="AE31" s="5831"/>
      <c r="AF31" s="5831"/>
      <c r="AG31" s="5831"/>
      <c r="AH31" s="5831"/>
      <c r="AI31" s="5831"/>
      <c r="AJ31" s="5831"/>
      <c r="AK31" s="5831"/>
      <c r="AL31" s="5831"/>
      <c r="AM31" s="5831"/>
    </row>
    <row r="32" spans="1:39" ht="16.5" customHeight="1">
      <c r="A32" s="5849" t="s">
        <v>1833</v>
      </c>
      <c r="B32" s="5850">
        <v>38</v>
      </c>
      <c r="C32" s="5851">
        <v>2843</v>
      </c>
      <c r="D32" s="5850">
        <v>34</v>
      </c>
      <c r="E32" s="5851">
        <v>4478</v>
      </c>
      <c r="F32" s="5850">
        <v>31</v>
      </c>
      <c r="G32" s="5851">
        <v>7095</v>
      </c>
      <c r="H32" s="5850">
        <v>31</v>
      </c>
      <c r="I32" s="5851">
        <v>3393.8199999999997</v>
      </c>
      <c r="J32" s="5850">
        <v>18</v>
      </c>
      <c r="K32" s="5851">
        <v>2441</v>
      </c>
      <c r="X32" s="5831"/>
      <c r="Y32" s="5831"/>
      <c r="Z32" s="5831"/>
      <c r="AA32" s="5831"/>
      <c r="AB32" s="5831"/>
      <c r="AC32" s="5831"/>
      <c r="AD32" s="5831"/>
      <c r="AE32" s="5831"/>
      <c r="AF32" s="5831"/>
      <c r="AG32" s="5831"/>
      <c r="AH32" s="5831"/>
      <c r="AI32" s="5831"/>
      <c r="AJ32" s="5831"/>
      <c r="AK32" s="5831"/>
      <c r="AL32" s="5831"/>
      <c r="AM32" s="5831"/>
    </row>
    <row r="33" spans="1:11" ht="12.75" customHeight="1">
      <c r="A33" s="5856"/>
      <c r="B33" s="5857"/>
      <c r="C33" s="5858"/>
      <c r="D33" s="5859"/>
      <c r="E33" s="5858"/>
      <c r="F33" s="5859"/>
      <c r="G33" s="5858"/>
      <c r="H33" s="5859"/>
      <c r="I33" s="5858"/>
      <c r="J33" s="5859"/>
      <c r="K33" s="5858"/>
    </row>
    <row r="34" spans="1:11" ht="16.5" customHeight="1">
      <c r="A34" s="5860" t="s">
        <v>4199</v>
      </c>
      <c r="B34" s="5861">
        <v>6590</v>
      </c>
      <c r="C34" s="5862">
        <v>1539916</v>
      </c>
      <c r="D34" s="5861">
        <v>6913</v>
      </c>
      <c r="E34" s="5862">
        <v>1318799.95</v>
      </c>
      <c r="F34" s="5861">
        <v>6870</v>
      </c>
      <c r="G34" s="5862">
        <v>1442562.73</v>
      </c>
      <c r="H34" s="5861">
        <v>6903</v>
      </c>
      <c r="I34" s="5862">
        <v>1481467.94</v>
      </c>
      <c r="J34" s="5861">
        <v>7244</v>
      </c>
      <c r="K34" s="5862">
        <v>1633756.764</v>
      </c>
    </row>
    <row r="35" spans="1:11" ht="12.75" customHeight="1">
      <c r="A35" s="7142" t="s">
        <v>4200</v>
      </c>
      <c r="B35" s="7142"/>
      <c r="C35" s="7142"/>
      <c r="D35" s="7142"/>
      <c r="E35" s="7142"/>
      <c r="F35" s="7142"/>
      <c r="G35" s="7142"/>
      <c r="H35" s="7142"/>
      <c r="I35" s="7142"/>
      <c r="J35" s="7142"/>
      <c r="K35" s="7142"/>
    </row>
  </sheetData>
  <mergeCells count="7">
    <mergeCell ref="A1:C1"/>
    <mergeCell ref="A35:K35"/>
    <mergeCell ref="B4:C4"/>
    <mergeCell ref="D4:E4"/>
    <mergeCell ref="F4:G4"/>
    <mergeCell ref="H4:I4"/>
    <mergeCell ref="J4:K4"/>
  </mergeCells>
  <hyperlinks>
    <hyperlink ref="A1" location="CONTENT!A1" display="Back to table of contents"/>
  </hyperlinks>
  <pageMargins left="0.5" right="0" top="0.5" bottom="0.5" header="0.3" footer="0.15748031496063"/>
  <pageSetup paperSize="9" scale="96" orientation="landscape" r:id="rId1"/>
  <headerFooter alignWithMargins="0"/>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5"/>
  <sheetViews>
    <sheetView zoomScaleNormal="100" workbookViewId="0">
      <pane xSplit="1" topLeftCell="B1" activePane="topRight" state="frozen"/>
      <selection sqref="A1:XFD1"/>
      <selection pane="topRight" activeCell="L1" sqref="L1:L1048576"/>
    </sheetView>
  </sheetViews>
  <sheetFormatPr defaultColWidth="9.1640625" defaultRowHeight="15"/>
  <cols>
    <col min="1" max="1" width="34.5" style="5866" customWidth="1"/>
    <col min="2" max="9" width="9.6640625" style="5866" customWidth="1"/>
    <col min="10" max="11" width="10.6640625" style="5866" customWidth="1"/>
    <col min="12" max="16384" width="9.1640625" style="5866"/>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5.5" customHeight="1">
      <c r="A2" s="5863" t="s">
        <v>4201</v>
      </c>
      <c r="B2" s="5864"/>
      <c r="C2" s="5865"/>
      <c r="D2" s="5864"/>
      <c r="E2" s="5864"/>
      <c r="F2" s="5864"/>
      <c r="G2" s="5864"/>
      <c r="H2" s="5864"/>
      <c r="I2" s="5864"/>
      <c r="J2" s="5864"/>
      <c r="K2" s="5864"/>
    </row>
    <row r="3" spans="1:89" ht="9.9499999999999993" customHeight="1">
      <c r="A3" s="5864"/>
      <c r="B3" s="5864"/>
      <c r="C3" s="5865"/>
      <c r="D3" s="5864"/>
      <c r="E3" s="5864"/>
      <c r="F3" s="5864"/>
      <c r="G3" s="5864"/>
      <c r="H3" s="5864"/>
      <c r="I3" s="5864"/>
      <c r="J3" s="5864"/>
      <c r="K3" s="5864"/>
    </row>
    <row r="4" spans="1:89" ht="20.100000000000001" customHeight="1">
      <c r="A4" s="5867"/>
      <c r="B4" s="7147">
        <v>2014</v>
      </c>
      <c r="C4" s="7148"/>
      <c r="D4" s="7147">
        <v>2015</v>
      </c>
      <c r="E4" s="7148"/>
      <c r="F4" s="7147">
        <v>2016</v>
      </c>
      <c r="G4" s="7148"/>
      <c r="H4" s="7147">
        <v>2017</v>
      </c>
      <c r="I4" s="7148"/>
      <c r="J4" s="7145">
        <v>2018</v>
      </c>
      <c r="K4" s="7146"/>
    </row>
    <row r="5" spans="1:89" ht="12.95" customHeight="1">
      <c r="A5" s="4078" t="s">
        <v>4202</v>
      </c>
      <c r="B5" s="4078" t="s">
        <v>3558</v>
      </c>
      <c r="C5" s="5868" t="s">
        <v>4203</v>
      </c>
      <c r="D5" s="4078" t="s">
        <v>3558</v>
      </c>
      <c r="E5" s="5868" t="s">
        <v>4203</v>
      </c>
      <c r="F5" s="4078" t="s">
        <v>3558</v>
      </c>
      <c r="G5" s="5868" t="s">
        <v>4203</v>
      </c>
      <c r="H5" s="4078" t="s">
        <v>3558</v>
      </c>
      <c r="I5" s="5868" t="s">
        <v>4203</v>
      </c>
      <c r="J5" s="4078" t="s">
        <v>3558</v>
      </c>
      <c r="K5" s="5868" t="s">
        <v>4203</v>
      </c>
    </row>
    <row r="6" spans="1:89" ht="12.95" customHeight="1">
      <c r="A6" s="5869"/>
      <c r="B6" s="4078" t="s">
        <v>4204</v>
      </c>
      <c r="C6" s="5868" t="s">
        <v>4183</v>
      </c>
      <c r="D6" s="4078" t="s">
        <v>4204</v>
      </c>
      <c r="E6" s="5868" t="s">
        <v>4183</v>
      </c>
      <c r="F6" s="4078" t="s">
        <v>4204</v>
      </c>
      <c r="G6" s="5868" t="s">
        <v>4183</v>
      </c>
      <c r="H6" s="4078" t="s">
        <v>4204</v>
      </c>
      <c r="I6" s="5868" t="s">
        <v>4183</v>
      </c>
      <c r="J6" s="4078" t="s">
        <v>4204</v>
      </c>
      <c r="K6" s="5868" t="s">
        <v>4183</v>
      </c>
    </row>
    <row r="7" spans="1:89" ht="15" customHeight="1">
      <c r="A7" s="4082"/>
      <c r="B7" s="4072" t="s">
        <v>4184</v>
      </c>
      <c r="C7" s="5870" t="s">
        <v>4205</v>
      </c>
      <c r="D7" s="4072" t="s">
        <v>4184</v>
      </c>
      <c r="E7" s="5870" t="s">
        <v>4205</v>
      </c>
      <c r="F7" s="4072" t="s">
        <v>4184</v>
      </c>
      <c r="G7" s="5870" t="s">
        <v>4205</v>
      </c>
      <c r="H7" s="4072" t="s">
        <v>4184</v>
      </c>
      <c r="I7" s="5870" t="s">
        <v>4205</v>
      </c>
      <c r="J7" s="4072" t="s">
        <v>4184</v>
      </c>
      <c r="K7" s="5870" t="s">
        <v>4205</v>
      </c>
    </row>
    <row r="8" spans="1:89" ht="24.6" customHeight="1">
      <c r="A8" s="5871" t="s">
        <v>4206</v>
      </c>
      <c r="B8" s="5872">
        <v>2528</v>
      </c>
      <c r="C8" s="5873">
        <v>447665</v>
      </c>
      <c r="D8" s="5872">
        <v>2691</v>
      </c>
      <c r="E8" s="5873">
        <v>491976.45999999996</v>
      </c>
      <c r="F8" s="5872">
        <v>2673</v>
      </c>
      <c r="G8" s="5873">
        <v>578071.86</v>
      </c>
      <c r="H8" s="5872">
        <v>2320</v>
      </c>
      <c r="I8" s="5873">
        <v>517358.38</v>
      </c>
      <c r="J8" s="5872">
        <v>2219</v>
      </c>
      <c r="K8" s="5873">
        <v>463978</v>
      </c>
    </row>
    <row r="9" spans="1:89" ht="24.6" customHeight="1">
      <c r="A9" s="5874" t="s">
        <v>4207</v>
      </c>
      <c r="B9" s="5875">
        <v>446</v>
      </c>
      <c r="C9" s="5876">
        <v>66586</v>
      </c>
      <c r="D9" s="5875">
        <v>486</v>
      </c>
      <c r="E9" s="5876">
        <v>83353.459999999992</v>
      </c>
      <c r="F9" s="5875">
        <v>668</v>
      </c>
      <c r="G9" s="5876">
        <v>112957.86</v>
      </c>
      <c r="H9" s="5875">
        <v>393</v>
      </c>
      <c r="I9" s="5876">
        <v>74632.38</v>
      </c>
      <c r="J9" s="5875">
        <v>418</v>
      </c>
      <c r="K9" s="5876">
        <v>132899</v>
      </c>
    </row>
    <row r="10" spans="1:89" ht="24.6" customHeight="1">
      <c r="A10" s="5874" t="s">
        <v>4208</v>
      </c>
      <c r="B10" s="5875">
        <v>541</v>
      </c>
      <c r="C10" s="5876">
        <v>85630</v>
      </c>
      <c r="D10" s="5875">
        <v>423</v>
      </c>
      <c r="E10" s="5876">
        <v>52954</v>
      </c>
      <c r="F10" s="5875">
        <v>441</v>
      </c>
      <c r="G10" s="5876">
        <v>69814</v>
      </c>
      <c r="H10" s="5875">
        <v>369</v>
      </c>
      <c r="I10" s="5876">
        <v>67592</v>
      </c>
      <c r="J10" s="5875">
        <v>362</v>
      </c>
      <c r="K10" s="5876">
        <v>71027</v>
      </c>
    </row>
    <row r="11" spans="1:89" ht="24.6" customHeight="1">
      <c r="A11" s="5874" t="s">
        <v>4209</v>
      </c>
      <c r="B11" s="5875">
        <v>432</v>
      </c>
      <c r="C11" s="5876">
        <v>91766</v>
      </c>
      <c r="D11" s="5875">
        <v>481</v>
      </c>
      <c r="E11" s="5876">
        <v>100485</v>
      </c>
      <c r="F11" s="5875">
        <v>426</v>
      </c>
      <c r="G11" s="5876">
        <v>76536</v>
      </c>
      <c r="H11" s="5875">
        <v>338</v>
      </c>
      <c r="I11" s="5876">
        <v>80298</v>
      </c>
      <c r="J11" s="5875">
        <v>244</v>
      </c>
      <c r="K11" s="5876">
        <v>39076</v>
      </c>
    </row>
    <row r="12" spans="1:89" ht="24.6" customHeight="1">
      <c r="A12" s="5874" t="s">
        <v>4210</v>
      </c>
      <c r="B12" s="5875">
        <v>423</v>
      </c>
      <c r="C12" s="5876">
        <v>86942</v>
      </c>
      <c r="D12" s="5875">
        <v>498</v>
      </c>
      <c r="E12" s="5876">
        <v>124471</v>
      </c>
      <c r="F12" s="5875">
        <v>450</v>
      </c>
      <c r="G12" s="5876">
        <v>175873</v>
      </c>
      <c r="H12" s="5875">
        <v>406</v>
      </c>
      <c r="I12" s="5876">
        <v>128763</v>
      </c>
      <c r="J12" s="5875">
        <v>328</v>
      </c>
      <c r="K12" s="5876">
        <v>65495</v>
      </c>
    </row>
    <row r="13" spans="1:89" ht="24.6" customHeight="1">
      <c r="A13" s="5874" t="s">
        <v>4211</v>
      </c>
      <c r="B13" s="5875">
        <v>686</v>
      </c>
      <c r="C13" s="5876">
        <v>116741</v>
      </c>
      <c r="D13" s="5875">
        <v>803</v>
      </c>
      <c r="E13" s="5876">
        <v>130713</v>
      </c>
      <c r="F13" s="5875">
        <v>688</v>
      </c>
      <c r="G13" s="5876">
        <v>142891</v>
      </c>
      <c r="H13" s="5875">
        <v>814</v>
      </c>
      <c r="I13" s="5876">
        <v>166073</v>
      </c>
      <c r="J13" s="5875">
        <v>867</v>
      </c>
      <c r="K13" s="5876">
        <v>155481</v>
      </c>
    </row>
    <row r="14" spans="1:89" ht="24.6" customHeight="1">
      <c r="A14" s="5877" t="s">
        <v>4212</v>
      </c>
      <c r="B14" s="5878">
        <v>4062</v>
      </c>
      <c r="C14" s="5879">
        <v>1092251</v>
      </c>
      <c r="D14" s="5878">
        <v>4222</v>
      </c>
      <c r="E14" s="5879">
        <v>826823.49</v>
      </c>
      <c r="F14" s="5878">
        <v>4197</v>
      </c>
      <c r="G14" s="5879">
        <v>864490.74</v>
      </c>
      <c r="H14" s="5878">
        <v>4583</v>
      </c>
      <c r="I14" s="5879">
        <v>965097.49999999988</v>
      </c>
      <c r="J14" s="5878">
        <v>5025</v>
      </c>
      <c r="K14" s="5879">
        <v>1169778.764</v>
      </c>
    </row>
    <row r="15" spans="1:89" ht="24.6" customHeight="1">
      <c r="A15" s="5874" t="s">
        <v>4213</v>
      </c>
      <c r="B15" s="5875">
        <v>690</v>
      </c>
      <c r="C15" s="5876">
        <v>127874</v>
      </c>
      <c r="D15" s="5875">
        <v>558</v>
      </c>
      <c r="E15" s="5876">
        <v>98144.010000000009</v>
      </c>
      <c r="F15" s="5875">
        <v>788</v>
      </c>
      <c r="G15" s="5876">
        <v>152098.45000000001</v>
      </c>
      <c r="H15" s="5875">
        <v>883</v>
      </c>
      <c r="I15" s="5876">
        <v>168322.21</v>
      </c>
      <c r="J15" s="5875">
        <v>946</v>
      </c>
      <c r="K15" s="5876">
        <v>283109.86</v>
      </c>
    </row>
    <row r="16" spans="1:89" ht="24.6" customHeight="1">
      <c r="A16" s="5874" t="s">
        <v>4214</v>
      </c>
      <c r="B16" s="5875">
        <v>699</v>
      </c>
      <c r="C16" s="5876">
        <v>327831</v>
      </c>
      <c r="D16" s="5875">
        <v>832</v>
      </c>
      <c r="E16" s="5876">
        <v>193850.48</v>
      </c>
      <c r="F16" s="5875">
        <v>776</v>
      </c>
      <c r="G16" s="5876">
        <v>229336.72</v>
      </c>
      <c r="H16" s="5875">
        <v>832</v>
      </c>
      <c r="I16" s="5876">
        <v>218493.43999999997</v>
      </c>
      <c r="J16" s="5875">
        <v>980</v>
      </c>
      <c r="K16" s="5876">
        <v>241496.00400000002</v>
      </c>
    </row>
    <row r="17" spans="1:11" ht="24.6" customHeight="1">
      <c r="A17" s="5874" t="s">
        <v>4215</v>
      </c>
      <c r="B17" s="5875">
        <v>669</v>
      </c>
      <c r="C17" s="5876">
        <v>90801</v>
      </c>
      <c r="D17" s="5875">
        <v>783</v>
      </c>
      <c r="E17" s="5876">
        <v>147053</v>
      </c>
      <c r="F17" s="5875">
        <v>761</v>
      </c>
      <c r="G17" s="5876">
        <v>107455.57</v>
      </c>
      <c r="H17" s="5875">
        <v>858</v>
      </c>
      <c r="I17" s="5876">
        <v>129580.51</v>
      </c>
      <c r="J17" s="5875">
        <v>1037</v>
      </c>
      <c r="K17" s="5876">
        <v>174581.57</v>
      </c>
    </row>
    <row r="18" spans="1:11" ht="24.6" customHeight="1">
      <c r="A18" s="5880" t="s">
        <v>4216</v>
      </c>
      <c r="B18" s="5875">
        <v>442</v>
      </c>
      <c r="C18" s="5876">
        <v>116346</v>
      </c>
      <c r="D18" s="5875">
        <v>556</v>
      </c>
      <c r="E18" s="5876">
        <v>75692</v>
      </c>
      <c r="F18" s="5875">
        <v>403</v>
      </c>
      <c r="G18" s="5876">
        <v>66152</v>
      </c>
      <c r="H18" s="5875">
        <v>558</v>
      </c>
      <c r="I18" s="5876">
        <v>82865</v>
      </c>
      <c r="J18" s="5875">
        <v>746</v>
      </c>
      <c r="K18" s="5876">
        <v>156012</v>
      </c>
    </row>
    <row r="19" spans="1:11" ht="24.6" customHeight="1">
      <c r="A19" s="5874" t="s">
        <v>4217</v>
      </c>
      <c r="B19" s="5875">
        <v>472</v>
      </c>
      <c r="C19" s="5876">
        <v>76767</v>
      </c>
      <c r="D19" s="5875">
        <v>471</v>
      </c>
      <c r="E19" s="5876">
        <v>60411</v>
      </c>
      <c r="F19" s="5875">
        <v>480</v>
      </c>
      <c r="G19" s="5876">
        <v>61027</v>
      </c>
      <c r="H19" s="5875">
        <v>516</v>
      </c>
      <c r="I19" s="5876">
        <v>72107</v>
      </c>
      <c r="J19" s="5875">
        <v>515</v>
      </c>
      <c r="K19" s="5876">
        <v>68633</v>
      </c>
    </row>
    <row r="20" spans="1:11" ht="24.6" customHeight="1">
      <c r="A20" s="5874" t="s">
        <v>4218</v>
      </c>
      <c r="B20" s="5875">
        <v>34</v>
      </c>
      <c r="C20" s="5876">
        <v>4031</v>
      </c>
      <c r="D20" s="5875">
        <v>49</v>
      </c>
      <c r="E20" s="5876">
        <v>6549</v>
      </c>
      <c r="F20" s="5875">
        <v>23</v>
      </c>
      <c r="G20" s="5876">
        <v>2902</v>
      </c>
      <c r="H20" s="5875">
        <v>28</v>
      </c>
      <c r="I20" s="5876">
        <v>3035</v>
      </c>
      <c r="J20" s="5875">
        <v>11</v>
      </c>
      <c r="K20" s="5876">
        <v>1883</v>
      </c>
    </row>
    <row r="21" spans="1:11" ht="24.6" customHeight="1">
      <c r="A21" s="5874" t="s">
        <v>4219</v>
      </c>
      <c r="B21" s="5875">
        <v>518</v>
      </c>
      <c r="C21" s="5876">
        <v>231720</v>
      </c>
      <c r="D21" s="5875">
        <v>425</v>
      </c>
      <c r="E21" s="5876">
        <v>108311</v>
      </c>
      <c r="F21" s="5875">
        <v>433</v>
      </c>
      <c r="G21" s="5876">
        <v>88434</v>
      </c>
      <c r="H21" s="5875">
        <v>505</v>
      </c>
      <c r="I21" s="5876">
        <v>130035.73999999999</v>
      </c>
      <c r="J21" s="5875">
        <v>459</v>
      </c>
      <c r="K21" s="5876">
        <v>110420.33</v>
      </c>
    </row>
    <row r="22" spans="1:11" ht="24.6" customHeight="1">
      <c r="A22" s="5874" t="s">
        <v>4220</v>
      </c>
      <c r="B22" s="5875">
        <v>538</v>
      </c>
      <c r="C22" s="5876">
        <v>116881</v>
      </c>
      <c r="D22" s="5875">
        <v>548</v>
      </c>
      <c r="E22" s="5876">
        <v>136813</v>
      </c>
      <c r="F22" s="5875">
        <v>533</v>
      </c>
      <c r="G22" s="5876">
        <v>157085</v>
      </c>
      <c r="H22" s="5875">
        <v>403</v>
      </c>
      <c r="I22" s="5876">
        <v>160658.6</v>
      </c>
      <c r="J22" s="5875">
        <v>331</v>
      </c>
      <c r="K22" s="5876">
        <v>133643</v>
      </c>
    </row>
    <row r="23" spans="1:11" ht="24.6" customHeight="1">
      <c r="A23" s="5881" t="s">
        <v>837</v>
      </c>
      <c r="B23" s="5882">
        <v>6590</v>
      </c>
      <c r="C23" s="5883">
        <v>1539916</v>
      </c>
      <c r="D23" s="5882">
        <v>6913</v>
      </c>
      <c r="E23" s="5883">
        <v>1318799.95</v>
      </c>
      <c r="F23" s="5882">
        <v>6870</v>
      </c>
      <c r="G23" s="5883">
        <v>1442562.6</v>
      </c>
      <c r="H23" s="5882">
        <v>6903</v>
      </c>
      <c r="I23" s="5883">
        <v>1482455.88</v>
      </c>
      <c r="J23" s="5882">
        <v>7244</v>
      </c>
      <c r="K23" s="5883">
        <v>1633756.764</v>
      </c>
    </row>
    <row r="24" spans="1:11" ht="5.25" customHeight="1">
      <c r="A24" s="5864"/>
      <c r="B24" s="5864"/>
      <c r="C24" s="5864"/>
      <c r="D24" s="5864"/>
      <c r="E24" s="5864"/>
      <c r="F24" s="5864"/>
      <c r="G24" s="5864"/>
      <c r="H24" s="5864"/>
      <c r="I24" s="5864"/>
      <c r="J24" s="5864"/>
      <c r="K24" s="5864"/>
    </row>
    <row r="25" spans="1:11" ht="13.5" customHeight="1">
      <c r="A25" s="5884" t="s">
        <v>4221</v>
      </c>
      <c r="B25" s="5864"/>
      <c r="C25" s="5864"/>
      <c r="D25" s="5864"/>
      <c r="E25" s="5864"/>
      <c r="F25" s="5864"/>
      <c r="G25" s="5864"/>
      <c r="H25" s="5864"/>
      <c r="I25" s="5864"/>
      <c r="J25" s="5864"/>
      <c r="K25" s="5864"/>
    </row>
  </sheetData>
  <mergeCells count="6">
    <mergeCell ref="J4:K4"/>
    <mergeCell ref="A1:C1"/>
    <mergeCell ref="B4:C4"/>
    <mergeCell ref="D4:E4"/>
    <mergeCell ref="F4:G4"/>
    <mergeCell ref="H4:I4"/>
  </mergeCells>
  <hyperlinks>
    <hyperlink ref="A1" location="CONTENT!A1" display="Back to table of contents"/>
  </hyperlinks>
  <pageMargins left="0.5" right="0" top="0.5" bottom="0.5" header="0.3" footer="0.3"/>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K30"/>
  <sheetViews>
    <sheetView workbookViewId="0">
      <selection sqref="A1:C1"/>
    </sheetView>
  </sheetViews>
  <sheetFormatPr defaultColWidth="10.6640625" defaultRowHeight="15.75"/>
  <cols>
    <col min="1" max="1" width="14.83203125" style="10" customWidth="1"/>
    <col min="2" max="2" width="17" style="10" customWidth="1"/>
    <col min="3" max="4" width="15.83203125" style="10" customWidth="1"/>
    <col min="5" max="5" width="14" style="10" customWidth="1"/>
    <col min="6" max="6" width="14.83203125" style="10" customWidth="1"/>
    <col min="7" max="7" width="15.1640625" style="10" customWidth="1"/>
    <col min="8" max="8" width="17.5" style="10" customWidth="1"/>
    <col min="9" max="9" width="16.1640625" style="10" customWidth="1"/>
    <col min="10" max="10" width="0" style="10" hidden="1" customWidth="1"/>
    <col min="11" max="16384" width="10.66406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4" customHeight="1">
      <c r="A2" s="5570" t="s">
        <v>215</v>
      </c>
    </row>
    <row r="3" spans="1:89" ht="15" customHeight="1" thickBot="1">
      <c r="A3" s="5571"/>
      <c r="B3" s="43" t="s">
        <v>216</v>
      </c>
    </row>
    <row r="4" spans="1:89" ht="21" customHeight="1" thickBot="1">
      <c r="A4" s="5572"/>
      <c r="B4" s="5573" t="s">
        <v>116</v>
      </c>
      <c r="C4" s="5574"/>
      <c r="D4" s="5575"/>
      <c r="E4" s="5576"/>
      <c r="F4" s="5573" t="s">
        <v>117</v>
      </c>
      <c r="G4" s="5574"/>
      <c r="H4" s="5575"/>
      <c r="I4" s="5576"/>
    </row>
    <row r="5" spans="1:89" ht="18" customHeight="1">
      <c r="A5" s="4938" t="s">
        <v>180</v>
      </c>
      <c r="B5" s="138"/>
      <c r="C5" s="5577"/>
      <c r="D5" s="5578" t="s">
        <v>5</v>
      </c>
      <c r="E5" s="5576"/>
      <c r="F5" s="138"/>
      <c r="G5" s="5577"/>
      <c r="H5" s="5578" t="s">
        <v>5</v>
      </c>
      <c r="I5" s="5576"/>
    </row>
    <row r="6" spans="1:89" ht="19.5" customHeight="1" thickBot="1">
      <c r="A6" s="5579" t="s">
        <v>183</v>
      </c>
      <c r="B6" s="5579" t="s">
        <v>6</v>
      </c>
      <c r="C6" s="5580" t="s">
        <v>7</v>
      </c>
      <c r="D6" s="5581" t="s">
        <v>98</v>
      </c>
      <c r="E6" s="5582" t="s">
        <v>217</v>
      </c>
      <c r="F6" s="5579" t="s">
        <v>6</v>
      </c>
      <c r="G6" s="5580" t="s">
        <v>7</v>
      </c>
      <c r="H6" s="5581" t="s">
        <v>98</v>
      </c>
      <c r="I6" s="5582" t="s">
        <v>217</v>
      </c>
    </row>
    <row r="7" spans="1:89" s="137" customFormat="1" ht="15.95" customHeight="1">
      <c r="A7" s="132" t="s">
        <v>185</v>
      </c>
      <c r="B7" s="5583">
        <v>6650</v>
      </c>
      <c r="C7" s="5584">
        <v>6350</v>
      </c>
      <c r="D7" s="135">
        <v>13000</v>
      </c>
      <c r="E7" s="5585">
        <v>1</v>
      </c>
      <c r="F7" s="5586">
        <v>6605</v>
      </c>
      <c r="G7" s="5586">
        <v>6365</v>
      </c>
      <c r="H7" s="135">
        <v>12970</v>
      </c>
      <c r="I7" s="5585">
        <v>1</v>
      </c>
    </row>
    <row r="8" spans="1:89" s="137" customFormat="1" ht="15.95" customHeight="1">
      <c r="A8" s="132" t="s">
        <v>186</v>
      </c>
      <c r="B8" s="5586">
        <v>26558</v>
      </c>
      <c r="C8" s="5584">
        <v>25489</v>
      </c>
      <c r="D8" s="135">
        <v>52047</v>
      </c>
      <c r="E8" s="5585">
        <v>4.0999999999999996</v>
      </c>
      <c r="F8" s="5586">
        <v>26359</v>
      </c>
      <c r="G8" s="5586">
        <v>25160</v>
      </c>
      <c r="H8" s="135">
        <v>51519</v>
      </c>
      <c r="I8" s="5585">
        <v>4.0999999999999996</v>
      </c>
    </row>
    <row r="9" spans="1:89" s="137" customFormat="1" ht="15.95" customHeight="1">
      <c r="A9" s="132" t="s">
        <v>187</v>
      </c>
      <c r="B9" s="5586">
        <v>37121</v>
      </c>
      <c r="C9" s="5584">
        <v>36266</v>
      </c>
      <c r="D9" s="135">
        <v>73387</v>
      </c>
      <c r="E9" s="5585">
        <v>5.8</v>
      </c>
      <c r="F9" s="5586">
        <v>36111</v>
      </c>
      <c r="G9" s="5586">
        <v>35125</v>
      </c>
      <c r="H9" s="135">
        <v>71236</v>
      </c>
      <c r="I9" s="5585">
        <v>5.6</v>
      </c>
    </row>
    <row r="10" spans="1:89" s="137" customFormat="1" ht="15.95" customHeight="1">
      <c r="A10" s="132" t="s">
        <v>188</v>
      </c>
      <c r="B10" s="5586">
        <v>45202</v>
      </c>
      <c r="C10" s="5584">
        <v>43539</v>
      </c>
      <c r="D10" s="135">
        <v>88741</v>
      </c>
      <c r="E10" s="5585">
        <v>7</v>
      </c>
      <c r="F10" s="5586">
        <v>43349</v>
      </c>
      <c r="G10" s="5586">
        <v>42074</v>
      </c>
      <c r="H10" s="135">
        <v>85423</v>
      </c>
      <c r="I10" s="5585">
        <v>6.8</v>
      </c>
    </row>
    <row r="11" spans="1:89" s="137" customFormat="1" ht="15.95" customHeight="1">
      <c r="A11" s="132" t="s">
        <v>189</v>
      </c>
      <c r="B11" s="5586">
        <v>49644</v>
      </c>
      <c r="C11" s="5584">
        <v>48006</v>
      </c>
      <c r="D11" s="135">
        <v>97650</v>
      </c>
      <c r="E11" s="5585">
        <v>7.7</v>
      </c>
      <c r="F11" s="5586">
        <v>49436</v>
      </c>
      <c r="G11" s="5586">
        <v>47808</v>
      </c>
      <c r="H11" s="135">
        <v>97244</v>
      </c>
      <c r="I11" s="5585">
        <v>7.7</v>
      </c>
    </row>
    <row r="12" spans="1:89" s="137" customFormat="1" ht="15.95" customHeight="1">
      <c r="A12" s="132" t="s">
        <v>190</v>
      </c>
      <c r="B12" s="5586">
        <v>48914</v>
      </c>
      <c r="C12" s="5584">
        <v>48142</v>
      </c>
      <c r="D12" s="135">
        <v>97056</v>
      </c>
      <c r="E12" s="5585">
        <v>7.7</v>
      </c>
      <c r="F12" s="5586">
        <v>48601</v>
      </c>
      <c r="G12" s="5586">
        <v>47520</v>
      </c>
      <c r="H12" s="135">
        <v>96121</v>
      </c>
      <c r="I12" s="5585">
        <v>7.6</v>
      </c>
    </row>
    <row r="13" spans="1:89" s="137" customFormat="1" ht="15.95" customHeight="1">
      <c r="A13" s="132" t="s">
        <v>191</v>
      </c>
      <c r="B13" s="5586">
        <v>48863</v>
      </c>
      <c r="C13" s="5584">
        <v>47579</v>
      </c>
      <c r="D13" s="135">
        <v>96442</v>
      </c>
      <c r="E13" s="5585">
        <v>7.6</v>
      </c>
      <c r="F13" s="5586">
        <v>49294</v>
      </c>
      <c r="G13" s="5586">
        <v>48163</v>
      </c>
      <c r="H13" s="135">
        <v>97457</v>
      </c>
      <c r="I13" s="5585">
        <v>7.7</v>
      </c>
    </row>
    <row r="14" spans="1:89" s="137" customFormat="1" ht="15.95" customHeight="1">
      <c r="A14" s="132" t="s">
        <v>192</v>
      </c>
      <c r="B14" s="5586">
        <v>42359</v>
      </c>
      <c r="C14" s="5584">
        <v>41552</v>
      </c>
      <c r="D14" s="135">
        <v>83911</v>
      </c>
      <c r="E14" s="5585">
        <v>6.6</v>
      </c>
      <c r="F14" s="5586">
        <v>42673</v>
      </c>
      <c r="G14" s="5586">
        <v>41613</v>
      </c>
      <c r="H14" s="135">
        <v>84286</v>
      </c>
      <c r="I14" s="5585">
        <v>6.7</v>
      </c>
    </row>
    <row r="15" spans="1:89" s="137" customFormat="1" ht="15.95" customHeight="1">
      <c r="A15" s="132" t="s">
        <v>193</v>
      </c>
      <c r="B15" s="5586">
        <v>49954</v>
      </c>
      <c r="C15" s="5584">
        <v>48563</v>
      </c>
      <c r="D15" s="135">
        <v>98517</v>
      </c>
      <c r="E15" s="5585">
        <v>7.8</v>
      </c>
      <c r="F15" s="5586">
        <v>48123</v>
      </c>
      <c r="G15" s="5586">
        <v>46988</v>
      </c>
      <c r="H15" s="135">
        <v>95111</v>
      </c>
      <c r="I15" s="5585">
        <v>7.5</v>
      </c>
    </row>
    <row r="16" spans="1:89" s="137" customFormat="1" ht="15.95" customHeight="1">
      <c r="A16" s="132" t="s">
        <v>194</v>
      </c>
      <c r="B16" s="5586">
        <v>46121</v>
      </c>
      <c r="C16" s="5584">
        <v>44899</v>
      </c>
      <c r="D16" s="135">
        <v>91020</v>
      </c>
      <c r="E16" s="5585">
        <v>7.2</v>
      </c>
      <c r="F16" s="5586">
        <v>47368</v>
      </c>
      <c r="G16" s="5586">
        <v>45717</v>
      </c>
      <c r="H16" s="135">
        <v>93085</v>
      </c>
      <c r="I16" s="5585">
        <v>7.3</v>
      </c>
    </row>
    <row r="17" spans="1:9" s="137" customFormat="1" ht="15.95" customHeight="1">
      <c r="A17" s="132" t="s">
        <v>195</v>
      </c>
      <c r="B17" s="5586">
        <v>41062</v>
      </c>
      <c r="C17" s="5584">
        <v>40099</v>
      </c>
      <c r="D17" s="135">
        <v>81161</v>
      </c>
      <c r="E17" s="5585">
        <v>6.4</v>
      </c>
      <c r="F17" s="5586">
        <v>41368</v>
      </c>
      <c r="G17" s="5586">
        <v>40551</v>
      </c>
      <c r="H17" s="135">
        <v>81919</v>
      </c>
      <c r="I17" s="5585">
        <v>6.5</v>
      </c>
    </row>
    <row r="18" spans="1:9" s="137" customFormat="1" ht="15.95" customHeight="1">
      <c r="A18" s="132" t="s">
        <v>196</v>
      </c>
      <c r="B18" s="5586">
        <v>46764</v>
      </c>
      <c r="C18" s="5584">
        <v>47102</v>
      </c>
      <c r="D18" s="135">
        <v>93866</v>
      </c>
      <c r="E18" s="5585">
        <v>7.4</v>
      </c>
      <c r="F18" s="5586">
        <v>44965</v>
      </c>
      <c r="G18" s="5586">
        <v>45222</v>
      </c>
      <c r="H18" s="135">
        <v>90187</v>
      </c>
      <c r="I18" s="5585">
        <v>7.1</v>
      </c>
    </row>
    <row r="19" spans="1:9" s="137" customFormat="1" ht="15.95" customHeight="1">
      <c r="A19" s="132" t="s">
        <v>197</v>
      </c>
      <c r="B19" s="5586">
        <v>42311</v>
      </c>
      <c r="C19" s="5584">
        <v>44179</v>
      </c>
      <c r="D19" s="135">
        <v>86490</v>
      </c>
      <c r="E19" s="5585">
        <v>6.9</v>
      </c>
      <c r="F19" s="5586">
        <v>43536</v>
      </c>
      <c r="G19" s="5586">
        <v>45167</v>
      </c>
      <c r="H19" s="135">
        <v>88703</v>
      </c>
      <c r="I19" s="5585">
        <v>7</v>
      </c>
    </row>
    <row r="20" spans="1:9" s="137" customFormat="1" ht="15.95" customHeight="1">
      <c r="A20" s="132" t="s">
        <v>198</v>
      </c>
      <c r="B20" s="5586">
        <v>34776</v>
      </c>
      <c r="C20" s="5584">
        <v>37598</v>
      </c>
      <c r="D20" s="135">
        <v>72374</v>
      </c>
      <c r="E20" s="5585">
        <v>5.7</v>
      </c>
      <c r="F20" s="5586">
        <v>35777</v>
      </c>
      <c r="G20" s="5586">
        <v>38717</v>
      </c>
      <c r="H20" s="135">
        <v>74494</v>
      </c>
      <c r="I20" s="5585">
        <v>5.9</v>
      </c>
    </row>
    <row r="21" spans="1:9" s="137" customFormat="1" ht="15.95" customHeight="1">
      <c r="A21" s="132" t="s">
        <v>199</v>
      </c>
      <c r="B21" s="5586">
        <v>27259</v>
      </c>
      <c r="C21" s="5584">
        <v>31458</v>
      </c>
      <c r="D21" s="135">
        <v>58717</v>
      </c>
      <c r="E21" s="5585">
        <v>4.7</v>
      </c>
      <c r="F21" s="5586">
        <v>28304</v>
      </c>
      <c r="G21" s="5586">
        <v>32692</v>
      </c>
      <c r="H21" s="135">
        <v>60996</v>
      </c>
      <c r="I21" s="5585">
        <v>4.8</v>
      </c>
    </row>
    <row r="22" spans="1:9" s="137" customFormat="1" ht="15.95" customHeight="1">
      <c r="A22" s="132" t="s">
        <v>200</v>
      </c>
      <c r="B22" s="5586">
        <v>15564</v>
      </c>
      <c r="C22" s="5584">
        <v>20278</v>
      </c>
      <c r="D22" s="135">
        <v>35842</v>
      </c>
      <c r="E22" s="5585">
        <v>2.8</v>
      </c>
      <c r="F22" s="5586">
        <v>16466</v>
      </c>
      <c r="G22" s="5586">
        <v>21257</v>
      </c>
      <c r="H22" s="135">
        <v>37723</v>
      </c>
      <c r="I22" s="5585">
        <v>3</v>
      </c>
    </row>
    <row r="23" spans="1:9" s="137" customFormat="1" ht="15.95" customHeight="1">
      <c r="A23" s="132" t="s">
        <v>201</v>
      </c>
      <c r="B23" s="5586">
        <v>8438</v>
      </c>
      <c r="C23" s="5584">
        <v>12300</v>
      </c>
      <c r="D23" s="135">
        <v>20738</v>
      </c>
      <c r="E23" s="5585">
        <v>1.7</v>
      </c>
      <c r="F23" s="5586">
        <v>9106</v>
      </c>
      <c r="G23" s="5586">
        <v>13265</v>
      </c>
      <c r="H23" s="135">
        <v>22371</v>
      </c>
      <c r="I23" s="5585">
        <v>1.8</v>
      </c>
    </row>
    <row r="24" spans="1:9" s="137" customFormat="1" ht="15.95" customHeight="1">
      <c r="A24" s="132" t="s">
        <v>202</v>
      </c>
      <c r="B24" s="5586">
        <v>5279</v>
      </c>
      <c r="C24" s="5584">
        <v>8737</v>
      </c>
      <c r="D24" s="135">
        <v>14016</v>
      </c>
      <c r="E24" s="5585">
        <v>1.1000000000000001</v>
      </c>
      <c r="F24" s="5586">
        <v>5341</v>
      </c>
      <c r="G24" s="5586">
        <v>8887</v>
      </c>
      <c r="H24" s="135">
        <v>14228</v>
      </c>
      <c r="I24" s="5585">
        <v>1.1000000000000001</v>
      </c>
    </row>
    <row r="25" spans="1:9" s="137" customFormat="1" ht="15.95" customHeight="1" thickBot="1">
      <c r="A25" s="132" t="s">
        <v>203</v>
      </c>
      <c r="B25" s="5586">
        <v>3191</v>
      </c>
      <c r="C25" s="5584">
        <v>7137</v>
      </c>
      <c r="D25" s="135">
        <v>10328</v>
      </c>
      <c r="E25" s="5585">
        <v>0.8</v>
      </c>
      <c r="F25" s="5586">
        <v>3385</v>
      </c>
      <c r="G25" s="5586">
        <v>7253</v>
      </c>
      <c r="H25" s="135">
        <v>10638</v>
      </c>
      <c r="I25" s="5585">
        <v>0.8</v>
      </c>
    </row>
    <row r="26" spans="1:9" s="137" customFormat="1" ht="21" customHeight="1" thickBot="1">
      <c r="A26" s="5564" t="s">
        <v>205</v>
      </c>
      <c r="B26" s="5587">
        <v>626030</v>
      </c>
      <c r="C26" s="5588">
        <v>639273</v>
      </c>
      <c r="D26" s="5588">
        <v>1265303</v>
      </c>
      <c r="E26" s="5589">
        <v>100.00000000000001</v>
      </c>
      <c r="F26" s="5587">
        <v>626167</v>
      </c>
      <c r="G26" s="5590">
        <v>639544</v>
      </c>
      <c r="H26" s="5591">
        <v>1265711</v>
      </c>
      <c r="I26" s="5589">
        <v>99.999999999999986</v>
      </c>
    </row>
    <row r="27" spans="1:9" ht="24.75" customHeight="1">
      <c r="A27" s="5592" t="s">
        <v>218</v>
      </c>
      <c r="B27" s="61"/>
      <c r="C27" s="61"/>
      <c r="I27" s="5593"/>
    </row>
    <row r="28" spans="1:9" ht="4.5" customHeight="1">
      <c r="A28" s="61"/>
      <c r="B28" s="61"/>
      <c r="C28" s="61"/>
    </row>
    <row r="29" spans="1:9" ht="18.75" customHeight="1">
      <c r="A29" s="5592" t="s">
        <v>219</v>
      </c>
      <c r="B29" s="61"/>
      <c r="C29" s="61"/>
      <c r="D29" s="5594"/>
    </row>
    <row r="30" spans="1:9">
      <c r="A30" s="5569"/>
    </row>
  </sheetData>
  <mergeCells count="1">
    <mergeCell ref="A1:C1"/>
  </mergeCells>
  <hyperlinks>
    <hyperlink ref="A1" location="CONTENT!A1" display="Back to table of contents"/>
  </hyperlinks>
  <pageMargins left="0.78740157480314965" right="0.23622047244094491" top="0.82677165354330717" bottom="0.55118110236220474" header="0.55118110236220474" footer="0.51181102362204722"/>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5"/>
  <sheetViews>
    <sheetView zoomScaleNormal="100" workbookViewId="0">
      <pane xSplit="1" topLeftCell="B1" activePane="topRight" state="frozen"/>
      <selection sqref="A1:XFD1"/>
      <selection pane="topRight" activeCell="L1" sqref="L1:L1048576"/>
    </sheetView>
  </sheetViews>
  <sheetFormatPr defaultColWidth="9.1640625" defaultRowHeight="15"/>
  <cols>
    <col min="1" max="1" width="33.33203125" style="5866" customWidth="1"/>
    <col min="2" max="2" width="9.6640625" style="5866" customWidth="1"/>
    <col min="3" max="3" width="10.33203125" style="5866" customWidth="1"/>
    <col min="4" max="4" width="9.6640625" style="5866" customWidth="1"/>
    <col min="5" max="5" width="10.5" style="5866" customWidth="1"/>
    <col min="6" max="6" width="9.6640625" style="5866" customWidth="1"/>
    <col min="7" max="7" width="10.5" style="5866" customWidth="1"/>
    <col min="8" max="8" width="9.6640625" style="5866" customWidth="1"/>
    <col min="9" max="9" width="10.33203125" style="5866" customWidth="1"/>
    <col min="10" max="11" width="10.6640625" style="5866" customWidth="1"/>
    <col min="12" max="16384" width="9.1640625" style="5866"/>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5.5" customHeight="1">
      <c r="A2" s="5863" t="s">
        <v>4222</v>
      </c>
      <c r="B2" s="5864"/>
      <c r="C2" s="5865"/>
      <c r="D2" s="5864"/>
      <c r="E2" s="5864"/>
      <c r="F2" s="5864"/>
      <c r="G2" s="5864"/>
      <c r="H2" s="5864"/>
      <c r="I2" s="5864"/>
      <c r="J2" s="5864"/>
      <c r="K2" s="5864"/>
    </row>
    <row r="3" spans="1:89" ht="9.9499999999999993" customHeight="1">
      <c r="A3" s="5864"/>
      <c r="B3" s="5864"/>
      <c r="C3" s="5865"/>
      <c r="D3" s="5864"/>
      <c r="E3" s="5864"/>
      <c r="F3" s="5864"/>
      <c r="G3" s="5864"/>
      <c r="H3" s="5864"/>
      <c r="I3" s="5864"/>
      <c r="J3" s="5864"/>
      <c r="K3" s="5864"/>
    </row>
    <row r="4" spans="1:89" ht="20.100000000000001" customHeight="1">
      <c r="A4" s="5867"/>
      <c r="B4" s="7147">
        <v>2014</v>
      </c>
      <c r="C4" s="7148"/>
      <c r="D4" s="7147">
        <v>2015</v>
      </c>
      <c r="E4" s="7148"/>
      <c r="F4" s="7147">
        <v>2016</v>
      </c>
      <c r="G4" s="7148"/>
      <c r="H4" s="7147">
        <v>2017</v>
      </c>
      <c r="I4" s="7148"/>
      <c r="J4" s="7145">
        <v>2018</v>
      </c>
      <c r="K4" s="7146"/>
    </row>
    <row r="5" spans="1:89" ht="12.95" customHeight="1">
      <c r="A5" s="4078" t="s">
        <v>4202</v>
      </c>
      <c r="B5" s="4078" t="s">
        <v>3558</v>
      </c>
      <c r="C5" s="5868" t="s">
        <v>4203</v>
      </c>
      <c r="D5" s="4078" t="s">
        <v>3558</v>
      </c>
      <c r="E5" s="5868" t="s">
        <v>4203</v>
      </c>
      <c r="F5" s="4078" t="s">
        <v>3558</v>
      </c>
      <c r="G5" s="5868" t="s">
        <v>4203</v>
      </c>
      <c r="H5" s="4078" t="s">
        <v>3558</v>
      </c>
      <c r="I5" s="5868" t="s">
        <v>4203</v>
      </c>
      <c r="J5" s="4078" t="s">
        <v>3558</v>
      </c>
      <c r="K5" s="5868" t="s">
        <v>4203</v>
      </c>
    </row>
    <row r="6" spans="1:89" ht="12.95" customHeight="1">
      <c r="A6" s="5869"/>
      <c r="B6" s="4078" t="s">
        <v>4204</v>
      </c>
      <c r="C6" s="5868" t="s">
        <v>4183</v>
      </c>
      <c r="D6" s="4078" t="s">
        <v>4204</v>
      </c>
      <c r="E6" s="5868" t="s">
        <v>4183</v>
      </c>
      <c r="F6" s="4078" t="s">
        <v>4204</v>
      </c>
      <c r="G6" s="5868" t="s">
        <v>4183</v>
      </c>
      <c r="H6" s="4078" t="s">
        <v>4204</v>
      </c>
      <c r="I6" s="5868" t="s">
        <v>4183</v>
      </c>
      <c r="J6" s="4078" t="s">
        <v>4204</v>
      </c>
      <c r="K6" s="5868" t="s">
        <v>4183</v>
      </c>
    </row>
    <row r="7" spans="1:89" ht="15" customHeight="1">
      <c r="A7" s="4082"/>
      <c r="B7" s="4072" t="s">
        <v>4184</v>
      </c>
      <c r="C7" s="5870" t="s">
        <v>4205</v>
      </c>
      <c r="D7" s="4072" t="s">
        <v>4184</v>
      </c>
      <c r="E7" s="5870" t="s">
        <v>4205</v>
      </c>
      <c r="F7" s="4072" t="s">
        <v>4184</v>
      </c>
      <c r="G7" s="5870" t="s">
        <v>4205</v>
      </c>
      <c r="H7" s="4072" t="s">
        <v>4184</v>
      </c>
      <c r="I7" s="5870" t="s">
        <v>4205</v>
      </c>
      <c r="J7" s="4072" t="s">
        <v>4184</v>
      </c>
      <c r="K7" s="5870" t="s">
        <v>4205</v>
      </c>
    </row>
    <row r="8" spans="1:89" ht="24.6" customHeight="1">
      <c r="A8" s="5871" t="s">
        <v>4206</v>
      </c>
      <c r="B8" s="5885">
        <v>2341</v>
      </c>
      <c r="C8" s="5886">
        <v>388192</v>
      </c>
      <c r="D8" s="5885">
        <v>2539</v>
      </c>
      <c r="E8" s="5886">
        <v>385337.72</v>
      </c>
      <c r="F8" s="5885">
        <v>2505</v>
      </c>
      <c r="G8" s="5886">
        <v>427325.56</v>
      </c>
      <c r="H8" s="5885">
        <v>2130</v>
      </c>
      <c r="I8" s="5886">
        <v>408896.63</v>
      </c>
      <c r="J8" s="5885">
        <v>2081</v>
      </c>
      <c r="K8" s="5886">
        <v>340775</v>
      </c>
    </row>
    <row r="9" spans="1:89" ht="24.6" customHeight="1">
      <c r="A9" s="5874" t="s">
        <v>4207</v>
      </c>
      <c r="B9" s="5887">
        <v>400</v>
      </c>
      <c r="C9" s="5888">
        <v>54016</v>
      </c>
      <c r="D9" s="5887">
        <v>457</v>
      </c>
      <c r="E9" s="5888">
        <v>60114.720000000001</v>
      </c>
      <c r="F9" s="5887">
        <v>630</v>
      </c>
      <c r="G9" s="5888">
        <v>95416.56</v>
      </c>
      <c r="H9" s="5887">
        <v>350</v>
      </c>
      <c r="I9" s="5888">
        <v>50647.630000000005</v>
      </c>
      <c r="J9" s="5887">
        <v>368</v>
      </c>
      <c r="K9" s="5888">
        <v>47832</v>
      </c>
    </row>
    <row r="10" spans="1:89" ht="24.6" customHeight="1">
      <c r="A10" s="5874" t="s">
        <v>4208</v>
      </c>
      <c r="B10" s="5887">
        <v>510</v>
      </c>
      <c r="C10" s="5888">
        <v>78816</v>
      </c>
      <c r="D10" s="5887">
        <v>404</v>
      </c>
      <c r="E10" s="5888">
        <v>47241</v>
      </c>
      <c r="F10" s="5887">
        <v>408</v>
      </c>
      <c r="G10" s="5888">
        <v>62367</v>
      </c>
      <c r="H10" s="5887">
        <v>331</v>
      </c>
      <c r="I10" s="5888">
        <v>59896</v>
      </c>
      <c r="J10" s="5887">
        <v>341</v>
      </c>
      <c r="K10" s="5888">
        <v>65061</v>
      </c>
    </row>
    <row r="11" spans="1:89" ht="24.6" customHeight="1">
      <c r="A11" s="5874" t="s">
        <v>4209</v>
      </c>
      <c r="B11" s="5887">
        <v>403</v>
      </c>
      <c r="C11" s="5888">
        <v>86252</v>
      </c>
      <c r="D11" s="5887">
        <v>466</v>
      </c>
      <c r="E11" s="5888">
        <v>78437</v>
      </c>
      <c r="F11" s="5887">
        <v>406</v>
      </c>
      <c r="G11" s="5888">
        <v>72067</v>
      </c>
      <c r="H11" s="5887">
        <v>305</v>
      </c>
      <c r="I11" s="5888">
        <v>63015</v>
      </c>
      <c r="J11" s="5887">
        <v>227</v>
      </c>
      <c r="K11" s="5888">
        <v>34730</v>
      </c>
    </row>
    <row r="12" spans="1:89" ht="24.6" customHeight="1">
      <c r="A12" s="5874" t="s">
        <v>4210</v>
      </c>
      <c r="B12" s="5887">
        <v>395</v>
      </c>
      <c r="C12" s="5888">
        <v>68905</v>
      </c>
      <c r="D12" s="5887">
        <v>457</v>
      </c>
      <c r="E12" s="5888">
        <v>88196</v>
      </c>
      <c r="F12" s="5887">
        <v>407</v>
      </c>
      <c r="G12" s="5888">
        <v>80605</v>
      </c>
      <c r="H12" s="5887">
        <v>367</v>
      </c>
      <c r="I12" s="5888">
        <v>105753</v>
      </c>
      <c r="J12" s="5887">
        <v>316</v>
      </c>
      <c r="K12" s="5888">
        <v>60686</v>
      </c>
    </row>
    <row r="13" spans="1:89" ht="24.6" customHeight="1">
      <c r="A13" s="5874" t="s">
        <v>4211</v>
      </c>
      <c r="B13" s="5887">
        <v>633</v>
      </c>
      <c r="C13" s="5888">
        <v>100203</v>
      </c>
      <c r="D13" s="5887">
        <v>755</v>
      </c>
      <c r="E13" s="5888">
        <v>111349</v>
      </c>
      <c r="F13" s="5887">
        <v>654</v>
      </c>
      <c r="G13" s="5888">
        <v>116870</v>
      </c>
      <c r="H13" s="5887">
        <v>777</v>
      </c>
      <c r="I13" s="5888">
        <v>129585</v>
      </c>
      <c r="J13" s="5887">
        <v>829</v>
      </c>
      <c r="K13" s="5888">
        <v>132466</v>
      </c>
    </row>
    <row r="14" spans="1:89" ht="24.6" customHeight="1">
      <c r="A14" s="5877" t="s">
        <v>4212</v>
      </c>
      <c r="B14" s="5889">
        <v>3784</v>
      </c>
      <c r="C14" s="5890">
        <v>992866</v>
      </c>
      <c r="D14" s="5889">
        <v>3999</v>
      </c>
      <c r="E14" s="5890">
        <v>725616.49</v>
      </c>
      <c r="F14" s="5889">
        <v>3938</v>
      </c>
      <c r="G14" s="5890">
        <v>744006.87</v>
      </c>
      <c r="H14" s="5889">
        <v>4247</v>
      </c>
      <c r="I14" s="5890">
        <v>845729.30999999994</v>
      </c>
      <c r="J14" s="5889">
        <v>4679</v>
      </c>
      <c r="K14" s="5890">
        <v>800349.76399999997</v>
      </c>
    </row>
    <row r="15" spans="1:89" ht="24.6" customHeight="1">
      <c r="A15" s="5874" t="s">
        <v>4213</v>
      </c>
      <c r="B15" s="5887">
        <v>631</v>
      </c>
      <c r="C15" s="5888">
        <v>102673</v>
      </c>
      <c r="D15" s="5887">
        <v>527</v>
      </c>
      <c r="E15" s="5888">
        <v>89598.010000000009</v>
      </c>
      <c r="F15" s="5887">
        <v>750</v>
      </c>
      <c r="G15" s="5888">
        <v>120118.45</v>
      </c>
      <c r="H15" s="5887">
        <v>802</v>
      </c>
      <c r="I15" s="5888">
        <v>140337.57999999999</v>
      </c>
      <c r="J15" s="5887">
        <v>879</v>
      </c>
      <c r="K15" s="5888">
        <v>136260.85999999999</v>
      </c>
    </row>
    <row r="16" spans="1:89" ht="24.6" customHeight="1">
      <c r="A16" s="5874" t="s">
        <v>4214</v>
      </c>
      <c r="B16" s="5887">
        <v>630</v>
      </c>
      <c r="C16" s="5888">
        <v>309750</v>
      </c>
      <c r="D16" s="5887">
        <v>772</v>
      </c>
      <c r="E16" s="5888">
        <v>166685.48000000001</v>
      </c>
      <c r="F16" s="5887">
        <v>691</v>
      </c>
      <c r="G16" s="5888">
        <v>186790.72</v>
      </c>
      <c r="H16" s="5887">
        <v>763</v>
      </c>
      <c r="I16" s="5888">
        <v>185184.78999999998</v>
      </c>
      <c r="J16" s="5887">
        <v>924</v>
      </c>
      <c r="K16" s="5888">
        <v>212433.00400000002</v>
      </c>
    </row>
    <row r="17" spans="1:11" ht="24.6" customHeight="1">
      <c r="A17" s="5874" t="s">
        <v>4215</v>
      </c>
      <c r="B17" s="5887">
        <v>635</v>
      </c>
      <c r="C17" s="5888">
        <v>84016</v>
      </c>
      <c r="D17" s="5887">
        <v>744</v>
      </c>
      <c r="E17" s="5888">
        <v>131472</v>
      </c>
      <c r="F17" s="5887">
        <v>725</v>
      </c>
      <c r="G17" s="5888">
        <v>96248.700000000012</v>
      </c>
      <c r="H17" s="5887">
        <v>813</v>
      </c>
      <c r="I17" s="5888">
        <v>116153.06</v>
      </c>
      <c r="J17" s="5887">
        <v>943</v>
      </c>
      <c r="K17" s="5888">
        <v>134811.57</v>
      </c>
    </row>
    <row r="18" spans="1:11" ht="24.6" customHeight="1">
      <c r="A18" s="5880" t="s">
        <v>4216</v>
      </c>
      <c r="B18" s="5887">
        <v>412</v>
      </c>
      <c r="C18" s="5888">
        <v>102245</v>
      </c>
      <c r="D18" s="5887">
        <v>531</v>
      </c>
      <c r="E18" s="5888">
        <v>71192</v>
      </c>
      <c r="F18" s="5887">
        <v>374</v>
      </c>
      <c r="G18" s="5888">
        <v>55490</v>
      </c>
      <c r="H18" s="5887">
        <v>518</v>
      </c>
      <c r="I18" s="5888">
        <v>77698</v>
      </c>
      <c r="J18" s="5887">
        <v>690</v>
      </c>
      <c r="K18" s="5888">
        <v>96455</v>
      </c>
    </row>
    <row r="19" spans="1:11" ht="24.6" customHeight="1">
      <c r="A19" s="5874" t="s">
        <v>4217</v>
      </c>
      <c r="B19" s="5887">
        <v>445</v>
      </c>
      <c r="C19" s="5888">
        <v>60382</v>
      </c>
      <c r="D19" s="5887">
        <v>453</v>
      </c>
      <c r="E19" s="5888">
        <v>57659</v>
      </c>
      <c r="F19" s="5887">
        <v>458</v>
      </c>
      <c r="G19" s="5888">
        <v>58007</v>
      </c>
      <c r="H19" s="5887">
        <v>483</v>
      </c>
      <c r="I19" s="5888">
        <v>64577</v>
      </c>
      <c r="J19" s="5887">
        <v>485</v>
      </c>
      <c r="K19" s="5888">
        <v>62245</v>
      </c>
    </row>
    <row r="20" spans="1:11" ht="24.6" customHeight="1">
      <c r="A20" s="5874" t="s">
        <v>4218</v>
      </c>
      <c r="B20" s="5887">
        <v>34</v>
      </c>
      <c r="C20" s="5888">
        <v>4031</v>
      </c>
      <c r="D20" s="5887">
        <v>47</v>
      </c>
      <c r="E20" s="5888">
        <v>6344</v>
      </c>
      <c r="F20" s="5887">
        <v>23</v>
      </c>
      <c r="G20" s="5888">
        <v>2902</v>
      </c>
      <c r="H20" s="5887">
        <v>28</v>
      </c>
      <c r="I20" s="5888">
        <v>3035</v>
      </c>
      <c r="J20" s="5887">
        <v>11</v>
      </c>
      <c r="K20" s="5888">
        <v>1883</v>
      </c>
    </row>
    <row r="21" spans="1:11" ht="24.6" customHeight="1">
      <c r="A21" s="5874" t="s">
        <v>4219</v>
      </c>
      <c r="B21" s="5887">
        <v>491</v>
      </c>
      <c r="C21" s="5888">
        <v>221864</v>
      </c>
      <c r="D21" s="5887">
        <v>401</v>
      </c>
      <c r="E21" s="5888">
        <v>88745</v>
      </c>
      <c r="F21" s="5887">
        <v>409</v>
      </c>
      <c r="G21" s="5888">
        <v>81045</v>
      </c>
      <c r="H21" s="5887">
        <v>470</v>
      </c>
      <c r="I21" s="5888">
        <v>110096.28</v>
      </c>
      <c r="J21" s="5887">
        <v>440</v>
      </c>
      <c r="K21" s="5888">
        <v>75114.33</v>
      </c>
    </row>
    <row r="22" spans="1:11" ht="24.6" customHeight="1">
      <c r="A22" s="5874" t="s">
        <v>4220</v>
      </c>
      <c r="B22" s="5891">
        <v>506</v>
      </c>
      <c r="C22" s="5892">
        <v>107905</v>
      </c>
      <c r="D22" s="5891">
        <v>524</v>
      </c>
      <c r="E22" s="5892">
        <v>113921</v>
      </c>
      <c r="F22" s="5891">
        <v>508</v>
      </c>
      <c r="G22" s="5892">
        <v>143405</v>
      </c>
      <c r="H22" s="5891">
        <v>370</v>
      </c>
      <c r="I22" s="5892">
        <v>148647.6</v>
      </c>
      <c r="J22" s="5891">
        <v>307</v>
      </c>
      <c r="K22" s="5892">
        <v>81147</v>
      </c>
    </row>
    <row r="23" spans="1:11" ht="24.6" customHeight="1">
      <c r="A23" s="5881" t="s">
        <v>837</v>
      </c>
      <c r="B23" s="5893">
        <v>6125</v>
      </c>
      <c r="C23" s="5894">
        <v>1381058</v>
      </c>
      <c r="D23" s="5893">
        <v>6538</v>
      </c>
      <c r="E23" s="5894">
        <v>1110954.21</v>
      </c>
      <c r="F23" s="5893">
        <v>6443</v>
      </c>
      <c r="G23" s="5894">
        <v>1171332.43</v>
      </c>
      <c r="H23" s="5893">
        <v>6377</v>
      </c>
      <c r="I23" s="5894">
        <v>1254625.94</v>
      </c>
      <c r="J23" s="5893">
        <v>6760</v>
      </c>
      <c r="K23" s="5894">
        <v>1141124.764</v>
      </c>
    </row>
    <row r="24" spans="1:11" ht="5.25" customHeight="1">
      <c r="A24" s="5864"/>
      <c r="B24" s="5864"/>
      <c r="C24" s="5864"/>
      <c r="D24" s="5864"/>
      <c r="E24" s="5864"/>
      <c r="F24" s="5864"/>
      <c r="G24" s="5864"/>
      <c r="H24" s="5864"/>
      <c r="I24" s="5864"/>
      <c r="J24" s="5864"/>
      <c r="K24" s="5864"/>
    </row>
    <row r="25" spans="1:11" ht="13.5" customHeight="1">
      <c r="A25" s="5884" t="s">
        <v>4221</v>
      </c>
      <c r="B25" s="5864"/>
      <c r="C25" s="5864"/>
      <c r="D25" s="5864"/>
      <c r="E25" s="5864"/>
      <c r="F25" s="5864"/>
      <c r="G25" s="5864"/>
      <c r="H25" s="5864"/>
      <c r="I25" s="5864"/>
      <c r="J25" s="5864"/>
      <c r="K25" s="5864"/>
    </row>
  </sheetData>
  <mergeCells count="6">
    <mergeCell ref="J4:K4"/>
    <mergeCell ref="A1:C1"/>
    <mergeCell ref="B4:C4"/>
    <mergeCell ref="D4:E4"/>
    <mergeCell ref="F4:G4"/>
    <mergeCell ref="H4:I4"/>
  </mergeCells>
  <hyperlinks>
    <hyperlink ref="A1" location="CONTENT!A1" display="Back to table of contents"/>
  </hyperlinks>
  <pageMargins left="0.33" right="0" top="0.5" bottom="0.34" header="0.3" footer="0.3"/>
  <pageSetup paperSize="9"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5"/>
  <sheetViews>
    <sheetView zoomScaleNormal="100" workbookViewId="0">
      <pane xSplit="1" topLeftCell="B1" activePane="topRight" state="frozen"/>
      <selection sqref="A1:XFD1"/>
      <selection pane="topRight" activeCell="L1" sqref="L1:L1048576"/>
    </sheetView>
  </sheetViews>
  <sheetFormatPr defaultColWidth="9.1640625" defaultRowHeight="15"/>
  <cols>
    <col min="1" max="1" width="34.5" style="5866" customWidth="1"/>
    <col min="2" max="9" width="9.6640625" style="5866" customWidth="1"/>
    <col min="10" max="11" width="10.6640625" style="5866" customWidth="1"/>
    <col min="12" max="16384" width="9.1640625" style="5866"/>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5.5" customHeight="1">
      <c r="A2" s="5863" t="s">
        <v>4223</v>
      </c>
      <c r="B2" s="5864"/>
      <c r="C2" s="5865"/>
      <c r="D2" s="5864"/>
      <c r="E2" s="5864"/>
      <c r="F2" s="5864"/>
      <c r="G2" s="5864"/>
      <c r="H2" s="5864"/>
      <c r="I2" s="5864"/>
      <c r="J2" s="5864"/>
      <c r="K2" s="5864"/>
    </row>
    <row r="3" spans="1:89" ht="9.9499999999999993" customHeight="1">
      <c r="A3" s="5864"/>
      <c r="B3" s="5864"/>
      <c r="C3" s="5865"/>
      <c r="D3" s="5864"/>
      <c r="E3" s="5864"/>
      <c r="F3" s="5864"/>
      <c r="G3" s="5864"/>
      <c r="H3" s="5864"/>
      <c r="I3" s="5864"/>
      <c r="J3" s="5864"/>
      <c r="K3" s="5864"/>
    </row>
    <row r="4" spans="1:89" ht="20.100000000000001" customHeight="1">
      <c r="A4" s="5867"/>
      <c r="B4" s="7147">
        <v>2014</v>
      </c>
      <c r="C4" s="7148"/>
      <c r="D4" s="7147">
        <v>2015</v>
      </c>
      <c r="E4" s="7148"/>
      <c r="F4" s="7147">
        <v>2016</v>
      </c>
      <c r="G4" s="7148"/>
      <c r="H4" s="7147">
        <v>2017</v>
      </c>
      <c r="I4" s="7148"/>
      <c r="J4" s="7145">
        <v>2018</v>
      </c>
      <c r="K4" s="7146"/>
    </row>
    <row r="5" spans="1:89" ht="12.95" customHeight="1">
      <c r="A5" s="4078" t="s">
        <v>4202</v>
      </c>
      <c r="B5" s="4078" t="s">
        <v>3558</v>
      </c>
      <c r="C5" s="5868" t="s">
        <v>4203</v>
      </c>
      <c r="D5" s="4078" t="s">
        <v>3558</v>
      </c>
      <c r="E5" s="5868" t="s">
        <v>4203</v>
      </c>
      <c r="F5" s="4078" t="s">
        <v>3558</v>
      </c>
      <c r="G5" s="5868" t="s">
        <v>4203</v>
      </c>
      <c r="H5" s="4078" t="s">
        <v>3558</v>
      </c>
      <c r="I5" s="5868" t="s">
        <v>4203</v>
      </c>
      <c r="J5" s="4078" t="s">
        <v>3558</v>
      </c>
      <c r="K5" s="5868" t="s">
        <v>4203</v>
      </c>
    </row>
    <row r="6" spans="1:89" ht="12.95" customHeight="1">
      <c r="A6" s="5869"/>
      <c r="B6" s="4078" t="s">
        <v>4204</v>
      </c>
      <c r="C6" s="5868" t="s">
        <v>4183</v>
      </c>
      <c r="D6" s="4078" t="s">
        <v>4204</v>
      </c>
      <c r="E6" s="5868" t="s">
        <v>4183</v>
      </c>
      <c r="F6" s="4078" t="s">
        <v>4204</v>
      </c>
      <c r="G6" s="5868" t="s">
        <v>4183</v>
      </c>
      <c r="H6" s="4078" t="s">
        <v>4204</v>
      </c>
      <c r="I6" s="5868" t="s">
        <v>4183</v>
      </c>
      <c r="J6" s="4078" t="s">
        <v>4204</v>
      </c>
      <c r="K6" s="5868" t="s">
        <v>4183</v>
      </c>
    </row>
    <row r="7" spans="1:89" ht="15" customHeight="1">
      <c r="A7" s="4082"/>
      <c r="B7" s="4072" t="s">
        <v>4184</v>
      </c>
      <c r="C7" s="5870" t="s">
        <v>4205</v>
      </c>
      <c r="D7" s="4072" t="s">
        <v>4184</v>
      </c>
      <c r="E7" s="5870" t="s">
        <v>4205</v>
      </c>
      <c r="F7" s="4072" t="s">
        <v>4184</v>
      </c>
      <c r="G7" s="5870" t="s">
        <v>4205</v>
      </c>
      <c r="H7" s="4072" t="s">
        <v>4184</v>
      </c>
      <c r="I7" s="5870" t="s">
        <v>4205</v>
      </c>
      <c r="J7" s="4072" t="s">
        <v>4184</v>
      </c>
      <c r="K7" s="5870" t="s">
        <v>4205</v>
      </c>
    </row>
    <row r="8" spans="1:89" ht="24.6" customHeight="1">
      <c r="A8" s="5871" t="s">
        <v>4206</v>
      </c>
      <c r="B8" s="5885">
        <v>187</v>
      </c>
      <c r="C8" s="5886">
        <v>59473</v>
      </c>
      <c r="D8" s="5885">
        <v>152</v>
      </c>
      <c r="E8" s="5886">
        <v>106638.73999999999</v>
      </c>
      <c r="F8" s="5885">
        <v>168</v>
      </c>
      <c r="G8" s="5886">
        <v>150746.29999999999</v>
      </c>
      <c r="H8" s="5885">
        <v>190</v>
      </c>
      <c r="I8" s="5886">
        <v>108461.75</v>
      </c>
      <c r="J8" s="5885">
        <v>138</v>
      </c>
      <c r="K8" s="5886">
        <v>123203</v>
      </c>
    </row>
    <row r="9" spans="1:89" ht="24.6" customHeight="1">
      <c r="A9" s="5874" t="s">
        <v>4207</v>
      </c>
      <c r="B9" s="5887">
        <v>46</v>
      </c>
      <c r="C9" s="5888">
        <v>12570</v>
      </c>
      <c r="D9" s="5887">
        <v>29</v>
      </c>
      <c r="E9" s="5888">
        <v>23238.739999999998</v>
      </c>
      <c r="F9" s="5887">
        <v>38</v>
      </c>
      <c r="G9" s="5888">
        <v>17541.3</v>
      </c>
      <c r="H9" s="5887">
        <v>43</v>
      </c>
      <c r="I9" s="5888">
        <v>23984.75</v>
      </c>
      <c r="J9" s="5887">
        <v>50</v>
      </c>
      <c r="K9" s="5888">
        <v>85067</v>
      </c>
    </row>
    <row r="10" spans="1:89" ht="24.6" customHeight="1">
      <c r="A10" s="5874" t="s">
        <v>4208</v>
      </c>
      <c r="B10" s="5887">
        <v>31</v>
      </c>
      <c r="C10" s="5888">
        <v>6814</v>
      </c>
      <c r="D10" s="5887">
        <v>19</v>
      </c>
      <c r="E10" s="5888">
        <v>5713</v>
      </c>
      <c r="F10" s="5887">
        <v>33</v>
      </c>
      <c r="G10" s="5888">
        <v>7447</v>
      </c>
      <c r="H10" s="5887">
        <v>38</v>
      </c>
      <c r="I10" s="5888">
        <v>7696</v>
      </c>
      <c r="J10" s="5887">
        <v>21</v>
      </c>
      <c r="K10" s="5888">
        <v>5966</v>
      </c>
    </row>
    <row r="11" spans="1:89" ht="24.6" customHeight="1">
      <c r="A11" s="5874" t="s">
        <v>4209</v>
      </c>
      <c r="B11" s="5887">
        <v>29</v>
      </c>
      <c r="C11" s="5888">
        <v>5514</v>
      </c>
      <c r="D11" s="5887">
        <v>15</v>
      </c>
      <c r="E11" s="5888">
        <v>22048</v>
      </c>
      <c r="F11" s="5887">
        <v>20</v>
      </c>
      <c r="G11" s="5888">
        <v>4469</v>
      </c>
      <c r="H11" s="5887">
        <v>33</v>
      </c>
      <c r="I11" s="5888">
        <v>17283</v>
      </c>
      <c r="J11" s="5887">
        <v>17</v>
      </c>
      <c r="K11" s="5888">
        <v>4346</v>
      </c>
    </row>
    <row r="12" spans="1:89" ht="24.6" customHeight="1">
      <c r="A12" s="5874" t="s">
        <v>4210</v>
      </c>
      <c r="B12" s="5887">
        <v>28</v>
      </c>
      <c r="C12" s="5888">
        <v>18037</v>
      </c>
      <c r="D12" s="5887">
        <v>41</v>
      </c>
      <c r="E12" s="5888">
        <v>36275</v>
      </c>
      <c r="F12" s="5887">
        <v>43</v>
      </c>
      <c r="G12" s="5888">
        <v>95268</v>
      </c>
      <c r="H12" s="5887">
        <v>39</v>
      </c>
      <c r="I12" s="5888">
        <v>23010</v>
      </c>
      <c r="J12" s="5887">
        <v>12</v>
      </c>
      <c r="K12" s="5888">
        <v>4809</v>
      </c>
    </row>
    <row r="13" spans="1:89" ht="24.6" customHeight="1">
      <c r="A13" s="5874" t="s">
        <v>4211</v>
      </c>
      <c r="B13" s="5887">
        <v>53</v>
      </c>
      <c r="C13" s="5888">
        <v>16538</v>
      </c>
      <c r="D13" s="5887">
        <v>48</v>
      </c>
      <c r="E13" s="5888">
        <v>19364</v>
      </c>
      <c r="F13" s="5887">
        <v>34</v>
      </c>
      <c r="G13" s="5888">
        <v>26021</v>
      </c>
      <c r="H13" s="5887">
        <v>37</v>
      </c>
      <c r="I13" s="5888">
        <v>36488</v>
      </c>
      <c r="J13" s="5887">
        <v>38</v>
      </c>
      <c r="K13" s="5888">
        <v>23015</v>
      </c>
    </row>
    <row r="14" spans="1:89" ht="24.6" customHeight="1">
      <c r="A14" s="5877" t="s">
        <v>4212</v>
      </c>
      <c r="B14" s="5889">
        <v>278</v>
      </c>
      <c r="C14" s="5890">
        <v>99385</v>
      </c>
      <c r="D14" s="5889">
        <v>223</v>
      </c>
      <c r="E14" s="5890">
        <v>101207</v>
      </c>
      <c r="F14" s="5889">
        <v>259</v>
      </c>
      <c r="G14" s="5890">
        <v>120483.87</v>
      </c>
      <c r="H14" s="5889">
        <v>336</v>
      </c>
      <c r="I14" s="5890">
        <v>119368.19</v>
      </c>
      <c r="J14" s="5889">
        <v>346</v>
      </c>
      <c r="K14" s="5890">
        <v>369429</v>
      </c>
    </row>
    <row r="15" spans="1:89" ht="24.6" customHeight="1">
      <c r="A15" s="5874" t="s">
        <v>4213</v>
      </c>
      <c r="B15" s="5887">
        <v>59</v>
      </c>
      <c r="C15" s="5888">
        <v>25201</v>
      </c>
      <c r="D15" s="5887">
        <v>31</v>
      </c>
      <c r="E15" s="5888">
        <v>8546</v>
      </c>
      <c r="F15" s="5887">
        <v>38</v>
      </c>
      <c r="G15" s="5888">
        <v>31980</v>
      </c>
      <c r="H15" s="5887">
        <v>81</v>
      </c>
      <c r="I15" s="5888">
        <v>27984.629999999997</v>
      </c>
      <c r="J15" s="5887">
        <v>67</v>
      </c>
      <c r="K15" s="5888">
        <v>146849</v>
      </c>
    </row>
    <row r="16" spans="1:89" ht="24.6" customHeight="1">
      <c r="A16" s="5874" t="s">
        <v>4214</v>
      </c>
      <c r="B16" s="5887">
        <v>69</v>
      </c>
      <c r="C16" s="5888">
        <v>18081</v>
      </c>
      <c r="D16" s="5887">
        <v>60</v>
      </c>
      <c r="E16" s="5888">
        <v>27165</v>
      </c>
      <c r="F16" s="5887">
        <v>85</v>
      </c>
      <c r="G16" s="5888">
        <v>42546</v>
      </c>
      <c r="H16" s="5887">
        <v>69</v>
      </c>
      <c r="I16" s="5888">
        <v>33308.65</v>
      </c>
      <c r="J16" s="5887">
        <v>56</v>
      </c>
      <c r="K16" s="5888">
        <v>29063</v>
      </c>
    </row>
    <row r="17" spans="1:11" ht="24.6" customHeight="1">
      <c r="A17" s="5874" t="s">
        <v>4215</v>
      </c>
      <c r="B17" s="5887">
        <v>34</v>
      </c>
      <c r="C17" s="5888">
        <v>6785</v>
      </c>
      <c r="D17" s="5887">
        <v>39</v>
      </c>
      <c r="E17" s="5888">
        <v>15581</v>
      </c>
      <c r="F17" s="5887">
        <v>36</v>
      </c>
      <c r="G17" s="5888">
        <v>11206.869999999999</v>
      </c>
      <c r="H17" s="5887">
        <v>45</v>
      </c>
      <c r="I17" s="5888">
        <v>13427.45</v>
      </c>
      <c r="J17" s="5887">
        <v>94</v>
      </c>
      <c r="K17" s="5888">
        <v>39770</v>
      </c>
    </row>
    <row r="18" spans="1:11" ht="24.6" customHeight="1">
      <c r="A18" s="5880" t="s">
        <v>4216</v>
      </c>
      <c r="B18" s="5887">
        <v>30</v>
      </c>
      <c r="C18" s="5888">
        <v>14101</v>
      </c>
      <c r="D18" s="5887">
        <v>25</v>
      </c>
      <c r="E18" s="5888">
        <v>4500</v>
      </c>
      <c r="F18" s="5887">
        <v>29</v>
      </c>
      <c r="G18" s="5888">
        <v>10662</v>
      </c>
      <c r="H18" s="5887">
        <v>40</v>
      </c>
      <c r="I18" s="5888">
        <v>5167</v>
      </c>
      <c r="J18" s="5887">
        <v>56</v>
      </c>
      <c r="K18" s="5888">
        <v>59557</v>
      </c>
    </row>
    <row r="19" spans="1:11" ht="24.6" customHeight="1">
      <c r="A19" s="5874" t="s">
        <v>4217</v>
      </c>
      <c r="B19" s="5887">
        <v>27</v>
      </c>
      <c r="C19" s="5888">
        <v>16385</v>
      </c>
      <c r="D19" s="5887">
        <v>18</v>
      </c>
      <c r="E19" s="5888">
        <v>2752</v>
      </c>
      <c r="F19" s="5887">
        <v>22</v>
      </c>
      <c r="G19" s="5888">
        <v>3020</v>
      </c>
      <c r="H19" s="5887">
        <v>33</v>
      </c>
      <c r="I19" s="5888">
        <v>7530</v>
      </c>
      <c r="J19" s="5887">
        <v>30</v>
      </c>
      <c r="K19" s="5888">
        <v>6388</v>
      </c>
    </row>
    <row r="20" spans="1:11" ht="24.6" customHeight="1">
      <c r="A20" s="5874" t="s">
        <v>4218</v>
      </c>
      <c r="B20" s="5887">
        <v>0</v>
      </c>
      <c r="C20" s="5888">
        <v>0</v>
      </c>
      <c r="D20" s="5887">
        <v>2</v>
      </c>
      <c r="E20" s="5888">
        <v>205</v>
      </c>
      <c r="F20" s="5887">
        <v>0</v>
      </c>
      <c r="G20" s="5888">
        <v>0</v>
      </c>
      <c r="H20" s="5887">
        <v>0</v>
      </c>
      <c r="I20" s="5888">
        <v>0</v>
      </c>
      <c r="J20" s="5887">
        <v>0</v>
      </c>
      <c r="K20" s="5888">
        <v>0</v>
      </c>
    </row>
    <row r="21" spans="1:11" ht="24.6" customHeight="1">
      <c r="A21" s="5874" t="s">
        <v>4219</v>
      </c>
      <c r="B21" s="5887">
        <v>27</v>
      </c>
      <c r="C21" s="5888">
        <v>9856</v>
      </c>
      <c r="D21" s="5887">
        <v>24</v>
      </c>
      <c r="E21" s="5888">
        <v>19566</v>
      </c>
      <c r="F21" s="5887">
        <v>24</v>
      </c>
      <c r="G21" s="5888">
        <v>7389</v>
      </c>
      <c r="H21" s="5887">
        <v>35</v>
      </c>
      <c r="I21" s="5888">
        <v>19939.46</v>
      </c>
      <c r="J21" s="5887">
        <v>19</v>
      </c>
      <c r="K21" s="5888">
        <v>35306</v>
      </c>
    </row>
    <row r="22" spans="1:11" ht="24.6" customHeight="1">
      <c r="A22" s="5874" t="s">
        <v>4220</v>
      </c>
      <c r="B22" s="5891">
        <v>32</v>
      </c>
      <c r="C22" s="5892">
        <v>8976</v>
      </c>
      <c r="D22" s="5891">
        <v>24</v>
      </c>
      <c r="E22" s="5892">
        <v>22892</v>
      </c>
      <c r="F22" s="5891">
        <v>25</v>
      </c>
      <c r="G22" s="5892">
        <v>13680</v>
      </c>
      <c r="H22" s="5891">
        <v>33</v>
      </c>
      <c r="I22" s="5892">
        <v>12011</v>
      </c>
      <c r="J22" s="5891">
        <v>24</v>
      </c>
      <c r="K22" s="5892">
        <v>52496</v>
      </c>
    </row>
    <row r="23" spans="1:11" ht="24.6" customHeight="1">
      <c r="A23" s="5881" t="s">
        <v>837</v>
      </c>
      <c r="B23" s="5893">
        <v>465</v>
      </c>
      <c r="C23" s="5894">
        <v>158858</v>
      </c>
      <c r="D23" s="5893">
        <v>375</v>
      </c>
      <c r="E23" s="5894">
        <v>207845.74</v>
      </c>
      <c r="F23" s="5893">
        <v>427</v>
      </c>
      <c r="G23" s="5894">
        <v>271230.17</v>
      </c>
      <c r="H23" s="5893">
        <v>526</v>
      </c>
      <c r="I23" s="5894">
        <v>227829.94</v>
      </c>
      <c r="J23" s="5893">
        <v>484</v>
      </c>
      <c r="K23" s="5894">
        <v>492632</v>
      </c>
    </row>
    <row r="24" spans="1:11" ht="5.25" customHeight="1">
      <c r="A24" s="5864"/>
      <c r="B24" s="5864"/>
      <c r="C24" s="5864"/>
      <c r="D24" s="5864"/>
      <c r="E24" s="5864"/>
      <c r="F24" s="5864"/>
      <c r="G24" s="5864"/>
      <c r="H24" s="5864"/>
      <c r="I24" s="5864"/>
      <c r="J24" s="5864"/>
      <c r="K24" s="5864"/>
    </row>
    <row r="25" spans="1:11" s="5895" customFormat="1" ht="13.5" customHeight="1">
      <c r="A25" s="5884" t="s">
        <v>4221</v>
      </c>
      <c r="B25" s="5864"/>
      <c r="C25" s="5864"/>
      <c r="D25" s="5864"/>
      <c r="E25" s="5864"/>
      <c r="F25" s="5864"/>
      <c r="G25" s="5864"/>
      <c r="H25" s="5864"/>
      <c r="I25" s="5864"/>
      <c r="J25" s="5864"/>
      <c r="K25" s="5864"/>
    </row>
  </sheetData>
  <mergeCells count="6">
    <mergeCell ref="J4:K4"/>
    <mergeCell ref="A1:C1"/>
    <mergeCell ref="B4:C4"/>
    <mergeCell ref="D4:E4"/>
    <mergeCell ref="F4:G4"/>
    <mergeCell ref="H4:I4"/>
  </mergeCells>
  <hyperlinks>
    <hyperlink ref="A1" location="CONTENT!A1" display="Back to table of contents"/>
  </hyperlinks>
  <pageMargins left="0.5" right="0" top="0.5" bottom="0.5" header="0.3" footer="0.3"/>
  <pageSetup paperSize="9"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
  <sheetViews>
    <sheetView workbookViewId="0">
      <selection activeCell="V1" sqref="V1:V1048576"/>
    </sheetView>
  </sheetViews>
  <sheetFormatPr defaultRowHeight="15"/>
  <cols>
    <col min="1" max="1" width="14.1640625" style="5898" customWidth="1"/>
    <col min="2" max="3" width="6.33203125" style="5897" customWidth="1"/>
    <col min="4" max="4" width="6.83203125" style="5897" customWidth="1"/>
    <col min="5" max="5" width="5.33203125" style="5897" customWidth="1"/>
    <col min="6" max="7" width="6.33203125" style="5898" customWidth="1"/>
    <col min="8" max="8" width="6.83203125" style="5898" customWidth="1"/>
    <col min="9" max="9" width="5.33203125" style="5898" customWidth="1"/>
    <col min="10" max="11" width="6.33203125" style="5898" customWidth="1"/>
    <col min="12" max="12" width="6.83203125" style="5898" customWidth="1"/>
    <col min="13" max="13" width="5.33203125" style="5898" customWidth="1"/>
    <col min="14" max="15" width="6.33203125" style="5898" customWidth="1"/>
    <col min="16" max="16" width="6.6640625" style="5898" customWidth="1"/>
    <col min="17" max="17" width="5.33203125" style="5898" customWidth="1"/>
    <col min="18" max="19" width="6.33203125" style="5898" customWidth="1"/>
    <col min="20" max="20" width="6.6640625" style="5898" customWidth="1"/>
    <col min="21" max="21" width="5.33203125" style="5898" customWidth="1"/>
    <col min="22" max="205" width="8.83203125" style="5898"/>
    <col min="206" max="206" width="20.6640625" style="5898" customWidth="1"/>
    <col min="207" max="208" width="7.83203125" style="5898" customWidth="1"/>
    <col min="209" max="209" width="5.5" style="5898" customWidth="1"/>
    <col min="210" max="212" width="7.1640625" style="5898" customWidth="1"/>
    <col min="213" max="213" width="5" style="5898" customWidth="1"/>
    <col min="214" max="216" width="7.5" style="5898" customWidth="1"/>
    <col min="217" max="217" width="5.5" style="5898" customWidth="1"/>
    <col min="218" max="218" width="7.5" style="5898" customWidth="1"/>
    <col min="219" max="219" width="6.83203125" style="5898" customWidth="1"/>
    <col min="220" max="220" width="6.5" style="5898" customWidth="1"/>
    <col min="221" max="221" width="5" style="5898" customWidth="1"/>
    <col min="222" max="222" width="7.1640625" style="5898" customWidth="1"/>
    <col min="223" max="223" width="7.5" style="5898" customWidth="1"/>
    <col min="224" max="224" width="6.83203125" style="5898" customWidth="1"/>
    <col min="225" max="225" width="5.1640625" style="5898" customWidth="1"/>
    <col min="226" max="226" width="6.5" style="5898" customWidth="1"/>
    <col min="227" max="227" width="8.1640625" style="5898" customWidth="1"/>
    <col min="228" max="228" width="7.6640625" style="5898" customWidth="1"/>
    <col min="229" max="229" width="9" style="5898" customWidth="1"/>
    <col min="230" max="239" width="9.1640625" style="5898" customWidth="1"/>
    <col min="240" max="240" width="11.5" style="5898" customWidth="1"/>
    <col min="241" max="257" width="9.1640625" style="5898" customWidth="1"/>
    <col min="258" max="261" width="9" style="5898" customWidth="1"/>
    <col min="262" max="262" width="11.5" style="5898" customWidth="1"/>
    <col min="263" max="269" width="9.1640625" style="5898" customWidth="1"/>
    <col min="270" max="461" width="8.83203125" style="5898"/>
    <col min="462" max="462" width="20.6640625" style="5898" customWidth="1"/>
    <col min="463" max="464" width="7.83203125" style="5898" customWidth="1"/>
    <col min="465" max="465" width="5.5" style="5898" customWidth="1"/>
    <col min="466" max="468" width="7.1640625" style="5898" customWidth="1"/>
    <col min="469" max="469" width="5" style="5898" customWidth="1"/>
    <col min="470" max="472" width="7.5" style="5898" customWidth="1"/>
    <col min="473" max="473" width="5.5" style="5898" customWidth="1"/>
    <col min="474" max="474" width="7.5" style="5898" customWidth="1"/>
    <col min="475" max="475" width="6.83203125" style="5898" customWidth="1"/>
    <col min="476" max="476" width="6.5" style="5898" customWidth="1"/>
    <col min="477" max="477" width="5" style="5898" customWidth="1"/>
    <col min="478" max="478" width="7.1640625" style="5898" customWidth="1"/>
    <col min="479" max="479" width="7.5" style="5898" customWidth="1"/>
    <col min="480" max="480" width="6.83203125" style="5898" customWidth="1"/>
    <col min="481" max="481" width="5.1640625" style="5898" customWidth="1"/>
    <col min="482" max="482" width="6.5" style="5898" customWidth="1"/>
    <col min="483" max="483" width="8.1640625" style="5898" customWidth="1"/>
    <col min="484" max="484" width="7.6640625" style="5898" customWidth="1"/>
    <col min="485" max="485" width="9" style="5898" customWidth="1"/>
    <col min="486" max="495" width="9.1640625" style="5898" customWidth="1"/>
    <col min="496" max="496" width="11.5" style="5898" customWidth="1"/>
    <col min="497" max="513" width="9.1640625" style="5898" customWidth="1"/>
    <col min="514" max="517" width="9" style="5898" customWidth="1"/>
    <col min="518" max="518" width="11.5" style="5898" customWidth="1"/>
    <col min="519" max="525" width="9.1640625" style="5898" customWidth="1"/>
    <col min="526" max="717" width="8.83203125" style="5898"/>
    <col min="718" max="718" width="20.6640625" style="5898" customWidth="1"/>
    <col min="719" max="720" width="7.83203125" style="5898" customWidth="1"/>
    <col min="721" max="721" width="5.5" style="5898" customWidth="1"/>
    <col min="722" max="724" width="7.1640625" style="5898" customWidth="1"/>
    <col min="725" max="725" width="5" style="5898" customWidth="1"/>
    <col min="726" max="728" width="7.5" style="5898" customWidth="1"/>
    <col min="729" max="729" width="5.5" style="5898" customWidth="1"/>
    <col min="730" max="730" width="7.5" style="5898" customWidth="1"/>
    <col min="731" max="731" width="6.83203125" style="5898" customWidth="1"/>
    <col min="732" max="732" width="6.5" style="5898" customWidth="1"/>
    <col min="733" max="733" width="5" style="5898" customWidth="1"/>
    <col min="734" max="734" width="7.1640625" style="5898" customWidth="1"/>
    <col min="735" max="735" width="7.5" style="5898" customWidth="1"/>
    <col min="736" max="736" width="6.83203125" style="5898" customWidth="1"/>
    <col min="737" max="737" width="5.1640625" style="5898" customWidth="1"/>
    <col min="738" max="738" width="6.5" style="5898" customWidth="1"/>
    <col min="739" max="739" width="8.1640625" style="5898" customWidth="1"/>
    <col min="740" max="740" width="7.6640625" style="5898" customWidth="1"/>
    <col min="741" max="741" width="9" style="5898" customWidth="1"/>
    <col min="742" max="751" width="9.1640625" style="5898" customWidth="1"/>
    <col min="752" max="752" width="11.5" style="5898" customWidth="1"/>
    <col min="753" max="769" width="9.1640625" style="5898" customWidth="1"/>
    <col min="770" max="773" width="9" style="5898" customWidth="1"/>
    <col min="774" max="774" width="11.5" style="5898" customWidth="1"/>
    <col min="775" max="781" width="9.1640625" style="5898" customWidth="1"/>
    <col min="782" max="973" width="8.83203125" style="5898"/>
    <col min="974" max="974" width="20.6640625" style="5898" customWidth="1"/>
    <col min="975" max="976" width="7.83203125" style="5898" customWidth="1"/>
    <col min="977" max="977" width="5.5" style="5898" customWidth="1"/>
    <col min="978" max="980" width="7.1640625" style="5898" customWidth="1"/>
    <col min="981" max="981" width="5" style="5898" customWidth="1"/>
    <col min="982" max="984" width="7.5" style="5898" customWidth="1"/>
    <col min="985" max="985" width="5.5" style="5898" customWidth="1"/>
    <col min="986" max="986" width="7.5" style="5898" customWidth="1"/>
    <col min="987" max="987" width="6.83203125" style="5898" customWidth="1"/>
    <col min="988" max="988" width="6.5" style="5898" customWidth="1"/>
    <col min="989" max="989" width="5" style="5898" customWidth="1"/>
    <col min="990" max="990" width="7.1640625" style="5898" customWidth="1"/>
    <col min="991" max="991" width="7.5" style="5898" customWidth="1"/>
    <col min="992" max="992" width="6.83203125" style="5898" customWidth="1"/>
    <col min="993" max="993" width="5.1640625" style="5898" customWidth="1"/>
    <col min="994" max="994" width="6.5" style="5898" customWidth="1"/>
    <col min="995" max="995" width="8.1640625" style="5898" customWidth="1"/>
    <col min="996" max="996" width="7.6640625" style="5898" customWidth="1"/>
    <col min="997" max="997" width="9" style="5898" customWidth="1"/>
    <col min="998" max="1007" width="9.1640625" style="5898" customWidth="1"/>
    <col min="1008" max="1008" width="11.5" style="5898" customWidth="1"/>
    <col min="1009" max="1025" width="9.1640625" style="5898" customWidth="1"/>
    <col min="1026" max="1029" width="9" style="5898" customWidth="1"/>
    <col min="1030" max="1030" width="11.5" style="5898" customWidth="1"/>
    <col min="1031" max="1037" width="9.1640625" style="5898" customWidth="1"/>
    <col min="1038" max="1229" width="8.83203125" style="5898"/>
    <col min="1230" max="1230" width="20.6640625" style="5898" customWidth="1"/>
    <col min="1231" max="1232" width="7.83203125" style="5898" customWidth="1"/>
    <col min="1233" max="1233" width="5.5" style="5898" customWidth="1"/>
    <col min="1234" max="1236" width="7.1640625" style="5898" customWidth="1"/>
    <col min="1237" max="1237" width="5" style="5898" customWidth="1"/>
    <col min="1238" max="1240" width="7.5" style="5898" customWidth="1"/>
    <col min="1241" max="1241" width="5.5" style="5898" customWidth="1"/>
    <col min="1242" max="1242" width="7.5" style="5898" customWidth="1"/>
    <col min="1243" max="1243" width="6.83203125" style="5898" customWidth="1"/>
    <col min="1244" max="1244" width="6.5" style="5898" customWidth="1"/>
    <col min="1245" max="1245" width="5" style="5898" customWidth="1"/>
    <col min="1246" max="1246" width="7.1640625" style="5898" customWidth="1"/>
    <col min="1247" max="1247" width="7.5" style="5898" customWidth="1"/>
    <col min="1248" max="1248" width="6.83203125" style="5898" customWidth="1"/>
    <col min="1249" max="1249" width="5.1640625" style="5898" customWidth="1"/>
    <col min="1250" max="1250" width="6.5" style="5898" customWidth="1"/>
    <col min="1251" max="1251" width="8.1640625" style="5898" customWidth="1"/>
    <col min="1252" max="1252" width="7.6640625" style="5898" customWidth="1"/>
    <col min="1253" max="1253" width="9" style="5898" customWidth="1"/>
    <col min="1254" max="1263" width="9.1640625" style="5898" customWidth="1"/>
    <col min="1264" max="1264" width="11.5" style="5898" customWidth="1"/>
    <col min="1265" max="1281" width="9.1640625" style="5898" customWidth="1"/>
    <col min="1282" max="1285" width="9" style="5898" customWidth="1"/>
    <col min="1286" max="1286" width="11.5" style="5898" customWidth="1"/>
    <col min="1287" max="1293" width="9.1640625" style="5898" customWidth="1"/>
    <col min="1294" max="1485" width="8.83203125" style="5898"/>
    <col min="1486" max="1486" width="20.6640625" style="5898" customWidth="1"/>
    <col min="1487" max="1488" width="7.83203125" style="5898" customWidth="1"/>
    <col min="1489" max="1489" width="5.5" style="5898" customWidth="1"/>
    <col min="1490" max="1492" width="7.1640625" style="5898" customWidth="1"/>
    <col min="1493" max="1493" width="5" style="5898" customWidth="1"/>
    <col min="1494" max="1496" width="7.5" style="5898" customWidth="1"/>
    <col min="1497" max="1497" width="5.5" style="5898" customWidth="1"/>
    <col min="1498" max="1498" width="7.5" style="5898" customWidth="1"/>
    <col min="1499" max="1499" width="6.83203125" style="5898" customWidth="1"/>
    <col min="1500" max="1500" width="6.5" style="5898" customWidth="1"/>
    <col min="1501" max="1501" width="5" style="5898" customWidth="1"/>
    <col min="1502" max="1502" width="7.1640625" style="5898" customWidth="1"/>
    <col min="1503" max="1503" width="7.5" style="5898" customWidth="1"/>
    <col min="1504" max="1504" width="6.83203125" style="5898" customWidth="1"/>
    <col min="1505" max="1505" width="5.1640625" style="5898" customWidth="1"/>
    <col min="1506" max="1506" width="6.5" style="5898" customWidth="1"/>
    <col min="1507" max="1507" width="8.1640625" style="5898" customWidth="1"/>
    <col min="1508" max="1508" width="7.6640625" style="5898" customWidth="1"/>
    <col min="1509" max="1509" width="9" style="5898" customWidth="1"/>
    <col min="1510" max="1519" width="9.1640625" style="5898" customWidth="1"/>
    <col min="1520" max="1520" width="11.5" style="5898" customWidth="1"/>
    <col min="1521" max="1537" width="9.1640625" style="5898" customWidth="1"/>
    <col min="1538" max="1541" width="9" style="5898" customWidth="1"/>
    <col min="1542" max="1542" width="11.5" style="5898" customWidth="1"/>
    <col min="1543" max="1549" width="9.1640625" style="5898" customWidth="1"/>
    <col min="1550" max="1741" width="8.83203125" style="5898"/>
    <col min="1742" max="1742" width="20.6640625" style="5898" customWidth="1"/>
    <col min="1743" max="1744" width="7.83203125" style="5898" customWidth="1"/>
    <col min="1745" max="1745" width="5.5" style="5898" customWidth="1"/>
    <col min="1746" max="1748" width="7.1640625" style="5898" customWidth="1"/>
    <col min="1749" max="1749" width="5" style="5898" customWidth="1"/>
    <col min="1750" max="1752" width="7.5" style="5898" customWidth="1"/>
    <col min="1753" max="1753" width="5.5" style="5898" customWidth="1"/>
    <col min="1754" max="1754" width="7.5" style="5898" customWidth="1"/>
    <col min="1755" max="1755" width="6.83203125" style="5898" customWidth="1"/>
    <col min="1756" max="1756" width="6.5" style="5898" customWidth="1"/>
    <col min="1757" max="1757" width="5" style="5898" customWidth="1"/>
    <col min="1758" max="1758" width="7.1640625" style="5898" customWidth="1"/>
    <col min="1759" max="1759" width="7.5" style="5898" customWidth="1"/>
    <col min="1760" max="1760" width="6.83203125" style="5898" customWidth="1"/>
    <col min="1761" max="1761" width="5.1640625" style="5898" customWidth="1"/>
    <col min="1762" max="1762" width="6.5" style="5898" customWidth="1"/>
    <col min="1763" max="1763" width="8.1640625" style="5898" customWidth="1"/>
    <col min="1764" max="1764" width="7.6640625" style="5898" customWidth="1"/>
    <col min="1765" max="1765" width="9" style="5898" customWidth="1"/>
    <col min="1766" max="1775" width="9.1640625" style="5898" customWidth="1"/>
    <col min="1776" max="1776" width="11.5" style="5898" customWidth="1"/>
    <col min="1777" max="1793" width="9.1640625" style="5898" customWidth="1"/>
    <col min="1794" max="1797" width="9" style="5898" customWidth="1"/>
    <col min="1798" max="1798" width="11.5" style="5898" customWidth="1"/>
    <col min="1799" max="1805" width="9.1640625" style="5898" customWidth="1"/>
    <col min="1806" max="1997" width="8.83203125" style="5898"/>
    <col min="1998" max="1998" width="20.6640625" style="5898" customWidth="1"/>
    <col min="1999" max="2000" width="7.83203125" style="5898" customWidth="1"/>
    <col min="2001" max="2001" width="5.5" style="5898" customWidth="1"/>
    <col min="2002" max="2004" width="7.1640625" style="5898" customWidth="1"/>
    <col min="2005" max="2005" width="5" style="5898" customWidth="1"/>
    <col min="2006" max="2008" width="7.5" style="5898" customWidth="1"/>
    <col min="2009" max="2009" width="5.5" style="5898" customWidth="1"/>
    <col min="2010" max="2010" width="7.5" style="5898" customWidth="1"/>
    <col min="2011" max="2011" width="6.83203125" style="5898" customWidth="1"/>
    <col min="2012" max="2012" width="6.5" style="5898" customWidth="1"/>
    <col min="2013" max="2013" width="5" style="5898" customWidth="1"/>
    <col min="2014" max="2014" width="7.1640625" style="5898" customWidth="1"/>
    <col min="2015" max="2015" width="7.5" style="5898" customWidth="1"/>
    <col min="2016" max="2016" width="6.83203125" style="5898" customWidth="1"/>
    <col min="2017" max="2017" width="5.1640625" style="5898" customWidth="1"/>
    <col min="2018" max="2018" width="6.5" style="5898" customWidth="1"/>
    <col min="2019" max="2019" width="8.1640625" style="5898" customWidth="1"/>
    <col min="2020" max="2020" width="7.6640625" style="5898" customWidth="1"/>
    <col min="2021" max="2021" width="9" style="5898" customWidth="1"/>
    <col min="2022" max="2031" width="9.1640625" style="5898" customWidth="1"/>
    <col min="2032" max="2032" width="11.5" style="5898" customWidth="1"/>
    <col min="2033" max="2049" width="9.1640625" style="5898" customWidth="1"/>
    <col min="2050" max="2053" width="9" style="5898" customWidth="1"/>
    <col min="2054" max="2054" width="11.5" style="5898" customWidth="1"/>
    <col min="2055" max="2061" width="9.1640625" style="5898" customWidth="1"/>
    <col min="2062" max="2253" width="8.83203125" style="5898"/>
    <col min="2254" max="2254" width="20.6640625" style="5898" customWidth="1"/>
    <col min="2255" max="2256" width="7.83203125" style="5898" customWidth="1"/>
    <col min="2257" max="2257" width="5.5" style="5898" customWidth="1"/>
    <col min="2258" max="2260" width="7.1640625" style="5898" customWidth="1"/>
    <col min="2261" max="2261" width="5" style="5898" customWidth="1"/>
    <col min="2262" max="2264" width="7.5" style="5898" customWidth="1"/>
    <col min="2265" max="2265" width="5.5" style="5898" customWidth="1"/>
    <col min="2266" max="2266" width="7.5" style="5898" customWidth="1"/>
    <col min="2267" max="2267" width="6.83203125" style="5898" customWidth="1"/>
    <col min="2268" max="2268" width="6.5" style="5898" customWidth="1"/>
    <col min="2269" max="2269" width="5" style="5898" customWidth="1"/>
    <col min="2270" max="2270" width="7.1640625" style="5898" customWidth="1"/>
    <col min="2271" max="2271" width="7.5" style="5898" customWidth="1"/>
    <col min="2272" max="2272" width="6.83203125" style="5898" customWidth="1"/>
    <col min="2273" max="2273" width="5.1640625" style="5898" customWidth="1"/>
    <col min="2274" max="2274" width="6.5" style="5898" customWidth="1"/>
    <col min="2275" max="2275" width="8.1640625" style="5898" customWidth="1"/>
    <col min="2276" max="2276" width="7.6640625" style="5898" customWidth="1"/>
    <col min="2277" max="2277" width="9" style="5898" customWidth="1"/>
    <col min="2278" max="2287" width="9.1640625" style="5898" customWidth="1"/>
    <col min="2288" max="2288" width="11.5" style="5898" customWidth="1"/>
    <col min="2289" max="2305" width="9.1640625" style="5898" customWidth="1"/>
    <col min="2306" max="2309" width="9" style="5898" customWidth="1"/>
    <col min="2310" max="2310" width="11.5" style="5898" customWidth="1"/>
    <col min="2311" max="2317" width="9.1640625" style="5898" customWidth="1"/>
    <col min="2318" max="2509" width="8.83203125" style="5898"/>
    <col min="2510" max="2510" width="20.6640625" style="5898" customWidth="1"/>
    <col min="2511" max="2512" width="7.83203125" style="5898" customWidth="1"/>
    <col min="2513" max="2513" width="5.5" style="5898" customWidth="1"/>
    <col min="2514" max="2516" width="7.1640625" style="5898" customWidth="1"/>
    <col min="2517" max="2517" width="5" style="5898" customWidth="1"/>
    <col min="2518" max="2520" width="7.5" style="5898" customWidth="1"/>
    <col min="2521" max="2521" width="5.5" style="5898" customWidth="1"/>
    <col min="2522" max="2522" width="7.5" style="5898" customWidth="1"/>
    <col min="2523" max="2523" width="6.83203125" style="5898" customWidth="1"/>
    <col min="2524" max="2524" width="6.5" style="5898" customWidth="1"/>
    <col min="2525" max="2525" width="5" style="5898" customWidth="1"/>
    <col min="2526" max="2526" width="7.1640625" style="5898" customWidth="1"/>
    <col min="2527" max="2527" width="7.5" style="5898" customWidth="1"/>
    <col min="2528" max="2528" width="6.83203125" style="5898" customWidth="1"/>
    <col min="2529" max="2529" width="5.1640625" style="5898" customWidth="1"/>
    <col min="2530" max="2530" width="6.5" style="5898" customWidth="1"/>
    <col min="2531" max="2531" width="8.1640625" style="5898" customWidth="1"/>
    <col min="2532" max="2532" width="7.6640625" style="5898" customWidth="1"/>
    <col min="2533" max="2533" width="9" style="5898" customWidth="1"/>
    <col min="2534" max="2543" width="9.1640625" style="5898" customWidth="1"/>
    <col min="2544" max="2544" width="11.5" style="5898" customWidth="1"/>
    <col min="2545" max="2561" width="9.1640625" style="5898" customWidth="1"/>
    <col min="2562" max="2565" width="9" style="5898" customWidth="1"/>
    <col min="2566" max="2566" width="11.5" style="5898" customWidth="1"/>
    <col min="2567" max="2573" width="9.1640625" style="5898" customWidth="1"/>
    <col min="2574" max="2765" width="8.83203125" style="5898"/>
    <col min="2766" max="2766" width="20.6640625" style="5898" customWidth="1"/>
    <col min="2767" max="2768" width="7.83203125" style="5898" customWidth="1"/>
    <col min="2769" max="2769" width="5.5" style="5898" customWidth="1"/>
    <col min="2770" max="2772" width="7.1640625" style="5898" customWidth="1"/>
    <col min="2773" max="2773" width="5" style="5898" customWidth="1"/>
    <col min="2774" max="2776" width="7.5" style="5898" customWidth="1"/>
    <col min="2777" max="2777" width="5.5" style="5898" customWidth="1"/>
    <col min="2778" max="2778" width="7.5" style="5898" customWidth="1"/>
    <col min="2779" max="2779" width="6.83203125" style="5898" customWidth="1"/>
    <col min="2780" max="2780" width="6.5" style="5898" customWidth="1"/>
    <col min="2781" max="2781" width="5" style="5898" customWidth="1"/>
    <col min="2782" max="2782" width="7.1640625" style="5898" customWidth="1"/>
    <col min="2783" max="2783" width="7.5" style="5898" customWidth="1"/>
    <col min="2784" max="2784" width="6.83203125" style="5898" customWidth="1"/>
    <col min="2785" max="2785" width="5.1640625" style="5898" customWidth="1"/>
    <col min="2786" max="2786" width="6.5" style="5898" customWidth="1"/>
    <col min="2787" max="2787" width="8.1640625" style="5898" customWidth="1"/>
    <col min="2788" max="2788" width="7.6640625" style="5898" customWidth="1"/>
    <col min="2789" max="2789" width="9" style="5898" customWidth="1"/>
    <col min="2790" max="2799" width="9.1640625" style="5898" customWidth="1"/>
    <col min="2800" max="2800" width="11.5" style="5898" customWidth="1"/>
    <col min="2801" max="2817" width="9.1640625" style="5898" customWidth="1"/>
    <col min="2818" max="2821" width="9" style="5898" customWidth="1"/>
    <col min="2822" max="2822" width="11.5" style="5898" customWidth="1"/>
    <col min="2823" max="2829" width="9.1640625" style="5898" customWidth="1"/>
    <col min="2830" max="3021" width="8.83203125" style="5898"/>
    <col min="3022" max="3022" width="20.6640625" style="5898" customWidth="1"/>
    <col min="3023" max="3024" width="7.83203125" style="5898" customWidth="1"/>
    <col min="3025" max="3025" width="5.5" style="5898" customWidth="1"/>
    <col min="3026" max="3028" width="7.1640625" style="5898" customWidth="1"/>
    <col min="3029" max="3029" width="5" style="5898" customWidth="1"/>
    <col min="3030" max="3032" width="7.5" style="5898" customWidth="1"/>
    <col min="3033" max="3033" width="5.5" style="5898" customWidth="1"/>
    <col min="3034" max="3034" width="7.5" style="5898" customWidth="1"/>
    <col min="3035" max="3035" width="6.83203125" style="5898" customWidth="1"/>
    <col min="3036" max="3036" width="6.5" style="5898" customWidth="1"/>
    <col min="3037" max="3037" width="5" style="5898" customWidth="1"/>
    <col min="3038" max="3038" width="7.1640625" style="5898" customWidth="1"/>
    <col min="3039" max="3039" width="7.5" style="5898" customWidth="1"/>
    <col min="3040" max="3040" width="6.83203125" style="5898" customWidth="1"/>
    <col min="3041" max="3041" width="5.1640625" style="5898" customWidth="1"/>
    <col min="3042" max="3042" width="6.5" style="5898" customWidth="1"/>
    <col min="3043" max="3043" width="8.1640625" style="5898" customWidth="1"/>
    <col min="3044" max="3044" width="7.6640625" style="5898" customWidth="1"/>
    <col min="3045" max="3045" width="9" style="5898" customWidth="1"/>
    <col min="3046" max="3055" width="9.1640625" style="5898" customWidth="1"/>
    <col min="3056" max="3056" width="11.5" style="5898" customWidth="1"/>
    <col min="3057" max="3073" width="9.1640625" style="5898" customWidth="1"/>
    <col min="3074" max="3077" width="9" style="5898" customWidth="1"/>
    <col min="3078" max="3078" width="11.5" style="5898" customWidth="1"/>
    <col min="3079" max="3085" width="9.1640625" style="5898" customWidth="1"/>
    <col min="3086" max="3277" width="8.83203125" style="5898"/>
    <col min="3278" max="3278" width="20.6640625" style="5898" customWidth="1"/>
    <col min="3279" max="3280" width="7.83203125" style="5898" customWidth="1"/>
    <col min="3281" max="3281" width="5.5" style="5898" customWidth="1"/>
    <col min="3282" max="3284" width="7.1640625" style="5898" customWidth="1"/>
    <col min="3285" max="3285" width="5" style="5898" customWidth="1"/>
    <col min="3286" max="3288" width="7.5" style="5898" customWidth="1"/>
    <col min="3289" max="3289" width="5.5" style="5898" customWidth="1"/>
    <col min="3290" max="3290" width="7.5" style="5898" customWidth="1"/>
    <col min="3291" max="3291" width="6.83203125" style="5898" customWidth="1"/>
    <col min="3292" max="3292" width="6.5" style="5898" customWidth="1"/>
    <col min="3293" max="3293" width="5" style="5898" customWidth="1"/>
    <col min="3294" max="3294" width="7.1640625" style="5898" customWidth="1"/>
    <col min="3295" max="3295" width="7.5" style="5898" customWidth="1"/>
    <col min="3296" max="3296" width="6.83203125" style="5898" customWidth="1"/>
    <col min="3297" max="3297" width="5.1640625" style="5898" customWidth="1"/>
    <col min="3298" max="3298" width="6.5" style="5898" customWidth="1"/>
    <col min="3299" max="3299" width="8.1640625" style="5898" customWidth="1"/>
    <col min="3300" max="3300" width="7.6640625" style="5898" customWidth="1"/>
    <col min="3301" max="3301" width="9" style="5898" customWidth="1"/>
    <col min="3302" max="3311" width="9.1640625" style="5898" customWidth="1"/>
    <col min="3312" max="3312" width="11.5" style="5898" customWidth="1"/>
    <col min="3313" max="3329" width="9.1640625" style="5898" customWidth="1"/>
    <col min="3330" max="3333" width="9" style="5898" customWidth="1"/>
    <col min="3334" max="3334" width="11.5" style="5898" customWidth="1"/>
    <col min="3335" max="3341" width="9.1640625" style="5898" customWidth="1"/>
    <col min="3342" max="3533" width="8.83203125" style="5898"/>
    <col min="3534" max="3534" width="20.6640625" style="5898" customWidth="1"/>
    <col min="3535" max="3536" width="7.83203125" style="5898" customWidth="1"/>
    <col min="3537" max="3537" width="5.5" style="5898" customWidth="1"/>
    <col min="3538" max="3540" width="7.1640625" style="5898" customWidth="1"/>
    <col min="3541" max="3541" width="5" style="5898" customWidth="1"/>
    <col min="3542" max="3544" width="7.5" style="5898" customWidth="1"/>
    <col min="3545" max="3545" width="5.5" style="5898" customWidth="1"/>
    <col min="3546" max="3546" width="7.5" style="5898" customWidth="1"/>
    <col min="3547" max="3547" width="6.83203125" style="5898" customWidth="1"/>
    <col min="3548" max="3548" width="6.5" style="5898" customWidth="1"/>
    <col min="3549" max="3549" width="5" style="5898" customWidth="1"/>
    <col min="3550" max="3550" width="7.1640625" style="5898" customWidth="1"/>
    <col min="3551" max="3551" width="7.5" style="5898" customWidth="1"/>
    <col min="3552" max="3552" width="6.83203125" style="5898" customWidth="1"/>
    <col min="3553" max="3553" width="5.1640625" style="5898" customWidth="1"/>
    <col min="3554" max="3554" width="6.5" style="5898" customWidth="1"/>
    <col min="3555" max="3555" width="8.1640625" style="5898" customWidth="1"/>
    <col min="3556" max="3556" width="7.6640625" style="5898" customWidth="1"/>
    <col min="3557" max="3557" width="9" style="5898" customWidth="1"/>
    <col min="3558" max="3567" width="9.1640625" style="5898" customWidth="1"/>
    <col min="3568" max="3568" width="11.5" style="5898" customWidth="1"/>
    <col min="3569" max="3585" width="9.1640625" style="5898" customWidth="1"/>
    <col min="3586" max="3589" width="9" style="5898" customWidth="1"/>
    <col min="3590" max="3590" width="11.5" style="5898" customWidth="1"/>
    <col min="3591" max="3597" width="9.1640625" style="5898" customWidth="1"/>
    <col min="3598" max="3789" width="8.83203125" style="5898"/>
    <col min="3790" max="3790" width="20.6640625" style="5898" customWidth="1"/>
    <col min="3791" max="3792" width="7.83203125" style="5898" customWidth="1"/>
    <col min="3793" max="3793" width="5.5" style="5898" customWidth="1"/>
    <col min="3794" max="3796" width="7.1640625" style="5898" customWidth="1"/>
    <col min="3797" max="3797" width="5" style="5898" customWidth="1"/>
    <col min="3798" max="3800" width="7.5" style="5898" customWidth="1"/>
    <col min="3801" max="3801" width="5.5" style="5898" customWidth="1"/>
    <col min="3802" max="3802" width="7.5" style="5898" customWidth="1"/>
    <col min="3803" max="3803" width="6.83203125" style="5898" customWidth="1"/>
    <col min="3804" max="3804" width="6.5" style="5898" customWidth="1"/>
    <col min="3805" max="3805" width="5" style="5898" customWidth="1"/>
    <col min="3806" max="3806" width="7.1640625" style="5898" customWidth="1"/>
    <col min="3807" max="3807" width="7.5" style="5898" customWidth="1"/>
    <col min="3808" max="3808" width="6.83203125" style="5898" customWidth="1"/>
    <col min="3809" max="3809" width="5.1640625" style="5898" customWidth="1"/>
    <col min="3810" max="3810" width="6.5" style="5898" customWidth="1"/>
    <col min="3811" max="3811" width="8.1640625" style="5898" customWidth="1"/>
    <col min="3812" max="3812" width="7.6640625" style="5898" customWidth="1"/>
    <col min="3813" max="3813" width="9" style="5898" customWidth="1"/>
    <col min="3814" max="3823" width="9.1640625" style="5898" customWidth="1"/>
    <col min="3824" max="3824" width="11.5" style="5898" customWidth="1"/>
    <col min="3825" max="3841" width="9.1640625" style="5898" customWidth="1"/>
    <col min="3842" max="3845" width="9" style="5898" customWidth="1"/>
    <col min="3846" max="3846" width="11.5" style="5898" customWidth="1"/>
    <col min="3847" max="3853" width="9.1640625" style="5898" customWidth="1"/>
    <col min="3854" max="4045" width="8.83203125" style="5898"/>
    <col min="4046" max="4046" width="20.6640625" style="5898" customWidth="1"/>
    <col min="4047" max="4048" width="7.83203125" style="5898" customWidth="1"/>
    <col min="4049" max="4049" width="5.5" style="5898" customWidth="1"/>
    <col min="4050" max="4052" width="7.1640625" style="5898" customWidth="1"/>
    <col min="4053" max="4053" width="5" style="5898" customWidth="1"/>
    <col min="4054" max="4056" width="7.5" style="5898" customWidth="1"/>
    <col min="4057" max="4057" width="5.5" style="5898" customWidth="1"/>
    <col min="4058" max="4058" width="7.5" style="5898" customWidth="1"/>
    <col min="4059" max="4059" width="6.83203125" style="5898" customWidth="1"/>
    <col min="4060" max="4060" width="6.5" style="5898" customWidth="1"/>
    <col min="4061" max="4061" width="5" style="5898" customWidth="1"/>
    <col min="4062" max="4062" width="7.1640625" style="5898" customWidth="1"/>
    <col min="4063" max="4063" width="7.5" style="5898" customWidth="1"/>
    <col min="4064" max="4064" width="6.83203125" style="5898" customWidth="1"/>
    <col min="4065" max="4065" width="5.1640625" style="5898" customWidth="1"/>
    <col min="4066" max="4066" width="6.5" style="5898" customWidth="1"/>
    <col min="4067" max="4067" width="8.1640625" style="5898" customWidth="1"/>
    <col min="4068" max="4068" width="7.6640625" style="5898" customWidth="1"/>
    <col min="4069" max="4069" width="9" style="5898" customWidth="1"/>
    <col min="4070" max="4079" width="9.1640625" style="5898" customWidth="1"/>
    <col min="4080" max="4080" width="11.5" style="5898" customWidth="1"/>
    <col min="4081" max="4097" width="9.1640625" style="5898" customWidth="1"/>
    <col min="4098" max="4101" width="9" style="5898" customWidth="1"/>
    <col min="4102" max="4102" width="11.5" style="5898" customWidth="1"/>
    <col min="4103" max="4109" width="9.1640625" style="5898" customWidth="1"/>
    <col min="4110" max="4301" width="8.83203125" style="5898"/>
    <col min="4302" max="4302" width="20.6640625" style="5898" customWidth="1"/>
    <col min="4303" max="4304" width="7.83203125" style="5898" customWidth="1"/>
    <col min="4305" max="4305" width="5.5" style="5898" customWidth="1"/>
    <col min="4306" max="4308" width="7.1640625" style="5898" customWidth="1"/>
    <col min="4309" max="4309" width="5" style="5898" customWidth="1"/>
    <col min="4310" max="4312" width="7.5" style="5898" customWidth="1"/>
    <col min="4313" max="4313" width="5.5" style="5898" customWidth="1"/>
    <col min="4314" max="4314" width="7.5" style="5898" customWidth="1"/>
    <col min="4315" max="4315" width="6.83203125" style="5898" customWidth="1"/>
    <col min="4316" max="4316" width="6.5" style="5898" customWidth="1"/>
    <col min="4317" max="4317" width="5" style="5898" customWidth="1"/>
    <col min="4318" max="4318" width="7.1640625" style="5898" customWidth="1"/>
    <col min="4319" max="4319" width="7.5" style="5898" customWidth="1"/>
    <col min="4320" max="4320" width="6.83203125" style="5898" customWidth="1"/>
    <col min="4321" max="4321" width="5.1640625" style="5898" customWidth="1"/>
    <col min="4322" max="4322" width="6.5" style="5898" customWidth="1"/>
    <col min="4323" max="4323" width="8.1640625" style="5898" customWidth="1"/>
    <col min="4324" max="4324" width="7.6640625" style="5898" customWidth="1"/>
    <col min="4325" max="4325" width="9" style="5898" customWidth="1"/>
    <col min="4326" max="4335" width="9.1640625" style="5898" customWidth="1"/>
    <col min="4336" max="4336" width="11.5" style="5898" customWidth="1"/>
    <col min="4337" max="4353" width="9.1640625" style="5898" customWidth="1"/>
    <col min="4354" max="4357" width="9" style="5898" customWidth="1"/>
    <col min="4358" max="4358" width="11.5" style="5898" customWidth="1"/>
    <col min="4359" max="4365" width="9.1640625" style="5898" customWidth="1"/>
    <col min="4366" max="4557" width="8.83203125" style="5898"/>
    <col min="4558" max="4558" width="20.6640625" style="5898" customWidth="1"/>
    <col min="4559" max="4560" width="7.83203125" style="5898" customWidth="1"/>
    <col min="4561" max="4561" width="5.5" style="5898" customWidth="1"/>
    <col min="4562" max="4564" width="7.1640625" style="5898" customWidth="1"/>
    <col min="4565" max="4565" width="5" style="5898" customWidth="1"/>
    <col min="4566" max="4568" width="7.5" style="5898" customWidth="1"/>
    <col min="4569" max="4569" width="5.5" style="5898" customWidth="1"/>
    <col min="4570" max="4570" width="7.5" style="5898" customWidth="1"/>
    <col min="4571" max="4571" width="6.83203125" style="5898" customWidth="1"/>
    <col min="4572" max="4572" width="6.5" style="5898" customWidth="1"/>
    <col min="4573" max="4573" width="5" style="5898" customWidth="1"/>
    <col min="4574" max="4574" width="7.1640625" style="5898" customWidth="1"/>
    <col min="4575" max="4575" width="7.5" style="5898" customWidth="1"/>
    <col min="4576" max="4576" width="6.83203125" style="5898" customWidth="1"/>
    <col min="4577" max="4577" width="5.1640625" style="5898" customWidth="1"/>
    <col min="4578" max="4578" width="6.5" style="5898" customWidth="1"/>
    <col min="4579" max="4579" width="8.1640625" style="5898" customWidth="1"/>
    <col min="4580" max="4580" width="7.6640625" style="5898" customWidth="1"/>
    <col min="4581" max="4581" width="9" style="5898" customWidth="1"/>
    <col min="4582" max="4591" width="9.1640625" style="5898" customWidth="1"/>
    <col min="4592" max="4592" width="11.5" style="5898" customWidth="1"/>
    <col min="4593" max="4609" width="9.1640625" style="5898" customWidth="1"/>
    <col min="4610" max="4613" width="9" style="5898" customWidth="1"/>
    <col min="4614" max="4614" width="11.5" style="5898" customWidth="1"/>
    <col min="4615" max="4621" width="9.1640625" style="5898" customWidth="1"/>
    <col min="4622" max="4813" width="8.83203125" style="5898"/>
    <col min="4814" max="4814" width="20.6640625" style="5898" customWidth="1"/>
    <col min="4815" max="4816" width="7.83203125" style="5898" customWidth="1"/>
    <col min="4817" max="4817" width="5.5" style="5898" customWidth="1"/>
    <col min="4818" max="4820" width="7.1640625" style="5898" customWidth="1"/>
    <col min="4821" max="4821" width="5" style="5898" customWidth="1"/>
    <col min="4822" max="4824" width="7.5" style="5898" customWidth="1"/>
    <col min="4825" max="4825" width="5.5" style="5898" customWidth="1"/>
    <col min="4826" max="4826" width="7.5" style="5898" customWidth="1"/>
    <col min="4827" max="4827" width="6.83203125" style="5898" customWidth="1"/>
    <col min="4828" max="4828" width="6.5" style="5898" customWidth="1"/>
    <col min="4829" max="4829" width="5" style="5898" customWidth="1"/>
    <col min="4830" max="4830" width="7.1640625" style="5898" customWidth="1"/>
    <col min="4831" max="4831" width="7.5" style="5898" customWidth="1"/>
    <col min="4832" max="4832" width="6.83203125" style="5898" customWidth="1"/>
    <col min="4833" max="4833" width="5.1640625" style="5898" customWidth="1"/>
    <col min="4834" max="4834" width="6.5" style="5898" customWidth="1"/>
    <col min="4835" max="4835" width="8.1640625" style="5898" customWidth="1"/>
    <col min="4836" max="4836" width="7.6640625" style="5898" customWidth="1"/>
    <col min="4837" max="4837" width="9" style="5898" customWidth="1"/>
    <col min="4838" max="4847" width="9.1640625" style="5898" customWidth="1"/>
    <col min="4848" max="4848" width="11.5" style="5898" customWidth="1"/>
    <col min="4849" max="4865" width="9.1640625" style="5898" customWidth="1"/>
    <col min="4866" max="4869" width="9" style="5898" customWidth="1"/>
    <col min="4870" max="4870" width="11.5" style="5898" customWidth="1"/>
    <col min="4871" max="4877" width="9.1640625" style="5898" customWidth="1"/>
    <col min="4878" max="5069" width="8.83203125" style="5898"/>
    <col min="5070" max="5070" width="20.6640625" style="5898" customWidth="1"/>
    <col min="5071" max="5072" width="7.83203125" style="5898" customWidth="1"/>
    <col min="5073" max="5073" width="5.5" style="5898" customWidth="1"/>
    <col min="5074" max="5076" width="7.1640625" style="5898" customWidth="1"/>
    <col min="5077" max="5077" width="5" style="5898" customWidth="1"/>
    <col min="5078" max="5080" width="7.5" style="5898" customWidth="1"/>
    <col min="5081" max="5081" width="5.5" style="5898" customWidth="1"/>
    <col min="5082" max="5082" width="7.5" style="5898" customWidth="1"/>
    <col min="5083" max="5083" width="6.83203125" style="5898" customWidth="1"/>
    <col min="5084" max="5084" width="6.5" style="5898" customWidth="1"/>
    <col min="5085" max="5085" width="5" style="5898" customWidth="1"/>
    <col min="5086" max="5086" width="7.1640625" style="5898" customWidth="1"/>
    <col min="5087" max="5087" width="7.5" style="5898" customWidth="1"/>
    <col min="5088" max="5088" width="6.83203125" style="5898" customWidth="1"/>
    <col min="5089" max="5089" width="5.1640625" style="5898" customWidth="1"/>
    <col min="5090" max="5090" width="6.5" style="5898" customWidth="1"/>
    <col min="5091" max="5091" width="8.1640625" style="5898" customWidth="1"/>
    <col min="5092" max="5092" width="7.6640625" style="5898" customWidth="1"/>
    <col min="5093" max="5093" width="9" style="5898" customWidth="1"/>
    <col min="5094" max="5103" width="9.1640625" style="5898" customWidth="1"/>
    <col min="5104" max="5104" width="11.5" style="5898" customWidth="1"/>
    <col min="5105" max="5121" width="9.1640625" style="5898" customWidth="1"/>
    <col min="5122" max="5125" width="9" style="5898" customWidth="1"/>
    <col min="5126" max="5126" width="11.5" style="5898" customWidth="1"/>
    <col min="5127" max="5133" width="9.1640625" style="5898" customWidth="1"/>
    <col min="5134" max="5325" width="8.83203125" style="5898"/>
    <col min="5326" max="5326" width="20.6640625" style="5898" customWidth="1"/>
    <col min="5327" max="5328" width="7.83203125" style="5898" customWidth="1"/>
    <col min="5329" max="5329" width="5.5" style="5898" customWidth="1"/>
    <col min="5330" max="5332" width="7.1640625" style="5898" customWidth="1"/>
    <col min="5333" max="5333" width="5" style="5898" customWidth="1"/>
    <col min="5334" max="5336" width="7.5" style="5898" customWidth="1"/>
    <col min="5337" max="5337" width="5.5" style="5898" customWidth="1"/>
    <col min="5338" max="5338" width="7.5" style="5898" customWidth="1"/>
    <col min="5339" max="5339" width="6.83203125" style="5898" customWidth="1"/>
    <col min="5340" max="5340" width="6.5" style="5898" customWidth="1"/>
    <col min="5341" max="5341" width="5" style="5898" customWidth="1"/>
    <col min="5342" max="5342" width="7.1640625" style="5898" customWidth="1"/>
    <col min="5343" max="5343" width="7.5" style="5898" customWidth="1"/>
    <col min="5344" max="5344" width="6.83203125" style="5898" customWidth="1"/>
    <col min="5345" max="5345" width="5.1640625" style="5898" customWidth="1"/>
    <col min="5346" max="5346" width="6.5" style="5898" customWidth="1"/>
    <col min="5347" max="5347" width="8.1640625" style="5898" customWidth="1"/>
    <col min="5348" max="5348" width="7.6640625" style="5898" customWidth="1"/>
    <col min="5349" max="5349" width="9" style="5898" customWidth="1"/>
    <col min="5350" max="5359" width="9.1640625" style="5898" customWidth="1"/>
    <col min="5360" max="5360" width="11.5" style="5898" customWidth="1"/>
    <col min="5361" max="5377" width="9.1640625" style="5898" customWidth="1"/>
    <col min="5378" max="5381" width="9" style="5898" customWidth="1"/>
    <col min="5382" max="5382" width="11.5" style="5898" customWidth="1"/>
    <col min="5383" max="5389" width="9.1640625" style="5898" customWidth="1"/>
    <col min="5390" max="5581" width="8.83203125" style="5898"/>
    <col min="5582" max="5582" width="20.6640625" style="5898" customWidth="1"/>
    <col min="5583" max="5584" width="7.83203125" style="5898" customWidth="1"/>
    <col min="5585" max="5585" width="5.5" style="5898" customWidth="1"/>
    <col min="5586" max="5588" width="7.1640625" style="5898" customWidth="1"/>
    <col min="5589" max="5589" width="5" style="5898" customWidth="1"/>
    <col min="5590" max="5592" width="7.5" style="5898" customWidth="1"/>
    <col min="5593" max="5593" width="5.5" style="5898" customWidth="1"/>
    <col min="5594" max="5594" width="7.5" style="5898" customWidth="1"/>
    <col min="5595" max="5595" width="6.83203125" style="5898" customWidth="1"/>
    <col min="5596" max="5596" width="6.5" style="5898" customWidth="1"/>
    <col min="5597" max="5597" width="5" style="5898" customWidth="1"/>
    <col min="5598" max="5598" width="7.1640625" style="5898" customWidth="1"/>
    <col min="5599" max="5599" width="7.5" style="5898" customWidth="1"/>
    <col min="5600" max="5600" width="6.83203125" style="5898" customWidth="1"/>
    <col min="5601" max="5601" width="5.1640625" style="5898" customWidth="1"/>
    <col min="5602" max="5602" width="6.5" style="5898" customWidth="1"/>
    <col min="5603" max="5603" width="8.1640625" style="5898" customWidth="1"/>
    <col min="5604" max="5604" width="7.6640625" style="5898" customWidth="1"/>
    <col min="5605" max="5605" width="9" style="5898" customWidth="1"/>
    <col min="5606" max="5615" width="9.1640625" style="5898" customWidth="1"/>
    <col min="5616" max="5616" width="11.5" style="5898" customWidth="1"/>
    <col min="5617" max="5633" width="9.1640625" style="5898" customWidth="1"/>
    <col min="5634" max="5637" width="9" style="5898" customWidth="1"/>
    <col min="5638" max="5638" width="11.5" style="5898" customWidth="1"/>
    <col min="5639" max="5645" width="9.1640625" style="5898" customWidth="1"/>
    <col min="5646" max="5837" width="8.83203125" style="5898"/>
    <col min="5838" max="5838" width="20.6640625" style="5898" customWidth="1"/>
    <col min="5839" max="5840" width="7.83203125" style="5898" customWidth="1"/>
    <col min="5841" max="5841" width="5.5" style="5898" customWidth="1"/>
    <col min="5842" max="5844" width="7.1640625" style="5898" customWidth="1"/>
    <col min="5845" max="5845" width="5" style="5898" customWidth="1"/>
    <col min="5846" max="5848" width="7.5" style="5898" customWidth="1"/>
    <col min="5849" max="5849" width="5.5" style="5898" customWidth="1"/>
    <col min="5850" max="5850" width="7.5" style="5898" customWidth="1"/>
    <col min="5851" max="5851" width="6.83203125" style="5898" customWidth="1"/>
    <col min="5852" max="5852" width="6.5" style="5898" customWidth="1"/>
    <col min="5853" max="5853" width="5" style="5898" customWidth="1"/>
    <col min="5854" max="5854" width="7.1640625" style="5898" customWidth="1"/>
    <col min="5855" max="5855" width="7.5" style="5898" customWidth="1"/>
    <col min="5856" max="5856" width="6.83203125" style="5898" customWidth="1"/>
    <col min="5857" max="5857" width="5.1640625" style="5898" customWidth="1"/>
    <col min="5858" max="5858" width="6.5" style="5898" customWidth="1"/>
    <col min="5859" max="5859" width="8.1640625" style="5898" customWidth="1"/>
    <col min="5860" max="5860" width="7.6640625" style="5898" customWidth="1"/>
    <col min="5861" max="5861" width="9" style="5898" customWidth="1"/>
    <col min="5862" max="5871" width="9.1640625" style="5898" customWidth="1"/>
    <col min="5872" max="5872" width="11.5" style="5898" customWidth="1"/>
    <col min="5873" max="5889" width="9.1640625" style="5898" customWidth="1"/>
    <col min="5890" max="5893" width="9" style="5898" customWidth="1"/>
    <col min="5894" max="5894" width="11.5" style="5898" customWidth="1"/>
    <col min="5895" max="5901" width="9.1640625" style="5898" customWidth="1"/>
    <col min="5902" max="6093" width="8.83203125" style="5898"/>
    <col min="6094" max="6094" width="20.6640625" style="5898" customWidth="1"/>
    <col min="6095" max="6096" width="7.83203125" style="5898" customWidth="1"/>
    <col min="6097" max="6097" width="5.5" style="5898" customWidth="1"/>
    <col min="6098" max="6100" width="7.1640625" style="5898" customWidth="1"/>
    <col min="6101" max="6101" width="5" style="5898" customWidth="1"/>
    <col min="6102" max="6104" width="7.5" style="5898" customWidth="1"/>
    <col min="6105" max="6105" width="5.5" style="5898" customWidth="1"/>
    <col min="6106" max="6106" width="7.5" style="5898" customWidth="1"/>
    <col min="6107" max="6107" width="6.83203125" style="5898" customWidth="1"/>
    <col min="6108" max="6108" width="6.5" style="5898" customWidth="1"/>
    <col min="6109" max="6109" width="5" style="5898" customWidth="1"/>
    <col min="6110" max="6110" width="7.1640625" style="5898" customWidth="1"/>
    <col min="6111" max="6111" width="7.5" style="5898" customWidth="1"/>
    <col min="6112" max="6112" width="6.83203125" style="5898" customWidth="1"/>
    <col min="6113" max="6113" width="5.1640625" style="5898" customWidth="1"/>
    <col min="6114" max="6114" width="6.5" style="5898" customWidth="1"/>
    <col min="6115" max="6115" width="8.1640625" style="5898" customWidth="1"/>
    <col min="6116" max="6116" width="7.6640625" style="5898" customWidth="1"/>
    <col min="6117" max="6117" width="9" style="5898" customWidth="1"/>
    <col min="6118" max="6127" width="9.1640625" style="5898" customWidth="1"/>
    <col min="6128" max="6128" width="11.5" style="5898" customWidth="1"/>
    <col min="6129" max="6145" width="9.1640625" style="5898" customWidth="1"/>
    <col min="6146" max="6149" width="9" style="5898" customWidth="1"/>
    <col min="6150" max="6150" width="11.5" style="5898" customWidth="1"/>
    <col min="6151" max="6157" width="9.1640625" style="5898" customWidth="1"/>
    <col min="6158" max="6349" width="8.83203125" style="5898"/>
    <col min="6350" max="6350" width="20.6640625" style="5898" customWidth="1"/>
    <col min="6351" max="6352" width="7.83203125" style="5898" customWidth="1"/>
    <col min="6353" max="6353" width="5.5" style="5898" customWidth="1"/>
    <col min="6354" max="6356" width="7.1640625" style="5898" customWidth="1"/>
    <col min="6357" max="6357" width="5" style="5898" customWidth="1"/>
    <col min="6358" max="6360" width="7.5" style="5898" customWidth="1"/>
    <col min="6361" max="6361" width="5.5" style="5898" customWidth="1"/>
    <col min="6362" max="6362" width="7.5" style="5898" customWidth="1"/>
    <col min="6363" max="6363" width="6.83203125" style="5898" customWidth="1"/>
    <col min="6364" max="6364" width="6.5" style="5898" customWidth="1"/>
    <col min="6365" max="6365" width="5" style="5898" customWidth="1"/>
    <col min="6366" max="6366" width="7.1640625" style="5898" customWidth="1"/>
    <col min="6367" max="6367" width="7.5" style="5898" customWidth="1"/>
    <col min="6368" max="6368" width="6.83203125" style="5898" customWidth="1"/>
    <col min="6369" max="6369" width="5.1640625" style="5898" customWidth="1"/>
    <col min="6370" max="6370" width="6.5" style="5898" customWidth="1"/>
    <col min="6371" max="6371" width="8.1640625" style="5898" customWidth="1"/>
    <col min="6372" max="6372" width="7.6640625" style="5898" customWidth="1"/>
    <col min="6373" max="6373" width="9" style="5898" customWidth="1"/>
    <col min="6374" max="6383" width="9.1640625" style="5898" customWidth="1"/>
    <col min="6384" max="6384" width="11.5" style="5898" customWidth="1"/>
    <col min="6385" max="6401" width="9.1640625" style="5898" customWidth="1"/>
    <col min="6402" max="6405" width="9" style="5898" customWidth="1"/>
    <col min="6406" max="6406" width="11.5" style="5898" customWidth="1"/>
    <col min="6407" max="6413" width="9.1640625" style="5898" customWidth="1"/>
    <col min="6414" max="6605" width="8.83203125" style="5898"/>
    <col min="6606" max="6606" width="20.6640625" style="5898" customWidth="1"/>
    <col min="6607" max="6608" width="7.83203125" style="5898" customWidth="1"/>
    <col min="6609" max="6609" width="5.5" style="5898" customWidth="1"/>
    <col min="6610" max="6612" width="7.1640625" style="5898" customWidth="1"/>
    <col min="6613" max="6613" width="5" style="5898" customWidth="1"/>
    <col min="6614" max="6616" width="7.5" style="5898" customWidth="1"/>
    <col min="6617" max="6617" width="5.5" style="5898" customWidth="1"/>
    <col min="6618" max="6618" width="7.5" style="5898" customWidth="1"/>
    <col min="6619" max="6619" width="6.83203125" style="5898" customWidth="1"/>
    <col min="6620" max="6620" width="6.5" style="5898" customWidth="1"/>
    <col min="6621" max="6621" width="5" style="5898" customWidth="1"/>
    <col min="6622" max="6622" width="7.1640625" style="5898" customWidth="1"/>
    <col min="6623" max="6623" width="7.5" style="5898" customWidth="1"/>
    <col min="6624" max="6624" width="6.83203125" style="5898" customWidth="1"/>
    <col min="6625" max="6625" width="5.1640625" style="5898" customWidth="1"/>
    <col min="6626" max="6626" width="6.5" style="5898" customWidth="1"/>
    <col min="6627" max="6627" width="8.1640625" style="5898" customWidth="1"/>
    <col min="6628" max="6628" width="7.6640625" style="5898" customWidth="1"/>
    <col min="6629" max="6629" width="9" style="5898" customWidth="1"/>
    <col min="6630" max="6639" width="9.1640625" style="5898" customWidth="1"/>
    <col min="6640" max="6640" width="11.5" style="5898" customWidth="1"/>
    <col min="6641" max="6657" width="9.1640625" style="5898" customWidth="1"/>
    <col min="6658" max="6661" width="9" style="5898" customWidth="1"/>
    <col min="6662" max="6662" width="11.5" style="5898" customWidth="1"/>
    <col min="6663" max="6669" width="9.1640625" style="5898" customWidth="1"/>
    <col min="6670" max="6861" width="8.83203125" style="5898"/>
    <col min="6862" max="6862" width="20.6640625" style="5898" customWidth="1"/>
    <col min="6863" max="6864" width="7.83203125" style="5898" customWidth="1"/>
    <col min="6865" max="6865" width="5.5" style="5898" customWidth="1"/>
    <col min="6866" max="6868" width="7.1640625" style="5898" customWidth="1"/>
    <col min="6869" max="6869" width="5" style="5898" customWidth="1"/>
    <col min="6870" max="6872" width="7.5" style="5898" customWidth="1"/>
    <col min="6873" max="6873" width="5.5" style="5898" customWidth="1"/>
    <col min="6874" max="6874" width="7.5" style="5898" customWidth="1"/>
    <col min="6875" max="6875" width="6.83203125" style="5898" customWidth="1"/>
    <col min="6876" max="6876" width="6.5" style="5898" customWidth="1"/>
    <col min="6877" max="6877" width="5" style="5898" customWidth="1"/>
    <col min="6878" max="6878" width="7.1640625" style="5898" customWidth="1"/>
    <col min="6879" max="6879" width="7.5" style="5898" customWidth="1"/>
    <col min="6880" max="6880" width="6.83203125" style="5898" customWidth="1"/>
    <col min="6881" max="6881" width="5.1640625" style="5898" customWidth="1"/>
    <col min="6882" max="6882" width="6.5" style="5898" customWidth="1"/>
    <col min="6883" max="6883" width="8.1640625" style="5898" customWidth="1"/>
    <col min="6884" max="6884" width="7.6640625" style="5898" customWidth="1"/>
    <col min="6885" max="6885" width="9" style="5898" customWidth="1"/>
    <col min="6886" max="6895" width="9.1640625" style="5898" customWidth="1"/>
    <col min="6896" max="6896" width="11.5" style="5898" customWidth="1"/>
    <col min="6897" max="6913" width="9.1640625" style="5898" customWidth="1"/>
    <col min="6914" max="6917" width="9" style="5898" customWidth="1"/>
    <col min="6918" max="6918" width="11.5" style="5898" customWidth="1"/>
    <col min="6919" max="6925" width="9.1640625" style="5898" customWidth="1"/>
    <col min="6926" max="7117" width="8.83203125" style="5898"/>
    <col min="7118" max="7118" width="20.6640625" style="5898" customWidth="1"/>
    <col min="7119" max="7120" width="7.83203125" style="5898" customWidth="1"/>
    <col min="7121" max="7121" width="5.5" style="5898" customWidth="1"/>
    <col min="7122" max="7124" width="7.1640625" style="5898" customWidth="1"/>
    <col min="7125" max="7125" width="5" style="5898" customWidth="1"/>
    <col min="7126" max="7128" width="7.5" style="5898" customWidth="1"/>
    <col min="7129" max="7129" width="5.5" style="5898" customWidth="1"/>
    <col min="7130" max="7130" width="7.5" style="5898" customWidth="1"/>
    <col min="7131" max="7131" width="6.83203125" style="5898" customWidth="1"/>
    <col min="7132" max="7132" width="6.5" style="5898" customWidth="1"/>
    <col min="7133" max="7133" width="5" style="5898" customWidth="1"/>
    <col min="7134" max="7134" width="7.1640625" style="5898" customWidth="1"/>
    <col min="7135" max="7135" width="7.5" style="5898" customWidth="1"/>
    <col min="7136" max="7136" width="6.83203125" style="5898" customWidth="1"/>
    <col min="7137" max="7137" width="5.1640625" style="5898" customWidth="1"/>
    <col min="7138" max="7138" width="6.5" style="5898" customWidth="1"/>
    <col min="7139" max="7139" width="8.1640625" style="5898" customWidth="1"/>
    <col min="7140" max="7140" width="7.6640625" style="5898" customWidth="1"/>
    <col min="7141" max="7141" width="9" style="5898" customWidth="1"/>
    <col min="7142" max="7151" width="9.1640625" style="5898" customWidth="1"/>
    <col min="7152" max="7152" width="11.5" style="5898" customWidth="1"/>
    <col min="7153" max="7169" width="9.1640625" style="5898" customWidth="1"/>
    <col min="7170" max="7173" width="9" style="5898" customWidth="1"/>
    <col min="7174" max="7174" width="11.5" style="5898" customWidth="1"/>
    <col min="7175" max="7181" width="9.1640625" style="5898" customWidth="1"/>
    <col min="7182" max="7373" width="8.83203125" style="5898"/>
    <col min="7374" max="7374" width="20.6640625" style="5898" customWidth="1"/>
    <col min="7375" max="7376" width="7.83203125" style="5898" customWidth="1"/>
    <col min="7377" max="7377" width="5.5" style="5898" customWidth="1"/>
    <col min="7378" max="7380" width="7.1640625" style="5898" customWidth="1"/>
    <col min="7381" max="7381" width="5" style="5898" customWidth="1"/>
    <col min="7382" max="7384" width="7.5" style="5898" customWidth="1"/>
    <col min="7385" max="7385" width="5.5" style="5898" customWidth="1"/>
    <col min="7386" max="7386" width="7.5" style="5898" customWidth="1"/>
    <col min="7387" max="7387" width="6.83203125" style="5898" customWidth="1"/>
    <col min="7388" max="7388" width="6.5" style="5898" customWidth="1"/>
    <col min="7389" max="7389" width="5" style="5898" customWidth="1"/>
    <col min="7390" max="7390" width="7.1640625" style="5898" customWidth="1"/>
    <col min="7391" max="7391" width="7.5" style="5898" customWidth="1"/>
    <col min="7392" max="7392" width="6.83203125" style="5898" customWidth="1"/>
    <col min="7393" max="7393" width="5.1640625" style="5898" customWidth="1"/>
    <col min="7394" max="7394" width="6.5" style="5898" customWidth="1"/>
    <col min="7395" max="7395" width="8.1640625" style="5898" customWidth="1"/>
    <col min="7396" max="7396" width="7.6640625" style="5898" customWidth="1"/>
    <col min="7397" max="7397" width="9" style="5898" customWidth="1"/>
    <col min="7398" max="7407" width="9.1640625" style="5898" customWidth="1"/>
    <col min="7408" max="7408" width="11.5" style="5898" customWidth="1"/>
    <col min="7409" max="7425" width="9.1640625" style="5898" customWidth="1"/>
    <col min="7426" max="7429" width="9" style="5898" customWidth="1"/>
    <col min="7430" max="7430" width="11.5" style="5898" customWidth="1"/>
    <col min="7431" max="7437" width="9.1640625" style="5898" customWidth="1"/>
    <col min="7438" max="7629" width="8.83203125" style="5898"/>
    <col min="7630" max="7630" width="20.6640625" style="5898" customWidth="1"/>
    <col min="7631" max="7632" width="7.83203125" style="5898" customWidth="1"/>
    <col min="7633" max="7633" width="5.5" style="5898" customWidth="1"/>
    <col min="7634" max="7636" width="7.1640625" style="5898" customWidth="1"/>
    <col min="7637" max="7637" width="5" style="5898" customWidth="1"/>
    <col min="7638" max="7640" width="7.5" style="5898" customWidth="1"/>
    <col min="7641" max="7641" width="5.5" style="5898" customWidth="1"/>
    <col min="7642" max="7642" width="7.5" style="5898" customWidth="1"/>
    <col min="7643" max="7643" width="6.83203125" style="5898" customWidth="1"/>
    <col min="7644" max="7644" width="6.5" style="5898" customWidth="1"/>
    <col min="7645" max="7645" width="5" style="5898" customWidth="1"/>
    <col min="7646" max="7646" width="7.1640625" style="5898" customWidth="1"/>
    <col min="7647" max="7647" width="7.5" style="5898" customWidth="1"/>
    <col min="7648" max="7648" width="6.83203125" style="5898" customWidth="1"/>
    <col min="7649" max="7649" width="5.1640625" style="5898" customWidth="1"/>
    <col min="7650" max="7650" width="6.5" style="5898" customWidth="1"/>
    <col min="7651" max="7651" width="8.1640625" style="5898" customWidth="1"/>
    <col min="7652" max="7652" width="7.6640625" style="5898" customWidth="1"/>
    <col min="7653" max="7653" width="9" style="5898" customWidth="1"/>
    <col min="7654" max="7663" width="9.1640625" style="5898" customWidth="1"/>
    <col min="7664" max="7664" width="11.5" style="5898" customWidth="1"/>
    <col min="7665" max="7681" width="9.1640625" style="5898" customWidth="1"/>
    <col min="7682" max="7685" width="9" style="5898" customWidth="1"/>
    <col min="7686" max="7686" width="11.5" style="5898" customWidth="1"/>
    <col min="7687" max="7693" width="9.1640625" style="5898" customWidth="1"/>
    <col min="7694" max="7885" width="8.83203125" style="5898"/>
    <col min="7886" max="7886" width="20.6640625" style="5898" customWidth="1"/>
    <col min="7887" max="7888" width="7.83203125" style="5898" customWidth="1"/>
    <col min="7889" max="7889" width="5.5" style="5898" customWidth="1"/>
    <col min="7890" max="7892" width="7.1640625" style="5898" customWidth="1"/>
    <col min="7893" max="7893" width="5" style="5898" customWidth="1"/>
    <col min="7894" max="7896" width="7.5" style="5898" customWidth="1"/>
    <col min="7897" max="7897" width="5.5" style="5898" customWidth="1"/>
    <col min="7898" max="7898" width="7.5" style="5898" customWidth="1"/>
    <col min="7899" max="7899" width="6.83203125" style="5898" customWidth="1"/>
    <col min="7900" max="7900" width="6.5" style="5898" customWidth="1"/>
    <col min="7901" max="7901" width="5" style="5898" customWidth="1"/>
    <col min="7902" max="7902" width="7.1640625" style="5898" customWidth="1"/>
    <col min="7903" max="7903" width="7.5" style="5898" customWidth="1"/>
    <col min="7904" max="7904" width="6.83203125" style="5898" customWidth="1"/>
    <col min="7905" max="7905" width="5.1640625" style="5898" customWidth="1"/>
    <col min="7906" max="7906" width="6.5" style="5898" customWidth="1"/>
    <col min="7907" max="7907" width="8.1640625" style="5898" customWidth="1"/>
    <col min="7908" max="7908" width="7.6640625" style="5898" customWidth="1"/>
    <col min="7909" max="7909" width="9" style="5898" customWidth="1"/>
    <col min="7910" max="7919" width="9.1640625" style="5898" customWidth="1"/>
    <col min="7920" max="7920" width="11.5" style="5898" customWidth="1"/>
    <col min="7921" max="7937" width="9.1640625" style="5898" customWidth="1"/>
    <col min="7938" max="7941" width="9" style="5898" customWidth="1"/>
    <col min="7942" max="7942" width="11.5" style="5898" customWidth="1"/>
    <col min="7943" max="7949" width="9.1640625" style="5898" customWidth="1"/>
    <col min="7950" max="8141" width="8.83203125" style="5898"/>
    <col min="8142" max="8142" width="20.6640625" style="5898" customWidth="1"/>
    <col min="8143" max="8144" width="7.83203125" style="5898" customWidth="1"/>
    <col min="8145" max="8145" width="5.5" style="5898" customWidth="1"/>
    <col min="8146" max="8148" width="7.1640625" style="5898" customWidth="1"/>
    <col min="8149" max="8149" width="5" style="5898" customWidth="1"/>
    <col min="8150" max="8152" width="7.5" style="5898" customWidth="1"/>
    <col min="8153" max="8153" width="5.5" style="5898" customWidth="1"/>
    <col min="8154" max="8154" width="7.5" style="5898" customWidth="1"/>
    <col min="8155" max="8155" width="6.83203125" style="5898" customWidth="1"/>
    <col min="8156" max="8156" width="6.5" style="5898" customWidth="1"/>
    <col min="8157" max="8157" width="5" style="5898" customWidth="1"/>
    <col min="8158" max="8158" width="7.1640625" style="5898" customWidth="1"/>
    <col min="8159" max="8159" width="7.5" style="5898" customWidth="1"/>
    <col min="8160" max="8160" width="6.83203125" style="5898" customWidth="1"/>
    <col min="8161" max="8161" width="5.1640625" style="5898" customWidth="1"/>
    <col min="8162" max="8162" width="6.5" style="5898" customWidth="1"/>
    <col min="8163" max="8163" width="8.1640625" style="5898" customWidth="1"/>
    <col min="8164" max="8164" width="7.6640625" style="5898" customWidth="1"/>
    <col min="8165" max="8165" width="9" style="5898" customWidth="1"/>
    <col min="8166" max="8175" width="9.1640625" style="5898" customWidth="1"/>
    <col min="8176" max="8176" width="11.5" style="5898" customWidth="1"/>
    <col min="8177" max="8193" width="9.1640625" style="5898" customWidth="1"/>
    <col min="8194" max="8197" width="9" style="5898" customWidth="1"/>
    <col min="8198" max="8198" width="11.5" style="5898" customWidth="1"/>
    <col min="8199" max="8205" width="9.1640625" style="5898" customWidth="1"/>
    <col min="8206" max="8397" width="8.83203125" style="5898"/>
    <col min="8398" max="8398" width="20.6640625" style="5898" customWidth="1"/>
    <col min="8399" max="8400" width="7.83203125" style="5898" customWidth="1"/>
    <col min="8401" max="8401" width="5.5" style="5898" customWidth="1"/>
    <col min="8402" max="8404" width="7.1640625" style="5898" customWidth="1"/>
    <col min="8405" max="8405" width="5" style="5898" customWidth="1"/>
    <col min="8406" max="8408" width="7.5" style="5898" customWidth="1"/>
    <col min="8409" max="8409" width="5.5" style="5898" customWidth="1"/>
    <col min="8410" max="8410" width="7.5" style="5898" customWidth="1"/>
    <col min="8411" max="8411" width="6.83203125" style="5898" customWidth="1"/>
    <col min="8412" max="8412" width="6.5" style="5898" customWidth="1"/>
    <col min="8413" max="8413" width="5" style="5898" customWidth="1"/>
    <col min="8414" max="8414" width="7.1640625" style="5898" customWidth="1"/>
    <col min="8415" max="8415" width="7.5" style="5898" customWidth="1"/>
    <col min="8416" max="8416" width="6.83203125" style="5898" customWidth="1"/>
    <col min="8417" max="8417" width="5.1640625" style="5898" customWidth="1"/>
    <col min="8418" max="8418" width="6.5" style="5898" customWidth="1"/>
    <col min="8419" max="8419" width="8.1640625" style="5898" customWidth="1"/>
    <col min="8420" max="8420" width="7.6640625" style="5898" customWidth="1"/>
    <col min="8421" max="8421" width="9" style="5898" customWidth="1"/>
    <col min="8422" max="8431" width="9.1640625" style="5898" customWidth="1"/>
    <col min="8432" max="8432" width="11.5" style="5898" customWidth="1"/>
    <col min="8433" max="8449" width="9.1640625" style="5898" customWidth="1"/>
    <col min="8450" max="8453" width="9" style="5898" customWidth="1"/>
    <col min="8454" max="8454" width="11.5" style="5898" customWidth="1"/>
    <col min="8455" max="8461" width="9.1640625" style="5898" customWidth="1"/>
    <col min="8462" max="8653" width="8.83203125" style="5898"/>
    <col min="8654" max="8654" width="20.6640625" style="5898" customWidth="1"/>
    <col min="8655" max="8656" width="7.83203125" style="5898" customWidth="1"/>
    <col min="8657" max="8657" width="5.5" style="5898" customWidth="1"/>
    <col min="8658" max="8660" width="7.1640625" style="5898" customWidth="1"/>
    <col min="8661" max="8661" width="5" style="5898" customWidth="1"/>
    <col min="8662" max="8664" width="7.5" style="5898" customWidth="1"/>
    <col min="8665" max="8665" width="5.5" style="5898" customWidth="1"/>
    <col min="8666" max="8666" width="7.5" style="5898" customWidth="1"/>
    <col min="8667" max="8667" width="6.83203125" style="5898" customWidth="1"/>
    <col min="8668" max="8668" width="6.5" style="5898" customWidth="1"/>
    <col min="8669" max="8669" width="5" style="5898" customWidth="1"/>
    <col min="8670" max="8670" width="7.1640625" style="5898" customWidth="1"/>
    <col min="8671" max="8671" width="7.5" style="5898" customWidth="1"/>
    <col min="8672" max="8672" width="6.83203125" style="5898" customWidth="1"/>
    <col min="8673" max="8673" width="5.1640625" style="5898" customWidth="1"/>
    <col min="8674" max="8674" width="6.5" style="5898" customWidth="1"/>
    <col min="8675" max="8675" width="8.1640625" style="5898" customWidth="1"/>
    <col min="8676" max="8676" width="7.6640625" style="5898" customWidth="1"/>
    <col min="8677" max="8677" width="9" style="5898" customWidth="1"/>
    <col min="8678" max="8687" width="9.1640625" style="5898" customWidth="1"/>
    <col min="8688" max="8688" width="11.5" style="5898" customWidth="1"/>
    <col min="8689" max="8705" width="9.1640625" style="5898" customWidth="1"/>
    <col min="8706" max="8709" width="9" style="5898" customWidth="1"/>
    <col min="8710" max="8710" width="11.5" style="5898" customWidth="1"/>
    <col min="8711" max="8717" width="9.1640625" style="5898" customWidth="1"/>
    <col min="8718" max="8909" width="8.83203125" style="5898"/>
    <col min="8910" max="8910" width="20.6640625" style="5898" customWidth="1"/>
    <col min="8911" max="8912" width="7.83203125" style="5898" customWidth="1"/>
    <col min="8913" max="8913" width="5.5" style="5898" customWidth="1"/>
    <col min="8914" max="8916" width="7.1640625" style="5898" customWidth="1"/>
    <col min="8917" max="8917" width="5" style="5898" customWidth="1"/>
    <col min="8918" max="8920" width="7.5" style="5898" customWidth="1"/>
    <col min="8921" max="8921" width="5.5" style="5898" customWidth="1"/>
    <col min="8922" max="8922" width="7.5" style="5898" customWidth="1"/>
    <col min="8923" max="8923" width="6.83203125" style="5898" customWidth="1"/>
    <col min="8924" max="8924" width="6.5" style="5898" customWidth="1"/>
    <col min="8925" max="8925" width="5" style="5898" customWidth="1"/>
    <col min="8926" max="8926" width="7.1640625" style="5898" customWidth="1"/>
    <col min="8927" max="8927" width="7.5" style="5898" customWidth="1"/>
    <col min="8928" max="8928" width="6.83203125" style="5898" customWidth="1"/>
    <col min="8929" max="8929" width="5.1640625" style="5898" customWidth="1"/>
    <col min="8930" max="8930" width="6.5" style="5898" customWidth="1"/>
    <col min="8931" max="8931" width="8.1640625" style="5898" customWidth="1"/>
    <col min="8932" max="8932" width="7.6640625" style="5898" customWidth="1"/>
    <col min="8933" max="8933" width="9" style="5898" customWidth="1"/>
    <col min="8934" max="8943" width="9.1640625" style="5898" customWidth="1"/>
    <col min="8944" max="8944" width="11.5" style="5898" customWidth="1"/>
    <col min="8945" max="8961" width="9.1640625" style="5898" customWidth="1"/>
    <col min="8962" max="8965" width="9" style="5898" customWidth="1"/>
    <col min="8966" max="8966" width="11.5" style="5898" customWidth="1"/>
    <col min="8967" max="8973" width="9.1640625" style="5898" customWidth="1"/>
    <col min="8974" max="9165" width="8.83203125" style="5898"/>
    <col min="9166" max="9166" width="20.6640625" style="5898" customWidth="1"/>
    <col min="9167" max="9168" width="7.83203125" style="5898" customWidth="1"/>
    <col min="9169" max="9169" width="5.5" style="5898" customWidth="1"/>
    <col min="9170" max="9172" width="7.1640625" style="5898" customWidth="1"/>
    <col min="9173" max="9173" width="5" style="5898" customWidth="1"/>
    <col min="9174" max="9176" width="7.5" style="5898" customWidth="1"/>
    <col min="9177" max="9177" width="5.5" style="5898" customWidth="1"/>
    <col min="9178" max="9178" width="7.5" style="5898" customWidth="1"/>
    <col min="9179" max="9179" width="6.83203125" style="5898" customWidth="1"/>
    <col min="9180" max="9180" width="6.5" style="5898" customWidth="1"/>
    <col min="9181" max="9181" width="5" style="5898" customWidth="1"/>
    <col min="9182" max="9182" width="7.1640625" style="5898" customWidth="1"/>
    <col min="9183" max="9183" width="7.5" style="5898" customWidth="1"/>
    <col min="9184" max="9184" width="6.83203125" style="5898" customWidth="1"/>
    <col min="9185" max="9185" width="5.1640625" style="5898" customWidth="1"/>
    <col min="9186" max="9186" width="6.5" style="5898" customWidth="1"/>
    <col min="9187" max="9187" width="8.1640625" style="5898" customWidth="1"/>
    <col min="9188" max="9188" width="7.6640625" style="5898" customWidth="1"/>
    <col min="9189" max="9189" width="9" style="5898" customWidth="1"/>
    <col min="9190" max="9199" width="9.1640625" style="5898" customWidth="1"/>
    <col min="9200" max="9200" width="11.5" style="5898" customWidth="1"/>
    <col min="9201" max="9217" width="9.1640625" style="5898" customWidth="1"/>
    <col min="9218" max="9221" width="9" style="5898" customWidth="1"/>
    <col min="9222" max="9222" width="11.5" style="5898" customWidth="1"/>
    <col min="9223" max="9229" width="9.1640625" style="5898" customWidth="1"/>
    <col min="9230" max="9421" width="8.83203125" style="5898"/>
    <col min="9422" max="9422" width="20.6640625" style="5898" customWidth="1"/>
    <col min="9423" max="9424" width="7.83203125" style="5898" customWidth="1"/>
    <col min="9425" max="9425" width="5.5" style="5898" customWidth="1"/>
    <col min="9426" max="9428" width="7.1640625" style="5898" customWidth="1"/>
    <col min="9429" max="9429" width="5" style="5898" customWidth="1"/>
    <col min="9430" max="9432" width="7.5" style="5898" customWidth="1"/>
    <col min="9433" max="9433" width="5.5" style="5898" customWidth="1"/>
    <col min="9434" max="9434" width="7.5" style="5898" customWidth="1"/>
    <col min="9435" max="9435" width="6.83203125" style="5898" customWidth="1"/>
    <col min="9436" max="9436" width="6.5" style="5898" customWidth="1"/>
    <col min="9437" max="9437" width="5" style="5898" customWidth="1"/>
    <col min="9438" max="9438" width="7.1640625" style="5898" customWidth="1"/>
    <col min="9439" max="9439" width="7.5" style="5898" customWidth="1"/>
    <col min="9440" max="9440" width="6.83203125" style="5898" customWidth="1"/>
    <col min="9441" max="9441" width="5.1640625" style="5898" customWidth="1"/>
    <col min="9442" max="9442" width="6.5" style="5898" customWidth="1"/>
    <col min="9443" max="9443" width="8.1640625" style="5898" customWidth="1"/>
    <col min="9444" max="9444" width="7.6640625" style="5898" customWidth="1"/>
    <col min="9445" max="9445" width="9" style="5898" customWidth="1"/>
    <col min="9446" max="9455" width="9.1640625" style="5898" customWidth="1"/>
    <col min="9456" max="9456" width="11.5" style="5898" customWidth="1"/>
    <col min="9457" max="9473" width="9.1640625" style="5898" customWidth="1"/>
    <col min="9474" max="9477" width="9" style="5898" customWidth="1"/>
    <col min="9478" max="9478" width="11.5" style="5898" customWidth="1"/>
    <col min="9479" max="9485" width="9.1640625" style="5898" customWidth="1"/>
    <col min="9486" max="9677" width="8.83203125" style="5898"/>
    <col min="9678" max="9678" width="20.6640625" style="5898" customWidth="1"/>
    <col min="9679" max="9680" width="7.83203125" style="5898" customWidth="1"/>
    <col min="9681" max="9681" width="5.5" style="5898" customWidth="1"/>
    <col min="9682" max="9684" width="7.1640625" style="5898" customWidth="1"/>
    <col min="9685" max="9685" width="5" style="5898" customWidth="1"/>
    <col min="9686" max="9688" width="7.5" style="5898" customWidth="1"/>
    <col min="9689" max="9689" width="5.5" style="5898" customWidth="1"/>
    <col min="9690" max="9690" width="7.5" style="5898" customWidth="1"/>
    <col min="9691" max="9691" width="6.83203125" style="5898" customWidth="1"/>
    <col min="9692" max="9692" width="6.5" style="5898" customWidth="1"/>
    <col min="9693" max="9693" width="5" style="5898" customWidth="1"/>
    <col min="9694" max="9694" width="7.1640625" style="5898" customWidth="1"/>
    <col min="9695" max="9695" width="7.5" style="5898" customWidth="1"/>
    <col min="9696" max="9696" width="6.83203125" style="5898" customWidth="1"/>
    <col min="9697" max="9697" width="5.1640625" style="5898" customWidth="1"/>
    <col min="9698" max="9698" width="6.5" style="5898" customWidth="1"/>
    <col min="9699" max="9699" width="8.1640625" style="5898" customWidth="1"/>
    <col min="9700" max="9700" width="7.6640625" style="5898" customWidth="1"/>
    <col min="9701" max="9701" width="9" style="5898" customWidth="1"/>
    <col min="9702" max="9711" width="9.1640625" style="5898" customWidth="1"/>
    <col min="9712" max="9712" width="11.5" style="5898" customWidth="1"/>
    <col min="9713" max="9729" width="9.1640625" style="5898" customWidth="1"/>
    <col min="9730" max="9733" width="9" style="5898" customWidth="1"/>
    <col min="9734" max="9734" width="11.5" style="5898" customWidth="1"/>
    <col min="9735" max="9741" width="9.1640625" style="5898" customWidth="1"/>
    <col min="9742" max="9933" width="8.83203125" style="5898"/>
    <col min="9934" max="9934" width="20.6640625" style="5898" customWidth="1"/>
    <col min="9935" max="9936" width="7.83203125" style="5898" customWidth="1"/>
    <col min="9937" max="9937" width="5.5" style="5898" customWidth="1"/>
    <col min="9938" max="9940" width="7.1640625" style="5898" customWidth="1"/>
    <col min="9941" max="9941" width="5" style="5898" customWidth="1"/>
    <col min="9942" max="9944" width="7.5" style="5898" customWidth="1"/>
    <col min="9945" max="9945" width="5.5" style="5898" customWidth="1"/>
    <col min="9946" max="9946" width="7.5" style="5898" customWidth="1"/>
    <col min="9947" max="9947" width="6.83203125" style="5898" customWidth="1"/>
    <col min="9948" max="9948" width="6.5" style="5898" customWidth="1"/>
    <col min="9949" max="9949" width="5" style="5898" customWidth="1"/>
    <col min="9950" max="9950" width="7.1640625" style="5898" customWidth="1"/>
    <col min="9951" max="9951" width="7.5" style="5898" customWidth="1"/>
    <col min="9952" max="9952" width="6.83203125" style="5898" customWidth="1"/>
    <col min="9953" max="9953" width="5.1640625" style="5898" customWidth="1"/>
    <col min="9954" max="9954" width="6.5" style="5898" customWidth="1"/>
    <col min="9955" max="9955" width="8.1640625" style="5898" customWidth="1"/>
    <col min="9956" max="9956" width="7.6640625" style="5898" customWidth="1"/>
    <col min="9957" max="9957" width="9" style="5898" customWidth="1"/>
    <col min="9958" max="9967" width="9.1640625" style="5898" customWidth="1"/>
    <col min="9968" max="9968" width="11.5" style="5898" customWidth="1"/>
    <col min="9969" max="9985" width="9.1640625" style="5898" customWidth="1"/>
    <col min="9986" max="9989" width="9" style="5898" customWidth="1"/>
    <col min="9990" max="9990" width="11.5" style="5898" customWidth="1"/>
    <col min="9991" max="9997" width="9.1640625" style="5898" customWidth="1"/>
    <col min="9998" max="10189" width="8.83203125" style="5898"/>
    <col min="10190" max="10190" width="20.6640625" style="5898" customWidth="1"/>
    <col min="10191" max="10192" width="7.83203125" style="5898" customWidth="1"/>
    <col min="10193" max="10193" width="5.5" style="5898" customWidth="1"/>
    <col min="10194" max="10196" width="7.1640625" style="5898" customWidth="1"/>
    <col min="10197" max="10197" width="5" style="5898" customWidth="1"/>
    <col min="10198" max="10200" width="7.5" style="5898" customWidth="1"/>
    <col min="10201" max="10201" width="5.5" style="5898" customWidth="1"/>
    <col min="10202" max="10202" width="7.5" style="5898" customWidth="1"/>
    <col min="10203" max="10203" width="6.83203125" style="5898" customWidth="1"/>
    <col min="10204" max="10204" width="6.5" style="5898" customWidth="1"/>
    <col min="10205" max="10205" width="5" style="5898" customWidth="1"/>
    <col min="10206" max="10206" width="7.1640625" style="5898" customWidth="1"/>
    <col min="10207" max="10207" width="7.5" style="5898" customWidth="1"/>
    <col min="10208" max="10208" width="6.83203125" style="5898" customWidth="1"/>
    <col min="10209" max="10209" width="5.1640625" style="5898" customWidth="1"/>
    <col min="10210" max="10210" width="6.5" style="5898" customWidth="1"/>
    <col min="10211" max="10211" width="8.1640625" style="5898" customWidth="1"/>
    <col min="10212" max="10212" width="7.6640625" style="5898" customWidth="1"/>
    <col min="10213" max="10213" width="9" style="5898" customWidth="1"/>
    <col min="10214" max="10223" width="9.1640625" style="5898" customWidth="1"/>
    <col min="10224" max="10224" width="11.5" style="5898" customWidth="1"/>
    <col min="10225" max="10241" width="9.1640625" style="5898" customWidth="1"/>
    <col min="10242" max="10245" width="9" style="5898" customWidth="1"/>
    <col min="10246" max="10246" width="11.5" style="5898" customWidth="1"/>
    <col min="10247" max="10253" width="9.1640625" style="5898" customWidth="1"/>
    <col min="10254" max="10445" width="8.83203125" style="5898"/>
    <col min="10446" max="10446" width="20.6640625" style="5898" customWidth="1"/>
    <col min="10447" max="10448" width="7.83203125" style="5898" customWidth="1"/>
    <col min="10449" max="10449" width="5.5" style="5898" customWidth="1"/>
    <col min="10450" max="10452" width="7.1640625" style="5898" customWidth="1"/>
    <col min="10453" max="10453" width="5" style="5898" customWidth="1"/>
    <col min="10454" max="10456" width="7.5" style="5898" customWidth="1"/>
    <col min="10457" max="10457" width="5.5" style="5898" customWidth="1"/>
    <col min="10458" max="10458" width="7.5" style="5898" customWidth="1"/>
    <col min="10459" max="10459" width="6.83203125" style="5898" customWidth="1"/>
    <col min="10460" max="10460" width="6.5" style="5898" customWidth="1"/>
    <col min="10461" max="10461" width="5" style="5898" customWidth="1"/>
    <col min="10462" max="10462" width="7.1640625" style="5898" customWidth="1"/>
    <col min="10463" max="10463" width="7.5" style="5898" customWidth="1"/>
    <col min="10464" max="10464" width="6.83203125" style="5898" customWidth="1"/>
    <col min="10465" max="10465" width="5.1640625" style="5898" customWidth="1"/>
    <col min="10466" max="10466" width="6.5" style="5898" customWidth="1"/>
    <col min="10467" max="10467" width="8.1640625" style="5898" customWidth="1"/>
    <col min="10468" max="10468" width="7.6640625" style="5898" customWidth="1"/>
    <col min="10469" max="10469" width="9" style="5898" customWidth="1"/>
    <col min="10470" max="10479" width="9.1640625" style="5898" customWidth="1"/>
    <col min="10480" max="10480" width="11.5" style="5898" customWidth="1"/>
    <col min="10481" max="10497" width="9.1640625" style="5898" customWidth="1"/>
    <col min="10498" max="10501" width="9" style="5898" customWidth="1"/>
    <col min="10502" max="10502" width="11.5" style="5898" customWidth="1"/>
    <col min="10503" max="10509" width="9.1640625" style="5898" customWidth="1"/>
    <col min="10510" max="10701" width="8.83203125" style="5898"/>
    <col min="10702" max="10702" width="20.6640625" style="5898" customWidth="1"/>
    <col min="10703" max="10704" width="7.83203125" style="5898" customWidth="1"/>
    <col min="10705" max="10705" width="5.5" style="5898" customWidth="1"/>
    <col min="10706" max="10708" width="7.1640625" style="5898" customWidth="1"/>
    <col min="10709" max="10709" width="5" style="5898" customWidth="1"/>
    <col min="10710" max="10712" width="7.5" style="5898" customWidth="1"/>
    <col min="10713" max="10713" width="5.5" style="5898" customWidth="1"/>
    <col min="10714" max="10714" width="7.5" style="5898" customWidth="1"/>
    <col min="10715" max="10715" width="6.83203125" style="5898" customWidth="1"/>
    <col min="10716" max="10716" width="6.5" style="5898" customWidth="1"/>
    <col min="10717" max="10717" width="5" style="5898" customWidth="1"/>
    <col min="10718" max="10718" width="7.1640625" style="5898" customWidth="1"/>
    <col min="10719" max="10719" width="7.5" style="5898" customWidth="1"/>
    <col min="10720" max="10720" width="6.83203125" style="5898" customWidth="1"/>
    <col min="10721" max="10721" width="5.1640625" style="5898" customWidth="1"/>
    <col min="10722" max="10722" width="6.5" style="5898" customWidth="1"/>
    <col min="10723" max="10723" width="8.1640625" style="5898" customWidth="1"/>
    <col min="10724" max="10724" width="7.6640625" style="5898" customWidth="1"/>
    <col min="10725" max="10725" width="9" style="5898" customWidth="1"/>
    <col min="10726" max="10735" width="9.1640625" style="5898" customWidth="1"/>
    <col min="10736" max="10736" width="11.5" style="5898" customWidth="1"/>
    <col min="10737" max="10753" width="9.1640625" style="5898" customWidth="1"/>
    <col min="10754" max="10757" width="9" style="5898" customWidth="1"/>
    <col min="10758" max="10758" width="11.5" style="5898" customWidth="1"/>
    <col min="10759" max="10765" width="9.1640625" style="5898" customWidth="1"/>
    <col min="10766" max="10957" width="8.83203125" style="5898"/>
    <col min="10958" max="10958" width="20.6640625" style="5898" customWidth="1"/>
    <col min="10959" max="10960" width="7.83203125" style="5898" customWidth="1"/>
    <col min="10961" max="10961" width="5.5" style="5898" customWidth="1"/>
    <col min="10962" max="10964" width="7.1640625" style="5898" customWidth="1"/>
    <col min="10965" max="10965" width="5" style="5898" customWidth="1"/>
    <col min="10966" max="10968" width="7.5" style="5898" customWidth="1"/>
    <col min="10969" max="10969" width="5.5" style="5898" customWidth="1"/>
    <col min="10970" max="10970" width="7.5" style="5898" customWidth="1"/>
    <col min="10971" max="10971" width="6.83203125" style="5898" customWidth="1"/>
    <col min="10972" max="10972" width="6.5" style="5898" customWidth="1"/>
    <col min="10973" max="10973" width="5" style="5898" customWidth="1"/>
    <col min="10974" max="10974" width="7.1640625" style="5898" customWidth="1"/>
    <col min="10975" max="10975" width="7.5" style="5898" customWidth="1"/>
    <col min="10976" max="10976" width="6.83203125" style="5898" customWidth="1"/>
    <col min="10977" max="10977" width="5.1640625" style="5898" customWidth="1"/>
    <col min="10978" max="10978" width="6.5" style="5898" customWidth="1"/>
    <col min="10979" max="10979" width="8.1640625" style="5898" customWidth="1"/>
    <col min="10980" max="10980" width="7.6640625" style="5898" customWidth="1"/>
    <col min="10981" max="10981" width="9" style="5898" customWidth="1"/>
    <col min="10982" max="10991" width="9.1640625" style="5898" customWidth="1"/>
    <col min="10992" max="10992" width="11.5" style="5898" customWidth="1"/>
    <col min="10993" max="11009" width="9.1640625" style="5898" customWidth="1"/>
    <col min="11010" max="11013" width="9" style="5898" customWidth="1"/>
    <col min="11014" max="11014" width="11.5" style="5898" customWidth="1"/>
    <col min="11015" max="11021" width="9.1640625" style="5898" customWidth="1"/>
    <col min="11022" max="11213" width="8.83203125" style="5898"/>
    <col min="11214" max="11214" width="20.6640625" style="5898" customWidth="1"/>
    <col min="11215" max="11216" width="7.83203125" style="5898" customWidth="1"/>
    <col min="11217" max="11217" width="5.5" style="5898" customWidth="1"/>
    <col min="11218" max="11220" width="7.1640625" style="5898" customWidth="1"/>
    <col min="11221" max="11221" width="5" style="5898" customWidth="1"/>
    <col min="11222" max="11224" width="7.5" style="5898" customWidth="1"/>
    <col min="11225" max="11225" width="5.5" style="5898" customWidth="1"/>
    <col min="11226" max="11226" width="7.5" style="5898" customWidth="1"/>
    <col min="11227" max="11227" width="6.83203125" style="5898" customWidth="1"/>
    <col min="11228" max="11228" width="6.5" style="5898" customWidth="1"/>
    <col min="11229" max="11229" width="5" style="5898" customWidth="1"/>
    <col min="11230" max="11230" width="7.1640625" style="5898" customWidth="1"/>
    <col min="11231" max="11231" width="7.5" style="5898" customWidth="1"/>
    <col min="11232" max="11232" width="6.83203125" style="5898" customWidth="1"/>
    <col min="11233" max="11233" width="5.1640625" style="5898" customWidth="1"/>
    <col min="11234" max="11234" width="6.5" style="5898" customWidth="1"/>
    <col min="11235" max="11235" width="8.1640625" style="5898" customWidth="1"/>
    <col min="11236" max="11236" width="7.6640625" style="5898" customWidth="1"/>
    <col min="11237" max="11237" width="9" style="5898" customWidth="1"/>
    <col min="11238" max="11247" width="9.1640625" style="5898" customWidth="1"/>
    <col min="11248" max="11248" width="11.5" style="5898" customWidth="1"/>
    <col min="11249" max="11265" width="9.1640625" style="5898" customWidth="1"/>
    <col min="11266" max="11269" width="9" style="5898" customWidth="1"/>
    <col min="11270" max="11270" width="11.5" style="5898" customWidth="1"/>
    <col min="11271" max="11277" width="9.1640625" style="5898" customWidth="1"/>
    <col min="11278" max="11469" width="8.83203125" style="5898"/>
    <col min="11470" max="11470" width="20.6640625" style="5898" customWidth="1"/>
    <col min="11471" max="11472" width="7.83203125" style="5898" customWidth="1"/>
    <col min="11473" max="11473" width="5.5" style="5898" customWidth="1"/>
    <col min="11474" max="11476" width="7.1640625" style="5898" customWidth="1"/>
    <col min="11477" max="11477" width="5" style="5898" customWidth="1"/>
    <col min="11478" max="11480" width="7.5" style="5898" customWidth="1"/>
    <col min="11481" max="11481" width="5.5" style="5898" customWidth="1"/>
    <col min="11482" max="11482" width="7.5" style="5898" customWidth="1"/>
    <col min="11483" max="11483" width="6.83203125" style="5898" customWidth="1"/>
    <col min="11484" max="11484" width="6.5" style="5898" customWidth="1"/>
    <col min="11485" max="11485" width="5" style="5898" customWidth="1"/>
    <col min="11486" max="11486" width="7.1640625" style="5898" customWidth="1"/>
    <col min="11487" max="11487" width="7.5" style="5898" customWidth="1"/>
    <col min="11488" max="11488" width="6.83203125" style="5898" customWidth="1"/>
    <col min="11489" max="11489" width="5.1640625" style="5898" customWidth="1"/>
    <col min="11490" max="11490" width="6.5" style="5898" customWidth="1"/>
    <col min="11491" max="11491" width="8.1640625" style="5898" customWidth="1"/>
    <col min="11492" max="11492" width="7.6640625" style="5898" customWidth="1"/>
    <col min="11493" max="11493" width="9" style="5898" customWidth="1"/>
    <col min="11494" max="11503" width="9.1640625" style="5898" customWidth="1"/>
    <col min="11504" max="11504" width="11.5" style="5898" customWidth="1"/>
    <col min="11505" max="11521" width="9.1640625" style="5898" customWidth="1"/>
    <col min="11522" max="11525" width="9" style="5898" customWidth="1"/>
    <col min="11526" max="11526" width="11.5" style="5898" customWidth="1"/>
    <col min="11527" max="11533" width="9.1640625" style="5898" customWidth="1"/>
    <col min="11534" max="11725" width="8.83203125" style="5898"/>
    <col min="11726" max="11726" width="20.6640625" style="5898" customWidth="1"/>
    <col min="11727" max="11728" width="7.83203125" style="5898" customWidth="1"/>
    <col min="11729" max="11729" width="5.5" style="5898" customWidth="1"/>
    <col min="11730" max="11732" width="7.1640625" style="5898" customWidth="1"/>
    <col min="11733" max="11733" width="5" style="5898" customWidth="1"/>
    <col min="11734" max="11736" width="7.5" style="5898" customWidth="1"/>
    <col min="11737" max="11737" width="5.5" style="5898" customWidth="1"/>
    <col min="11738" max="11738" width="7.5" style="5898" customWidth="1"/>
    <col min="11739" max="11739" width="6.83203125" style="5898" customWidth="1"/>
    <col min="11740" max="11740" width="6.5" style="5898" customWidth="1"/>
    <col min="11741" max="11741" width="5" style="5898" customWidth="1"/>
    <col min="11742" max="11742" width="7.1640625" style="5898" customWidth="1"/>
    <col min="11743" max="11743" width="7.5" style="5898" customWidth="1"/>
    <col min="11744" max="11744" width="6.83203125" style="5898" customWidth="1"/>
    <col min="11745" max="11745" width="5.1640625" style="5898" customWidth="1"/>
    <col min="11746" max="11746" width="6.5" style="5898" customWidth="1"/>
    <col min="11747" max="11747" width="8.1640625" style="5898" customWidth="1"/>
    <col min="11748" max="11748" width="7.6640625" style="5898" customWidth="1"/>
    <col min="11749" max="11749" width="9" style="5898" customWidth="1"/>
    <col min="11750" max="11759" width="9.1640625" style="5898" customWidth="1"/>
    <col min="11760" max="11760" width="11.5" style="5898" customWidth="1"/>
    <col min="11761" max="11777" width="9.1640625" style="5898" customWidth="1"/>
    <col min="11778" max="11781" width="9" style="5898" customWidth="1"/>
    <col min="11782" max="11782" width="11.5" style="5898" customWidth="1"/>
    <col min="11783" max="11789" width="9.1640625" style="5898" customWidth="1"/>
    <col min="11790" max="11981" width="8.83203125" style="5898"/>
    <col min="11982" max="11982" width="20.6640625" style="5898" customWidth="1"/>
    <col min="11983" max="11984" width="7.83203125" style="5898" customWidth="1"/>
    <col min="11985" max="11985" width="5.5" style="5898" customWidth="1"/>
    <col min="11986" max="11988" width="7.1640625" style="5898" customWidth="1"/>
    <col min="11989" max="11989" width="5" style="5898" customWidth="1"/>
    <col min="11990" max="11992" width="7.5" style="5898" customWidth="1"/>
    <col min="11993" max="11993" width="5.5" style="5898" customWidth="1"/>
    <col min="11994" max="11994" width="7.5" style="5898" customWidth="1"/>
    <col min="11995" max="11995" width="6.83203125" style="5898" customWidth="1"/>
    <col min="11996" max="11996" width="6.5" style="5898" customWidth="1"/>
    <col min="11997" max="11997" width="5" style="5898" customWidth="1"/>
    <col min="11998" max="11998" width="7.1640625" style="5898" customWidth="1"/>
    <col min="11999" max="11999" width="7.5" style="5898" customWidth="1"/>
    <col min="12000" max="12000" width="6.83203125" style="5898" customWidth="1"/>
    <col min="12001" max="12001" width="5.1640625" style="5898" customWidth="1"/>
    <col min="12002" max="12002" width="6.5" style="5898" customWidth="1"/>
    <col min="12003" max="12003" width="8.1640625" style="5898" customWidth="1"/>
    <col min="12004" max="12004" width="7.6640625" style="5898" customWidth="1"/>
    <col min="12005" max="12005" width="9" style="5898" customWidth="1"/>
    <col min="12006" max="12015" width="9.1640625" style="5898" customWidth="1"/>
    <col min="12016" max="12016" width="11.5" style="5898" customWidth="1"/>
    <col min="12017" max="12033" width="9.1640625" style="5898" customWidth="1"/>
    <col min="12034" max="12037" width="9" style="5898" customWidth="1"/>
    <col min="12038" max="12038" width="11.5" style="5898" customWidth="1"/>
    <col min="12039" max="12045" width="9.1640625" style="5898" customWidth="1"/>
    <col min="12046" max="12237" width="8.83203125" style="5898"/>
    <col min="12238" max="12238" width="20.6640625" style="5898" customWidth="1"/>
    <col min="12239" max="12240" width="7.83203125" style="5898" customWidth="1"/>
    <col min="12241" max="12241" width="5.5" style="5898" customWidth="1"/>
    <col min="12242" max="12244" width="7.1640625" style="5898" customWidth="1"/>
    <col min="12245" max="12245" width="5" style="5898" customWidth="1"/>
    <col min="12246" max="12248" width="7.5" style="5898" customWidth="1"/>
    <col min="12249" max="12249" width="5.5" style="5898" customWidth="1"/>
    <col min="12250" max="12250" width="7.5" style="5898" customWidth="1"/>
    <col min="12251" max="12251" width="6.83203125" style="5898" customWidth="1"/>
    <col min="12252" max="12252" width="6.5" style="5898" customWidth="1"/>
    <col min="12253" max="12253" width="5" style="5898" customWidth="1"/>
    <col min="12254" max="12254" width="7.1640625" style="5898" customWidth="1"/>
    <col min="12255" max="12255" width="7.5" style="5898" customWidth="1"/>
    <col min="12256" max="12256" width="6.83203125" style="5898" customWidth="1"/>
    <col min="12257" max="12257" width="5.1640625" style="5898" customWidth="1"/>
    <col min="12258" max="12258" width="6.5" style="5898" customWidth="1"/>
    <col min="12259" max="12259" width="8.1640625" style="5898" customWidth="1"/>
    <col min="12260" max="12260" width="7.6640625" style="5898" customWidth="1"/>
    <col min="12261" max="12261" width="9" style="5898" customWidth="1"/>
    <col min="12262" max="12271" width="9.1640625" style="5898" customWidth="1"/>
    <col min="12272" max="12272" width="11.5" style="5898" customWidth="1"/>
    <col min="12273" max="12289" width="9.1640625" style="5898" customWidth="1"/>
    <col min="12290" max="12293" width="9" style="5898" customWidth="1"/>
    <col min="12294" max="12294" width="11.5" style="5898" customWidth="1"/>
    <col min="12295" max="12301" width="9.1640625" style="5898" customWidth="1"/>
    <col min="12302" max="12493" width="8.83203125" style="5898"/>
    <col min="12494" max="12494" width="20.6640625" style="5898" customWidth="1"/>
    <col min="12495" max="12496" width="7.83203125" style="5898" customWidth="1"/>
    <col min="12497" max="12497" width="5.5" style="5898" customWidth="1"/>
    <col min="12498" max="12500" width="7.1640625" style="5898" customWidth="1"/>
    <col min="12501" max="12501" width="5" style="5898" customWidth="1"/>
    <col min="12502" max="12504" width="7.5" style="5898" customWidth="1"/>
    <col min="12505" max="12505" width="5.5" style="5898" customWidth="1"/>
    <col min="12506" max="12506" width="7.5" style="5898" customWidth="1"/>
    <col min="12507" max="12507" width="6.83203125" style="5898" customWidth="1"/>
    <col min="12508" max="12508" width="6.5" style="5898" customWidth="1"/>
    <col min="12509" max="12509" width="5" style="5898" customWidth="1"/>
    <col min="12510" max="12510" width="7.1640625" style="5898" customWidth="1"/>
    <col min="12511" max="12511" width="7.5" style="5898" customWidth="1"/>
    <col min="12512" max="12512" width="6.83203125" style="5898" customWidth="1"/>
    <col min="12513" max="12513" width="5.1640625" style="5898" customWidth="1"/>
    <col min="12514" max="12514" width="6.5" style="5898" customWidth="1"/>
    <col min="12515" max="12515" width="8.1640625" style="5898" customWidth="1"/>
    <col min="12516" max="12516" width="7.6640625" style="5898" customWidth="1"/>
    <col min="12517" max="12517" width="9" style="5898" customWidth="1"/>
    <col min="12518" max="12527" width="9.1640625" style="5898" customWidth="1"/>
    <col min="12528" max="12528" width="11.5" style="5898" customWidth="1"/>
    <col min="12529" max="12545" width="9.1640625" style="5898" customWidth="1"/>
    <col min="12546" max="12549" width="9" style="5898" customWidth="1"/>
    <col min="12550" max="12550" width="11.5" style="5898" customWidth="1"/>
    <col min="12551" max="12557" width="9.1640625" style="5898" customWidth="1"/>
    <col min="12558" max="12749" width="8.83203125" style="5898"/>
    <col min="12750" max="12750" width="20.6640625" style="5898" customWidth="1"/>
    <col min="12751" max="12752" width="7.83203125" style="5898" customWidth="1"/>
    <col min="12753" max="12753" width="5.5" style="5898" customWidth="1"/>
    <col min="12754" max="12756" width="7.1640625" style="5898" customWidth="1"/>
    <col min="12757" max="12757" width="5" style="5898" customWidth="1"/>
    <col min="12758" max="12760" width="7.5" style="5898" customWidth="1"/>
    <col min="12761" max="12761" width="5.5" style="5898" customWidth="1"/>
    <col min="12762" max="12762" width="7.5" style="5898" customWidth="1"/>
    <col min="12763" max="12763" width="6.83203125" style="5898" customWidth="1"/>
    <col min="12764" max="12764" width="6.5" style="5898" customWidth="1"/>
    <col min="12765" max="12765" width="5" style="5898" customWidth="1"/>
    <col min="12766" max="12766" width="7.1640625" style="5898" customWidth="1"/>
    <col min="12767" max="12767" width="7.5" style="5898" customWidth="1"/>
    <col min="12768" max="12768" width="6.83203125" style="5898" customWidth="1"/>
    <col min="12769" max="12769" width="5.1640625" style="5898" customWidth="1"/>
    <col min="12770" max="12770" width="6.5" style="5898" customWidth="1"/>
    <col min="12771" max="12771" width="8.1640625" style="5898" customWidth="1"/>
    <col min="12772" max="12772" width="7.6640625" style="5898" customWidth="1"/>
    <col min="12773" max="12773" width="9" style="5898" customWidth="1"/>
    <col min="12774" max="12783" width="9.1640625" style="5898" customWidth="1"/>
    <col min="12784" max="12784" width="11.5" style="5898" customWidth="1"/>
    <col min="12785" max="12801" width="9.1640625" style="5898" customWidth="1"/>
    <col min="12802" max="12805" width="9" style="5898" customWidth="1"/>
    <col min="12806" max="12806" width="11.5" style="5898" customWidth="1"/>
    <col min="12807" max="12813" width="9.1640625" style="5898" customWidth="1"/>
    <col min="12814" max="13005" width="8.83203125" style="5898"/>
    <col min="13006" max="13006" width="20.6640625" style="5898" customWidth="1"/>
    <col min="13007" max="13008" width="7.83203125" style="5898" customWidth="1"/>
    <col min="13009" max="13009" width="5.5" style="5898" customWidth="1"/>
    <col min="13010" max="13012" width="7.1640625" style="5898" customWidth="1"/>
    <col min="13013" max="13013" width="5" style="5898" customWidth="1"/>
    <col min="13014" max="13016" width="7.5" style="5898" customWidth="1"/>
    <col min="13017" max="13017" width="5.5" style="5898" customWidth="1"/>
    <col min="13018" max="13018" width="7.5" style="5898" customWidth="1"/>
    <col min="13019" max="13019" width="6.83203125" style="5898" customWidth="1"/>
    <col min="13020" max="13020" width="6.5" style="5898" customWidth="1"/>
    <col min="13021" max="13021" width="5" style="5898" customWidth="1"/>
    <col min="13022" max="13022" width="7.1640625" style="5898" customWidth="1"/>
    <col min="13023" max="13023" width="7.5" style="5898" customWidth="1"/>
    <col min="13024" max="13024" width="6.83203125" style="5898" customWidth="1"/>
    <col min="13025" max="13025" width="5.1640625" style="5898" customWidth="1"/>
    <col min="13026" max="13026" width="6.5" style="5898" customWidth="1"/>
    <col min="13027" max="13027" width="8.1640625" style="5898" customWidth="1"/>
    <col min="13028" max="13028" width="7.6640625" style="5898" customWidth="1"/>
    <col min="13029" max="13029" width="9" style="5898" customWidth="1"/>
    <col min="13030" max="13039" width="9.1640625" style="5898" customWidth="1"/>
    <col min="13040" max="13040" width="11.5" style="5898" customWidth="1"/>
    <col min="13041" max="13057" width="9.1640625" style="5898" customWidth="1"/>
    <col min="13058" max="13061" width="9" style="5898" customWidth="1"/>
    <col min="13062" max="13062" width="11.5" style="5898" customWidth="1"/>
    <col min="13063" max="13069" width="9.1640625" style="5898" customWidth="1"/>
    <col min="13070" max="13261" width="8.83203125" style="5898"/>
    <col min="13262" max="13262" width="20.6640625" style="5898" customWidth="1"/>
    <col min="13263" max="13264" width="7.83203125" style="5898" customWidth="1"/>
    <col min="13265" max="13265" width="5.5" style="5898" customWidth="1"/>
    <col min="13266" max="13268" width="7.1640625" style="5898" customWidth="1"/>
    <col min="13269" max="13269" width="5" style="5898" customWidth="1"/>
    <col min="13270" max="13272" width="7.5" style="5898" customWidth="1"/>
    <col min="13273" max="13273" width="5.5" style="5898" customWidth="1"/>
    <col min="13274" max="13274" width="7.5" style="5898" customWidth="1"/>
    <col min="13275" max="13275" width="6.83203125" style="5898" customWidth="1"/>
    <col min="13276" max="13276" width="6.5" style="5898" customWidth="1"/>
    <col min="13277" max="13277" width="5" style="5898" customWidth="1"/>
    <col min="13278" max="13278" width="7.1640625" style="5898" customWidth="1"/>
    <col min="13279" max="13279" width="7.5" style="5898" customWidth="1"/>
    <col min="13280" max="13280" width="6.83203125" style="5898" customWidth="1"/>
    <col min="13281" max="13281" width="5.1640625" style="5898" customWidth="1"/>
    <col min="13282" max="13282" width="6.5" style="5898" customWidth="1"/>
    <col min="13283" max="13283" width="8.1640625" style="5898" customWidth="1"/>
    <col min="13284" max="13284" width="7.6640625" style="5898" customWidth="1"/>
    <col min="13285" max="13285" width="9" style="5898" customWidth="1"/>
    <col min="13286" max="13295" width="9.1640625" style="5898" customWidth="1"/>
    <col min="13296" max="13296" width="11.5" style="5898" customWidth="1"/>
    <col min="13297" max="13313" width="9.1640625" style="5898" customWidth="1"/>
    <col min="13314" max="13317" width="9" style="5898" customWidth="1"/>
    <col min="13318" max="13318" width="11.5" style="5898" customWidth="1"/>
    <col min="13319" max="13325" width="9.1640625" style="5898" customWidth="1"/>
    <col min="13326" max="13517" width="8.83203125" style="5898"/>
    <col min="13518" max="13518" width="20.6640625" style="5898" customWidth="1"/>
    <col min="13519" max="13520" width="7.83203125" style="5898" customWidth="1"/>
    <col min="13521" max="13521" width="5.5" style="5898" customWidth="1"/>
    <col min="13522" max="13524" width="7.1640625" style="5898" customWidth="1"/>
    <col min="13525" max="13525" width="5" style="5898" customWidth="1"/>
    <col min="13526" max="13528" width="7.5" style="5898" customWidth="1"/>
    <col min="13529" max="13529" width="5.5" style="5898" customWidth="1"/>
    <col min="13530" max="13530" width="7.5" style="5898" customWidth="1"/>
    <col min="13531" max="13531" width="6.83203125" style="5898" customWidth="1"/>
    <col min="13532" max="13532" width="6.5" style="5898" customWidth="1"/>
    <col min="13533" max="13533" width="5" style="5898" customWidth="1"/>
    <col min="13534" max="13534" width="7.1640625" style="5898" customWidth="1"/>
    <col min="13535" max="13535" width="7.5" style="5898" customWidth="1"/>
    <col min="13536" max="13536" width="6.83203125" style="5898" customWidth="1"/>
    <col min="13537" max="13537" width="5.1640625" style="5898" customWidth="1"/>
    <col min="13538" max="13538" width="6.5" style="5898" customWidth="1"/>
    <col min="13539" max="13539" width="8.1640625" style="5898" customWidth="1"/>
    <col min="13540" max="13540" width="7.6640625" style="5898" customWidth="1"/>
    <col min="13541" max="13541" width="9" style="5898" customWidth="1"/>
    <col min="13542" max="13551" width="9.1640625" style="5898" customWidth="1"/>
    <col min="13552" max="13552" width="11.5" style="5898" customWidth="1"/>
    <col min="13553" max="13569" width="9.1640625" style="5898" customWidth="1"/>
    <col min="13570" max="13573" width="9" style="5898" customWidth="1"/>
    <col min="13574" max="13574" width="11.5" style="5898" customWidth="1"/>
    <col min="13575" max="13581" width="9.1640625" style="5898" customWidth="1"/>
    <col min="13582" max="13773" width="8.83203125" style="5898"/>
    <col min="13774" max="13774" width="20.6640625" style="5898" customWidth="1"/>
    <col min="13775" max="13776" width="7.83203125" style="5898" customWidth="1"/>
    <col min="13777" max="13777" width="5.5" style="5898" customWidth="1"/>
    <col min="13778" max="13780" width="7.1640625" style="5898" customWidth="1"/>
    <col min="13781" max="13781" width="5" style="5898" customWidth="1"/>
    <col min="13782" max="13784" width="7.5" style="5898" customWidth="1"/>
    <col min="13785" max="13785" width="5.5" style="5898" customWidth="1"/>
    <col min="13786" max="13786" width="7.5" style="5898" customWidth="1"/>
    <col min="13787" max="13787" width="6.83203125" style="5898" customWidth="1"/>
    <col min="13788" max="13788" width="6.5" style="5898" customWidth="1"/>
    <col min="13789" max="13789" width="5" style="5898" customWidth="1"/>
    <col min="13790" max="13790" width="7.1640625" style="5898" customWidth="1"/>
    <col min="13791" max="13791" width="7.5" style="5898" customWidth="1"/>
    <col min="13792" max="13792" width="6.83203125" style="5898" customWidth="1"/>
    <col min="13793" max="13793" width="5.1640625" style="5898" customWidth="1"/>
    <col min="13794" max="13794" width="6.5" style="5898" customWidth="1"/>
    <col min="13795" max="13795" width="8.1640625" style="5898" customWidth="1"/>
    <col min="13796" max="13796" width="7.6640625" style="5898" customWidth="1"/>
    <col min="13797" max="13797" width="9" style="5898" customWidth="1"/>
    <col min="13798" max="13807" width="9.1640625" style="5898" customWidth="1"/>
    <col min="13808" max="13808" width="11.5" style="5898" customWidth="1"/>
    <col min="13809" max="13825" width="9.1640625" style="5898" customWidth="1"/>
    <col min="13826" max="13829" width="9" style="5898" customWidth="1"/>
    <col min="13830" max="13830" width="11.5" style="5898" customWidth="1"/>
    <col min="13831" max="13837" width="9.1640625" style="5898" customWidth="1"/>
    <col min="13838" max="14029" width="8.83203125" style="5898"/>
    <col min="14030" max="14030" width="20.6640625" style="5898" customWidth="1"/>
    <col min="14031" max="14032" width="7.83203125" style="5898" customWidth="1"/>
    <col min="14033" max="14033" width="5.5" style="5898" customWidth="1"/>
    <col min="14034" max="14036" width="7.1640625" style="5898" customWidth="1"/>
    <col min="14037" max="14037" width="5" style="5898" customWidth="1"/>
    <col min="14038" max="14040" width="7.5" style="5898" customWidth="1"/>
    <col min="14041" max="14041" width="5.5" style="5898" customWidth="1"/>
    <col min="14042" max="14042" width="7.5" style="5898" customWidth="1"/>
    <col min="14043" max="14043" width="6.83203125" style="5898" customWidth="1"/>
    <col min="14044" max="14044" width="6.5" style="5898" customWidth="1"/>
    <col min="14045" max="14045" width="5" style="5898" customWidth="1"/>
    <col min="14046" max="14046" width="7.1640625" style="5898" customWidth="1"/>
    <col min="14047" max="14047" width="7.5" style="5898" customWidth="1"/>
    <col min="14048" max="14048" width="6.83203125" style="5898" customWidth="1"/>
    <col min="14049" max="14049" width="5.1640625" style="5898" customWidth="1"/>
    <col min="14050" max="14050" width="6.5" style="5898" customWidth="1"/>
    <col min="14051" max="14051" width="8.1640625" style="5898" customWidth="1"/>
    <col min="14052" max="14052" width="7.6640625" style="5898" customWidth="1"/>
    <col min="14053" max="14053" width="9" style="5898" customWidth="1"/>
    <col min="14054" max="14063" width="9.1640625" style="5898" customWidth="1"/>
    <col min="14064" max="14064" width="11.5" style="5898" customWidth="1"/>
    <col min="14065" max="14081" width="9.1640625" style="5898" customWidth="1"/>
    <col min="14082" max="14085" width="9" style="5898" customWidth="1"/>
    <col min="14086" max="14086" width="11.5" style="5898" customWidth="1"/>
    <col min="14087" max="14093" width="9.1640625" style="5898" customWidth="1"/>
    <col min="14094" max="14285" width="8.83203125" style="5898"/>
    <col min="14286" max="14286" width="20.6640625" style="5898" customWidth="1"/>
    <col min="14287" max="14288" width="7.83203125" style="5898" customWidth="1"/>
    <col min="14289" max="14289" width="5.5" style="5898" customWidth="1"/>
    <col min="14290" max="14292" width="7.1640625" style="5898" customWidth="1"/>
    <col min="14293" max="14293" width="5" style="5898" customWidth="1"/>
    <col min="14294" max="14296" width="7.5" style="5898" customWidth="1"/>
    <col min="14297" max="14297" width="5.5" style="5898" customWidth="1"/>
    <col min="14298" max="14298" width="7.5" style="5898" customWidth="1"/>
    <col min="14299" max="14299" width="6.83203125" style="5898" customWidth="1"/>
    <col min="14300" max="14300" width="6.5" style="5898" customWidth="1"/>
    <col min="14301" max="14301" width="5" style="5898" customWidth="1"/>
    <col min="14302" max="14302" width="7.1640625" style="5898" customWidth="1"/>
    <col min="14303" max="14303" width="7.5" style="5898" customWidth="1"/>
    <col min="14304" max="14304" width="6.83203125" style="5898" customWidth="1"/>
    <col min="14305" max="14305" width="5.1640625" style="5898" customWidth="1"/>
    <col min="14306" max="14306" width="6.5" style="5898" customWidth="1"/>
    <col min="14307" max="14307" width="8.1640625" style="5898" customWidth="1"/>
    <col min="14308" max="14308" width="7.6640625" style="5898" customWidth="1"/>
    <col min="14309" max="14309" width="9" style="5898" customWidth="1"/>
    <col min="14310" max="14319" width="9.1640625" style="5898" customWidth="1"/>
    <col min="14320" max="14320" width="11.5" style="5898" customWidth="1"/>
    <col min="14321" max="14337" width="9.1640625" style="5898" customWidth="1"/>
    <col min="14338" max="14341" width="9" style="5898" customWidth="1"/>
    <col min="14342" max="14342" width="11.5" style="5898" customWidth="1"/>
    <col min="14343" max="14349" width="9.1640625" style="5898" customWidth="1"/>
    <col min="14350" max="14541" width="8.83203125" style="5898"/>
    <col min="14542" max="14542" width="20.6640625" style="5898" customWidth="1"/>
    <col min="14543" max="14544" width="7.83203125" style="5898" customWidth="1"/>
    <col min="14545" max="14545" width="5.5" style="5898" customWidth="1"/>
    <col min="14546" max="14548" width="7.1640625" style="5898" customWidth="1"/>
    <col min="14549" max="14549" width="5" style="5898" customWidth="1"/>
    <col min="14550" max="14552" width="7.5" style="5898" customWidth="1"/>
    <col min="14553" max="14553" width="5.5" style="5898" customWidth="1"/>
    <col min="14554" max="14554" width="7.5" style="5898" customWidth="1"/>
    <col min="14555" max="14555" width="6.83203125" style="5898" customWidth="1"/>
    <col min="14556" max="14556" width="6.5" style="5898" customWidth="1"/>
    <col min="14557" max="14557" width="5" style="5898" customWidth="1"/>
    <col min="14558" max="14558" width="7.1640625" style="5898" customWidth="1"/>
    <col min="14559" max="14559" width="7.5" style="5898" customWidth="1"/>
    <col min="14560" max="14560" width="6.83203125" style="5898" customWidth="1"/>
    <col min="14561" max="14561" width="5.1640625" style="5898" customWidth="1"/>
    <col min="14562" max="14562" width="6.5" style="5898" customWidth="1"/>
    <col min="14563" max="14563" width="8.1640625" style="5898" customWidth="1"/>
    <col min="14564" max="14564" width="7.6640625" style="5898" customWidth="1"/>
    <col min="14565" max="14565" width="9" style="5898" customWidth="1"/>
    <col min="14566" max="14575" width="9.1640625" style="5898" customWidth="1"/>
    <col min="14576" max="14576" width="11.5" style="5898" customWidth="1"/>
    <col min="14577" max="14593" width="9.1640625" style="5898" customWidth="1"/>
    <col min="14594" max="14597" width="9" style="5898" customWidth="1"/>
    <col min="14598" max="14598" width="11.5" style="5898" customWidth="1"/>
    <col min="14599" max="14605" width="9.1640625" style="5898" customWidth="1"/>
    <col min="14606" max="14797" width="8.83203125" style="5898"/>
    <col min="14798" max="14798" width="20.6640625" style="5898" customWidth="1"/>
    <col min="14799" max="14800" width="7.83203125" style="5898" customWidth="1"/>
    <col min="14801" max="14801" width="5.5" style="5898" customWidth="1"/>
    <col min="14802" max="14804" width="7.1640625" style="5898" customWidth="1"/>
    <col min="14805" max="14805" width="5" style="5898" customWidth="1"/>
    <col min="14806" max="14808" width="7.5" style="5898" customWidth="1"/>
    <col min="14809" max="14809" width="5.5" style="5898" customWidth="1"/>
    <col min="14810" max="14810" width="7.5" style="5898" customWidth="1"/>
    <col min="14811" max="14811" width="6.83203125" style="5898" customWidth="1"/>
    <col min="14812" max="14812" width="6.5" style="5898" customWidth="1"/>
    <col min="14813" max="14813" width="5" style="5898" customWidth="1"/>
    <col min="14814" max="14814" width="7.1640625" style="5898" customWidth="1"/>
    <col min="14815" max="14815" width="7.5" style="5898" customWidth="1"/>
    <col min="14816" max="14816" width="6.83203125" style="5898" customWidth="1"/>
    <col min="14817" max="14817" width="5.1640625" style="5898" customWidth="1"/>
    <col min="14818" max="14818" width="6.5" style="5898" customWidth="1"/>
    <col min="14819" max="14819" width="8.1640625" style="5898" customWidth="1"/>
    <col min="14820" max="14820" width="7.6640625" style="5898" customWidth="1"/>
    <col min="14821" max="14821" width="9" style="5898" customWidth="1"/>
    <col min="14822" max="14831" width="9.1640625" style="5898" customWidth="1"/>
    <col min="14832" max="14832" width="11.5" style="5898" customWidth="1"/>
    <col min="14833" max="14849" width="9.1640625" style="5898" customWidth="1"/>
    <col min="14850" max="14853" width="9" style="5898" customWidth="1"/>
    <col min="14854" max="14854" width="11.5" style="5898" customWidth="1"/>
    <col min="14855" max="14861" width="9.1640625" style="5898" customWidth="1"/>
    <col min="14862" max="15053" width="8.83203125" style="5898"/>
    <col min="15054" max="15054" width="20.6640625" style="5898" customWidth="1"/>
    <col min="15055" max="15056" width="7.83203125" style="5898" customWidth="1"/>
    <col min="15057" max="15057" width="5.5" style="5898" customWidth="1"/>
    <col min="15058" max="15060" width="7.1640625" style="5898" customWidth="1"/>
    <col min="15061" max="15061" width="5" style="5898" customWidth="1"/>
    <col min="15062" max="15064" width="7.5" style="5898" customWidth="1"/>
    <col min="15065" max="15065" width="5.5" style="5898" customWidth="1"/>
    <col min="15066" max="15066" width="7.5" style="5898" customWidth="1"/>
    <col min="15067" max="15067" width="6.83203125" style="5898" customWidth="1"/>
    <col min="15068" max="15068" width="6.5" style="5898" customWidth="1"/>
    <col min="15069" max="15069" width="5" style="5898" customWidth="1"/>
    <col min="15070" max="15070" width="7.1640625" style="5898" customWidth="1"/>
    <col min="15071" max="15071" width="7.5" style="5898" customWidth="1"/>
    <col min="15072" max="15072" width="6.83203125" style="5898" customWidth="1"/>
    <col min="15073" max="15073" width="5.1640625" style="5898" customWidth="1"/>
    <col min="15074" max="15074" width="6.5" style="5898" customWidth="1"/>
    <col min="15075" max="15075" width="8.1640625" style="5898" customWidth="1"/>
    <col min="15076" max="15076" width="7.6640625" style="5898" customWidth="1"/>
    <col min="15077" max="15077" width="9" style="5898" customWidth="1"/>
    <col min="15078" max="15087" width="9.1640625" style="5898" customWidth="1"/>
    <col min="15088" max="15088" width="11.5" style="5898" customWidth="1"/>
    <col min="15089" max="15105" width="9.1640625" style="5898" customWidth="1"/>
    <col min="15106" max="15109" width="9" style="5898" customWidth="1"/>
    <col min="15110" max="15110" width="11.5" style="5898" customWidth="1"/>
    <col min="15111" max="15117" width="9.1640625" style="5898" customWidth="1"/>
    <col min="15118" max="15309" width="8.83203125" style="5898"/>
    <col min="15310" max="15310" width="20.6640625" style="5898" customWidth="1"/>
    <col min="15311" max="15312" width="7.83203125" style="5898" customWidth="1"/>
    <col min="15313" max="15313" width="5.5" style="5898" customWidth="1"/>
    <col min="15314" max="15316" width="7.1640625" style="5898" customWidth="1"/>
    <col min="15317" max="15317" width="5" style="5898" customWidth="1"/>
    <col min="15318" max="15320" width="7.5" style="5898" customWidth="1"/>
    <col min="15321" max="15321" width="5.5" style="5898" customWidth="1"/>
    <col min="15322" max="15322" width="7.5" style="5898" customWidth="1"/>
    <col min="15323" max="15323" width="6.83203125" style="5898" customWidth="1"/>
    <col min="15324" max="15324" width="6.5" style="5898" customWidth="1"/>
    <col min="15325" max="15325" width="5" style="5898" customWidth="1"/>
    <col min="15326" max="15326" width="7.1640625" style="5898" customWidth="1"/>
    <col min="15327" max="15327" width="7.5" style="5898" customWidth="1"/>
    <col min="15328" max="15328" width="6.83203125" style="5898" customWidth="1"/>
    <col min="15329" max="15329" width="5.1640625" style="5898" customWidth="1"/>
    <col min="15330" max="15330" width="6.5" style="5898" customWidth="1"/>
    <col min="15331" max="15331" width="8.1640625" style="5898" customWidth="1"/>
    <col min="15332" max="15332" width="7.6640625" style="5898" customWidth="1"/>
    <col min="15333" max="15333" width="9" style="5898" customWidth="1"/>
    <col min="15334" max="15343" width="9.1640625" style="5898" customWidth="1"/>
    <col min="15344" max="15344" width="11.5" style="5898" customWidth="1"/>
    <col min="15345" max="15361" width="9.1640625" style="5898" customWidth="1"/>
    <col min="15362" max="15365" width="9" style="5898" customWidth="1"/>
    <col min="15366" max="15366" width="11.5" style="5898" customWidth="1"/>
    <col min="15367" max="15373" width="9.1640625" style="5898" customWidth="1"/>
    <col min="15374" max="15565" width="8.83203125" style="5898"/>
    <col min="15566" max="15566" width="20.6640625" style="5898" customWidth="1"/>
    <col min="15567" max="15568" width="7.83203125" style="5898" customWidth="1"/>
    <col min="15569" max="15569" width="5.5" style="5898" customWidth="1"/>
    <col min="15570" max="15572" width="7.1640625" style="5898" customWidth="1"/>
    <col min="15573" max="15573" width="5" style="5898" customWidth="1"/>
    <col min="15574" max="15576" width="7.5" style="5898" customWidth="1"/>
    <col min="15577" max="15577" width="5.5" style="5898" customWidth="1"/>
    <col min="15578" max="15578" width="7.5" style="5898" customWidth="1"/>
    <col min="15579" max="15579" width="6.83203125" style="5898" customWidth="1"/>
    <col min="15580" max="15580" width="6.5" style="5898" customWidth="1"/>
    <col min="15581" max="15581" width="5" style="5898" customWidth="1"/>
    <col min="15582" max="15582" width="7.1640625" style="5898" customWidth="1"/>
    <col min="15583" max="15583" width="7.5" style="5898" customWidth="1"/>
    <col min="15584" max="15584" width="6.83203125" style="5898" customWidth="1"/>
    <col min="15585" max="15585" width="5.1640625" style="5898" customWidth="1"/>
    <col min="15586" max="15586" width="6.5" style="5898" customWidth="1"/>
    <col min="15587" max="15587" width="8.1640625" style="5898" customWidth="1"/>
    <col min="15588" max="15588" width="7.6640625" style="5898" customWidth="1"/>
    <col min="15589" max="15589" width="9" style="5898" customWidth="1"/>
    <col min="15590" max="15599" width="9.1640625" style="5898" customWidth="1"/>
    <col min="15600" max="15600" width="11.5" style="5898" customWidth="1"/>
    <col min="15601" max="15617" width="9.1640625" style="5898" customWidth="1"/>
    <col min="15618" max="15621" width="9" style="5898" customWidth="1"/>
    <col min="15622" max="15622" width="11.5" style="5898" customWidth="1"/>
    <col min="15623" max="15629" width="9.1640625" style="5898" customWidth="1"/>
    <col min="15630" max="15821" width="8.83203125" style="5898"/>
    <col min="15822" max="15822" width="20.6640625" style="5898" customWidth="1"/>
    <col min="15823" max="15824" width="7.83203125" style="5898" customWidth="1"/>
    <col min="15825" max="15825" width="5.5" style="5898" customWidth="1"/>
    <col min="15826" max="15828" width="7.1640625" style="5898" customWidth="1"/>
    <col min="15829" max="15829" width="5" style="5898" customWidth="1"/>
    <col min="15830" max="15832" width="7.5" style="5898" customWidth="1"/>
    <col min="15833" max="15833" width="5.5" style="5898" customWidth="1"/>
    <col min="15834" max="15834" width="7.5" style="5898" customWidth="1"/>
    <col min="15835" max="15835" width="6.83203125" style="5898" customWidth="1"/>
    <col min="15836" max="15836" width="6.5" style="5898" customWidth="1"/>
    <col min="15837" max="15837" width="5" style="5898" customWidth="1"/>
    <col min="15838" max="15838" width="7.1640625" style="5898" customWidth="1"/>
    <col min="15839" max="15839" width="7.5" style="5898" customWidth="1"/>
    <col min="15840" max="15840" width="6.83203125" style="5898" customWidth="1"/>
    <col min="15841" max="15841" width="5.1640625" style="5898" customWidth="1"/>
    <col min="15842" max="15842" width="6.5" style="5898" customWidth="1"/>
    <col min="15843" max="15843" width="8.1640625" style="5898" customWidth="1"/>
    <col min="15844" max="15844" width="7.6640625" style="5898" customWidth="1"/>
    <col min="15845" max="15845" width="9" style="5898" customWidth="1"/>
    <col min="15846" max="15855" width="9.1640625" style="5898" customWidth="1"/>
    <col min="15856" max="15856" width="11.5" style="5898" customWidth="1"/>
    <col min="15857" max="15873" width="9.1640625" style="5898" customWidth="1"/>
    <col min="15874" max="15877" width="9" style="5898" customWidth="1"/>
    <col min="15878" max="15878" width="11.5" style="5898" customWidth="1"/>
    <col min="15879" max="15885" width="9.1640625" style="5898" customWidth="1"/>
    <col min="15886" max="16077" width="8.83203125" style="5898"/>
    <col min="16078" max="16078" width="20.6640625" style="5898" customWidth="1"/>
    <col min="16079" max="16080" width="7.83203125" style="5898" customWidth="1"/>
    <col min="16081" max="16081" width="5.5" style="5898" customWidth="1"/>
    <col min="16082" max="16084" width="7.1640625" style="5898" customWidth="1"/>
    <col min="16085" max="16085" width="5" style="5898" customWidth="1"/>
    <col min="16086" max="16088" width="7.5" style="5898" customWidth="1"/>
    <col min="16089" max="16089" width="5.5" style="5898" customWidth="1"/>
    <col min="16090" max="16090" width="7.5" style="5898" customWidth="1"/>
    <col min="16091" max="16091" width="6.83203125" style="5898" customWidth="1"/>
    <col min="16092" max="16092" width="6.5" style="5898" customWidth="1"/>
    <col min="16093" max="16093" width="5" style="5898" customWidth="1"/>
    <col min="16094" max="16094" width="7.1640625" style="5898" customWidth="1"/>
    <col min="16095" max="16095" width="7.5" style="5898" customWidth="1"/>
    <col min="16096" max="16096" width="6.83203125" style="5898" customWidth="1"/>
    <col min="16097" max="16097" width="5.1640625" style="5898" customWidth="1"/>
    <col min="16098" max="16098" width="6.5" style="5898" customWidth="1"/>
    <col min="16099" max="16099" width="8.1640625" style="5898" customWidth="1"/>
    <col min="16100" max="16100" width="7.6640625" style="5898" customWidth="1"/>
    <col min="16101" max="16101" width="9" style="5898" customWidth="1"/>
    <col min="16102" max="16111" width="9.1640625" style="5898" customWidth="1"/>
    <col min="16112" max="16112" width="11.5" style="5898" customWidth="1"/>
    <col min="16113" max="16129" width="9.1640625" style="5898" customWidth="1"/>
    <col min="16130" max="16133" width="9" style="5898" customWidth="1"/>
    <col min="16134" max="16134" width="11.5" style="5898" customWidth="1"/>
    <col min="16135" max="16141" width="9.1640625" style="5898" customWidth="1"/>
    <col min="16142" max="16383" width="8.83203125" style="5898"/>
    <col min="16384" max="16384" width="8.83203125" style="5898"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75">
      <c r="A2" s="5896" t="s">
        <v>4224</v>
      </c>
    </row>
    <row r="4" spans="1:89" ht="51.95" customHeight="1">
      <c r="A4" s="7154" t="s">
        <v>4225</v>
      </c>
      <c r="B4" s="7157">
        <v>2014</v>
      </c>
      <c r="C4" s="7157"/>
      <c r="D4" s="7157"/>
      <c r="E4" s="7158"/>
      <c r="F4" s="7157">
        <v>2015</v>
      </c>
      <c r="G4" s="7157"/>
      <c r="H4" s="7157"/>
      <c r="I4" s="7158"/>
      <c r="J4" s="7157">
        <v>2016</v>
      </c>
      <c r="K4" s="7157"/>
      <c r="L4" s="7157"/>
      <c r="M4" s="7158"/>
      <c r="N4" s="7157">
        <v>2017</v>
      </c>
      <c r="O4" s="7157"/>
      <c r="P4" s="7157"/>
      <c r="Q4" s="7158"/>
      <c r="R4" s="7157">
        <v>2018</v>
      </c>
      <c r="S4" s="7157"/>
      <c r="T4" s="7157"/>
      <c r="U4" s="7158"/>
    </row>
    <row r="5" spans="1:89" ht="51.95" customHeight="1">
      <c r="A5" s="7155"/>
      <c r="B5" s="5899" t="s">
        <v>1995</v>
      </c>
      <c r="C5" s="5900" t="s">
        <v>1996</v>
      </c>
      <c r="D5" s="7149" t="s">
        <v>260</v>
      </c>
      <c r="E5" s="7150"/>
      <c r="F5" s="5899" t="s">
        <v>1995</v>
      </c>
      <c r="G5" s="5900" t="s">
        <v>1996</v>
      </c>
      <c r="H5" s="7149" t="s">
        <v>260</v>
      </c>
      <c r="I5" s="7150"/>
      <c r="J5" s="5899" t="s">
        <v>1995</v>
      </c>
      <c r="K5" s="5900" t="s">
        <v>1996</v>
      </c>
      <c r="L5" s="7149" t="s">
        <v>260</v>
      </c>
      <c r="M5" s="7150"/>
      <c r="N5" s="5899" t="s">
        <v>1995</v>
      </c>
      <c r="O5" s="5900" t="s">
        <v>1996</v>
      </c>
      <c r="P5" s="7149" t="s">
        <v>260</v>
      </c>
      <c r="Q5" s="7150"/>
      <c r="R5" s="5899" t="s">
        <v>1995</v>
      </c>
      <c r="S5" s="5900" t="s">
        <v>1996</v>
      </c>
      <c r="T5" s="7149" t="s">
        <v>260</v>
      </c>
      <c r="U5" s="7150"/>
    </row>
    <row r="6" spans="1:89" ht="51.95" customHeight="1">
      <c r="A6" s="7156"/>
      <c r="B6" s="7151" t="s">
        <v>98</v>
      </c>
      <c r="C6" s="7152"/>
      <c r="D6" s="7153"/>
      <c r="E6" s="5901" t="s">
        <v>184</v>
      </c>
      <c r="F6" s="7151" t="s">
        <v>98</v>
      </c>
      <c r="G6" s="7152"/>
      <c r="H6" s="7153"/>
      <c r="I6" s="5901" t="s">
        <v>184</v>
      </c>
      <c r="J6" s="7151" t="s">
        <v>98</v>
      </c>
      <c r="K6" s="7152"/>
      <c r="L6" s="7153"/>
      <c r="M6" s="5901" t="s">
        <v>184</v>
      </c>
      <c r="N6" s="7151" t="s">
        <v>98</v>
      </c>
      <c r="O6" s="7152"/>
      <c r="P6" s="7153"/>
      <c r="Q6" s="5901" t="s">
        <v>184</v>
      </c>
      <c r="R6" s="7151" t="s">
        <v>98</v>
      </c>
      <c r="S6" s="7152"/>
      <c r="T6" s="7153"/>
      <c r="U6" s="5902" t="s">
        <v>184</v>
      </c>
    </row>
    <row r="7" spans="1:89" s="5908" customFormat="1" ht="51.95" customHeight="1">
      <c r="A7" s="5903" t="s">
        <v>4226</v>
      </c>
      <c r="B7" s="5904">
        <v>342</v>
      </c>
      <c r="C7" s="5905">
        <v>386</v>
      </c>
      <c r="D7" s="5906">
        <v>728</v>
      </c>
      <c r="E7" s="5907">
        <v>11.885714285714286</v>
      </c>
      <c r="F7" s="5904">
        <v>399</v>
      </c>
      <c r="G7" s="5905">
        <v>300</v>
      </c>
      <c r="H7" s="5906">
        <v>699</v>
      </c>
      <c r="I7" s="5907">
        <v>10.691342918323645</v>
      </c>
      <c r="J7" s="5904">
        <v>341</v>
      </c>
      <c r="K7" s="5905">
        <v>242</v>
      </c>
      <c r="L7" s="5906">
        <v>583</v>
      </c>
      <c r="M7" s="5907">
        <v>9.0485798541052311</v>
      </c>
      <c r="N7" s="5904">
        <v>263</v>
      </c>
      <c r="O7" s="5905">
        <v>313</v>
      </c>
      <c r="P7" s="5906">
        <v>576</v>
      </c>
      <c r="Q7" s="5907">
        <v>9.0324604045789556</v>
      </c>
      <c r="R7" s="5904">
        <v>236</v>
      </c>
      <c r="S7" s="5905">
        <v>336</v>
      </c>
      <c r="T7" s="5906">
        <v>572</v>
      </c>
      <c r="U7" s="5907">
        <v>8.4615384615384617</v>
      </c>
    </row>
    <row r="8" spans="1:89" s="5908" customFormat="1" ht="51.95" customHeight="1">
      <c r="A8" s="5909" t="s">
        <v>4227</v>
      </c>
      <c r="B8" s="5910">
        <v>1112</v>
      </c>
      <c r="C8" s="5911">
        <v>1874</v>
      </c>
      <c r="D8" s="5912">
        <v>2986</v>
      </c>
      <c r="E8" s="5913">
        <v>48.751020408163264</v>
      </c>
      <c r="F8" s="5910">
        <v>1229</v>
      </c>
      <c r="G8" s="5911">
        <v>2153</v>
      </c>
      <c r="H8" s="5912">
        <v>3382</v>
      </c>
      <c r="I8" s="5913">
        <v>51.728357295809111</v>
      </c>
      <c r="J8" s="5910">
        <v>1139</v>
      </c>
      <c r="K8" s="5911">
        <v>2113</v>
      </c>
      <c r="L8" s="5912">
        <v>3252</v>
      </c>
      <c r="M8" s="5913">
        <v>50.473381964923171</v>
      </c>
      <c r="N8" s="5910">
        <v>986</v>
      </c>
      <c r="O8" s="5911">
        <v>2224</v>
      </c>
      <c r="P8" s="5912">
        <v>3210</v>
      </c>
      <c r="Q8" s="5913">
        <v>50.337149129684796</v>
      </c>
      <c r="R8" s="5910">
        <v>991</v>
      </c>
      <c r="S8" s="5911">
        <v>2536</v>
      </c>
      <c r="T8" s="5912">
        <v>3527</v>
      </c>
      <c r="U8" s="5913">
        <v>52.174556213017752</v>
      </c>
    </row>
    <row r="9" spans="1:89" s="5908" customFormat="1" ht="51.95" customHeight="1">
      <c r="A9" s="5909" t="s">
        <v>4228</v>
      </c>
      <c r="B9" s="5910">
        <v>690</v>
      </c>
      <c r="C9" s="5911">
        <v>1215</v>
      </c>
      <c r="D9" s="5912">
        <v>1905</v>
      </c>
      <c r="E9" s="5913">
        <v>31.102040816326532</v>
      </c>
      <c r="F9" s="5910">
        <v>751</v>
      </c>
      <c r="G9" s="5911">
        <v>1223</v>
      </c>
      <c r="H9" s="5912">
        <v>1974</v>
      </c>
      <c r="I9" s="5913">
        <v>30.192719486081369</v>
      </c>
      <c r="J9" s="5910">
        <v>837</v>
      </c>
      <c r="K9" s="5911">
        <v>1229</v>
      </c>
      <c r="L9" s="5912">
        <v>2066</v>
      </c>
      <c r="M9" s="5913">
        <v>32.065807853484401</v>
      </c>
      <c r="N9" s="5910">
        <v>667</v>
      </c>
      <c r="O9" s="5911">
        <v>1339</v>
      </c>
      <c r="P9" s="5912">
        <v>2006</v>
      </c>
      <c r="Q9" s="5913">
        <v>31.456797867335741</v>
      </c>
      <c r="R9" s="5910">
        <v>669</v>
      </c>
      <c r="S9" s="5911">
        <v>1420</v>
      </c>
      <c r="T9" s="5912">
        <v>2089</v>
      </c>
      <c r="U9" s="5913">
        <v>30.902366863905321</v>
      </c>
    </row>
    <row r="10" spans="1:89" s="5908" customFormat="1" ht="51.95" customHeight="1">
      <c r="A10" s="5909" t="s">
        <v>4229</v>
      </c>
      <c r="B10" s="5910">
        <v>154</v>
      </c>
      <c r="C10" s="5911">
        <v>204</v>
      </c>
      <c r="D10" s="5912">
        <v>358</v>
      </c>
      <c r="E10" s="5913">
        <v>5.8448979591836734</v>
      </c>
      <c r="F10" s="5910">
        <v>136</v>
      </c>
      <c r="G10" s="5911">
        <v>238</v>
      </c>
      <c r="H10" s="5912">
        <v>374</v>
      </c>
      <c r="I10" s="5913">
        <v>5.7204037932089324</v>
      </c>
      <c r="J10" s="5910">
        <v>160</v>
      </c>
      <c r="K10" s="5911">
        <v>267</v>
      </c>
      <c r="L10" s="5912">
        <v>427</v>
      </c>
      <c r="M10" s="5913">
        <v>6.627347508924414</v>
      </c>
      <c r="N10" s="5910">
        <v>177</v>
      </c>
      <c r="O10" s="5911">
        <v>271</v>
      </c>
      <c r="P10" s="5912">
        <v>448</v>
      </c>
      <c r="Q10" s="5913">
        <v>7.0252469813391878</v>
      </c>
      <c r="R10" s="5910">
        <v>160</v>
      </c>
      <c r="S10" s="5911">
        <v>297</v>
      </c>
      <c r="T10" s="5912">
        <v>457</v>
      </c>
      <c r="U10" s="5913">
        <v>6.7603550295857993</v>
      </c>
    </row>
    <row r="11" spans="1:89" s="5908" customFormat="1" ht="51.95" customHeight="1">
      <c r="A11" s="5909" t="s">
        <v>4230</v>
      </c>
      <c r="B11" s="5910">
        <v>43</v>
      </c>
      <c r="C11" s="5911">
        <v>105</v>
      </c>
      <c r="D11" s="5912">
        <v>148</v>
      </c>
      <c r="E11" s="5913">
        <v>2.416326530612245</v>
      </c>
      <c r="F11" s="5910">
        <v>24</v>
      </c>
      <c r="G11" s="5911">
        <v>85</v>
      </c>
      <c r="H11" s="5912">
        <v>109</v>
      </c>
      <c r="I11" s="5913">
        <v>1.6671765065769351</v>
      </c>
      <c r="J11" s="5910">
        <v>28</v>
      </c>
      <c r="K11" s="5911">
        <v>87</v>
      </c>
      <c r="L11" s="5912">
        <v>115</v>
      </c>
      <c r="M11" s="5913">
        <v>1.7848828185627812</v>
      </c>
      <c r="N11" s="5910">
        <v>37</v>
      </c>
      <c r="O11" s="5911">
        <v>100</v>
      </c>
      <c r="P11" s="5912">
        <v>137</v>
      </c>
      <c r="Q11" s="5913">
        <v>2.148345617061314</v>
      </c>
      <c r="R11" s="5910">
        <v>25</v>
      </c>
      <c r="S11" s="5911">
        <v>90</v>
      </c>
      <c r="T11" s="5912">
        <v>115</v>
      </c>
      <c r="U11" s="5913">
        <v>1.7011834319526626</v>
      </c>
    </row>
    <row r="12" spans="1:89" s="5908" customFormat="1" ht="51.95" customHeight="1">
      <c r="A12" s="5914" t="s">
        <v>837</v>
      </c>
      <c r="B12" s="5915">
        <v>2341</v>
      </c>
      <c r="C12" s="5916">
        <v>3784</v>
      </c>
      <c r="D12" s="5917">
        <v>6125</v>
      </c>
      <c r="E12" s="5918">
        <v>99.999999999999986</v>
      </c>
      <c r="F12" s="5915">
        <v>2539</v>
      </c>
      <c r="G12" s="5916">
        <v>3999</v>
      </c>
      <c r="H12" s="5917">
        <v>6538</v>
      </c>
      <c r="I12" s="5918">
        <v>100</v>
      </c>
      <c r="J12" s="5915">
        <v>2505</v>
      </c>
      <c r="K12" s="5916">
        <v>3938</v>
      </c>
      <c r="L12" s="5917">
        <v>6443</v>
      </c>
      <c r="M12" s="5918">
        <v>100</v>
      </c>
      <c r="N12" s="5915">
        <v>2130</v>
      </c>
      <c r="O12" s="5916">
        <v>4247</v>
      </c>
      <c r="P12" s="5917">
        <v>6377</v>
      </c>
      <c r="Q12" s="5918">
        <v>100</v>
      </c>
      <c r="R12" s="5915">
        <v>2081</v>
      </c>
      <c r="S12" s="5916">
        <v>4679</v>
      </c>
      <c r="T12" s="5917">
        <v>6760</v>
      </c>
      <c r="U12" s="5918">
        <v>99.999999999999986</v>
      </c>
    </row>
    <row r="13" spans="1:89" s="5921" customFormat="1" ht="16.5" customHeight="1">
      <c r="A13" s="5919" t="s">
        <v>4231</v>
      </c>
      <c r="B13" s="5920"/>
      <c r="C13" s="5920"/>
      <c r="D13" s="5920"/>
      <c r="E13" s="5920"/>
    </row>
  </sheetData>
  <mergeCells count="17">
    <mergeCell ref="P5:Q5"/>
    <mergeCell ref="T5:U5"/>
    <mergeCell ref="A1:C1"/>
    <mergeCell ref="R6:T6"/>
    <mergeCell ref="A4:A6"/>
    <mergeCell ref="B4:E4"/>
    <mergeCell ref="F4:I4"/>
    <mergeCell ref="J4:M4"/>
    <mergeCell ref="N4:Q4"/>
    <mergeCell ref="B6:D6"/>
    <mergeCell ref="F6:H6"/>
    <mergeCell ref="J6:L6"/>
    <mergeCell ref="N6:P6"/>
    <mergeCell ref="R4:U4"/>
    <mergeCell ref="D5:E5"/>
    <mergeCell ref="H5:I5"/>
    <mergeCell ref="L5:M5"/>
  </mergeCells>
  <hyperlinks>
    <hyperlink ref="A1" location="CONTENT!A1" display="Back to table of contents"/>
  </hyperlinks>
  <pageMargins left="0.37" right="0" top="0.5" bottom="0.5" header="0.3" footer="0.3"/>
  <pageSetup paperSize="9"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CJ28"/>
  <sheetViews>
    <sheetView zoomScaleNormal="100" workbookViewId="0">
      <selection activeCell="Q1" sqref="Q1:R1048576"/>
    </sheetView>
  </sheetViews>
  <sheetFormatPr defaultRowHeight="20.100000000000001" customHeight="1"/>
  <cols>
    <col min="1" max="1" width="25.83203125" style="2819" customWidth="1"/>
    <col min="2" max="2" width="7" style="2819" customWidth="1"/>
    <col min="3" max="14" width="9.33203125" style="2819" customWidth="1"/>
    <col min="15" max="15" width="9.5" style="2827" customWidth="1"/>
    <col min="16" max="16" width="1.33203125" style="2819" hidden="1" customWidth="1"/>
    <col min="17" max="247" width="8.83203125" style="2819"/>
    <col min="248" max="248" width="18.5" style="2819" customWidth="1"/>
    <col min="249" max="268" width="7.33203125" style="2819" customWidth="1"/>
    <col min="269" max="269" width="6.5" style="2819" customWidth="1"/>
    <col min="270" max="503" width="8.83203125" style="2819"/>
    <col min="504" max="504" width="18.5" style="2819" customWidth="1"/>
    <col min="505" max="524" width="7.33203125" style="2819" customWidth="1"/>
    <col min="525" max="525" width="6.5" style="2819" customWidth="1"/>
    <col min="526" max="759" width="8.83203125" style="2819"/>
    <col min="760" max="760" width="18.5" style="2819" customWidth="1"/>
    <col min="761" max="780" width="7.33203125" style="2819" customWidth="1"/>
    <col min="781" max="781" width="6.5" style="2819" customWidth="1"/>
    <col min="782" max="1015" width="8.83203125" style="2819"/>
    <col min="1016" max="1016" width="18.5" style="2819" customWidth="1"/>
    <col min="1017" max="1036" width="7.33203125" style="2819" customWidth="1"/>
    <col min="1037" max="1037" width="6.5" style="2819" customWidth="1"/>
    <col min="1038" max="1271" width="8.83203125" style="2819"/>
    <col min="1272" max="1272" width="18.5" style="2819" customWidth="1"/>
    <col min="1273" max="1292" width="7.33203125" style="2819" customWidth="1"/>
    <col min="1293" max="1293" width="6.5" style="2819" customWidth="1"/>
    <col min="1294" max="1527" width="8.83203125" style="2819"/>
    <col min="1528" max="1528" width="18.5" style="2819" customWidth="1"/>
    <col min="1529" max="1548" width="7.33203125" style="2819" customWidth="1"/>
    <col min="1549" max="1549" width="6.5" style="2819" customWidth="1"/>
    <col min="1550" max="1783" width="8.83203125" style="2819"/>
    <col min="1784" max="1784" width="18.5" style="2819" customWidth="1"/>
    <col min="1785" max="1804" width="7.33203125" style="2819" customWidth="1"/>
    <col min="1805" max="1805" width="6.5" style="2819" customWidth="1"/>
    <col min="1806" max="2039" width="8.83203125" style="2819"/>
    <col min="2040" max="2040" width="18.5" style="2819" customWidth="1"/>
    <col min="2041" max="2060" width="7.33203125" style="2819" customWidth="1"/>
    <col min="2061" max="2061" width="6.5" style="2819" customWidth="1"/>
    <col min="2062" max="2295" width="8.83203125" style="2819"/>
    <col min="2296" max="2296" width="18.5" style="2819" customWidth="1"/>
    <col min="2297" max="2316" width="7.33203125" style="2819" customWidth="1"/>
    <col min="2317" max="2317" width="6.5" style="2819" customWidth="1"/>
    <col min="2318" max="2551" width="8.83203125" style="2819"/>
    <col min="2552" max="2552" width="18.5" style="2819" customWidth="1"/>
    <col min="2553" max="2572" width="7.33203125" style="2819" customWidth="1"/>
    <col min="2573" max="2573" width="6.5" style="2819" customWidth="1"/>
    <col min="2574" max="2807" width="8.83203125" style="2819"/>
    <col min="2808" max="2808" width="18.5" style="2819" customWidth="1"/>
    <col min="2809" max="2828" width="7.33203125" style="2819" customWidth="1"/>
    <col min="2829" max="2829" width="6.5" style="2819" customWidth="1"/>
    <col min="2830" max="3063" width="8.83203125" style="2819"/>
    <col min="3064" max="3064" width="18.5" style="2819" customWidth="1"/>
    <col min="3065" max="3084" width="7.33203125" style="2819" customWidth="1"/>
    <col min="3085" max="3085" width="6.5" style="2819" customWidth="1"/>
    <col min="3086" max="3319" width="8.83203125" style="2819"/>
    <col min="3320" max="3320" width="18.5" style="2819" customWidth="1"/>
    <col min="3321" max="3340" width="7.33203125" style="2819" customWidth="1"/>
    <col min="3341" max="3341" width="6.5" style="2819" customWidth="1"/>
    <col min="3342" max="3575" width="8.83203125" style="2819"/>
    <col min="3576" max="3576" width="18.5" style="2819" customWidth="1"/>
    <col min="3577" max="3596" width="7.33203125" style="2819" customWidth="1"/>
    <col min="3597" max="3597" width="6.5" style="2819" customWidth="1"/>
    <col min="3598" max="3831" width="8.83203125" style="2819"/>
    <col min="3832" max="3832" width="18.5" style="2819" customWidth="1"/>
    <col min="3833" max="3852" width="7.33203125" style="2819" customWidth="1"/>
    <col min="3853" max="3853" width="6.5" style="2819" customWidth="1"/>
    <col min="3854" max="4087" width="8.83203125" style="2819"/>
    <col min="4088" max="4088" width="18.5" style="2819" customWidth="1"/>
    <col min="4089" max="4108" width="7.33203125" style="2819" customWidth="1"/>
    <col min="4109" max="4109" width="6.5" style="2819" customWidth="1"/>
    <col min="4110" max="4343" width="8.83203125" style="2819"/>
    <col min="4344" max="4344" width="18.5" style="2819" customWidth="1"/>
    <col min="4345" max="4364" width="7.33203125" style="2819" customWidth="1"/>
    <col min="4365" max="4365" width="6.5" style="2819" customWidth="1"/>
    <col min="4366" max="4599" width="8.83203125" style="2819"/>
    <col min="4600" max="4600" width="18.5" style="2819" customWidth="1"/>
    <col min="4601" max="4620" width="7.33203125" style="2819" customWidth="1"/>
    <col min="4621" max="4621" width="6.5" style="2819" customWidth="1"/>
    <col min="4622" max="4855" width="8.83203125" style="2819"/>
    <col min="4856" max="4856" width="18.5" style="2819" customWidth="1"/>
    <col min="4857" max="4876" width="7.33203125" style="2819" customWidth="1"/>
    <col min="4877" max="4877" width="6.5" style="2819" customWidth="1"/>
    <col min="4878" max="5111" width="8.83203125" style="2819"/>
    <col min="5112" max="5112" width="18.5" style="2819" customWidth="1"/>
    <col min="5113" max="5132" width="7.33203125" style="2819" customWidth="1"/>
    <col min="5133" max="5133" width="6.5" style="2819" customWidth="1"/>
    <col min="5134" max="5367" width="8.83203125" style="2819"/>
    <col min="5368" max="5368" width="18.5" style="2819" customWidth="1"/>
    <col min="5369" max="5388" width="7.33203125" style="2819" customWidth="1"/>
    <col min="5389" max="5389" width="6.5" style="2819" customWidth="1"/>
    <col min="5390" max="5623" width="8.83203125" style="2819"/>
    <col min="5624" max="5624" width="18.5" style="2819" customWidth="1"/>
    <col min="5625" max="5644" width="7.33203125" style="2819" customWidth="1"/>
    <col min="5645" max="5645" width="6.5" style="2819" customWidth="1"/>
    <col min="5646" max="5879" width="8.83203125" style="2819"/>
    <col min="5880" max="5880" width="18.5" style="2819" customWidth="1"/>
    <col min="5881" max="5900" width="7.33203125" style="2819" customWidth="1"/>
    <col min="5901" max="5901" width="6.5" style="2819" customWidth="1"/>
    <col min="5902" max="6135" width="8.83203125" style="2819"/>
    <col min="6136" max="6136" width="18.5" style="2819" customWidth="1"/>
    <col min="6137" max="6156" width="7.33203125" style="2819" customWidth="1"/>
    <col min="6157" max="6157" width="6.5" style="2819" customWidth="1"/>
    <col min="6158" max="6391" width="8.83203125" style="2819"/>
    <col min="6392" max="6392" width="18.5" style="2819" customWidth="1"/>
    <col min="6393" max="6412" width="7.33203125" style="2819" customWidth="1"/>
    <col min="6413" max="6413" width="6.5" style="2819" customWidth="1"/>
    <col min="6414" max="6647" width="8.83203125" style="2819"/>
    <col min="6648" max="6648" width="18.5" style="2819" customWidth="1"/>
    <col min="6649" max="6668" width="7.33203125" style="2819" customWidth="1"/>
    <col min="6669" max="6669" width="6.5" style="2819" customWidth="1"/>
    <col min="6670" max="6903" width="8.83203125" style="2819"/>
    <col min="6904" max="6904" width="18.5" style="2819" customWidth="1"/>
    <col min="6905" max="6924" width="7.33203125" style="2819" customWidth="1"/>
    <col min="6925" max="6925" width="6.5" style="2819" customWidth="1"/>
    <col min="6926" max="7159" width="8.83203125" style="2819"/>
    <col min="7160" max="7160" width="18.5" style="2819" customWidth="1"/>
    <col min="7161" max="7180" width="7.33203125" style="2819" customWidth="1"/>
    <col min="7181" max="7181" width="6.5" style="2819" customWidth="1"/>
    <col min="7182" max="7415" width="8.83203125" style="2819"/>
    <col min="7416" max="7416" width="18.5" style="2819" customWidth="1"/>
    <col min="7417" max="7436" width="7.33203125" style="2819" customWidth="1"/>
    <col min="7437" max="7437" width="6.5" style="2819" customWidth="1"/>
    <col min="7438" max="7671" width="8.83203125" style="2819"/>
    <col min="7672" max="7672" width="18.5" style="2819" customWidth="1"/>
    <col min="7673" max="7692" width="7.33203125" style="2819" customWidth="1"/>
    <col min="7693" max="7693" width="6.5" style="2819" customWidth="1"/>
    <col min="7694" max="7927" width="8.83203125" style="2819"/>
    <col min="7928" max="7928" width="18.5" style="2819" customWidth="1"/>
    <col min="7929" max="7948" width="7.33203125" style="2819" customWidth="1"/>
    <col min="7949" max="7949" width="6.5" style="2819" customWidth="1"/>
    <col min="7950" max="8183" width="8.83203125" style="2819"/>
    <col min="8184" max="8184" width="18.5" style="2819" customWidth="1"/>
    <col min="8185" max="8204" width="7.33203125" style="2819" customWidth="1"/>
    <col min="8205" max="8205" width="6.5" style="2819" customWidth="1"/>
    <col min="8206" max="8439" width="8.83203125" style="2819"/>
    <col min="8440" max="8440" width="18.5" style="2819" customWidth="1"/>
    <col min="8441" max="8460" width="7.33203125" style="2819" customWidth="1"/>
    <col min="8461" max="8461" width="6.5" style="2819" customWidth="1"/>
    <col min="8462" max="8695" width="8.83203125" style="2819"/>
    <col min="8696" max="8696" width="18.5" style="2819" customWidth="1"/>
    <col min="8697" max="8716" width="7.33203125" style="2819" customWidth="1"/>
    <col min="8717" max="8717" width="6.5" style="2819" customWidth="1"/>
    <col min="8718" max="8951" width="8.83203125" style="2819"/>
    <col min="8952" max="8952" width="18.5" style="2819" customWidth="1"/>
    <col min="8953" max="8972" width="7.33203125" style="2819" customWidth="1"/>
    <col min="8973" max="8973" width="6.5" style="2819" customWidth="1"/>
    <col min="8974" max="9207" width="8.83203125" style="2819"/>
    <col min="9208" max="9208" width="18.5" style="2819" customWidth="1"/>
    <col min="9209" max="9228" width="7.33203125" style="2819" customWidth="1"/>
    <col min="9229" max="9229" width="6.5" style="2819" customWidth="1"/>
    <col min="9230" max="9463" width="8.83203125" style="2819"/>
    <col min="9464" max="9464" width="18.5" style="2819" customWidth="1"/>
    <col min="9465" max="9484" width="7.33203125" style="2819" customWidth="1"/>
    <col min="9485" max="9485" width="6.5" style="2819" customWidth="1"/>
    <col min="9486" max="9719" width="8.83203125" style="2819"/>
    <col min="9720" max="9720" width="18.5" style="2819" customWidth="1"/>
    <col min="9721" max="9740" width="7.33203125" style="2819" customWidth="1"/>
    <col min="9741" max="9741" width="6.5" style="2819" customWidth="1"/>
    <col min="9742" max="9975" width="8.83203125" style="2819"/>
    <col min="9976" max="9976" width="18.5" style="2819" customWidth="1"/>
    <col min="9977" max="9996" width="7.33203125" style="2819" customWidth="1"/>
    <col min="9997" max="9997" width="6.5" style="2819" customWidth="1"/>
    <col min="9998" max="10231" width="8.83203125" style="2819"/>
    <col min="10232" max="10232" width="18.5" style="2819" customWidth="1"/>
    <col min="10233" max="10252" width="7.33203125" style="2819" customWidth="1"/>
    <col min="10253" max="10253" width="6.5" style="2819" customWidth="1"/>
    <col min="10254" max="10487" width="8.83203125" style="2819"/>
    <col min="10488" max="10488" width="18.5" style="2819" customWidth="1"/>
    <col min="10489" max="10508" width="7.33203125" style="2819" customWidth="1"/>
    <col min="10509" max="10509" width="6.5" style="2819" customWidth="1"/>
    <col min="10510" max="10743" width="8.83203125" style="2819"/>
    <col min="10744" max="10744" width="18.5" style="2819" customWidth="1"/>
    <col min="10745" max="10764" width="7.33203125" style="2819" customWidth="1"/>
    <col min="10765" max="10765" width="6.5" style="2819" customWidth="1"/>
    <col min="10766" max="10999" width="8.83203125" style="2819"/>
    <col min="11000" max="11000" width="18.5" style="2819" customWidth="1"/>
    <col min="11001" max="11020" width="7.33203125" style="2819" customWidth="1"/>
    <col min="11021" max="11021" width="6.5" style="2819" customWidth="1"/>
    <col min="11022" max="11255" width="8.83203125" style="2819"/>
    <col min="11256" max="11256" width="18.5" style="2819" customWidth="1"/>
    <col min="11257" max="11276" width="7.33203125" style="2819" customWidth="1"/>
    <col min="11277" max="11277" width="6.5" style="2819" customWidth="1"/>
    <col min="11278" max="11511" width="8.83203125" style="2819"/>
    <col min="11512" max="11512" width="18.5" style="2819" customWidth="1"/>
    <col min="11513" max="11532" width="7.33203125" style="2819" customWidth="1"/>
    <col min="11533" max="11533" width="6.5" style="2819" customWidth="1"/>
    <col min="11534" max="11767" width="8.83203125" style="2819"/>
    <col min="11768" max="11768" width="18.5" style="2819" customWidth="1"/>
    <col min="11769" max="11788" width="7.33203125" style="2819" customWidth="1"/>
    <col min="11789" max="11789" width="6.5" style="2819" customWidth="1"/>
    <col min="11790" max="12023" width="8.83203125" style="2819"/>
    <col min="12024" max="12024" width="18.5" style="2819" customWidth="1"/>
    <col min="12025" max="12044" width="7.33203125" style="2819" customWidth="1"/>
    <col min="12045" max="12045" width="6.5" style="2819" customWidth="1"/>
    <col min="12046" max="12279" width="8.83203125" style="2819"/>
    <col min="12280" max="12280" width="18.5" style="2819" customWidth="1"/>
    <col min="12281" max="12300" width="7.33203125" style="2819" customWidth="1"/>
    <col min="12301" max="12301" width="6.5" style="2819" customWidth="1"/>
    <col min="12302" max="12535" width="8.83203125" style="2819"/>
    <col min="12536" max="12536" width="18.5" style="2819" customWidth="1"/>
    <col min="12537" max="12556" width="7.33203125" style="2819" customWidth="1"/>
    <col min="12557" max="12557" width="6.5" style="2819" customWidth="1"/>
    <col min="12558" max="12791" width="8.83203125" style="2819"/>
    <col min="12792" max="12792" width="18.5" style="2819" customWidth="1"/>
    <col min="12793" max="12812" width="7.33203125" style="2819" customWidth="1"/>
    <col min="12813" max="12813" width="6.5" style="2819" customWidth="1"/>
    <col min="12814" max="13047" width="8.83203125" style="2819"/>
    <col min="13048" max="13048" width="18.5" style="2819" customWidth="1"/>
    <col min="13049" max="13068" width="7.33203125" style="2819" customWidth="1"/>
    <col min="13069" max="13069" width="6.5" style="2819" customWidth="1"/>
    <col min="13070" max="13303" width="8.83203125" style="2819"/>
    <col min="13304" max="13304" width="18.5" style="2819" customWidth="1"/>
    <col min="13305" max="13324" width="7.33203125" style="2819" customWidth="1"/>
    <col min="13325" max="13325" width="6.5" style="2819" customWidth="1"/>
    <col min="13326" max="13559" width="8.83203125" style="2819"/>
    <col min="13560" max="13560" width="18.5" style="2819" customWidth="1"/>
    <col min="13561" max="13580" width="7.33203125" style="2819" customWidth="1"/>
    <col min="13581" max="13581" width="6.5" style="2819" customWidth="1"/>
    <col min="13582" max="13815" width="8.83203125" style="2819"/>
    <col min="13816" max="13816" width="18.5" style="2819" customWidth="1"/>
    <col min="13817" max="13836" width="7.33203125" style="2819" customWidth="1"/>
    <col min="13837" max="13837" width="6.5" style="2819" customWidth="1"/>
    <col min="13838" max="14071" width="8.83203125" style="2819"/>
    <col min="14072" max="14072" width="18.5" style="2819" customWidth="1"/>
    <col min="14073" max="14092" width="7.33203125" style="2819" customWidth="1"/>
    <col min="14093" max="14093" width="6.5" style="2819" customWidth="1"/>
    <col min="14094" max="14327" width="8.83203125" style="2819"/>
    <col min="14328" max="14328" width="18.5" style="2819" customWidth="1"/>
    <col min="14329" max="14348" width="7.33203125" style="2819" customWidth="1"/>
    <col min="14349" max="14349" width="6.5" style="2819" customWidth="1"/>
    <col min="14350" max="14583" width="8.83203125" style="2819"/>
    <col min="14584" max="14584" width="18.5" style="2819" customWidth="1"/>
    <col min="14585" max="14604" width="7.33203125" style="2819" customWidth="1"/>
    <col min="14605" max="14605" width="6.5" style="2819" customWidth="1"/>
    <col min="14606" max="14839" width="8.83203125" style="2819"/>
    <col min="14840" max="14840" width="18.5" style="2819" customWidth="1"/>
    <col min="14841" max="14860" width="7.33203125" style="2819" customWidth="1"/>
    <col min="14861" max="14861" width="6.5" style="2819" customWidth="1"/>
    <col min="14862" max="15095" width="8.83203125" style="2819"/>
    <col min="15096" max="15096" width="18.5" style="2819" customWidth="1"/>
    <col min="15097" max="15116" width="7.33203125" style="2819" customWidth="1"/>
    <col min="15117" max="15117" width="6.5" style="2819" customWidth="1"/>
    <col min="15118" max="15351" width="8.83203125" style="2819"/>
    <col min="15352" max="15352" width="18.5" style="2819" customWidth="1"/>
    <col min="15353" max="15372" width="7.33203125" style="2819" customWidth="1"/>
    <col min="15373" max="15373" width="6.5" style="2819" customWidth="1"/>
    <col min="15374" max="15607" width="8.83203125" style="2819"/>
    <col min="15608" max="15608" width="18.5" style="2819" customWidth="1"/>
    <col min="15609" max="15628" width="7.33203125" style="2819" customWidth="1"/>
    <col min="15629" max="15629" width="6.5" style="2819" customWidth="1"/>
    <col min="15630" max="15863" width="8.83203125" style="2819"/>
    <col min="15864" max="15864" width="18.5" style="2819" customWidth="1"/>
    <col min="15865" max="15884" width="7.33203125" style="2819" customWidth="1"/>
    <col min="15885" max="15885" width="6.5" style="2819" customWidth="1"/>
    <col min="15886" max="16119" width="8.83203125" style="2819"/>
    <col min="16120" max="16120" width="18.5" style="2819" customWidth="1"/>
    <col min="16121" max="16140" width="7.33203125" style="2819" customWidth="1"/>
    <col min="16141" max="16141" width="6.5" style="2819" customWidth="1"/>
    <col min="16142" max="16381" width="8.83203125" style="2819"/>
    <col min="16382" max="16384" width="9.1640625" style="2819" customWidth="1"/>
  </cols>
  <sheetData>
    <row r="1" spans="1:88"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ht="20.100000000000001" customHeight="1">
      <c r="A2" s="2815" t="s">
        <v>3596</v>
      </c>
      <c r="B2" s="2816"/>
      <c r="C2" s="2817"/>
      <c r="D2" s="2817"/>
      <c r="E2" s="2817"/>
      <c r="F2" s="2817"/>
      <c r="G2" s="2817"/>
      <c r="H2" s="2817"/>
      <c r="I2" s="2817"/>
      <c r="J2" s="2817"/>
      <c r="K2" s="2817"/>
      <c r="L2" s="2817"/>
      <c r="M2" s="2817"/>
      <c r="N2" s="2817"/>
      <c r="O2" s="2818"/>
      <c r="P2" s="7159"/>
    </row>
    <row r="3" spans="1:88" ht="20.100000000000001" customHeight="1">
      <c r="A3" s="7160" t="s">
        <v>3597</v>
      </c>
      <c r="B3" s="7160"/>
      <c r="C3" s="7160"/>
      <c r="D3" s="7160"/>
      <c r="E3" s="7160"/>
      <c r="F3" s="7160"/>
      <c r="G3" s="7160"/>
      <c r="H3" s="7160"/>
      <c r="I3" s="7160"/>
      <c r="J3" s="7160"/>
      <c r="K3" s="7160"/>
      <c r="L3" s="7160"/>
      <c r="M3" s="7160"/>
      <c r="N3" s="7160"/>
      <c r="O3" s="2818"/>
      <c r="P3" s="7159"/>
    </row>
    <row r="4" spans="1:88" s="2794" customFormat="1" ht="20.100000000000001" customHeight="1">
      <c r="A4" s="7161" t="s">
        <v>3598</v>
      </c>
      <c r="B4" s="7163" t="s">
        <v>2079</v>
      </c>
      <c r="C4" s="7165">
        <v>2019</v>
      </c>
      <c r="D4" s="7166"/>
      <c r="E4" s="7166"/>
      <c r="F4" s="7166"/>
      <c r="G4" s="7166"/>
      <c r="H4" s="7166"/>
      <c r="I4" s="7166"/>
      <c r="J4" s="7166"/>
      <c r="K4" s="7166"/>
      <c r="L4" s="7166"/>
      <c r="M4" s="7166"/>
      <c r="N4" s="7167"/>
      <c r="O4" s="7168" t="s">
        <v>2017</v>
      </c>
      <c r="P4" s="7159"/>
    </row>
    <row r="5" spans="1:88" s="2794" customFormat="1" ht="20.100000000000001" customHeight="1">
      <c r="A5" s="7162"/>
      <c r="B5" s="7164"/>
      <c r="C5" s="2820" t="s">
        <v>3599</v>
      </c>
      <c r="D5" s="2820" t="s">
        <v>3600</v>
      </c>
      <c r="E5" s="2820" t="s">
        <v>3601</v>
      </c>
      <c r="F5" s="2820" t="s">
        <v>3602</v>
      </c>
      <c r="G5" s="2820" t="s">
        <v>531</v>
      </c>
      <c r="H5" s="2820" t="s">
        <v>3603</v>
      </c>
      <c r="I5" s="2820" t="s">
        <v>3604</v>
      </c>
      <c r="J5" s="2820" t="s">
        <v>3605</v>
      </c>
      <c r="K5" s="2820" t="s">
        <v>3606</v>
      </c>
      <c r="L5" s="2821" t="s">
        <v>3607</v>
      </c>
      <c r="M5" s="2821" t="s">
        <v>3608</v>
      </c>
      <c r="N5" s="2821" t="s">
        <v>3609</v>
      </c>
      <c r="O5" s="7169"/>
      <c r="P5" s="7159"/>
    </row>
    <row r="6" spans="1:88" s="2794" customFormat="1" ht="20.100000000000001" customHeight="1">
      <c r="A6" s="2822" t="s">
        <v>3610</v>
      </c>
      <c r="B6" s="2823">
        <v>24.1</v>
      </c>
      <c r="C6" s="2096">
        <v>101.9</v>
      </c>
      <c r="D6" s="2097">
        <v>101.9</v>
      </c>
      <c r="E6" s="2097">
        <v>101.9</v>
      </c>
      <c r="F6" s="2097">
        <v>101.9</v>
      </c>
      <c r="G6" s="2097">
        <v>101.9</v>
      </c>
      <c r="H6" s="2097">
        <v>101.9</v>
      </c>
      <c r="I6" s="2097">
        <v>101.9</v>
      </c>
      <c r="J6" s="2097">
        <v>101.9</v>
      </c>
      <c r="K6" s="2097">
        <v>101.9</v>
      </c>
      <c r="L6" s="2097">
        <v>101.9</v>
      </c>
      <c r="M6" s="2097">
        <v>101.9</v>
      </c>
      <c r="N6" s="2098">
        <v>101.9</v>
      </c>
      <c r="O6" s="2098">
        <v>101.9</v>
      </c>
      <c r="P6" s="7159"/>
      <c r="Q6" s="2801"/>
    </row>
    <row r="7" spans="1:88" s="2794" customFormat="1" ht="20.100000000000001" customHeight="1">
      <c r="A7" s="2822" t="s">
        <v>3611</v>
      </c>
      <c r="B7" s="2824">
        <v>5</v>
      </c>
      <c r="C7" s="2099">
        <v>101.7</v>
      </c>
      <c r="D7" s="2100">
        <v>101.7</v>
      </c>
      <c r="E7" s="2100">
        <v>101.7</v>
      </c>
      <c r="F7" s="2100">
        <v>101.7</v>
      </c>
      <c r="G7" s="2100">
        <v>101.7</v>
      </c>
      <c r="H7" s="2100">
        <v>101.7</v>
      </c>
      <c r="I7" s="2100">
        <v>101.7</v>
      </c>
      <c r="J7" s="2100">
        <v>101.7</v>
      </c>
      <c r="K7" s="2100">
        <v>101.7</v>
      </c>
      <c r="L7" s="2100">
        <v>101.7</v>
      </c>
      <c r="M7" s="2100">
        <v>101.7</v>
      </c>
      <c r="N7" s="2101">
        <v>101.7</v>
      </c>
      <c r="O7" s="2101">
        <v>101.7</v>
      </c>
      <c r="P7" s="7159"/>
      <c r="Q7" s="2801"/>
    </row>
    <row r="8" spans="1:88" s="2794" customFormat="1" ht="20.100000000000001" customHeight="1">
      <c r="A8" s="2822" t="s">
        <v>3612</v>
      </c>
      <c r="B8" s="2824">
        <v>68.599999999999994</v>
      </c>
      <c r="C8" s="2099">
        <v>100.7</v>
      </c>
      <c r="D8" s="2100">
        <v>100.7</v>
      </c>
      <c r="E8" s="2100">
        <v>101.1</v>
      </c>
      <c r="F8" s="2100">
        <v>101.6</v>
      </c>
      <c r="G8" s="2100">
        <v>101.6</v>
      </c>
      <c r="H8" s="2100">
        <v>101.5</v>
      </c>
      <c r="I8" s="2100">
        <v>103</v>
      </c>
      <c r="J8" s="2100">
        <v>103.1</v>
      </c>
      <c r="K8" s="2100">
        <v>103.1</v>
      </c>
      <c r="L8" s="2100">
        <v>103</v>
      </c>
      <c r="M8" s="2100">
        <v>103</v>
      </c>
      <c r="N8" s="2101">
        <v>102.9</v>
      </c>
      <c r="O8" s="2101">
        <v>102.1</v>
      </c>
      <c r="P8" s="7159"/>
      <c r="Q8" s="2801"/>
    </row>
    <row r="9" spans="1:88" s="2794" customFormat="1" ht="20.100000000000001" customHeight="1">
      <c r="A9" s="2796" t="s">
        <v>3613</v>
      </c>
      <c r="B9" s="2810">
        <v>2</v>
      </c>
      <c r="C9" s="2102">
        <v>102.1</v>
      </c>
      <c r="D9" s="2103">
        <v>102.1</v>
      </c>
      <c r="E9" s="2103">
        <v>102.1</v>
      </c>
      <c r="F9" s="2103">
        <v>102.1</v>
      </c>
      <c r="G9" s="2103">
        <v>102.1</v>
      </c>
      <c r="H9" s="2103">
        <v>102.1</v>
      </c>
      <c r="I9" s="2103">
        <v>102.1</v>
      </c>
      <c r="J9" s="2103">
        <v>102.1</v>
      </c>
      <c r="K9" s="2103">
        <v>102.1</v>
      </c>
      <c r="L9" s="2103">
        <v>102.1</v>
      </c>
      <c r="M9" s="2103">
        <v>102.1</v>
      </c>
      <c r="N9" s="2104">
        <v>102.1</v>
      </c>
      <c r="O9" s="2101">
        <v>102.1</v>
      </c>
      <c r="P9" s="7159"/>
      <c r="Q9" s="2801"/>
    </row>
    <row r="10" spans="1:88" s="2794" customFormat="1" ht="20.100000000000001" customHeight="1">
      <c r="A10" s="2796" t="s">
        <v>3614</v>
      </c>
      <c r="B10" s="2810">
        <v>0.2</v>
      </c>
      <c r="C10" s="2102">
        <v>100</v>
      </c>
      <c r="D10" s="2103">
        <v>100</v>
      </c>
      <c r="E10" s="2103">
        <v>100</v>
      </c>
      <c r="F10" s="2103">
        <v>100</v>
      </c>
      <c r="G10" s="2103">
        <v>100</v>
      </c>
      <c r="H10" s="2103">
        <v>95.9</v>
      </c>
      <c r="I10" s="2103">
        <v>95.9</v>
      </c>
      <c r="J10" s="2103">
        <v>95.9</v>
      </c>
      <c r="K10" s="2103">
        <v>95.9</v>
      </c>
      <c r="L10" s="2103">
        <v>94.9</v>
      </c>
      <c r="M10" s="2103">
        <v>94.9</v>
      </c>
      <c r="N10" s="2104">
        <v>94.9</v>
      </c>
      <c r="O10" s="2101">
        <v>97.4</v>
      </c>
      <c r="P10" s="7159"/>
      <c r="Q10" s="2801"/>
    </row>
    <row r="11" spans="1:88" s="2794" customFormat="1" ht="20.100000000000001" customHeight="1">
      <c r="A11" s="2796" t="s">
        <v>2295</v>
      </c>
      <c r="B11" s="2810">
        <v>4.0999999999999996</v>
      </c>
      <c r="C11" s="2102">
        <v>101.8</v>
      </c>
      <c r="D11" s="2103">
        <v>101.8</v>
      </c>
      <c r="E11" s="2103">
        <v>107.6</v>
      </c>
      <c r="F11" s="2103">
        <v>107.6</v>
      </c>
      <c r="G11" s="2103">
        <v>107.6</v>
      </c>
      <c r="H11" s="2103">
        <v>107.7</v>
      </c>
      <c r="I11" s="2103">
        <v>107.7</v>
      </c>
      <c r="J11" s="2103">
        <v>107.7</v>
      </c>
      <c r="K11" s="2103">
        <v>107.7</v>
      </c>
      <c r="L11" s="2103">
        <v>107.6</v>
      </c>
      <c r="M11" s="2103">
        <v>107.6</v>
      </c>
      <c r="N11" s="2104">
        <v>107.6</v>
      </c>
      <c r="O11" s="2101">
        <v>106.7</v>
      </c>
      <c r="P11" s="7159"/>
      <c r="Q11" s="2801"/>
    </row>
    <row r="12" spans="1:88" s="2794" customFormat="1" ht="20.100000000000001" customHeight="1">
      <c r="A12" s="2796" t="s">
        <v>3615</v>
      </c>
      <c r="B12" s="2810">
        <v>3.1</v>
      </c>
      <c r="C12" s="2102">
        <v>100.5</v>
      </c>
      <c r="D12" s="2103">
        <v>100.5</v>
      </c>
      <c r="E12" s="2103">
        <v>100.5</v>
      </c>
      <c r="F12" s="2103">
        <v>100.5</v>
      </c>
      <c r="G12" s="2103">
        <v>100.5</v>
      </c>
      <c r="H12" s="2103">
        <v>100.5</v>
      </c>
      <c r="I12" s="2103">
        <v>100.5</v>
      </c>
      <c r="J12" s="2103">
        <v>100.5</v>
      </c>
      <c r="K12" s="2103">
        <v>100.5</v>
      </c>
      <c r="L12" s="2103">
        <v>100.5</v>
      </c>
      <c r="M12" s="2103">
        <v>100.5</v>
      </c>
      <c r="N12" s="2104">
        <v>100.5</v>
      </c>
      <c r="O12" s="2101">
        <v>100.5</v>
      </c>
      <c r="P12" s="7159"/>
      <c r="Q12" s="2801"/>
    </row>
    <row r="13" spans="1:88" s="2794" customFormat="1" ht="20.100000000000001" customHeight="1">
      <c r="A13" s="2796" t="s">
        <v>3616</v>
      </c>
      <c r="B13" s="2810">
        <v>3.2</v>
      </c>
      <c r="C13" s="2102">
        <v>100</v>
      </c>
      <c r="D13" s="2103">
        <v>100</v>
      </c>
      <c r="E13" s="2103">
        <v>100</v>
      </c>
      <c r="F13" s="2103">
        <v>100</v>
      </c>
      <c r="G13" s="2103">
        <v>100</v>
      </c>
      <c r="H13" s="2103">
        <v>100</v>
      </c>
      <c r="I13" s="2103">
        <v>126.2</v>
      </c>
      <c r="J13" s="2103">
        <v>126.2</v>
      </c>
      <c r="K13" s="2103">
        <v>126.2</v>
      </c>
      <c r="L13" s="2103">
        <v>126.2</v>
      </c>
      <c r="M13" s="2103">
        <v>126.2</v>
      </c>
      <c r="N13" s="2104">
        <v>126.2</v>
      </c>
      <c r="O13" s="2101">
        <v>113.1</v>
      </c>
      <c r="P13" s="7159"/>
      <c r="Q13" s="2801"/>
    </row>
    <row r="14" spans="1:88" s="2794" customFormat="1" ht="20.100000000000001" customHeight="1">
      <c r="A14" s="2796" t="s">
        <v>3617</v>
      </c>
      <c r="B14" s="2810">
        <v>13.9</v>
      </c>
      <c r="C14" s="2102">
        <v>100</v>
      </c>
      <c r="D14" s="2103">
        <v>100</v>
      </c>
      <c r="E14" s="2103">
        <v>100</v>
      </c>
      <c r="F14" s="2103">
        <v>103.4</v>
      </c>
      <c r="G14" s="2103">
        <v>103.4</v>
      </c>
      <c r="H14" s="2103">
        <v>103.4</v>
      </c>
      <c r="I14" s="2103">
        <v>104.5</v>
      </c>
      <c r="J14" s="2103">
        <v>105.3</v>
      </c>
      <c r="K14" s="2103">
        <v>105.3</v>
      </c>
      <c r="L14" s="2103">
        <v>105.3</v>
      </c>
      <c r="M14" s="2103">
        <v>105.3</v>
      </c>
      <c r="N14" s="2104">
        <v>105.3</v>
      </c>
      <c r="O14" s="2101">
        <v>103.4</v>
      </c>
      <c r="P14" s="7159"/>
      <c r="Q14" s="2801"/>
    </row>
    <row r="15" spans="1:88" s="2794" customFormat="1" ht="20.100000000000001" customHeight="1">
      <c r="A15" s="2796" t="s">
        <v>3618</v>
      </c>
      <c r="B15" s="2810">
        <v>5</v>
      </c>
      <c r="C15" s="2102">
        <v>100</v>
      </c>
      <c r="D15" s="2103">
        <v>100</v>
      </c>
      <c r="E15" s="2103">
        <v>100.8</v>
      </c>
      <c r="F15" s="2103">
        <v>100.8</v>
      </c>
      <c r="G15" s="2103">
        <v>101.2</v>
      </c>
      <c r="H15" s="2103">
        <v>101.2</v>
      </c>
      <c r="I15" s="2103">
        <v>101.2</v>
      </c>
      <c r="J15" s="2103">
        <v>101.2</v>
      </c>
      <c r="K15" s="2103">
        <v>101.2</v>
      </c>
      <c r="L15" s="2103">
        <v>101.2</v>
      </c>
      <c r="M15" s="2103">
        <v>101.2</v>
      </c>
      <c r="N15" s="2104">
        <v>101.2</v>
      </c>
      <c r="O15" s="2101">
        <v>100.9</v>
      </c>
      <c r="P15" s="7159"/>
      <c r="Q15" s="2801"/>
    </row>
    <row r="16" spans="1:88" s="2794" customFormat="1" ht="20.100000000000001" customHeight="1">
      <c r="A16" s="2796" t="s">
        <v>3619</v>
      </c>
      <c r="B16" s="2810">
        <v>6.4</v>
      </c>
      <c r="C16" s="2102">
        <v>103.1</v>
      </c>
      <c r="D16" s="2103">
        <v>103.1</v>
      </c>
      <c r="E16" s="2103">
        <v>102.6</v>
      </c>
      <c r="F16" s="2103">
        <v>102.5</v>
      </c>
      <c r="G16" s="2103">
        <v>101.2</v>
      </c>
      <c r="H16" s="2103">
        <v>100.9</v>
      </c>
      <c r="I16" s="2103">
        <v>100</v>
      </c>
      <c r="J16" s="2103">
        <v>99.7</v>
      </c>
      <c r="K16" s="2103">
        <v>99.8</v>
      </c>
      <c r="L16" s="2103">
        <v>98.6</v>
      </c>
      <c r="M16" s="2103">
        <v>98.7</v>
      </c>
      <c r="N16" s="2104">
        <v>98.5</v>
      </c>
      <c r="O16" s="2101">
        <v>100.7</v>
      </c>
      <c r="P16" s="7159"/>
      <c r="Q16" s="2801"/>
    </row>
    <row r="17" spans="1:17" s="2794" customFormat="1" ht="20.100000000000001" customHeight="1">
      <c r="A17" s="2796" t="s">
        <v>3620</v>
      </c>
      <c r="B17" s="2810">
        <v>1.9</v>
      </c>
      <c r="C17" s="2102">
        <v>102.9</v>
      </c>
      <c r="D17" s="2103">
        <v>102.9</v>
      </c>
      <c r="E17" s="2103">
        <v>102.9</v>
      </c>
      <c r="F17" s="2103">
        <v>102.1</v>
      </c>
      <c r="G17" s="2103">
        <v>102.1</v>
      </c>
      <c r="H17" s="2103">
        <v>102.4</v>
      </c>
      <c r="I17" s="2103">
        <v>102.8</v>
      </c>
      <c r="J17" s="2103">
        <v>102.9</v>
      </c>
      <c r="K17" s="2103">
        <v>102.9</v>
      </c>
      <c r="L17" s="2103">
        <v>102.9</v>
      </c>
      <c r="M17" s="2103">
        <v>102.8</v>
      </c>
      <c r="N17" s="2104">
        <v>102.9</v>
      </c>
      <c r="O17" s="2101">
        <v>102.7</v>
      </c>
      <c r="P17" s="7159"/>
      <c r="Q17" s="2801"/>
    </row>
    <row r="18" spans="1:17" s="2794" customFormat="1" ht="20.100000000000001" customHeight="1">
      <c r="A18" s="2796" t="s">
        <v>3621</v>
      </c>
      <c r="B18" s="2810">
        <v>2.1</v>
      </c>
      <c r="C18" s="2102">
        <v>103.5</v>
      </c>
      <c r="D18" s="2103">
        <v>103.5</v>
      </c>
      <c r="E18" s="2103">
        <v>103.6</v>
      </c>
      <c r="F18" s="2103">
        <v>103.4</v>
      </c>
      <c r="G18" s="2103">
        <v>103.5</v>
      </c>
      <c r="H18" s="2103">
        <v>103.5</v>
      </c>
      <c r="I18" s="2103">
        <v>103.3</v>
      </c>
      <c r="J18" s="2103">
        <v>103.3</v>
      </c>
      <c r="K18" s="2103">
        <v>103.2</v>
      </c>
      <c r="L18" s="2103">
        <v>103.3</v>
      </c>
      <c r="M18" s="2103">
        <v>103.4</v>
      </c>
      <c r="N18" s="2104">
        <v>103.4</v>
      </c>
      <c r="O18" s="2101">
        <v>103.4</v>
      </c>
      <c r="P18" s="7159"/>
      <c r="Q18" s="2801"/>
    </row>
    <row r="19" spans="1:17" s="2794" customFormat="1" ht="20.100000000000001" customHeight="1">
      <c r="A19" s="2796" t="s">
        <v>3622</v>
      </c>
      <c r="B19" s="2810">
        <v>13.3</v>
      </c>
      <c r="C19" s="2102">
        <v>100</v>
      </c>
      <c r="D19" s="2103">
        <v>100</v>
      </c>
      <c r="E19" s="2103">
        <v>100</v>
      </c>
      <c r="F19" s="2103">
        <v>100</v>
      </c>
      <c r="G19" s="2103">
        <v>100</v>
      </c>
      <c r="H19" s="2103">
        <v>100</v>
      </c>
      <c r="I19" s="2103">
        <v>100</v>
      </c>
      <c r="J19" s="2103">
        <v>100</v>
      </c>
      <c r="K19" s="2103">
        <v>100</v>
      </c>
      <c r="L19" s="2103">
        <v>100</v>
      </c>
      <c r="M19" s="2103">
        <v>100</v>
      </c>
      <c r="N19" s="2104">
        <v>100</v>
      </c>
      <c r="O19" s="2101">
        <v>100</v>
      </c>
      <c r="P19" s="7159"/>
      <c r="Q19" s="2801"/>
    </row>
    <row r="20" spans="1:17" s="2794" customFormat="1" ht="20.100000000000001" customHeight="1">
      <c r="A20" s="2796" t="s">
        <v>3623</v>
      </c>
      <c r="B20" s="2810">
        <v>3.6</v>
      </c>
      <c r="C20" s="2102">
        <v>100.2</v>
      </c>
      <c r="D20" s="2103">
        <v>100.2</v>
      </c>
      <c r="E20" s="2103">
        <v>100.2</v>
      </c>
      <c r="F20" s="2103">
        <v>99.7</v>
      </c>
      <c r="G20" s="2103">
        <v>100</v>
      </c>
      <c r="H20" s="2103">
        <v>99.3</v>
      </c>
      <c r="I20" s="2103">
        <v>100</v>
      </c>
      <c r="J20" s="2103">
        <v>99.5</v>
      </c>
      <c r="K20" s="2103">
        <v>99.5</v>
      </c>
      <c r="L20" s="2103">
        <v>99.1</v>
      </c>
      <c r="M20" s="2103">
        <v>99.1</v>
      </c>
      <c r="N20" s="2104">
        <v>98.2</v>
      </c>
      <c r="O20" s="2101">
        <v>99.6</v>
      </c>
      <c r="P20" s="7159"/>
      <c r="Q20" s="2801"/>
    </row>
    <row r="21" spans="1:17" s="2794" customFormat="1" ht="20.100000000000001" customHeight="1">
      <c r="A21" s="2796" t="s">
        <v>3624</v>
      </c>
      <c r="B21" s="2810">
        <v>0.2</v>
      </c>
      <c r="C21" s="2102">
        <v>100.3</v>
      </c>
      <c r="D21" s="2103">
        <v>100.3</v>
      </c>
      <c r="E21" s="2103">
        <v>100.3</v>
      </c>
      <c r="F21" s="2103">
        <v>100.3</v>
      </c>
      <c r="G21" s="2103">
        <v>100.3</v>
      </c>
      <c r="H21" s="2103">
        <v>100.3</v>
      </c>
      <c r="I21" s="2103">
        <v>100.3</v>
      </c>
      <c r="J21" s="2103">
        <v>100.3</v>
      </c>
      <c r="K21" s="2103">
        <v>100.3</v>
      </c>
      <c r="L21" s="2103">
        <v>100</v>
      </c>
      <c r="M21" s="2103">
        <v>100</v>
      </c>
      <c r="N21" s="2104">
        <v>100.3</v>
      </c>
      <c r="O21" s="2101">
        <v>100.3</v>
      </c>
      <c r="P21" s="7159"/>
      <c r="Q21" s="2801"/>
    </row>
    <row r="22" spans="1:17" s="2794" customFormat="1" ht="20.100000000000001" customHeight="1">
      <c r="A22" s="2796" t="s">
        <v>3625</v>
      </c>
      <c r="B22" s="2810">
        <v>1</v>
      </c>
      <c r="C22" s="2102">
        <v>103</v>
      </c>
      <c r="D22" s="2103">
        <v>103</v>
      </c>
      <c r="E22" s="2103">
        <v>102.6</v>
      </c>
      <c r="F22" s="2103">
        <v>102</v>
      </c>
      <c r="G22" s="2103">
        <v>102</v>
      </c>
      <c r="H22" s="2103">
        <v>102</v>
      </c>
      <c r="I22" s="2103">
        <v>103.9</v>
      </c>
      <c r="J22" s="2103">
        <v>105.4</v>
      </c>
      <c r="K22" s="2103">
        <v>105.4</v>
      </c>
      <c r="L22" s="2103">
        <v>105.4</v>
      </c>
      <c r="M22" s="2103">
        <v>105.4</v>
      </c>
      <c r="N22" s="2104">
        <v>105.4</v>
      </c>
      <c r="O22" s="2101">
        <v>103.8</v>
      </c>
      <c r="P22" s="7159"/>
      <c r="Q22" s="2801"/>
    </row>
    <row r="23" spans="1:17" s="2794" customFormat="1" ht="20.100000000000001" customHeight="1">
      <c r="A23" s="2796" t="s">
        <v>3626</v>
      </c>
      <c r="B23" s="2810">
        <v>2.4</v>
      </c>
      <c r="C23" s="2102">
        <v>100</v>
      </c>
      <c r="D23" s="2103">
        <v>100</v>
      </c>
      <c r="E23" s="2103">
        <v>100</v>
      </c>
      <c r="F23" s="2103">
        <v>98.9</v>
      </c>
      <c r="G23" s="2103">
        <v>99.6</v>
      </c>
      <c r="H23" s="2103">
        <v>99.5</v>
      </c>
      <c r="I23" s="2103">
        <v>99.5</v>
      </c>
      <c r="J23" s="2103">
        <v>99.3</v>
      </c>
      <c r="K23" s="2103">
        <v>100.2</v>
      </c>
      <c r="L23" s="2103">
        <v>100.2</v>
      </c>
      <c r="M23" s="2103">
        <v>100.2</v>
      </c>
      <c r="N23" s="2104">
        <v>100.2</v>
      </c>
      <c r="O23" s="2101">
        <v>99.8</v>
      </c>
      <c r="P23" s="7159"/>
      <c r="Q23" s="2801"/>
    </row>
    <row r="24" spans="1:17" s="2794" customFormat="1" ht="20.100000000000001" customHeight="1">
      <c r="A24" s="2796" t="s">
        <v>3627</v>
      </c>
      <c r="B24" s="2810">
        <v>3.9</v>
      </c>
      <c r="C24" s="2102">
        <v>100.5</v>
      </c>
      <c r="D24" s="2103">
        <v>100.5</v>
      </c>
      <c r="E24" s="2103">
        <v>100.5</v>
      </c>
      <c r="F24" s="2103">
        <v>100.5</v>
      </c>
      <c r="G24" s="2103">
        <v>100.5</v>
      </c>
      <c r="H24" s="2103">
        <v>100.7</v>
      </c>
      <c r="I24" s="2103">
        <v>100.7</v>
      </c>
      <c r="J24" s="2103">
        <v>100.7</v>
      </c>
      <c r="K24" s="2103">
        <v>100.7</v>
      </c>
      <c r="L24" s="2103">
        <v>100.7</v>
      </c>
      <c r="M24" s="2103">
        <v>100.7</v>
      </c>
      <c r="N24" s="2104">
        <v>100.7</v>
      </c>
      <c r="O24" s="2101">
        <v>100.6</v>
      </c>
      <c r="P24" s="7159"/>
      <c r="Q24" s="2801"/>
    </row>
    <row r="25" spans="1:17" s="2794" customFormat="1" ht="20.100000000000001" customHeight="1">
      <c r="A25" s="2796" t="s">
        <v>3628</v>
      </c>
      <c r="B25" s="2810">
        <v>0.7</v>
      </c>
      <c r="C25" s="2102">
        <v>98.9</v>
      </c>
      <c r="D25" s="2103">
        <v>98.9</v>
      </c>
      <c r="E25" s="2103">
        <v>98.9</v>
      </c>
      <c r="F25" s="2103">
        <v>98</v>
      </c>
      <c r="G25" s="2103">
        <v>98.2</v>
      </c>
      <c r="H25" s="2103">
        <v>98.6</v>
      </c>
      <c r="I25" s="2103">
        <v>98.6</v>
      </c>
      <c r="J25" s="2103">
        <v>98.6</v>
      </c>
      <c r="K25" s="2103">
        <v>98.9</v>
      </c>
      <c r="L25" s="2103">
        <v>99.1</v>
      </c>
      <c r="M25" s="2103">
        <v>99.1</v>
      </c>
      <c r="N25" s="2104">
        <v>99.1</v>
      </c>
      <c r="O25" s="2101">
        <v>98.7</v>
      </c>
      <c r="P25" s="7159"/>
      <c r="Q25" s="2801"/>
    </row>
    <row r="26" spans="1:17" s="2794" customFormat="1" ht="20.100000000000001" customHeight="1">
      <c r="A26" s="2825" t="s">
        <v>3629</v>
      </c>
      <c r="B26" s="2810">
        <v>1.5</v>
      </c>
      <c r="C26" s="2102">
        <v>99.6</v>
      </c>
      <c r="D26" s="2103">
        <v>99.6</v>
      </c>
      <c r="E26" s="2103">
        <v>99.6</v>
      </c>
      <c r="F26" s="2103">
        <v>99.4</v>
      </c>
      <c r="G26" s="2103">
        <v>99.4</v>
      </c>
      <c r="H26" s="2103">
        <v>99</v>
      </c>
      <c r="I26" s="2103">
        <v>99</v>
      </c>
      <c r="J26" s="2103">
        <v>99</v>
      </c>
      <c r="K26" s="2103">
        <v>98.6</v>
      </c>
      <c r="L26" s="2103">
        <v>98.3</v>
      </c>
      <c r="M26" s="2103">
        <v>98.3</v>
      </c>
      <c r="N26" s="2104">
        <v>98.3</v>
      </c>
      <c r="O26" s="2101">
        <v>99</v>
      </c>
      <c r="P26" s="7159"/>
      <c r="Q26" s="2801"/>
    </row>
    <row r="27" spans="1:17" s="2794" customFormat="1" ht="20.100000000000001" customHeight="1">
      <c r="A27" s="2822" t="s">
        <v>3630</v>
      </c>
      <c r="B27" s="2824">
        <v>2.2000000000000002</v>
      </c>
      <c r="C27" s="2105">
        <v>100</v>
      </c>
      <c r="D27" s="2106">
        <v>100</v>
      </c>
      <c r="E27" s="2100">
        <v>100</v>
      </c>
      <c r="F27" s="2100">
        <v>100</v>
      </c>
      <c r="G27" s="2100">
        <v>100</v>
      </c>
      <c r="H27" s="2100">
        <v>100</v>
      </c>
      <c r="I27" s="2100">
        <v>100</v>
      </c>
      <c r="J27" s="2100">
        <v>100</v>
      </c>
      <c r="K27" s="2100">
        <v>100</v>
      </c>
      <c r="L27" s="2100">
        <v>100</v>
      </c>
      <c r="M27" s="2100">
        <v>100</v>
      </c>
      <c r="N27" s="2101">
        <v>100</v>
      </c>
      <c r="O27" s="2101">
        <v>100</v>
      </c>
      <c r="P27" s="7159"/>
      <c r="Q27" s="2801"/>
    </row>
    <row r="28" spans="1:17" s="2794" customFormat="1" ht="20.100000000000001" customHeight="1">
      <c r="A28" s="2826" t="s">
        <v>260</v>
      </c>
      <c r="B28" s="2814">
        <v>100</v>
      </c>
      <c r="C28" s="2107">
        <v>101</v>
      </c>
      <c r="D28" s="2108">
        <v>101</v>
      </c>
      <c r="E28" s="2108">
        <v>101.3</v>
      </c>
      <c r="F28" s="2108">
        <v>101.7</v>
      </c>
      <c r="G28" s="2108">
        <v>101.6</v>
      </c>
      <c r="H28" s="2108">
        <v>101.6</v>
      </c>
      <c r="I28" s="2108">
        <v>102.6</v>
      </c>
      <c r="J28" s="2108">
        <v>102.7</v>
      </c>
      <c r="K28" s="2108">
        <v>102.7</v>
      </c>
      <c r="L28" s="2108">
        <v>102.6</v>
      </c>
      <c r="M28" s="2108">
        <v>102.6</v>
      </c>
      <c r="N28" s="2109">
        <v>102.5</v>
      </c>
      <c r="O28" s="2109">
        <v>102</v>
      </c>
      <c r="P28" s="7159"/>
      <c r="Q28" s="2801"/>
    </row>
  </sheetData>
  <mergeCells count="7">
    <mergeCell ref="A1:C1"/>
    <mergeCell ref="P2:P28"/>
    <mergeCell ref="A3:N3"/>
    <mergeCell ref="A4:A5"/>
    <mergeCell ref="B4:B5"/>
    <mergeCell ref="C4:N4"/>
    <mergeCell ref="O4:O5"/>
  </mergeCells>
  <hyperlinks>
    <hyperlink ref="A1" location="CONTENT!A1" display="Back to table of contents"/>
  </hyperlinks>
  <pageMargins left="0" right="0" top="0.3" bottom="0.5" header="0.31496062992126" footer="0.31496062992126"/>
  <pageSetup paperSize="9" orientation="landscape" horizontalDpi="4294967295" verticalDpi="4294967295"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CK24"/>
  <sheetViews>
    <sheetView workbookViewId="0">
      <selection activeCell="P1" sqref="P1:P1048576"/>
    </sheetView>
  </sheetViews>
  <sheetFormatPr defaultRowHeight="23.1" customHeight="1"/>
  <cols>
    <col min="1" max="1" width="36.83203125" style="2794" customWidth="1"/>
    <col min="2" max="2" width="7.6640625" style="2794" customWidth="1"/>
    <col min="3" max="7" width="8.5" style="2794" bestFit="1" customWidth="1"/>
    <col min="8" max="14" width="7.5" style="2794" customWidth="1"/>
    <col min="15" max="15" width="8" style="2794" customWidth="1"/>
    <col min="16" max="250" width="8.83203125" style="2794"/>
    <col min="251" max="251" width="29.83203125" style="2794" customWidth="1"/>
    <col min="252" max="252" width="6.83203125" style="2794" customWidth="1"/>
    <col min="253" max="270" width="7.1640625" style="2794" customWidth="1"/>
    <col min="271" max="271" width="6.6640625" style="2794" customWidth="1"/>
    <col min="272" max="506" width="8.83203125" style="2794"/>
    <col min="507" max="507" width="29.83203125" style="2794" customWidth="1"/>
    <col min="508" max="508" width="6.83203125" style="2794" customWidth="1"/>
    <col min="509" max="526" width="7.1640625" style="2794" customWidth="1"/>
    <col min="527" max="527" width="6.6640625" style="2794" customWidth="1"/>
    <col min="528" max="762" width="8.83203125" style="2794"/>
    <col min="763" max="763" width="29.83203125" style="2794" customWidth="1"/>
    <col min="764" max="764" width="6.83203125" style="2794" customWidth="1"/>
    <col min="765" max="782" width="7.1640625" style="2794" customWidth="1"/>
    <col min="783" max="783" width="6.6640625" style="2794" customWidth="1"/>
    <col min="784" max="1018" width="8.83203125" style="2794"/>
    <col min="1019" max="1019" width="29.83203125" style="2794" customWidth="1"/>
    <col min="1020" max="1020" width="6.83203125" style="2794" customWidth="1"/>
    <col min="1021" max="1038" width="7.1640625" style="2794" customWidth="1"/>
    <col min="1039" max="1039" width="6.6640625" style="2794" customWidth="1"/>
    <col min="1040" max="1274" width="8.83203125" style="2794"/>
    <col min="1275" max="1275" width="29.83203125" style="2794" customWidth="1"/>
    <col min="1276" max="1276" width="6.83203125" style="2794" customWidth="1"/>
    <col min="1277" max="1294" width="7.1640625" style="2794" customWidth="1"/>
    <col min="1295" max="1295" width="6.6640625" style="2794" customWidth="1"/>
    <col min="1296" max="1530" width="8.83203125" style="2794"/>
    <col min="1531" max="1531" width="29.83203125" style="2794" customWidth="1"/>
    <col min="1532" max="1532" width="6.83203125" style="2794" customWidth="1"/>
    <col min="1533" max="1550" width="7.1640625" style="2794" customWidth="1"/>
    <col min="1551" max="1551" width="6.6640625" style="2794" customWidth="1"/>
    <col min="1552" max="1786" width="8.83203125" style="2794"/>
    <col min="1787" max="1787" width="29.83203125" style="2794" customWidth="1"/>
    <col min="1788" max="1788" width="6.83203125" style="2794" customWidth="1"/>
    <col min="1789" max="1806" width="7.1640625" style="2794" customWidth="1"/>
    <col min="1807" max="1807" width="6.6640625" style="2794" customWidth="1"/>
    <col min="1808" max="2042" width="8.83203125" style="2794"/>
    <col min="2043" max="2043" width="29.83203125" style="2794" customWidth="1"/>
    <col min="2044" max="2044" width="6.83203125" style="2794" customWidth="1"/>
    <col min="2045" max="2062" width="7.1640625" style="2794" customWidth="1"/>
    <col min="2063" max="2063" width="6.6640625" style="2794" customWidth="1"/>
    <col min="2064" max="2298" width="8.83203125" style="2794"/>
    <col min="2299" max="2299" width="29.83203125" style="2794" customWidth="1"/>
    <col min="2300" max="2300" width="6.83203125" style="2794" customWidth="1"/>
    <col min="2301" max="2318" width="7.1640625" style="2794" customWidth="1"/>
    <col min="2319" max="2319" width="6.6640625" style="2794" customWidth="1"/>
    <col min="2320" max="2554" width="8.83203125" style="2794"/>
    <col min="2555" max="2555" width="29.83203125" style="2794" customWidth="1"/>
    <col min="2556" max="2556" width="6.83203125" style="2794" customWidth="1"/>
    <col min="2557" max="2574" width="7.1640625" style="2794" customWidth="1"/>
    <col min="2575" max="2575" width="6.6640625" style="2794" customWidth="1"/>
    <col min="2576" max="2810" width="8.83203125" style="2794"/>
    <col min="2811" max="2811" width="29.83203125" style="2794" customWidth="1"/>
    <col min="2812" max="2812" width="6.83203125" style="2794" customWidth="1"/>
    <col min="2813" max="2830" width="7.1640625" style="2794" customWidth="1"/>
    <col min="2831" max="2831" width="6.6640625" style="2794" customWidth="1"/>
    <col min="2832" max="3066" width="8.83203125" style="2794"/>
    <col min="3067" max="3067" width="29.83203125" style="2794" customWidth="1"/>
    <col min="3068" max="3068" width="6.83203125" style="2794" customWidth="1"/>
    <col min="3069" max="3086" width="7.1640625" style="2794" customWidth="1"/>
    <col min="3087" max="3087" width="6.6640625" style="2794" customWidth="1"/>
    <col min="3088" max="3322" width="8.83203125" style="2794"/>
    <col min="3323" max="3323" width="29.83203125" style="2794" customWidth="1"/>
    <col min="3324" max="3324" width="6.83203125" style="2794" customWidth="1"/>
    <col min="3325" max="3342" width="7.1640625" style="2794" customWidth="1"/>
    <col min="3343" max="3343" width="6.6640625" style="2794" customWidth="1"/>
    <col min="3344" max="3578" width="8.83203125" style="2794"/>
    <col min="3579" max="3579" width="29.83203125" style="2794" customWidth="1"/>
    <col min="3580" max="3580" width="6.83203125" style="2794" customWidth="1"/>
    <col min="3581" max="3598" width="7.1640625" style="2794" customWidth="1"/>
    <col min="3599" max="3599" width="6.6640625" style="2794" customWidth="1"/>
    <col min="3600" max="3834" width="8.83203125" style="2794"/>
    <col min="3835" max="3835" width="29.83203125" style="2794" customWidth="1"/>
    <col min="3836" max="3836" width="6.83203125" style="2794" customWidth="1"/>
    <col min="3837" max="3854" width="7.1640625" style="2794" customWidth="1"/>
    <col min="3855" max="3855" width="6.6640625" style="2794" customWidth="1"/>
    <col min="3856" max="4090" width="8.83203125" style="2794"/>
    <col min="4091" max="4091" width="29.83203125" style="2794" customWidth="1"/>
    <col min="4092" max="4092" width="6.83203125" style="2794" customWidth="1"/>
    <col min="4093" max="4110" width="7.1640625" style="2794" customWidth="1"/>
    <col min="4111" max="4111" width="6.6640625" style="2794" customWidth="1"/>
    <col min="4112" max="4346" width="8.83203125" style="2794"/>
    <col min="4347" max="4347" width="29.83203125" style="2794" customWidth="1"/>
    <col min="4348" max="4348" width="6.83203125" style="2794" customWidth="1"/>
    <col min="4349" max="4366" width="7.1640625" style="2794" customWidth="1"/>
    <col min="4367" max="4367" width="6.6640625" style="2794" customWidth="1"/>
    <col min="4368" max="4602" width="8.83203125" style="2794"/>
    <col min="4603" max="4603" width="29.83203125" style="2794" customWidth="1"/>
    <col min="4604" max="4604" width="6.83203125" style="2794" customWidth="1"/>
    <col min="4605" max="4622" width="7.1640625" style="2794" customWidth="1"/>
    <col min="4623" max="4623" width="6.6640625" style="2794" customWidth="1"/>
    <col min="4624" max="4858" width="8.83203125" style="2794"/>
    <col min="4859" max="4859" width="29.83203125" style="2794" customWidth="1"/>
    <col min="4860" max="4860" width="6.83203125" style="2794" customWidth="1"/>
    <col min="4861" max="4878" width="7.1640625" style="2794" customWidth="1"/>
    <col min="4879" max="4879" width="6.6640625" style="2794" customWidth="1"/>
    <col min="4880" max="5114" width="8.83203125" style="2794"/>
    <col min="5115" max="5115" width="29.83203125" style="2794" customWidth="1"/>
    <col min="5116" max="5116" width="6.83203125" style="2794" customWidth="1"/>
    <col min="5117" max="5134" width="7.1640625" style="2794" customWidth="1"/>
    <col min="5135" max="5135" width="6.6640625" style="2794" customWidth="1"/>
    <col min="5136" max="5370" width="8.83203125" style="2794"/>
    <col min="5371" max="5371" width="29.83203125" style="2794" customWidth="1"/>
    <col min="5372" max="5372" width="6.83203125" style="2794" customWidth="1"/>
    <col min="5373" max="5390" width="7.1640625" style="2794" customWidth="1"/>
    <col min="5391" max="5391" width="6.6640625" style="2794" customWidth="1"/>
    <col min="5392" max="5626" width="8.83203125" style="2794"/>
    <col min="5627" max="5627" width="29.83203125" style="2794" customWidth="1"/>
    <col min="5628" max="5628" width="6.83203125" style="2794" customWidth="1"/>
    <col min="5629" max="5646" width="7.1640625" style="2794" customWidth="1"/>
    <col min="5647" max="5647" width="6.6640625" style="2794" customWidth="1"/>
    <col min="5648" max="5882" width="8.83203125" style="2794"/>
    <col min="5883" max="5883" width="29.83203125" style="2794" customWidth="1"/>
    <col min="5884" max="5884" width="6.83203125" style="2794" customWidth="1"/>
    <col min="5885" max="5902" width="7.1640625" style="2794" customWidth="1"/>
    <col min="5903" max="5903" width="6.6640625" style="2794" customWidth="1"/>
    <col min="5904" max="6138" width="8.83203125" style="2794"/>
    <col min="6139" max="6139" width="29.83203125" style="2794" customWidth="1"/>
    <col min="6140" max="6140" width="6.83203125" style="2794" customWidth="1"/>
    <col min="6141" max="6158" width="7.1640625" style="2794" customWidth="1"/>
    <col min="6159" max="6159" width="6.6640625" style="2794" customWidth="1"/>
    <col min="6160" max="6394" width="8.83203125" style="2794"/>
    <col min="6395" max="6395" width="29.83203125" style="2794" customWidth="1"/>
    <col min="6396" max="6396" width="6.83203125" style="2794" customWidth="1"/>
    <col min="6397" max="6414" width="7.1640625" style="2794" customWidth="1"/>
    <col min="6415" max="6415" width="6.6640625" style="2794" customWidth="1"/>
    <col min="6416" max="6650" width="8.83203125" style="2794"/>
    <col min="6651" max="6651" width="29.83203125" style="2794" customWidth="1"/>
    <col min="6652" max="6652" width="6.83203125" style="2794" customWidth="1"/>
    <col min="6653" max="6670" width="7.1640625" style="2794" customWidth="1"/>
    <col min="6671" max="6671" width="6.6640625" style="2794" customWidth="1"/>
    <col min="6672" max="6906" width="8.83203125" style="2794"/>
    <col min="6907" max="6907" width="29.83203125" style="2794" customWidth="1"/>
    <col min="6908" max="6908" width="6.83203125" style="2794" customWidth="1"/>
    <col min="6909" max="6926" width="7.1640625" style="2794" customWidth="1"/>
    <col min="6927" max="6927" width="6.6640625" style="2794" customWidth="1"/>
    <col min="6928" max="7162" width="8.83203125" style="2794"/>
    <col min="7163" max="7163" width="29.83203125" style="2794" customWidth="1"/>
    <col min="7164" max="7164" width="6.83203125" style="2794" customWidth="1"/>
    <col min="7165" max="7182" width="7.1640625" style="2794" customWidth="1"/>
    <col min="7183" max="7183" width="6.6640625" style="2794" customWidth="1"/>
    <col min="7184" max="7418" width="8.83203125" style="2794"/>
    <col min="7419" max="7419" width="29.83203125" style="2794" customWidth="1"/>
    <col min="7420" max="7420" width="6.83203125" style="2794" customWidth="1"/>
    <col min="7421" max="7438" width="7.1640625" style="2794" customWidth="1"/>
    <col min="7439" max="7439" width="6.6640625" style="2794" customWidth="1"/>
    <col min="7440" max="7674" width="8.83203125" style="2794"/>
    <col min="7675" max="7675" width="29.83203125" style="2794" customWidth="1"/>
    <col min="7676" max="7676" width="6.83203125" style="2794" customWidth="1"/>
    <col min="7677" max="7694" width="7.1640625" style="2794" customWidth="1"/>
    <col min="7695" max="7695" width="6.6640625" style="2794" customWidth="1"/>
    <col min="7696" max="7930" width="8.83203125" style="2794"/>
    <col min="7931" max="7931" width="29.83203125" style="2794" customWidth="1"/>
    <col min="7932" max="7932" width="6.83203125" style="2794" customWidth="1"/>
    <col min="7933" max="7950" width="7.1640625" style="2794" customWidth="1"/>
    <col min="7951" max="7951" width="6.6640625" style="2794" customWidth="1"/>
    <col min="7952" max="8186" width="8.83203125" style="2794"/>
    <col min="8187" max="8187" width="29.83203125" style="2794" customWidth="1"/>
    <col min="8188" max="8188" width="6.83203125" style="2794" customWidth="1"/>
    <col min="8189" max="8206" width="7.1640625" style="2794" customWidth="1"/>
    <col min="8207" max="8207" width="6.6640625" style="2794" customWidth="1"/>
    <col min="8208" max="8442" width="8.83203125" style="2794"/>
    <col min="8443" max="8443" width="29.83203125" style="2794" customWidth="1"/>
    <col min="8444" max="8444" width="6.83203125" style="2794" customWidth="1"/>
    <col min="8445" max="8462" width="7.1640625" style="2794" customWidth="1"/>
    <col min="8463" max="8463" width="6.6640625" style="2794" customWidth="1"/>
    <col min="8464" max="8698" width="8.83203125" style="2794"/>
    <col min="8699" max="8699" width="29.83203125" style="2794" customWidth="1"/>
    <col min="8700" max="8700" width="6.83203125" style="2794" customWidth="1"/>
    <col min="8701" max="8718" width="7.1640625" style="2794" customWidth="1"/>
    <col min="8719" max="8719" width="6.6640625" style="2794" customWidth="1"/>
    <col min="8720" max="8954" width="8.83203125" style="2794"/>
    <col min="8955" max="8955" width="29.83203125" style="2794" customWidth="1"/>
    <col min="8956" max="8956" width="6.83203125" style="2794" customWidth="1"/>
    <col min="8957" max="8974" width="7.1640625" style="2794" customWidth="1"/>
    <col min="8975" max="8975" width="6.6640625" style="2794" customWidth="1"/>
    <col min="8976" max="9210" width="8.83203125" style="2794"/>
    <col min="9211" max="9211" width="29.83203125" style="2794" customWidth="1"/>
    <col min="9212" max="9212" width="6.83203125" style="2794" customWidth="1"/>
    <col min="9213" max="9230" width="7.1640625" style="2794" customWidth="1"/>
    <col min="9231" max="9231" width="6.6640625" style="2794" customWidth="1"/>
    <col min="9232" max="9466" width="8.83203125" style="2794"/>
    <col min="9467" max="9467" width="29.83203125" style="2794" customWidth="1"/>
    <col min="9468" max="9468" width="6.83203125" style="2794" customWidth="1"/>
    <col min="9469" max="9486" width="7.1640625" style="2794" customWidth="1"/>
    <col min="9487" max="9487" width="6.6640625" style="2794" customWidth="1"/>
    <col min="9488" max="9722" width="8.83203125" style="2794"/>
    <col min="9723" max="9723" width="29.83203125" style="2794" customWidth="1"/>
    <col min="9724" max="9724" width="6.83203125" style="2794" customWidth="1"/>
    <col min="9725" max="9742" width="7.1640625" style="2794" customWidth="1"/>
    <col min="9743" max="9743" width="6.6640625" style="2794" customWidth="1"/>
    <col min="9744" max="9978" width="8.83203125" style="2794"/>
    <col min="9979" max="9979" width="29.83203125" style="2794" customWidth="1"/>
    <col min="9980" max="9980" width="6.83203125" style="2794" customWidth="1"/>
    <col min="9981" max="9998" width="7.1640625" style="2794" customWidth="1"/>
    <col min="9999" max="9999" width="6.6640625" style="2794" customWidth="1"/>
    <col min="10000" max="10234" width="8.83203125" style="2794"/>
    <col min="10235" max="10235" width="29.83203125" style="2794" customWidth="1"/>
    <col min="10236" max="10236" width="6.83203125" style="2794" customWidth="1"/>
    <col min="10237" max="10254" width="7.1640625" style="2794" customWidth="1"/>
    <col min="10255" max="10255" width="6.6640625" style="2794" customWidth="1"/>
    <col min="10256" max="10490" width="8.83203125" style="2794"/>
    <col min="10491" max="10491" width="29.83203125" style="2794" customWidth="1"/>
    <col min="10492" max="10492" width="6.83203125" style="2794" customWidth="1"/>
    <col min="10493" max="10510" width="7.1640625" style="2794" customWidth="1"/>
    <col min="10511" max="10511" width="6.6640625" style="2794" customWidth="1"/>
    <col min="10512" max="10746" width="8.83203125" style="2794"/>
    <col min="10747" max="10747" width="29.83203125" style="2794" customWidth="1"/>
    <col min="10748" max="10748" width="6.83203125" style="2794" customWidth="1"/>
    <col min="10749" max="10766" width="7.1640625" style="2794" customWidth="1"/>
    <col min="10767" max="10767" width="6.6640625" style="2794" customWidth="1"/>
    <col min="10768" max="11002" width="8.83203125" style="2794"/>
    <col min="11003" max="11003" width="29.83203125" style="2794" customWidth="1"/>
    <col min="11004" max="11004" width="6.83203125" style="2794" customWidth="1"/>
    <col min="11005" max="11022" width="7.1640625" style="2794" customWidth="1"/>
    <col min="11023" max="11023" width="6.6640625" style="2794" customWidth="1"/>
    <col min="11024" max="11258" width="8.83203125" style="2794"/>
    <col min="11259" max="11259" width="29.83203125" style="2794" customWidth="1"/>
    <col min="11260" max="11260" width="6.83203125" style="2794" customWidth="1"/>
    <col min="11261" max="11278" width="7.1640625" style="2794" customWidth="1"/>
    <col min="11279" max="11279" width="6.6640625" style="2794" customWidth="1"/>
    <col min="11280" max="11514" width="8.83203125" style="2794"/>
    <col min="11515" max="11515" width="29.83203125" style="2794" customWidth="1"/>
    <col min="11516" max="11516" width="6.83203125" style="2794" customWidth="1"/>
    <col min="11517" max="11534" width="7.1640625" style="2794" customWidth="1"/>
    <col min="11535" max="11535" width="6.6640625" style="2794" customWidth="1"/>
    <col min="11536" max="11770" width="8.83203125" style="2794"/>
    <col min="11771" max="11771" width="29.83203125" style="2794" customWidth="1"/>
    <col min="11772" max="11772" width="6.83203125" style="2794" customWidth="1"/>
    <col min="11773" max="11790" width="7.1640625" style="2794" customWidth="1"/>
    <col min="11791" max="11791" width="6.6640625" style="2794" customWidth="1"/>
    <col min="11792" max="12026" width="8.83203125" style="2794"/>
    <col min="12027" max="12027" width="29.83203125" style="2794" customWidth="1"/>
    <col min="12028" max="12028" width="6.83203125" style="2794" customWidth="1"/>
    <col min="12029" max="12046" width="7.1640625" style="2794" customWidth="1"/>
    <col min="12047" max="12047" width="6.6640625" style="2794" customWidth="1"/>
    <col min="12048" max="12282" width="8.83203125" style="2794"/>
    <col min="12283" max="12283" width="29.83203125" style="2794" customWidth="1"/>
    <col min="12284" max="12284" width="6.83203125" style="2794" customWidth="1"/>
    <col min="12285" max="12302" width="7.1640625" style="2794" customWidth="1"/>
    <col min="12303" max="12303" width="6.6640625" style="2794" customWidth="1"/>
    <col min="12304" max="12538" width="8.83203125" style="2794"/>
    <col min="12539" max="12539" width="29.83203125" style="2794" customWidth="1"/>
    <col min="12540" max="12540" width="6.83203125" style="2794" customWidth="1"/>
    <col min="12541" max="12558" width="7.1640625" style="2794" customWidth="1"/>
    <col min="12559" max="12559" width="6.6640625" style="2794" customWidth="1"/>
    <col min="12560" max="12794" width="8.83203125" style="2794"/>
    <col min="12795" max="12795" width="29.83203125" style="2794" customWidth="1"/>
    <col min="12796" max="12796" width="6.83203125" style="2794" customWidth="1"/>
    <col min="12797" max="12814" width="7.1640625" style="2794" customWidth="1"/>
    <col min="12815" max="12815" width="6.6640625" style="2794" customWidth="1"/>
    <col min="12816" max="13050" width="8.83203125" style="2794"/>
    <col min="13051" max="13051" width="29.83203125" style="2794" customWidth="1"/>
    <col min="13052" max="13052" width="6.83203125" style="2794" customWidth="1"/>
    <col min="13053" max="13070" width="7.1640625" style="2794" customWidth="1"/>
    <col min="13071" max="13071" width="6.6640625" style="2794" customWidth="1"/>
    <col min="13072" max="13306" width="8.83203125" style="2794"/>
    <col min="13307" max="13307" width="29.83203125" style="2794" customWidth="1"/>
    <col min="13308" max="13308" width="6.83203125" style="2794" customWidth="1"/>
    <col min="13309" max="13326" width="7.1640625" style="2794" customWidth="1"/>
    <col min="13327" max="13327" width="6.6640625" style="2794" customWidth="1"/>
    <col min="13328" max="13562" width="8.83203125" style="2794"/>
    <col min="13563" max="13563" width="29.83203125" style="2794" customWidth="1"/>
    <col min="13564" max="13564" width="6.83203125" style="2794" customWidth="1"/>
    <col min="13565" max="13582" width="7.1640625" style="2794" customWidth="1"/>
    <col min="13583" max="13583" width="6.6640625" style="2794" customWidth="1"/>
    <col min="13584" max="13818" width="8.83203125" style="2794"/>
    <col min="13819" max="13819" width="29.83203125" style="2794" customWidth="1"/>
    <col min="13820" max="13820" width="6.83203125" style="2794" customWidth="1"/>
    <col min="13821" max="13838" width="7.1640625" style="2794" customWidth="1"/>
    <col min="13839" max="13839" width="6.6640625" style="2794" customWidth="1"/>
    <col min="13840" max="14074" width="8.83203125" style="2794"/>
    <col min="14075" max="14075" width="29.83203125" style="2794" customWidth="1"/>
    <col min="14076" max="14076" width="6.83203125" style="2794" customWidth="1"/>
    <col min="14077" max="14094" width="7.1640625" style="2794" customWidth="1"/>
    <col min="14095" max="14095" width="6.6640625" style="2794" customWidth="1"/>
    <col min="14096" max="14330" width="8.83203125" style="2794"/>
    <col min="14331" max="14331" width="29.83203125" style="2794" customWidth="1"/>
    <col min="14332" max="14332" width="6.83203125" style="2794" customWidth="1"/>
    <col min="14333" max="14350" width="7.1640625" style="2794" customWidth="1"/>
    <col min="14351" max="14351" width="6.6640625" style="2794" customWidth="1"/>
    <col min="14352" max="14586" width="8.83203125" style="2794"/>
    <col min="14587" max="14587" width="29.83203125" style="2794" customWidth="1"/>
    <col min="14588" max="14588" width="6.83203125" style="2794" customWidth="1"/>
    <col min="14589" max="14606" width="7.1640625" style="2794" customWidth="1"/>
    <col min="14607" max="14607" width="6.6640625" style="2794" customWidth="1"/>
    <col min="14608" max="14842" width="8.83203125" style="2794"/>
    <col min="14843" max="14843" width="29.83203125" style="2794" customWidth="1"/>
    <col min="14844" max="14844" width="6.83203125" style="2794" customWidth="1"/>
    <col min="14845" max="14862" width="7.1640625" style="2794" customWidth="1"/>
    <col min="14863" max="14863" width="6.6640625" style="2794" customWidth="1"/>
    <col min="14864" max="15098" width="8.83203125" style="2794"/>
    <col min="15099" max="15099" width="29.83203125" style="2794" customWidth="1"/>
    <col min="15100" max="15100" width="6.83203125" style="2794" customWidth="1"/>
    <col min="15101" max="15118" width="7.1640625" style="2794" customWidth="1"/>
    <col min="15119" max="15119" width="6.6640625" style="2794" customWidth="1"/>
    <col min="15120" max="15354" width="8.83203125" style="2794"/>
    <col min="15355" max="15355" width="29.83203125" style="2794" customWidth="1"/>
    <col min="15356" max="15356" width="6.83203125" style="2794" customWidth="1"/>
    <col min="15357" max="15374" width="7.1640625" style="2794" customWidth="1"/>
    <col min="15375" max="15375" width="6.6640625" style="2794" customWidth="1"/>
    <col min="15376" max="15610" width="8.83203125" style="2794"/>
    <col min="15611" max="15611" width="29.83203125" style="2794" customWidth="1"/>
    <col min="15612" max="15612" width="6.83203125" style="2794" customWidth="1"/>
    <col min="15613" max="15630" width="7.1640625" style="2794" customWidth="1"/>
    <col min="15631" max="15631" width="6.6640625" style="2794" customWidth="1"/>
    <col min="15632" max="15866" width="8.83203125" style="2794"/>
    <col min="15867" max="15867" width="29.83203125" style="2794" customWidth="1"/>
    <col min="15868" max="15868" width="6.83203125" style="2794" customWidth="1"/>
    <col min="15869" max="15886" width="7.1640625" style="2794" customWidth="1"/>
    <col min="15887" max="15887" width="6.6640625" style="2794" customWidth="1"/>
    <col min="15888" max="16122" width="8.83203125" style="2794"/>
    <col min="16123" max="16123" width="29.83203125" style="2794" customWidth="1"/>
    <col min="16124" max="16124" width="6.83203125" style="2794" customWidth="1"/>
    <col min="16125" max="16142" width="7.1640625" style="2794" customWidth="1"/>
    <col min="16143" max="16143" width="6.6640625" style="2794" customWidth="1"/>
    <col min="16144" max="16383" width="8.83203125" style="2794"/>
    <col min="16384" max="16384" width="8.83203125" style="2794"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3.1" customHeight="1">
      <c r="A2" s="2790" t="s">
        <v>3631</v>
      </c>
      <c r="B2" s="2791"/>
      <c r="C2" s="2792"/>
      <c r="D2" s="2792"/>
      <c r="E2" s="2792"/>
      <c r="F2" s="2793"/>
      <c r="G2" s="2793"/>
      <c r="H2" s="2793"/>
      <c r="I2" s="2793"/>
      <c r="J2" s="2793"/>
      <c r="K2" s="2793"/>
      <c r="L2" s="2793"/>
      <c r="M2" s="2793"/>
      <c r="N2" s="2793"/>
      <c r="O2" s="2793"/>
    </row>
    <row r="3" spans="1:89" ht="23.1" customHeight="1">
      <c r="A3" s="7160" t="s">
        <v>3632</v>
      </c>
      <c r="B3" s="7160"/>
      <c r="C3" s="7160"/>
      <c r="D3" s="7160"/>
      <c r="E3" s="7160"/>
      <c r="F3" s="7160"/>
      <c r="G3" s="7160"/>
      <c r="H3" s="7160"/>
      <c r="I3" s="7160"/>
      <c r="J3" s="7160"/>
      <c r="K3" s="7160"/>
      <c r="L3" s="7160"/>
      <c r="M3" s="7160"/>
      <c r="N3" s="7160"/>
      <c r="O3" s="2793"/>
    </row>
    <row r="4" spans="1:89" ht="23.1" customHeight="1">
      <c r="A4" s="7163" t="s">
        <v>3633</v>
      </c>
      <c r="B4" s="7170" t="s">
        <v>2079</v>
      </c>
      <c r="C4" s="7172">
        <v>2019</v>
      </c>
      <c r="D4" s="7172"/>
      <c r="E4" s="7172"/>
      <c r="F4" s="7172"/>
      <c r="G4" s="7172"/>
      <c r="H4" s="7172"/>
      <c r="I4" s="7172"/>
      <c r="J4" s="7172"/>
      <c r="K4" s="7172"/>
      <c r="L4" s="7172"/>
      <c r="M4" s="7172"/>
      <c r="N4" s="7172"/>
      <c r="O4" s="7168" t="s">
        <v>2017</v>
      </c>
    </row>
    <row r="5" spans="1:89" ht="23.1" customHeight="1">
      <c r="A5" s="7164"/>
      <c r="B5" s="7171"/>
      <c r="C5" s="2795" t="s">
        <v>3599</v>
      </c>
      <c r="D5" s="2795" t="s">
        <v>3600</v>
      </c>
      <c r="E5" s="2795" t="s">
        <v>3601</v>
      </c>
      <c r="F5" s="2795" t="s">
        <v>3602</v>
      </c>
      <c r="G5" s="2795" t="s">
        <v>531</v>
      </c>
      <c r="H5" s="2795" t="s">
        <v>3603</v>
      </c>
      <c r="I5" s="2795" t="s">
        <v>3604</v>
      </c>
      <c r="J5" s="2795" t="s">
        <v>3605</v>
      </c>
      <c r="K5" s="2795" t="s">
        <v>3606</v>
      </c>
      <c r="L5" s="2795" t="s">
        <v>3607</v>
      </c>
      <c r="M5" s="2795" t="s">
        <v>3608</v>
      </c>
      <c r="N5" s="2795" t="s">
        <v>3609</v>
      </c>
      <c r="O5" s="7169"/>
    </row>
    <row r="6" spans="1:89" ht="23.1" customHeight="1">
      <c r="A6" s="2796" t="s">
        <v>3634</v>
      </c>
      <c r="B6" s="2797">
        <v>58.3</v>
      </c>
      <c r="C6" s="2798">
        <v>101.2</v>
      </c>
      <c r="D6" s="2799">
        <v>101.2</v>
      </c>
      <c r="E6" s="2799">
        <v>101.6</v>
      </c>
      <c r="F6" s="2799">
        <v>102.4</v>
      </c>
      <c r="G6" s="2799">
        <v>102.3</v>
      </c>
      <c r="H6" s="2799">
        <v>102.3</v>
      </c>
      <c r="I6" s="2799">
        <v>103.9</v>
      </c>
      <c r="J6" s="2799">
        <v>104</v>
      </c>
      <c r="K6" s="2799">
        <v>104</v>
      </c>
      <c r="L6" s="2799">
        <v>103.9</v>
      </c>
      <c r="M6" s="2103">
        <v>103.9</v>
      </c>
      <c r="N6" s="2103">
        <v>103.9</v>
      </c>
      <c r="O6" s="2800">
        <v>102.9</v>
      </c>
      <c r="P6" s="2801"/>
    </row>
    <row r="7" spans="1:89" s="2807" customFormat="1" ht="23.1" customHeight="1">
      <c r="A7" s="2802" t="s">
        <v>3635</v>
      </c>
      <c r="B7" s="2803">
        <v>4.5</v>
      </c>
      <c r="C7" s="2804">
        <v>102.1</v>
      </c>
      <c r="D7" s="2805">
        <v>102.1</v>
      </c>
      <c r="E7" s="2805">
        <v>102.1</v>
      </c>
      <c r="F7" s="2805">
        <v>102.1</v>
      </c>
      <c r="G7" s="2805">
        <v>102.1</v>
      </c>
      <c r="H7" s="2805">
        <v>102.1</v>
      </c>
      <c r="I7" s="2805">
        <v>102.1</v>
      </c>
      <c r="J7" s="2805">
        <v>102.1</v>
      </c>
      <c r="K7" s="2805">
        <v>102.1</v>
      </c>
      <c r="L7" s="2805">
        <v>102.1</v>
      </c>
      <c r="M7" s="2805">
        <v>102.1</v>
      </c>
      <c r="N7" s="2805">
        <v>102.1</v>
      </c>
      <c r="O7" s="2806">
        <v>102.1</v>
      </c>
      <c r="P7" s="2801"/>
    </row>
    <row r="8" spans="1:89" s="2807" customFormat="1" ht="23.1" customHeight="1">
      <c r="A8" s="2802" t="s">
        <v>3636</v>
      </c>
      <c r="B8" s="2803">
        <v>19.3</v>
      </c>
      <c r="C8" s="2804">
        <v>100.3</v>
      </c>
      <c r="D8" s="2805">
        <v>100.3</v>
      </c>
      <c r="E8" s="2805">
        <v>101</v>
      </c>
      <c r="F8" s="2805">
        <v>103.4</v>
      </c>
      <c r="G8" s="2805">
        <v>103.4</v>
      </c>
      <c r="H8" s="2805">
        <v>103.4</v>
      </c>
      <c r="I8" s="2805">
        <v>104.2</v>
      </c>
      <c r="J8" s="2805">
        <v>104.7</v>
      </c>
      <c r="K8" s="2805">
        <v>104.7</v>
      </c>
      <c r="L8" s="2805">
        <v>104.7</v>
      </c>
      <c r="M8" s="2805">
        <v>104.7</v>
      </c>
      <c r="N8" s="2805">
        <v>104.7</v>
      </c>
      <c r="O8" s="2806">
        <v>103.3</v>
      </c>
      <c r="P8" s="2801"/>
    </row>
    <row r="9" spans="1:89" s="2807" customFormat="1" ht="23.1" customHeight="1">
      <c r="A9" s="2802" t="s">
        <v>3637</v>
      </c>
      <c r="B9" s="2803">
        <v>7.9</v>
      </c>
      <c r="C9" s="2804">
        <v>102.9</v>
      </c>
      <c r="D9" s="2805">
        <v>102.9</v>
      </c>
      <c r="E9" s="2805">
        <v>102.5</v>
      </c>
      <c r="F9" s="2805">
        <v>102.4</v>
      </c>
      <c r="G9" s="2805">
        <v>101.3</v>
      </c>
      <c r="H9" s="2805">
        <v>101.1</v>
      </c>
      <c r="I9" s="2805">
        <v>100.4</v>
      </c>
      <c r="J9" s="2805">
        <v>100.1</v>
      </c>
      <c r="K9" s="2805">
        <v>100.2</v>
      </c>
      <c r="L9" s="2805">
        <v>99.2</v>
      </c>
      <c r="M9" s="2805">
        <v>99.3</v>
      </c>
      <c r="N9" s="2805">
        <v>99.2</v>
      </c>
      <c r="O9" s="2806">
        <v>101</v>
      </c>
      <c r="P9" s="2801"/>
    </row>
    <row r="10" spans="1:89" s="2807" customFormat="1" ht="23.1" customHeight="1">
      <c r="A10" s="2802" t="s">
        <v>3638</v>
      </c>
      <c r="B10" s="2803">
        <v>6.5</v>
      </c>
      <c r="C10" s="2804">
        <v>102</v>
      </c>
      <c r="D10" s="2805">
        <v>102</v>
      </c>
      <c r="E10" s="2805">
        <v>102</v>
      </c>
      <c r="F10" s="2805">
        <v>101.8</v>
      </c>
      <c r="G10" s="2805">
        <v>101.9</v>
      </c>
      <c r="H10" s="2805">
        <v>101.9</v>
      </c>
      <c r="I10" s="2805">
        <v>102.1</v>
      </c>
      <c r="J10" s="2805">
        <v>102.1</v>
      </c>
      <c r="K10" s="2805">
        <v>102.1</v>
      </c>
      <c r="L10" s="2805">
        <v>102.1</v>
      </c>
      <c r="M10" s="2805">
        <v>102.1</v>
      </c>
      <c r="N10" s="2805">
        <v>102.1</v>
      </c>
      <c r="O10" s="2806">
        <v>102</v>
      </c>
      <c r="P10" s="2801"/>
    </row>
    <row r="11" spans="1:89" s="2807" customFormat="1" ht="23.1" customHeight="1">
      <c r="A11" s="2802" t="s">
        <v>3639</v>
      </c>
      <c r="B11" s="2803">
        <v>6.8</v>
      </c>
      <c r="C11" s="2804">
        <v>100.8</v>
      </c>
      <c r="D11" s="2805">
        <v>100.8</v>
      </c>
      <c r="E11" s="2805">
        <v>101.1</v>
      </c>
      <c r="F11" s="2805">
        <v>101.1</v>
      </c>
      <c r="G11" s="2805">
        <v>101.1</v>
      </c>
      <c r="H11" s="2805">
        <v>101.1</v>
      </c>
      <c r="I11" s="2805">
        <v>113.4</v>
      </c>
      <c r="J11" s="2805">
        <v>113.4</v>
      </c>
      <c r="K11" s="2805">
        <v>113.4</v>
      </c>
      <c r="L11" s="2805">
        <v>113.4</v>
      </c>
      <c r="M11" s="2805">
        <v>113.4</v>
      </c>
      <c r="N11" s="2805">
        <v>113.4</v>
      </c>
      <c r="O11" s="2806">
        <v>107.2</v>
      </c>
      <c r="P11" s="2801"/>
    </row>
    <row r="12" spans="1:89" s="2807" customFormat="1" ht="23.1" customHeight="1">
      <c r="A12" s="2802" t="s">
        <v>3640</v>
      </c>
      <c r="B12" s="2803">
        <v>9.3000000000000007</v>
      </c>
      <c r="C12" s="2804">
        <v>100.9</v>
      </c>
      <c r="D12" s="2805">
        <v>100.9</v>
      </c>
      <c r="E12" s="2805">
        <v>101.3</v>
      </c>
      <c r="F12" s="2805">
        <v>101.3</v>
      </c>
      <c r="G12" s="2805">
        <v>101.5</v>
      </c>
      <c r="H12" s="2805">
        <v>101.5</v>
      </c>
      <c r="I12" s="2805">
        <v>101.5</v>
      </c>
      <c r="J12" s="2805">
        <v>101.5</v>
      </c>
      <c r="K12" s="2805">
        <v>101.5</v>
      </c>
      <c r="L12" s="2805">
        <v>101.5</v>
      </c>
      <c r="M12" s="2805">
        <v>101.5</v>
      </c>
      <c r="N12" s="2805">
        <v>101.5</v>
      </c>
      <c r="O12" s="2806">
        <v>101.4</v>
      </c>
      <c r="P12" s="2801"/>
    </row>
    <row r="13" spans="1:89" s="2807" customFormat="1" ht="23.1" customHeight="1">
      <c r="A13" s="2802" t="s">
        <v>3641</v>
      </c>
      <c r="B13" s="2803">
        <v>4</v>
      </c>
      <c r="C13" s="2804">
        <v>101.5</v>
      </c>
      <c r="D13" s="2805">
        <v>101.5</v>
      </c>
      <c r="E13" s="2805">
        <v>103.7</v>
      </c>
      <c r="F13" s="2805">
        <v>103.7</v>
      </c>
      <c r="G13" s="2805">
        <v>103.7</v>
      </c>
      <c r="H13" s="2805">
        <v>103.8</v>
      </c>
      <c r="I13" s="2805">
        <v>103.8</v>
      </c>
      <c r="J13" s="2805">
        <v>103.8</v>
      </c>
      <c r="K13" s="2805">
        <v>103.8</v>
      </c>
      <c r="L13" s="2805">
        <v>103.7</v>
      </c>
      <c r="M13" s="2805">
        <v>103.7</v>
      </c>
      <c r="N13" s="2805">
        <v>103.7</v>
      </c>
      <c r="O13" s="2806">
        <v>103.4</v>
      </c>
      <c r="P13" s="2801"/>
    </row>
    <row r="14" spans="1:89" ht="23.1" customHeight="1">
      <c r="A14" s="2796" t="s">
        <v>3642</v>
      </c>
      <c r="B14" s="2797">
        <v>12.2</v>
      </c>
      <c r="C14" s="2102">
        <v>100</v>
      </c>
      <c r="D14" s="2103">
        <v>100</v>
      </c>
      <c r="E14" s="2103">
        <v>100</v>
      </c>
      <c r="F14" s="2103">
        <v>100</v>
      </c>
      <c r="G14" s="2103">
        <v>100</v>
      </c>
      <c r="H14" s="2103">
        <v>100</v>
      </c>
      <c r="I14" s="2103">
        <v>100</v>
      </c>
      <c r="J14" s="2103">
        <v>100</v>
      </c>
      <c r="K14" s="2103">
        <v>100</v>
      </c>
      <c r="L14" s="2103">
        <v>100</v>
      </c>
      <c r="M14" s="2103">
        <v>100</v>
      </c>
      <c r="N14" s="2103">
        <v>100</v>
      </c>
      <c r="O14" s="2808">
        <v>100</v>
      </c>
      <c r="P14" s="2801"/>
    </row>
    <row r="15" spans="1:89" ht="23.1" customHeight="1">
      <c r="A15" s="2796" t="s">
        <v>3643</v>
      </c>
      <c r="B15" s="2797">
        <v>2.7</v>
      </c>
      <c r="C15" s="2102">
        <v>102.1</v>
      </c>
      <c r="D15" s="2103">
        <v>102.1</v>
      </c>
      <c r="E15" s="2103">
        <v>102.1</v>
      </c>
      <c r="F15" s="2103">
        <v>101.8</v>
      </c>
      <c r="G15" s="2103">
        <v>101.8</v>
      </c>
      <c r="H15" s="2103">
        <v>101.9</v>
      </c>
      <c r="I15" s="2103">
        <v>101.7</v>
      </c>
      <c r="J15" s="2103">
        <v>101.7</v>
      </c>
      <c r="K15" s="2103">
        <v>101.6</v>
      </c>
      <c r="L15" s="2103">
        <v>101.6</v>
      </c>
      <c r="M15" s="2103">
        <v>101.6</v>
      </c>
      <c r="N15" s="2103">
        <v>101.6</v>
      </c>
      <c r="O15" s="2808">
        <v>101.8</v>
      </c>
      <c r="P15" s="2801"/>
    </row>
    <row r="16" spans="1:89" ht="23.1" customHeight="1">
      <c r="A16" s="2796" t="s">
        <v>3644</v>
      </c>
      <c r="B16" s="2797">
        <v>3.8</v>
      </c>
      <c r="C16" s="2102">
        <v>100.5</v>
      </c>
      <c r="D16" s="2103">
        <v>100.5</v>
      </c>
      <c r="E16" s="2103">
        <v>100.5</v>
      </c>
      <c r="F16" s="2103">
        <v>100.1</v>
      </c>
      <c r="G16" s="2103">
        <v>100.4</v>
      </c>
      <c r="H16" s="2103">
        <v>100.4</v>
      </c>
      <c r="I16" s="2103">
        <v>100.4</v>
      </c>
      <c r="J16" s="2103">
        <v>100</v>
      </c>
      <c r="K16" s="2103">
        <v>100</v>
      </c>
      <c r="L16" s="2103">
        <v>100</v>
      </c>
      <c r="M16" s="2103">
        <v>100</v>
      </c>
      <c r="N16" s="2103">
        <v>99.8</v>
      </c>
      <c r="O16" s="2808">
        <v>100.2</v>
      </c>
      <c r="P16" s="2801"/>
    </row>
    <row r="17" spans="1:16" ht="23.1" customHeight="1">
      <c r="A17" s="2796" t="s">
        <v>3645</v>
      </c>
      <c r="B17" s="2797">
        <v>1.9</v>
      </c>
      <c r="C17" s="2102">
        <v>102.5</v>
      </c>
      <c r="D17" s="2103">
        <v>102.5</v>
      </c>
      <c r="E17" s="2103">
        <v>102.3</v>
      </c>
      <c r="F17" s="2103">
        <v>102</v>
      </c>
      <c r="G17" s="2103">
        <v>102</v>
      </c>
      <c r="H17" s="2103">
        <v>102</v>
      </c>
      <c r="I17" s="2103">
        <v>103</v>
      </c>
      <c r="J17" s="2103">
        <v>103.8</v>
      </c>
      <c r="K17" s="2103">
        <v>103.8</v>
      </c>
      <c r="L17" s="2103">
        <v>103.8</v>
      </c>
      <c r="M17" s="2103">
        <v>103.8</v>
      </c>
      <c r="N17" s="2103">
        <v>103.8</v>
      </c>
      <c r="O17" s="2808">
        <v>102.9</v>
      </c>
      <c r="P17" s="2801"/>
    </row>
    <row r="18" spans="1:16" ht="23.1" customHeight="1">
      <c r="A18" s="2796" t="s">
        <v>3646</v>
      </c>
      <c r="B18" s="2797">
        <v>2.5</v>
      </c>
      <c r="C18" s="2102">
        <v>100.1</v>
      </c>
      <c r="D18" s="2103">
        <v>100.1</v>
      </c>
      <c r="E18" s="2103">
        <v>100.1</v>
      </c>
      <c r="F18" s="2103">
        <v>99.1</v>
      </c>
      <c r="G18" s="2103">
        <v>99.8</v>
      </c>
      <c r="H18" s="2103">
        <v>99.7</v>
      </c>
      <c r="I18" s="2103">
        <v>99.7</v>
      </c>
      <c r="J18" s="2103">
        <v>99.4</v>
      </c>
      <c r="K18" s="2103">
        <v>100.3</v>
      </c>
      <c r="L18" s="2103">
        <v>100.3</v>
      </c>
      <c r="M18" s="2103">
        <v>100.3</v>
      </c>
      <c r="N18" s="2103">
        <v>100.3</v>
      </c>
      <c r="O18" s="2808">
        <v>99.9</v>
      </c>
      <c r="P18" s="2801"/>
    </row>
    <row r="19" spans="1:16" ht="23.1" customHeight="1">
      <c r="A19" s="2796" t="s">
        <v>3647</v>
      </c>
      <c r="B19" s="2797">
        <v>2.2000000000000002</v>
      </c>
      <c r="C19" s="2102">
        <v>102.5</v>
      </c>
      <c r="D19" s="2103">
        <v>102.5</v>
      </c>
      <c r="E19" s="2103">
        <v>102.6</v>
      </c>
      <c r="F19" s="2103">
        <v>102.8</v>
      </c>
      <c r="G19" s="2103">
        <v>102.8</v>
      </c>
      <c r="H19" s="2103">
        <v>101.5</v>
      </c>
      <c r="I19" s="2103">
        <v>102.6</v>
      </c>
      <c r="J19" s="2103">
        <v>102.6</v>
      </c>
      <c r="K19" s="2103">
        <v>102.6</v>
      </c>
      <c r="L19" s="2103">
        <v>101.9</v>
      </c>
      <c r="M19" s="2103">
        <v>102</v>
      </c>
      <c r="N19" s="2103">
        <v>101.1</v>
      </c>
      <c r="O19" s="2808">
        <v>102.3</v>
      </c>
      <c r="P19" s="2801"/>
    </row>
    <row r="20" spans="1:16" ht="23.1" customHeight="1">
      <c r="A20" s="2796" t="s">
        <v>3648</v>
      </c>
      <c r="B20" s="2797">
        <v>1.7</v>
      </c>
      <c r="C20" s="2102">
        <v>99.6</v>
      </c>
      <c r="D20" s="2103">
        <v>99.6</v>
      </c>
      <c r="E20" s="2103">
        <v>99.6</v>
      </c>
      <c r="F20" s="2103">
        <v>99.2</v>
      </c>
      <c r="G20" s="2103">
        <v>99.3</v>
      </c>
      <c r="H20" s="2103">
        <v>99.5</v>
      </c>
      <c r="I20" s="2103">
        <v>99.5</v>
      </c>
      <c r="J20" s="2103">
        <v>99.5</v>
      </c>
      <c r="K20" s="2103">
        <v>99.6</v>
      </c>
      <c r="L20" s="2103">
        <v>99.7</v>
      </c>
      <c r="M20" s="2103">
        <v>99.7</v>
      </c>
      <c r="N20" s="2103">
        <v>99.7</v>
      </c>
      <c r="O20" s="2808">
        <v>99.5</v>
      </c>
      <c r="P20" s="2801"/>
    </row>
    <row r="21" spans="1:16" ht="23.1" customHeight="1">
      <c r="A21" s="2809" t="s">
        <v>3649</v>
      </c>
      <c r="B21" s="2810">
        <v>2.2000000000000002</v>
      </c>
      <c r="C21" s="2102">
        <v>100.4</v>
      </c>
      <c r="D21" s="2103">
        <v>100.4</v>
      </c>
      <c r="E21" s="2103">
        <v>100.4</v>
      </c>
      <c r="F21" s="2103">
        <v>100.2</v>
      </c>
      <c r="G21" s="2103">
        <v>100.2</v>
      </c>
      <c r="H21" s="2103">
        <v>100</v>
      </c>
      <c r="I21" s="2103">
        <v>100</v>
      </c>
      <c r="J21" s="2103">
        <v>100</v>
      </c>
      <c r="K21" s="2103">
        <v>99.7</v>
      </c>
      <c r="L21" s="2103">
        <v>99.5</v>
      </c>
      <c r="M21" s="2103">
        <v>99.5</v>
      </c>
      <c r="N21" s="2103">
        <v>99.5</v>
      </c>
      <c r="O21" s="2808">
        <v>100</v>
      </c>
      <c r="P21" s="2801"/>
    </row>
    <row r="22" spans="1:16" ht="23.1" customHeight="1">
      <c r="A22" s="2809" t="s">
        <v>3650</v>
      </c>
      <c r="B22" s="2810">
        <v>6.7</v>
      </c>
      <c r="C22" s="2102">
        <v>101.2</v>
      </c>
      <c r="D22" s="2103">
        <v>101.2</v>
      </c>
      <c r="E22" s="2103">
        <v>101.2</v>
      </c>
      <c r="F22" s="2103">
        <v>101.1</v>
      </c>
      <c r="G22" s="2103">
        <v>101.1</v>
      </c>
      <c r="H22" s="2103">
        <v>101.3</v>
      </c>
      <c r="I22" s="2103">
        <v>101.3</v>
      </c>
      <c r="J22" s="2103">
        <v>101.3</v>
      </c>
      <c r="K22" s="2103">
        <v>101.3</v>
      </c>
      <c r="L22" s="2103">
        <v>101.3</v>
      </c>
      <c r="M22" s="2103">
        <v>101.3</v>
      </c>
      <c r="N22" s="2103">
        <v>101.3</v>
      </c>
      <c r="O22" s="2808">
        <v>101.2</v>
      </c>
      <c r="P22" s="2801"/>
    </row>
    <row r="23" spans="1:16" ht="23.1" customHeight="1">
      <c r="A23" s="2809" t="s">
        <v>3651</v>
      </c>
      <c r="B23" s="2810">
        <v>5.8</v>
      </c>
      <c r="C23" s="2811">
        <v>101.3</v>
      </c>
      <c r="D23" s="2812">
        <v>101.3</v>
      </c>
      <c r="E23" s="2812">
        <v>101.3</v>
      </c>
      <c r="F23" s="2103">
        <v>101.3</v>
      </c>
      <c r="G23" s="2103">
        <v>101.3</v>
      </c>
      <c r="H23" s="2103">
        <v>101.3</v>
      </c>
      <c r="I23" s="2103">
        <v>101.3</v>
      </c>
      <c r="J23" s="2103">
        <v>101.3</v>
      </c>
      <c r="K23" s="2103">
        <v>101.3</v>
      </c>
      <c r="L23" s="2103">
        <v>101.3</v>
      </c>
      <c r="M23" s="2103">
        <v>101.3</v>
      </c>
      <c r="N23" s="2103">
        <v>101.3</v>
      </c>
      <c r="O23" s="2808">
        <v>101.3</v>
      </c>
      <c r="P23" s="2801"/>
    </row>
    <row r="24" spans="1:16" ht="23.1" customHeight="1">
      <c r="A24" s="2813" t="s">
        <v>260</v>
      </c>
      <c r="B24" s="2814">
        <v>100</v>
      </c>
      <c r="C24" s="2107">
        <v>101</v>
      </c>
      <c r="D24" s="2108">
        <v>101</v>
      </c>
      <c r="E24" s="2108">
        <v>101.3</v>
      </c>
      <c r="F24" s="2108">
        <v>101.7</v>
      </c>
      <c r="G24" s="2108">
        <v>101.6</v>
      </c>
      <c r="H24" s="2108">
        <v>101.6</v>
      </c>
      <c r="I24" s="2108">
        <v>102.6</v>
      </c>
      <c r="J24" s="2108">
        <v>102.7</v>
      </c>
      <c r="K24" s="2108">
        <v>102.7</v>
      </c>
      <c r="L24" s="2108">
        <v>102.6</v>
      </c>
      <c r="M24" s="2108">
        <v>102.6</v>
      </c>
      <c r="N24" s="2108">
        <v>102.5</v>
      </c>
      <c r="O24" s="2814">
        <v>102</v>
      </c>
      <c r="P24" s="2801"/>
    </row>
  </sheetData>
  <mergeCells count="6">
    <mergeCell ref="O4:O5"/>
    <mergeCell ref="A1:C1"/>
    <mergeCell ref="A3:N3"/>
    <mergeCell ref="A4:A5"/>
    <mergeCell ref="B4:B5"/>
    <mergeCell ref="C4:N4"/>
  </mergeCells>
  <hyperlinks>
    <hyperlink ref="A1" location="CONTENT!A1" display="Back to table of contents"/>
  </hyperlinks>
  <pageMargins left="0.5" right="0.5" top="0.5" bottom="0.5" header="0" footer="0.5"/>
  <pageSetup paperSize="9"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CL40"/>
  <sheetViews>
    <sheetView zoomScaleNormal="100" workbookViewId="0">
      <selection sqref="A1:XFD1"/>
    </sheetView>
  </sheetViews>
  <sheetFormatPr defaultRowHeight="16.5" customHeight="1"/>
  <cols>
    <col min="1" max="2" width="8.83203125" style="2113"/>
    <col min="3" max="3" width="11.5" style="2113" customWidth="1"/>
    <col min="4" max="4" width="8.83203125" style="2113"/>
    <col min="5" max="5" width="14.1640625" style="2113" customWidth="1"/>
    <col min="6" max="6" width="21.83203125" style="2113" customWidth="1"/>
    <col min="7" max="7" width="13.33203125" style="2113" customWidth="1"/>
    <col min="8" max="8" width="13.5" style="2113" customWidth="1"/>
    <col min="9" max="256" width="8.83203125" style="2113"/>
    <col min="257" max="257" width="11.5" style="2113" customWidth="1"/>
    <col min="258" max="258" width="8.83203125" style="2113"/>
    <col min="259" max="259" width="20" style="2113" customWidth="1"/>
    <col min="260" max="260" width="22.5" style="2113" customWidth="1"/>
    <col min="261" max="261" width="13.33203125" style="2113" customWidth="1"/>
    <col min="262" max="262" width="13.5" style="2113" customWidth="1"/>
    <col min="263" max="512" width="8.83203125" style="2113"/>
    <col min="513" max="513" width="11.5" style="2113" customWidth="1"/>
    <col min="514" max="514" width="8.83203125" style="2113"/>
    <col min="515" max="515" width="20" style="2113" customWidth="1"/>
    <col min="516" max="516" width="22.5" style="2113" customWidth="1"/>
    <col min="517" max="517" width="13.33203125" style="2113" customWidth="1"/>
    <col min="518" max="518" width="13.5" style="2113" customWidth="1"/>
    <col min="519" max="768" width="8.83203125" style="2113"/>
    <col min="769" max="769" width="11.5" style="2113" customWidth="1"/>
    <col min="770" max="770" width="8.83203125" style="2113"/>
    <col min="771" max="771" width="20" style="2113" customWidth="1"/>
    <col min="772" max="772" width="22.5" style="2113" customWidth="1"/>
    <col min="773" max="773" width="13.33203125" style="2113" customWidth="1"/>
    <col min="774" max="774" width="13.5" style="2113" customWidth="1"/>
    <col min="775" max="1024" width="8.83203125" style="2113"/>
    <col min="1025" max="1025" width="11.5" style="2113" customWidth="1"/>
    <col min="1026" max="1026" width="8.83203125" style="2113"/>
    <col min="1027" max="1027" width="20" style="2113" customWidth="1"/>
    <col min="1028" max="1028" width="22.5" style="2113" customWidth="1"/>
    <col min="1029" max="1029" width="13.33203125" style="2113" customWidth="1"/>
    <col min="1030" max="1030" width="13.5" style="2113" customWidth="1"/>
    <col min="1031" max="1280" width="8.83203125" style="2113"/>
    <col min="1281" max="1281" width="11.5" style="2113" customWidth="1"/>
    <col min="1282" max="1282" width="8.83203125" style="2113"/>
    <col min="1283" max="1283" width="20" style="2113" customWidth="1"/>
    <col min="1284" max="1284" width="22.5" style="2113" customWidth="1"/>
    <col min="1285" max="1285" width="13.33203125" style="2113" customWidth="1"/>
    <col min="1286" max="1286" width="13.5" style="2113" customWidth="1"/>
    <col min="1287" max="1536" width="8.83203125" style="2113"/>
    <col min="1537" max="1537" width="11.5" style="2113" customWidth="1"/>
    <col min="1538" max="1538" width="8.83203125" style="2113"/>
    <col min="1539" max="1539" width="20" style="2113" customWidth="1"/>
    <col min="1540" max="1540" width="22.5" style="2113" customWidth="1"/>
    <col min="1541" max="1541" width="13.33203125" style="2113" customWidth="1"/>
    <col min="1542" max="1542" width="13.5" style="2113" customWidth="1"/>
    <col min="1543" max="1792" width="8.83203125" style="2113"/>
    <col min="1793" max="1793" width="11.5" style="2113" customWidth="1"/>
    <col min="1794" max="1794" width="8.83203125" style="2113"/>
    <col min="1795" max="1795" width="20" style="2113" customWidth="1"/>
    <col min="1796" max="1796" width="22.5" style="2113" customWidth="1"/>
    <col min="1797" max="1797" width="13.33203125" style="2113" customWidth="1"/>
    <col min="1798" max="1798" width="13.5" style="2113" customWidth="1"/>
    <col min="1799" max="2048" width="8.83203125" style="2113"/>
    <col min="2049" max="2049" width="11.5" style="2113" customWidth="1"/>
    <col min="2050" max="2050" width="8.83203125" style="2113"/>
    <col min="2051" max="2051" width="20" style="2113" customWidth="1"/>
    <col min="2052" max="2052" width="22.5" style="2113" customWidth="1"/>
    <col min="2053" max="2053" width="13.33203125" style="2113" customWidth="1"/>
    <col min="2054" max="2054" width="13.5" style="2113" customWidth="1"/>
    <col min="2055" max="2304" width="8.83203125" style="2113"/>
    <col min="2305" max="2305" width="11.5" style="2113" customWidth="1"/>
    <col min="2306" max="2306" width="8.83203125" style="2113"/>
    <col min="2307" max="2307" width="20" style="2113" customWidth="1"/>
    <col min="2308" max="2308" width="22.5" style="2113" customWidth="1"/>
    <col min="2309" max="2309" width="13.33203125" style="2113" customWidth="1"/>
    <col min="2310" max="2310" width="13.5" style="2113" customWidth="1"/>
    <col min="2311" max="2560" width="8.83203125" style="2113"/>
    <col min="2561" max="2561" width="11.5" style="2113" customWidth="1"/>
    <col min="2562" max="2562" width="8.83203125" style="2113"/>
    <col min="2563" max="2563" width="20" style="2113" customWidth="1"/>
    <col min="2564" max="2564" width="22.5" style="2113" customWidth="1"/>
    <col min="2565" max="2565" width="13.33203125" style="2113" customWidth="1"/>
    <col min="2566" max="2566" width="13.5" style="2113" customWidth="1"/>
    <col min="2567" max="2816" width="8.83203125" style="2113"/>
    <col min="2817" max="2817" width="11.5" style="2113" customWidth="1"/>
    <col min="2818" max="2818" width="8.83203125" style="2113"/>
    <col min="2819" max="2819" width="20" style="2113" customWidth="1"/>
    <col min="2820" max="2820" width="22.5" style="2113" customWidth="1"/>
    <col min="2821" max="2821" width="13.33203125" style="2113" customWidth="1"/>
    <col min="2822" max="2822" width="13.5" style="2113" customWidth="1"/>
    <col min="2823" max="3072" width="8.83203125" style="2113"/>
    <col min="3073" max="3073" width="11.5" style="2113" customWidth="1"/>
    <col min="3074" max="3074" width="8.83203125" style="2113"/>
    <col min="3075" max="3075" width="20" style="2113" customWidth="1"/>
    <col min="3076" max="3076" width="22.5" style="2113" customWidth="1"/>
    <col min="3077" max="3077" width="13.33203125" style="2113" customWidth="1"/>
    <col min="3078" max="3078" width="13.5" style="2113" customWidth="1"/>
    <col min="3079" max="3328" width="8.83203125" style="2113"/>
    <col min="3329" max="3329" width="11.5" style="2113" customWidth="1"/>
    <col min="3330" max="3330" width="8.83203125" style="2113"/>
    <col min="3331" max="3331" width="20" style="2113" customWidth="1"/>
    <col min="3332" max="3332" width="22.5" style="2113" customWidth="1"/>
    <col min="3333" max="3333" width="13.33203125" style="2113" customWidth="1"/>
    <col min="3334" max="3334" width="13.5" style="2113" customWidth="1"/>
    <col min="3335" max="3584" width="8.83203125" style="2113"/>
    <col min="3585" max="3585" width="11.5" style="2113" customWidth="1"/>
    <col min="3586" max="3586" width="8.83203125" style="2113"/>
    <col min="3587" max="3587" width="20" style="2113" customWidth="1"/>
    <col min="3588" max="3588" width="22.5" style="2113" customWidth="1"/>
    <col min="3589" max="3589" width="13.33203125" style="2113" customWidth="1"/>
    <col min="3590" max="3590" width="13.5" style="2113" customWidth="1"/>
    <col min="3591" max="3840" width="8.83203125" style="2113"/>
    <col min="3841" max="3841" width="11.5" style="2113" customWidth="1"/>
    <col min="3842" max="3842" width="8.83203125" style="2113"/>
    <col min="3843" max="3843" width="20" style="2113" customWidth="1"/>
    <col min="3844" max="3844" width="22.5" style="2113" customWidth="1"/>
    <col min="3845" max="3845" width="13.33203125" style="2113" customWidth="1"/>
    <col min="3846" max="3846" width="13.5" style="2113" customWidth="1"/>
    <col min="3847" max="4096" width="8.83203125" style="2113"/>
    <col min="4097" max="4097" width="11.5" style="2113" customWidth="1"/>
    <col min="4098" max="4098" width="8.83203125" style="2113"/>
    <col min="4099" max="4099" width="20" style="2113" customWidth="1"/>
    <col min="4100" max="4100" width="22.5" style="2113" customWidth="1"/>
    <col min="4101" max="4101" width="13.33203125" style="2113" customWidth="1"/>
    <col min="4102" max="4102" width="13.5" style="2113" customWidth="1"/>
    <col min="4103" max="4352" width="8.83203125" style="2113"/>
    <col min="4353" max="4353" width="11.5" style="2113" customWidth="1"/>
    <col min="4354" max="4354" width="8.83203125" style="2113"/>
    <col min="4355" max="4355" width="20" style="2113" customWidth="1"/>
    <col min="4356" max="4356" width="22.5" style="2113" customWidth="1"/>
    <col min="4357" max="4357" width="13.33203125" style="2113" customWidth="1"/>
    <col min="4358" max="4358" width="13.5" style="2113" customWidth="1"/>
    <col min="4359" max="4608" width="8.83203125" style="2113"/>
    <col min="4609" max="4609" width="11.5" style="2113" customWidth="1"/>
    <col min="4610" max="4610" width="8.83203125" style="2113"/>
    <col min="4611" max="4611" width="20" style="2113" customWidth="1"/>
    <col min="4612" max="4612" width="22.5" style="2113" customWidth="1"/>
    <col min="4613" max="4613" width="13.33203125" style="2113" customWidth="1"/>
    <col min="4614" max="4614" width="13.5" style="2113" customWidth="1"/>
    <col min="4615" max="4864" width="8.83203125" style="2113"/>
    <col min="4865" max="4865" width="11.5" style="2113" customWidth="1"/>
    <col min="4866" max="4866" width="8.83203125" style="2113"/>
    <col min="4867" max="4867" width="20" style="2113" customWidth="1"/>
    <col min="4868" max="4868" width="22.5" style="2113" customWidth="1"/>
    <col min="4869" max="4869" width="13.33203125" style="2113" customWidth="1"/>
    <col min="4870" max="4870" width="13.5" style="2113" customWidth="1"/>
    <col min="4871" max="5120" width="8.83203125" style="2113"/>
    <col min="5121" max="5121" width="11.5" style="2113" customWidth="1"/>
    <col min="5122" max="5122" width="8.83203125" style="2113"/>
    <col min="5123" max="5123" width="20" style="2113" customWidth="1"/>
    <col min="5124" max="5124" width="22.5" style="2113" customWidth="1"/>
    <col min="5125" max="5125" width="13.33203125" style="2113" customWidth="1"/>
    <col min="5126" max="5126" width="13.5" style="2113" customWidth="1"/>
    <col min="5127" max="5376" width="8.83203125" style="2113"/>
    <col min="5377" max="5377" width="11.5" style="2113" customWidth="1"/>
    <col min="5378" max="5378" width="8.83203125" style="2113"/>
    <col min="5379" max="5379" width="20" style="2113" customWidth="1"/>
    <col min="5380" max="5380" width="22.5" style="2113" customWidth="1"/>
    <col min="5381" max="5381" width="13.33203125" style="2113" customWidth="1"/>
    <col min="5382" max="5382" width="13.5" style="2113" customWidth="1"/>
    <col min="5383" max="5632" width="8.83203125" style="2113"/>
    <col min="5633" max="5633" width="11.5" style="2113" customWidth="1"/>
    <col min="5634" max="5634" width="8.83203125" style="2113"/>
    <col min="5635" max="5635" width="20" style="2113" customWidth="1"/>
    <col min="5636" max="5636" width="22.5" style="2113" customWidth="1"/>
    <col min="5637" max="5637" width="13.33203125" style="2113" customWidth="1"/>
    <col min="5638" max="5638" width="13.5" style="2113" customWidth="1"/>
    <col min="5639" max="5888" width="8.83203125" style="2113"/>
    <col min="5889" max="5889" width="11.5" style="2113" customWidth="1"/>
    <col min="5890" max="5890" width="8.83203125" style="2113"/>
    <col min="5891" max="5891" width="20" style="2113" customWidth="1"/>
    <col min="5892" max="5892" width="22.5" style="2113" customWidth="1"/>
    <col min="5893" max="5893" width="13.33203125" style="2113" customWidth="1"/>
    <col min="5894" max="5894" width="13.5" style="2113" customWidth="1"/>
    <col min="5895" max="6144" width="8.83203125" style="2113"/>
    <col min="6145" max="6145" width="11.5" style="2113" customWidth="1"/>
    <col min="6146" max="6146" width="8.83203125" style="2113"/>
    <col min="6147" max="6147" width="20" style="2113" customWidth="1"/>
    <col min="6148" max="6148" width="22.5" style="2113" customWidth="1"/>
    <col min="6149" max="6149" width="13.33203125" style="2113" customWidth="1"/>
    <col min="6150" max="6150" width="13.5" style="2113" customWidth="1"/>
    <col min="6151" max="6400" width="8.83203125" style="2113"/>
    <col min="6401" max="6401" width="11.5" style="2113" customWidth="1"/>
    <col min="6402" max="6402" width="8.83203125" style="2113"/>
    <col min="6403" max="6403" width="20" style="2113" customWidth="1"/>
    <col min="6404" max="6404" width="22.5" style="2113" customWidth="1"/>
    <col min="6405" max="6405" width="13.33203125" style="2113" customWidth="1"/>
    <col min="6406" max="6406" width="13.5" style="2113" customWidth="1"/>
    <col min="6407" max="6656" width="8.83203125" style="2113"/>
    <col min="6657" max="6657" width="11.5" style="2113" customWidth="1"/>
    <col min="6658" max="6658" width="8.83203125" style="2113"/>
    <col min="6659" max="6659" width="20" style="2113" customWidth="1"/>
    <col min="6660" max="6660" width="22.5" style="2113" customWidth="1"/>
    <col min="6661" max="6661" width="13.33203125" style="2113" customWidth="1"/>
    <col min="6662" max="6662" width="13.5" style="2113" customWidth="1"/>
    <col min="6663" max="6912" width="8.83203125" style="2113"/>
    <col min="6913" max="6913" width="11.5" style="2113" customWidth="1"/>
    <col min="6914" max="6914" width="8.83203125" style="2113"/>
    <col min="6915" max="6915" width="20" style="2113" customWidth="1"/>
    <col min="6916" max="6916" width="22.5" style="2113" customWidth="1"/>
    <col min="6917" max="6917" width="13.33203125" style="2113" customWidth="1"/>
    <col min="6918" max="6918" width="13.5" style="2113" customWidth="1"/>
    <col min="6919" max="7168" width="8.83203125" style="2113"/>
    <col min="7169" max="7169" width="11.5" style="2113" customWidth="1"/>
    <col min="7170" max="7170" width="8.83203125" style="2113"/>
    <col min="7171" max="7171" width="20" style="2113" customWidth="1"/>
    <col min="7172" max="7172" width="22.5" style="2113" customWidth="1"/>
    <col min="7173" max="7173" width="13.33203125" style="2113" customWidth="1"/>
    <col min="7174" max="7174" width="13.5" style="2113" customWidth="1"/>
    <col min="7175" max="7424" width="8.83203125" style="2113"/>
    <col min="7425" max="7425" width="11.5" style="2113" customWidth="1"/>
    <col min="7426" max="7426" width="8.83203125" style="2113"/>
    <col min="7427" max="7427" width="20" style="2113" customWidth="1"/>
    <col min="7428" max="7428" width="22.5" style="2113" customWidth="1"/>
    <col min="7429" max="7429" width="13.33203125" style="2113" customWidth="1"/>
    <col min="7430" max="7430" width="13.5" style="2113" customWidth="1"/>
    <col min="7431" max="7680" width="8.83203125" style="2113"/>
    <col min="7681" max="7681" width="11.5" style="2113" customWidth="1"/>
    <col min="7682" max="7682" width="8.83203125" style="2113"/>
    <col min="7683" max="7683" width="20" style="2113" customWidth="1"/>
    <col min="7684" max="7684" width="22.5" style="2113" customWidth="1"/>
    <col min="7685" max="7685" width="13.33203125" style="2113" customWidth="1"/>
    <col min="7686" max="7686" width="13.5" style="2113" customWidth="1"/>
    <col min="7687" max="7936" width="8.83203125" style="2113"/>
    <col min="7937" max="7937" width="11.5" style="2113" customWidth="1"/>
    <col min="7938" max="7938" width="8.83203125" style="2113"/>
    <col min="7939" max="7939" width="20" style="2113" customWidth="1"/>
    <col min="7940" max="7940" width="22.5" style="2113" customWidth="1"/>
    <col min="7941" max="7941" width="13.33203125" style="2113" customWidth="1"/>
    <col min="7942" max="7942" width="13.5" style="2113" customWidth="1"/>
    <col min="7943" max="8192" width="8.83203125" style="2113"/>
    <col min="8193" max="8193" width="11.5" style="2113" customWidth="1"/>
    <col min="8194" max="8194" width="8.83203125" style="2113"/>
    <col min="8195" max="8195" width="20" style="2113" customWidth="1"/>
    <col min="8196" max="8196" width="22.5" style="2113" customWidth="1"/>
    <col min="8197" max="8197" width="13.33203125" style="2113" customWidth="1"/>
    <col min="8198" max="8198" width="13.5" style="2113" customWidth="1"/>
    <col min="8199" max="8448" width="8.83203125" style="2113"/>
    <col min="8449" max="8449" width="11.5" style="2113" customWidth="1"/>
    <col min="8450" max="8450" width="8.83203125" style="2113"/>
    <col min="8451" max="8451" width="20" style="2113" customWidth="1"/>
    <col min="8452" max="8452" width="22.5" style="2113" customWidth="1"/>
    <col min="8453" max="8453" width="13.33203125" style="2113" customWidth="1"/>
    <col min="8454" max="8454" width="13.5" style="2113" customWidth="1"/>
    <col min="8455" max="8704" width="8.83203125" style="2113"/>
    <col min="8705" max="8705" width="11.5" style="2113" customWidth="1"/>
    <col min="8706" max="8706" width="8.83203125" style="2113"/>
    <col min="8707" max="8707" width="20" style="2113" customWidth="1"/>
    <col min="8708" max="8708" width="22.5" style="2113" customWidth="1"/>
    <col min="8709" max="8709" width="13.33203125" style="2113" customWidth="1"/>
    <col min="8710" max="8710" width="13.5" style="2113" customWidth="1"/>
    <col min="8711" max="8960" width="8.83203125" style="2113"/>
    <col min="8961" max="8961" width="11.5" style="2113" customWidth="1"/>
    <col min="8962" max="8962" width="8.83203125" style="2113"/>
    <col min="8963" max="8963" width="20" style="2113" customWidth="1"/>
    <col min="8964" max="8964" width="22.5" style="2113" customWidth="1"/>
    <col min="8965" max="8965" width="13.33203125" style="2113" customWidth="1"/>
    <col min="8966" max="8966" width="13.5" style="2113" customWidth="1"/>
    <col min="8967" max="9216" width="8.83203125" style="2113"/>
    <col min="9217" max="9217" width="11.5" style="2113" customWidth="1"/>
    <col min="9218" max="9218" width="8.83203125" style="2113"/>
    <col min="9219" max="9219" width="20" style="2113" customWidth="1"/>
    <col min="9220" max="9220" width="22.5" style="2113" customWidth="1"/>
    <col min="9221" max="9221" width="13.33203125" style="2113" customWidth="1"/>
    <col min="9222" max="9222" width="13.5" style="2113" customWidth="1"/>
    <col min="9223" max="9472" width="8.83203125" style="2113"/>
    <col min="9473" max="9473" width="11.5" style="2113" customWidth="1"/>
    <col min="9474" max="9474" width="8.83203125" style="2113"/>
    <col min="9475" max="9475" width="20" style="2113" customWidth="1"/>
    <col min="9476" max="9476" width="22.5" style="2113" customWidth="1"/>
    <col min="9477" max="9477" width="13.33203125" style="2113" customWidth="1"/>
    <col min="9478" max="9478" width="13.5" style="2113" customWidth="1"/>
    <col min="9479" max="9728" width="8.83203125" style="2113"/>
    <col min="9729" max="9729" width="11.5" style="2113" customWidth="1"/>
    <col min="9730" max="9730" width="8.83203125" style="2113"/>
    <col min="9731" max="9731" width="20" style="2113" customWidth="1"/>
    <col min="9732" max="9732" width="22.5" style="2113" customWidth="1"/>
    <col min="9733" max="9733" width="13.33203125" style="2113" customWidth="1"/>
    <col min="9734" max="9734" width="13.5" style="2113" customWidth="1"/>
    <col min="9735" max="9984" width="8.83203125" style="2113"/>
    <col min="9985" max="9985" width="11.5" style="2113" customWidth="1"/>
    <col min="9986" max="9986" width="8.83203125" style="2113"/>
    <col min="9987" max="9987" width="20" style="2113" customWidth="1"/>
    <col min="9988" max="9988" width="22.5" style="2113" customWidth="1"/>
    <col min="9989" max="9989" width="13.33203125" style="2113" customWidth="1"/>
    <col min="9990" max="9990" width="13.5" style="2113" customWidth="1"/>
    <col min="9991" max="10240" width="8.83203125" style="2113"/>
    <col min="10241" max="10241" width="11.5" style="2113" customWidth="1"/>
    <col min="10242" max="10242" width="8.83203125" style="2113"/>
    <col min="10243" max="10243" width="20" style="2113" customWidth="1"/>
    <col min="10244" max="10244" width="22.5" style="2113" customWidth="1"/>
    <col min="10245" max="10245" width="13.33203125" style="2113" customWidth="1"/>
    <col min="10246" max="10246" width="13.5" style="2113" customWidth="1"/>
    <col min="10247" max="10496" width="8.83203125" style="2113"/>
    <col min="10497" max="10497" width="11.5" style="2113" customWidth="1"/>
    <col min="10498" max="10498" width="8.83203125" style="2113"/>
    <col min="10499" max="10499" width="20" style="2113" customWidth="1"/>
    <col min="10500" max="10500" width="22.5" style="2113" customWidth="1"/>
    <col min="10501" max="10501" width="13.33203125" style="2113" customWidth="1"/>
    <col min="10502" max="10502" width="13.5" style="2113" customWidth="1"/>
    <col min="10503" max="10752" width="8.83203125" style="2113"/>
    <col min="10753" max="10753" width="11.5" style="2113" customWidth="1"/>
    <col min="10754" max="10754" width="8.83203125" style="2113"/>
    <col min="10755" max="10755" width="20" style="2113" customWidth="1"/>
    <col min="10756" max="10756" width="22.5" style="2113" customWidth="1"/>
    <col min="10757" max="10757" width="13.33203125" style="2113" customWidth="1"/>
    <col min="10758" max="10758" width="13.5" style="2113" customWidth="1"/>
    <col min="10759" max="11008" width="8.83203125" style="2113"/>
    <col min="11009" max="11009" width="11.5" style="2113" customWidth="1"/>
    <col min="11010" max="11010" width="8.83203125" style="2113"/>
    <col min="11011" max="11011" width="20" style="2113" customWidth="1"/>
    <col min="11012" max="11012" width="22.5" style="2113" customWidth="1"/>
    <col min="11013" max="11013" width="13.33203125" style="2113" customWidth="1"/>
    <col min="11014" max="11014" width="13.5" style="2113" customWidth="1"/>
    <col min="11015" max="11264" width="8.83203125" style="2113"/>
    <col min="11265" max="11265" width="11.5" style="2113" customWidth="1"/>
    <col min="11266" max="11266" width="8.83203125" style="2113"/>
    <col min="11267" max="11267" width="20" style="2113" customWidth="1"/>
    <col min="11268" max="11268" width="22.5" style="2113" customWidth="1"/>
    <col min="11269" max="11269" width="13.33203125" style="2113" customWidth="1"/>
    <col min="11270" max="11270" width="13.5" style="2113" customWidth="1"/>
    <col min="11271" max="11520" width="8.83203125" style="2113"/>
    <col min="11521" max="11521" width="11.5" style="2113" customWidth="1"/>
    <col min="11522" max="11522" width="8.83203125" style="2113"/>
    <col min="11523" max="11523" width="20" style="2113" customWidth="1"/>
    <col min="11524" max="11524" width="22.5" style="2113" customWidth="1"/>
    <col min="11525" max="11525" width="13.33203125" style="2113" customWidth="1"/>
    <col min="11526" max="11526" width="13.5" style="2113" customWidth="1"/>
    <col min="11527" max="11776" width="8.83203125" style="2113"/>
    <col min="11777" max="11777" width="11.5" style="2113" customWidth="1"/>
    <col min="11778" max="11778" width="8.83203125" style="2113"/>
    <col min="11779" max="11779" width="20" style="2113" customWidth="1"/>
    <col min="11780" max="11780" width="22.5" style="2113" customWidth="1"/>
    <col min="11781" max="11781" width="13.33203125" style="2113" customWidth="1"/>
    <col min="11782" max="11782" width="13.5" style="2113" customWidth="1"/>
    <col min="11783" max="12032" width="8.83203125" style="2113"/>
    <col min="12033" max="12033" width="11.5" style="2113" customWidth="1"/>
    <col min="12034" max="12034" width="8.83203125" style="2113"/>
    <col min="12035" max="12035" width="20" style="2113" customWidth="1"/>
    <col min="12036" max="12036" width="22.5" style="2113" customWidth="1"/>
    <col min="12037" max="12037" width="13.33203125" style="2113" customWidth="1"/>
    <col min="12038" max="12038" width="13.5" style="2113" customWidth="1"/>
    <col min="12039" max="12288" width="8.83203125" style="2113"/>
    <col min="12289" max="12289" width="11.5" style="2113" customWidth="1"/>
    <col min="12290" max="12290" width="8.83203125" style="2113"/>
    <col min="12291" max="12291" width="20" style="2113" customWidth="1"/>
    <col min="12292" max="12292" width="22.5" style="2113" customWidth="1"/>
    <col min="12293" max="12293" width="13.33203125" style="2113" customWidth="1"/>
    <col min="12294" max="12294" width="13.5" style="2113" customWidth="1"/>
    <col min="12295" max="12544" width="8.83203125" style="2113"/>
    <col min="12545" max="12545" width="11.5" style="2113" customWidth="1"/>
    <col min="12546" max="12546" width="8.83203125" style="2113"/>
    <col min="12547" max="12547" width="20" style="2113" customWidth="1"/>
    <col min="12548" max="12548" width="22.5" style="2113" customWidth="1"/>
    <col min="12549" max="12549" width="13.33203125" style="2113" customWidth="1"/>
    <col min="12550" max="12550" width="13.5" style="2113" customWidth="1"/>
    <col min="12551" max="12800" width="8.83203125" style="2113"/>
    <col min="12801" max="12801" width="11.5" style="2113" customWidth="1"/>
    <col min="12802" max="12802" width="8.83203125" style="2113"/>
    <col min="12803" max="12803" width="20" style="2113" customWidth="1"/>
    <col min="12804" max="12804" width="22.5" style="2113" customWidth="1"/>
    <col min="12805" max="12805" width="13.33203125" style="2113" customWidth="1"/>
    <col min="12806" max="12806" width="13.5" style="2113" customWidth="1"/>
    <col min="12807" max="13056" width="8.83203125" style="2113"/>
    <col min="13057" max="13057" width="11.5" style="2113" customWidth="1"/>
    <col min="13058" max="13058" width="8.83203125" style="2113"/>
    <col min="13059" max="13059" width="20" style="2113" customWidth="1"/>
    <col min="13060" max="13060" width="22.5" style="2113" customWidth="1"/>
    <col min="13061" max="13061" width="13.33203125" style="2113" customWidth="1"/>
    <col min="13062" max="13062" width="13.5" style="2113" customWidth="1"/>
    <col min="13063" max="13312" width="8.83203125" style="2113"/>
    <col min="13313" max="13313" width="11.5" style="2113" customWidth="1"/>
    <col min="13314" max="13314" width="8.83203125" style="2113"/>
    <col min="13315" max="13315" width="20" style="2113" customWidth="1"/>
    <col min="13316" max="13316" width="22.5" style="2113" customWidth="1"/>
    <col min="13317" max="13317" width="13.33203125" style="2113" customWidth="1"/>
    <col min="13318" max="13318" width="13.5" style="2113" customWidth="1"/>
    <col min="13319" max="13568" width="8.83203125" style="2113"/>
    <col min="13569" max="13569" width="11.5" style="2113" customWidth="1"/>
    <col min="13570" max="13570" width="8.83203125" style="2113"/>
    <col min="13571" max="13571" width="20" style="2113" customWidth="1"/>
    <col min="13572" max="13572" width="22.5" style="2113" customWidth="1"/>
    <col min="13573" max="13573" width="13.33203125" style="2113" customWidth="1"/>
    <col min="13574" max="13574" width="13.5" style="2113" customWidth="1"/>
    <col min="13575" max="13824" width="8.83203125" style="2113"/>
    <col min="13825" max="13825" width="11.5" style="2113" customWidth="1"/>
    <col min="13826" max="13826" width="8.83203125" style="2113"/>
    <col min="13827" max="13827" width="20" style="2113" customWidth="1"/>
    <col min="13828" max="13828" width="22.5" style="2113" customWidth="1"/>
    <col min="13829" max="13829" width="13.33203125" style="2113" customWidth="1"/>
    <col min="13830" max="13830" width="13.5" style="2113" customWidth="1"/>
    <col min="13831" max="14080" width="8.83203125" style="2113"/>
    <col min="14081" max="14081" width="11.5" style="2113" customWidth="1"/>
    <col min="14082" max="14082" width="8.83203125" style="2113"/>
    <col min="14083" max="14083" width="20" style="2113" customWidth="1"/>
    <col min="14084" max="14084" width="22.5" style="2113" customWidth="1"/>
    <col min="14085" max="14085" width="13.33203125" style="2113" customWidth="1"/>
    <col min="14086" max="14086" width="13.5" style="2113" customWidth="1"/>
    <col min="14087" max="14336" width="8.83203125" style="2113"/>
    <col min="14337" max="14337" width="11.5" style="2113" customWidth="1"/>
    <col min="14338" max="14338" width="8.83203125" style="2113"/>
    <col min="14339" max="14339" width="20" style="2113" customWidth="1"/>
    <col min="14340" max="14340" width="22.5" style="2113" customWidth="1"/>
    <col min="14341" max="14341" width="13.33203125" style="2113" customWidth="1"/>
    <col min="14342" max="14342" width="13.5" style="2113" customWidth="1"/>
    <col min="14343" max="14592" width="8.83203125" style="2113"/>
    <col min="14593" max="14593" width="11.5" style="2113" customWidth="1"/>
    <col min="14594" max="14594" width="8.83203125" style="2113"/>
    <col min="14595" max="14595" width="20" style="2113" customWidth="1"/>
    <col min="14596" max="14596" width="22.5" style="2113" customWidth="1"/>
    <col min="14597" max="14597" width="13.33203125" style="2113" customWidth="1"/>
    <col min="14598" max="14598" width="13.5" style="2113" customWidth="1"/>
    <col min="14599" max="14848" width="8.83203125" style="2113"/>
    <col min="14849" max="14849" width="11.5" style="2113" customWidth="1"/>
    <col min="14850" max="14850" width="8.83203125" style="2113"/>
    <col min="14851" max="14851" width="20" style="2113" customWidth="1"/>
    <col min="14852" max="14852" width="22.5" style="2113" customWidth="1"/>
    <col min="14853" max="14853" width="13.33203125" style="2113" customWidth="1"/>
    <col min="14854" max="14854" width="13.5" style="2113" customWidth="1"/>
    <col min="14855" max="15104" width="8.83203125" style="2113"/>
    <col min="15105" max="15105" width="11.5" style="2113" customWidth="1"/>
    <col min="15106" max="15106" width="8.83203125" style="2113"/>
    <col min="15107" max="15107" width="20" style="2113" customWidth="1"/>
    <col min="15108" max="15108" width="22.5" style="2113" customWidth="1"/>
    <col min="15109" max="15109" width="13.33203125" style="2113" customWidth="1"/>
    <col min="15110" max="15110" width="13.5" style="2113" customWidth="1"/>
    <col min="15111" max="15360" width="8.83203125" style="2113"/>
    <col min="15361" max="15361" width="11.5" style="2113" customWidth="1"/>
    <col min="15362" max="15362" width="8.83203125" style="2113"/>
    <col min="15363" max="15363" width="20" style="2113" customWidth="1"/>
    <col min="15364" max="15364" width="22.5" style="2113" customWidth="1"/>
    <col min="15365" max="15365" width="13.33203125" style="2113" customWidth="1"/>
    <col min="15366" max="15366" width="13.5" style="2113" customWidth="1"/>
    <col min="15367" max="15616" width="8.83203125" style="2113"/>
    <col min="15617" max="15617" width="11.5" style="2113" customWidth="1"/>
    <col min="15618" max="15618" width="8.83203125" style="2113"/>
    <col min="15619" max="15619" width="20" style="2113" customWidth="1"/>
    <col min="15620" max="15620" width="22.5" style="2113" customWidth="1"/>
    <col min="15621" max="15621" width="13.33203125" style="2113" customWidth="1"/>
    <col min="15622" max="15622" width="13.5" style="2113" customWidth="1"/>
    <col min="15623" max="15872" width="8.83203125" style="2113"/>
    <col min="15873" max="15873" width="11.5" style="2113" customWidth="1"/>
    <col min="15874" max="15874" width="8.83203125" style="2113"/>
    <col min="15875" max="15875" width="20" style="2113" customWidth="1"/>
    <col min="15876" max="15876" width="22.5" style="2113" customWidth="1"/>
    <col min="15877" max="15877" width="13.33203125" style="2113" customWidth="1"/>
    <col min="15878" max="15878" width="13.5" style="2113" customWidth="1"/>
    <col min="15879" max="16128" width="8.83203125" style="2113"/>
    <col min="16129" max="16129" width="11.5" style="2113" customWidth="1"/>
    <col min="16130" max="16130" width="8.83203125" style="2113"/>
    <col min="16131" max="16131" width="20" style="2113" customWidth="1"/>
    <col min="16132" max="16132" width="22.5" style="2113" customWidth="1"/>
    <col min="16133" max="16133" width="13.33203125" style="2113" customWidth="1"/>
    <col min="16134" max="16134" width="13.5" style="2113" customWidth="1"/>
    <col min="16135" max="16384" width="8.83203125" style="2113"/>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42" customHeight="1">
      <c r="A2" s="7174" t="s">
        <v>3652</v>
      </c>
      <c r="B2" s="7174"/>
      <c r="C2" s="7174"/>
      <c r="D2" s="7174"/>
      <c r="E2" s="7174"/>
      <c r="F2" s="7174"/>
      <c r="G2" s="7174"/>
      <c r="H2" s="7174"/>
    </row>
    <row r="3" spans="1:90" ht="13.5" customHeight="1">
      <c r="A3" s="7175" t="s">
        <v>3653</v>
      </c>
      <c r="B3" s="7175"/>
      <c r="C3" s="7175"/>
      <c r="D3" s="7175"/>
      <c r="E3" s="7175"/>
      <c r="F3" s="7175"/>
      <c r="G3" s="2769"/>
      <c r="H3" s="2769"/>
    </row>
    <row r="4" spans="1:90" ht="4.5" customHeight="1"/>
    <row r="5" spans="1:90" ht="19.5" customHeight="1">
      <c r="A5" s="2770" t="s">
        <v>3654</v>
      </c>
      <c r="B5" s="2771"/>
      <c r="C5" s="2772"/>
      <c r="D5" s="2772"/>
      <c r="E5" s="2773"/>
      <c r="F5" s="2774" t="s">
        <v>3655</v>
      </c>
      <c r="G5" s="2775">
        <v>2018</v>
      </c>
      <c r="H5" s="2775" t="s">
        <v>2106</v>
      </c>
    </row>
    <row r="6" spans="1:90" ht="19.899999999999999" customHeight="1">
      <c r="A6" s="2776" t="s">
        <v>442</v>
      </c>
      <c r="B6" s="2777"/>
      <c r="C6" s="2778"/>
      <c r="D6" s="2778"/>
      <c r="E6" s="2779"/>
      <c r="F6" s="2780"/>
      <c r="G6" s="2110"/>
      <c r="H6" s="2110"/>
    </row>
    <row r="7" spans="1:90" ht="19.899999999999999" customHeight="1">
      <c r="A7" s="2246" t="s">
        <v>3656</v>
      </c>
      <c r="B7" s="2247"/>
      <c r="C7" s="2247"/>
      <c r="D7" s="2247"/>
      <c r="E7" s="2248"/>
      <c r="F7" s="2111" t="s">
        <v>3657</v>
      </c>
      <c r="G7" s="2112">
        <v>14915</v>
      </c>
      <c r="H7" s="2112">
        <v>14914.5</v>
      </c>
    </row>
    <row r="8" spans="1:90" ht="19.899999999999999" customHeight="1">
      <c r="A8" s="2246" t="s">
        <v>3658</v>
      </c>
      <c r="B8" s="2247"/>
      <c r="C8" s="2247"/>
      <c r="D8" s="2247"/>
      <c r="E8" s="2248"/>
      <c r="F8" s="2111" t="s">
        <v>3657</v>
      </c>
      <c r="G8" s="2112">
        <v>13953</v>
      </c>
      <c r="H8" s="2112">
        <v>13953</v>
      </c>
    </row>
    <row r="9" spans="1:90" ht="19.899999999999999" customHeight="1">
      <c r="A9" s="2246" t="s">
        <v>3659</v>
      </c>
      <c r="B9" s="2247"/>
      <c r="C9" s="2247"/>
      <c r="D9" s="2247"/>
      <c r="E9" s="2248"/>
      <c r="F9" s="2111" t="s">
        <v>3660</v>
      </c>
      <c r="G9" s="2114">
        <v>5613.2</v>
      </c>
      <c r="H9" s="2114">
        <v>5777.0439999999999</v>
      </c>
    </row>
    <row r="10" spans="1:90" ht="19.899999999999999" customHeight="1">
      <c r="A10" s="2246" t="s">
        <v>3661</v>
      </c>
      <c r="B10" s="2247"/>
      <c r="C10" s="2247"/>
      <c r="D10" s="2247"/>
      <c r="E10" s="2248"/>
      <c r="F10" s="2111" t="s">
        <v>3662</v>
      </c>
      <c r="G10" s="2114">
        <v>4190.46</v>
      </c>
      <c r="H10" s="2114">
        <v>4264.1967999999997</v>
      </c>
    </row>
    <row r="11" spans="1:90" ht="19.899999999999999" customHeight="1">
      <c r="A11" s="2246" t="s">
        <v>3663</v>
      </c>
      <c r="B11" s="2247"/>
      <c r="C11" s="2247"/>
      <c r="D11" s="2247"/>
      <c r="E11" s="2248"/>
      <c r="F11" s="2115" t="s">
        <v>3664</v>
      </c>
      <c r="G11" s="2116">
        <v>3.31</v>
      </c>
      <c r="H11" s="2116">
        <v>3.37</v>
      </c>
    </row>
    <row r="12" spans="1:90" ht="19.899999999999999" customHeight="1">
      <c r="A12" s="2246" t="s">
        <v>3665</v>
      </c>
      <c r="B12" s="2247"/>
      <c r="C12" s="2247"/>
      <c r="D12" s="2247"/>
      <c r="E12" s="2248"/>
      <c r="F12" s="2111" t="s">
        <v>3485</v>
      </c>
      <c r="G12" s="2114">
        <v>3131.6409083569852</v>
      </c>
      <c r="H12" s="2114">
        <v>3236.6</v>
      </c>
    </row>
    <row r="13" spans="1:90" ht="19.899999999999999" customHeight="1">
      <c r="A13" s="2246" t="s">
        <v>3666</v>
      </c>
      <c r="B13" s="2247"/>
      <c r="C13" s="2247"/>
      <c r="D13" s="2247"/>
      <c r="E13" s="2248"/>
      <c r="F13" s="2111" t="s">
        <v>184</v>
      </c>
      <c r="G13" s="2114">
        <v>20.711536135133656</v>
      </c>
      <c r="H13" s="2114">
        <v>21.7</v>
      </c>
    </row>
    <row r="14" spans="1:90" ht="19.899999999999999" customHeight="1">
      <c r="A14" s="2246" t="s">
        <v>3667</v>
      </c>
      <c r="B14" s="2247"/>
      <c r="C14" s="2247"/>
      <c r="D14" s="2247"/>
      <c r="E14" s="2248"/>
      <c r="F14" s="2111" t="s">
        <v>3473</v>
      </c>
      <c r="G14" s="2114">
        <v>1586.3</v>
      </c>
      <c r="H14" s="2114">
        <v>1626.7</v>
      </c>
    </row>
    <row r="15" spans="1:90" ht="19.899999999999999" customHeight="1">
      <c r="A15" s="2246" t="s">
        <v>3668</v>
      </c>
      <c r="B15" s="2247"/>
      <c r="C15" s="2247"/>
      <c r="D15" s="2247"/>
      <c r="E15" s="2248"/>
      <c r="F15" s="2111" t="s">
        <v>184</v>
      </c>
      <c r="G15" s="2114">
        <v>12.9</v>
      </c>
      <c r="H15" s="2114">
        <v>12.6</v>
      </c>
    </row>
    <row r="16" spans="1:90" ht="19.899999999999999" customHeight="1">
      <c r="A16" s="2246" t="s">
        <v>3669</v>
      </c>
      <c r="B16" s="2247"/>
      <c r="C16" s="2247"/>
      <c r="D16" s="2247"/>
      <c r="E16" s="2248"/>
      <c r="F16" s="2117" t="s">
        <v>3481</v>
      </c>
      <c r="G16" s="2116">
        <v>1.25</v>
      </c>
      <c r="H16" s="2116">
        <v>1.29</v>
      </c>
    </row>
    <row r="17" spans="1:8" ht="19.899999999999999" customHeight="1">
      <c r="A17" s="2246" t="s">
        <v>3670</v>
      </c>
      <c r="B17" s="2247"/>
      <c r="C17" s="2247"/>
      <c r="D17" s="2247"/>
      <c r="E17" s="2248"/>
      <c r="F17" s="2117" t="s">
        <v>3481</v>
      </c>
      <c r="G17" s="2116">
        <v>0.78</v>
      </c>
      <c r="H17" s="2116">
        <v>0.82</v>
      </c>
    </row>
    <row r="18" spans="1:8" ht="27.6" customHeight="1">
      <c r="A18" s="7176" t="s">
        <v>3671</v>
      </c>
      <c r="B18" s="7177"/>
      <c r="C18" s="7177"/>
      <c r="D18" s="7177"/>
      <c r="E18" s="7178"/>
      <c r="F18" s="2781" t="s">
        <v>3479</v>
      </c>
      <c r="G18" s="2118">
        <v>0.44</v>
      </c>
      <c r="H18" s="2118">
        <v>0.44</v>
      </c>
    </row>
    <row r="19" spans="1:8" ht="25.5" customHeight="1">
      <c r="A19" s="2782" t="s">
        <v>440</v>
      </c>
      <c r="B19" s="2119"/>
      <c r="C19" s="2119"/>
      <c r="D19" s="2119"/>
      <c r="E19" s="2120"/>
      <c r="F19" s="2121"/>
      <c r="G19" s="2122"/>
      <c r="H19" s="2122"/>
    </row>
    <row r="20" spans="1:8" ht="19.899999999999999" customHeight="1">
      <c r="A20" s="7179" t="s">
        <v>3672</v>
      </c>
      <c r="B20" s="7180"/>
      <c r="C20" s="7180"/>
      <c r="D20" s="7180"/>
      <c r="E20" s="7181"/>
      <c r="F20" s="2783" t="s">
        <v>3657</v>
      </c>
      <c r="G20" s="2123">
        <v>47048</v>
      </c>
      <c r="H20" s="2123">
        <v>47031</v>
      </c>
    </row>
    <row r="21" spans="1:8" ht="19.899999999999999" customHeight="1">
      <c r="A21" s="2784" t="s">
        <v>3673</v>
      </c>
      <c r="B21" s="2785"/>
      <c r="C21" s="2785"/>
      <c r="D21" s="2785"/>
      <c r="E21" s="2786"/>
      <c r="F21" s="2783" t="s">
        <v>184</v>
      </c>
      <c r="G21" s="2124">
        <v>25.2</v>
      </c>
      <c r="H21" s="2124">
        <v>25.2</v>
      </c>
    </row>
    <row r="22" spans="1:8" ht="19.899999999999999" customHeight="1">
      <c r="A22" s="2246" t="s">
        <v>3674</v>
      </c>
      <c r="B22" s="2247"/>
      <c r="C22" s="2247"/>
      <c r="D22" s="2247"/>
      <c r="E22" s="2248"/>
      <c r="F22" s="2125" t="s">
        <v>3664</v>
      </c>
      <c r="G22" s="2126" t="s">
        <v>3675</v>
      </c>
      <c r="H22" s="2112">
        <v>31663</v>
      </c>
    </row>
    <row r="23" spans="1:8" ht="19.899999999999999" customHeight="1">
      <c r="A23" s="2246" t="s">
        <v>3676</v>
      </c>
      <c r="B23" s="2127"/>
      <c r="C23" s="2247"/>
      <c r="D23" s="2247"/>
      <c r="E23" s="2248"/>
      <c r="F23" s="2125" t="s">
        <v>3657</v>
      </c>
      <c r="G23" s="2126" t="s">
        <v>3677</v>
      </c>
      <c r="H23" s="2112">
        <v>15640</v>
      </c>
    </row>
    <row r="24" spans="1:8" ht="19.899999999999999" customHeight="1">
      <c r="A24" s="2246" t="s">
        <v>3678</v>
      </c>
      <c r="B24" s="2247"/>
      <c r="C24" s="2247"/>
      <c r="D24" s="2247"/>
      <c r="E24" s="2248"/>
      <c r="F24" s="2125" t="s">
        <v>3679</v>
      </c>
      <c r="G24" s="2112">
        <v>2816</v>
      </c>
      <c r="H24" s="2112">
        <v>2130</v>
      </c>
    </row>
    <row r="25" spans="1:8" ht="19.899999999999999" customHeight="1">
      <c r="A25" s="2246" t="s">
        <v>3680</v>
      </c>
      <c r="B25" s="2247"/>
      <c r="C25" s="2247"/>
      <c r="D25" s="2247"/>
      <c r="E25" s="2248"/>
      <c r="F25" s="2125" t="s">
        <v>3681</v>
      </c>
      <c r="G25" s="2114">
        <v>28.2</v>
      </c>
      <c r="H25" s="2114">
        <v>28.2</v>
      </c>
    </row>
    <row r="26" spans="1:8" ht="19.899999999999999" customHeight="1">
      <c r="A26" s="2246" t="s">
        <v>3682</v>
      </c>
      <c r="B26" s="2247"/>
      <c r="C26" s="2247"/>
      <c r="D26" s="2247"/>
      <c r="E26" s="2248"/>
      <c r="F26" s="2125" t="s">
        <v>3681</v>
      </c>
      <c r="G26" s="2114">
        <v>20.7</v>
      </c>
      <c r="H26" s="2114">
        <v>20.8</v>
      </c>
    </row>
    <row r="27" spans="1:8" ht="19.899999999999999" customHeight="1">
      <c r="A27" s="2246" t="s">
        <v>3683</v>
      </c>
      <c r="B27" s="2247"/>
      <c r="C27" s="2247"/>
      <c r="D27" s="2247"/>
      <c r="E27" s="2248"/>
      <c r="F27" s="2125" t="s">
        <v>3681</v>
      </c>
      <c r="G27" s="2114">
        <v>24.4</v>
      </c>
      <c r="H27" s="2114">
        <v>24.5</v>
      </c>
    </row>
    <row r="28" spans="1:8" ht="19.899999999999999" customHeight="1">
      <c r="A28" s="2246" t="s">
        <v>3684</v>
      </c>
      <c r="B28" s="2247"/>
      <c r="C28" s="2247"/>
      <c r="D28" s="2247"/>
      <c r="E28" s="2248"/>
      <c r="F28" s="2125" t="s">
        <v>3685</v>
      </c>
      <c r="G28" s="2112">
        <v>578</v>
      </c>
      <c r="H28" s="2112">
        <v>595</v>
      </c>
    </row>
    <row r="29" spans="1:8" ht="19.899999999999999" customHeight="1">
      <c r="A29" s="2246" t="s">
        <v>3686</v>
      </c>
      <c r="B29" s="2247"/>
      <c r="C29" s="2247"/>
      <c r="D29" s="2247"/>
      <c r="E29" s="2248"/>
      <c r="F29" s="2128" t="s">
        <v>3497</v>
      </c>
      <c r="G29" s="2112">
        <v>180</v>
      </c>
      <c r="H29" s="2112">
        <v>181</v>
      </c>
    </row>
    <row r="30" spans="1:8" ht="19.899999999999999" customHeight="1">
      <c r="A30" s="2249" t="s">
        <v>3687</v>
      </c>
      <c r="B30" s="2250"/>
      <c r="C30" s="2250"/>
      <c r="D30" s="2250"/>
      <c r="E30" s="2251"/>
      <c r="F30" s="2129" t="s">
        <v>3688</v>
      </c>
      <c r="G30" s="2130">
        <v>1.22</v>
      </c>
      <c r="H30" s="2130">
        <v>1.2</v>
      </c>
    </row>
    <row r="31" spans="1:8" ht="13.5" customHeight="1">
      <c r="A31" s="2247"/>
      <c r="B31" s="2247"/>
      <c r="C31" s="2247"/>
      <c r="D31" s="2247"/>
      <c r="E31" s="2247"/>
      <c r="F31" s="2131"/>
      <c r="G31" s="2132"/>
      <c r="H31" s="2132"/>
    </row>
    <row r="32" spans="1:8" ht="19.5" customHeight="1">
      <c r="A32" s="7173" t="s">
        <v>3689</v>
      </c>
      <c r="B32" s="7173"/>
      <c r="C32" s="7173"/>
      <c r="D32" s="7173"/>
      <c r="E32" s="7173"/>
      <c r="F32" s="7173"/>
      <c r="G32" s="7173"/>
      <c r="H32" s="7173"/>
    </row>
    <row r="33" spans="1:8" ht="21" customHeight="1">
      <c r="A33" s="7192" t="s">
        <v>3690</v>
      </c>
      <c r="B33" s="7193"/>
      <c r="C33" s="7193"/>
      <c r="D33" s="7193"/>
      <c r="E33" s="7194"/>
      <c r="F33" s="2133" t="s">
        <v>3691</v>
      </c>
      <c r="G33" s="7195">
        <v>322</v>
      </c>
      <c r="H33" s="7196"/>
    </row>
    <row r="34" spans="1:8" ht="21" customHeight="1">
      <c r="A34" s="7182" t="s">
        <v>3692</v>
      </c>
      <c r="B34" s="7183"/>
      <c r="C34" s="7183"/>
      <c r="D34" s="7183"/>
      <c r="E34" s="7184"/>
      <c r="F34" s="2111" t="s">
        <v>3691</v>
      </c>
      <c r="G34" s="7185">
        <v>150</v>
      </c>
      <c r="H34" s="7186"/>
    </row>
    <row r="35" spans="1:8" ht="21" customHeight="1">
      <c r="A35" s="7182" t="s">
        <v>3693</v>
      </c>
      <c r="B35" s="7183"/>
      <c r="C35" s="7183"/>
      <c r="D35" s="7183"/>
      <c r="E35" s="7184"/>
      <c r="F35" s="2111" t="s">
        <v>3694</v>
      </c>
      <c r="G35" s="7185">
        <v>300</v>
      </c>
      <c r="H35" s="7186"/>
    </row>
    <row r="36" spans="1:8" ht="21" customHeight="1">
      <c r="A36" s="7182" t="s">
        <v>3695</v>
      </c>
      <c r="B36" s="7183"/>
      <c r="C36" s="7183"/>
      <c r="D36" s="7183"/>
      <c r="E36" s="7184"/>
      <c r="F36" s="2111" t="s">
        <v>3694</v>
      </c>
      <c r="G36" s="7185">
        <v>243</v>
      </c>
      <c r="H36" s="7186"/>
    </row>
    <row r="37" spans="1:8" ht="21" customHeight="1">
      <c r="A37" s="7187" t="s">
        <v>3696</v>
      </c>
      <c r="B37" s="7188"/>
      <c r="C37" s="7188"/>
      <c r="D37" s="7188"/>
      <c r="E37" s="7189"/>
      <c r="F37" s="2134" t="s">
        <v>3694</v>
      </c>
      <c r="G37" s="7190" t="s">
        <v>3697</v>
      </c>
      <c r="H37" s="7191"/>
    </row>
    <row r="38" spans="1:8" ht="28.5" customHeight="1">
      <c r="A38" s="2787" t="s">
        <v>3698</v>
      </c>
      <c r="D38" s="2135"/>
    </row>
    <row r="39" spans="1:8" ht="18" customHeight="1">
      <c r="C39" s="2788"/>
      <c r="F39" s="2789"/>
    </row>
    <row r="40" spans="1:8" ht="16.5" customHeight="1">
      <c r="C40" s="2788"/>
      <c r="E40" s="2789"/>
      <c r="F40" s="2789"/>
    </row>
  </sheetData>
  <mergeCells count="16">
    <mergeCell ref="A36:E36"/>
    <mergeCell ref="G36:H36"/>
    <mergeCell ref="A37:E37"/>
    <mergeCell ref="G37:H37"/>
    <mergeCell ref="A33:E33"/>
    <mergeCell ref="G33:H33"/>
    <mergeCell ref="A34:E34"/>
    <mergeCell ref="G34:H34"/>
    <mergeCell ref="A35:E35"/>
    <mergeCell ref="G35:H35"/>
    <mergeCell ref="A32:H32"/>
    <mergeCell ref="A1:C1"/>
    <mergeCell ref="A2:H2"/>
    <mergeCell ref="A3:F3"/>
    <mergeCell ref="A18:E18"/>
    <mergeCell ref="A20:E20"/>
  </mergeCells>
  <hyperlinks>
    <hyperlink ref="A1" location="CONTENT!A1" display="Back to table of contents"/>
  </hyperlinks>
  <pageMargins left="0.70866141732283505" right="0.31496062992126" top="0.78740157480314998" bottom="0.511811023622047" header="0.55118110236220497" footer="0.31496062992126"/>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CK19"/>
  <sheetViews>
    <sheetView zoomScale="85" zoomScaleNormal="85" workbookViewId="0">
      <selection activeCell="AB1" sqref="AB1:AB1048576"/>
    </sheetView>
  </sheetViews>
  <sheetFormatPr defaultRowHeight="15"/>
  <cols>
    <col min="1" max="1" width="15.1640625" style="508" customWidth="1"/>
    <col min="2" max="2" width="5" style="508" customWidth="1"/>
    <col min="3" max="3" width="5" style="2736" customWidth="1"/>
    <col min="4" max="4" width="5" style="508" customWidth="1"/>
    <col min="5" max="5" width="5" style="2736" customWidth="1"/>
    <col min="6" max="6" width="5" style="508" customWidth="1"/>
    <col min="7" max="7" width="5" style="2736" customWidth="1"/>
    <col min="8" max="8" width="5" style="508" customWidth="1"/>
    <col min="9" max="9" width="5" style="2736" customWidth="1"/>
    <col min="10" max="10" width="5" style="508" customWidth="1"/>
    <col min="11" max="11" width="5" style="2736" customWidth="1"/>
    <col min="12" max="12" width="5" style="508" customWidth="1"/>
    <col min="13" max="13" width="5" style="2736" customWidth="1"/>
    <col min="14" max="14" width="5" style="508" customWidth="1"/>
    <col min="15" max="15" width="5" style="2736" customWidth="1"/>
    <col min="16" max="16" width="5" style="508" customWidth="1"/>
    <col min="17" max="17" width="5" style="2736" customWidth="1"/>
    <col min="18" max="18" width="5" style="508" customWidth="1"/>
    <col min="19" max="19" width="5" style="2736" customWidth="1"/>
    <col min="20" max="20" width="5" style="508" customWidth="1"/>
    <col min="21" max="21" width="5" style="2736" customWidth="1"/>
    <col min="22" max="22" width="5" style="508" customWidth="1"/>
    <col min="23" max="23" width="5" style="2736" customWidth="1"/>
    <col min="24" max="24" width="5" style="508" customWidth="1"/>
    <col min="25" max="25" width="5" style="2736" customWidth="1"/>
    <col min="26" max="27" width="5" style="508" customWidth="1"/>
    <col min="28" max="255" width="8.83203125" style="508"/>
    <col min="256" max="256" width="15.1640625" style="508" customWidth="1"/>
    <col min="257" max="257" width="5.83203125" style="508" customWidth="1"/>
    <col min="258" max="258" width="6.6640625" style="508" customWidth="1"/>
    <col min="259" max="263" width="5.83203125" style="508" customWidth="1"/>
    <col min="264" max="264" width="6" style="508" customWidth="1"/>
    <col min="265" max="281" width="5.83203125" style="508" customWidth="1"/>
    <col min="282" max="282" width="11" style="508" customWidth="1"/>
    <col min="283" max="283" width="10.33203125" style="508" customWidth="1"/>
    <col min="284" max="511" width="8.83203125" style="508"/>
    <col min="512" max="512" width="15.1640625" style="508" customWidth="1"/>
    <col min="513" max="513" width="5.83203125" style="508" customWidth="1"/>
    <col min="514" max="514" width="6.6640625" style="508" customWidth="1"/>
    <col min="515" max="519" width="5.83203125" style="508" customWidth="1"/>
    <col min="520" max="520" width="6" style="508" customWidth="1"/>
    <col min="521" max="537" width="5.83203125" style="508" customWidth="1"/>
    <col min="538" max="538" width="11" style="508" customWidth="1"/>
    <col min="539" max="539" width="10.33203125" style="508" customWidth="1"/>
    <col min="540" max="767" width="8.83203125" style="508"/>
    <col min="768" max="768" width="15.1640625" style="508" customWidth="1"/>
    <col min="769" max="769" width="5.83203125" style="508" customWidth="1"/>
    <col min="770" max="770" width="6.6640625" style="508" customWidth="1"/>
    <col min="771" max="775" width="5.83203125" style="508" customWidth="1"/>
    <col min="776" max="776" width="6" style="508" customWidth="1"/>
    <col min="777" max="793" width="5.83203125" style="508" customWidth="1"/>
    <col min="794" max="794" width="11" style="508" customWidth="1"/>
    <col min="795" max="795" width="10.33203125" style="508" customWidth="1"/>
    <col min="796" max="1023" width="8.83203125" style="508"/>
    <col min="1024" max="1024" width="15.1640625" style="508" customWidth="1"/>
    <col min="1025" max="1025" width="5.83203125" style="508" customWidth="1"/>
    <col min="1026" max="1026" width="6.6640625" style="508" customWidth="1"/>
    <col min="1027" max="1031" width="5.83203125" style="508" customWidth="1"/>
    <col min="1032" max="1032" width="6" style="508" customWidth="1"/>
    <col min="1033" max="1049" width="5.83203125" style="508" customWidth="1"/>
    <col min="1050" max="1050" width="11" style="508" customWidth="1"/>
    <col min="1051" max="1051" width="10.33203125" style="508" customWidth="1"/>
    <col min="1052" max="1279" width="8.83203125" style="508"/>
    <col min="1280" max="1280" width="15.1640625" style="508" customWidth="1"/>
    <col min="1281" max="1281" width="5.83203125" style="508" customWidth="1"/>
    <col min="1282" max="1282" width="6.6640625" style="508" customWidth="1"/>
    <col min="1283" max="1287" width="5.83203125" style="508" customWidth="1"/>
    <col min="1288" max="1288" width="6" style="508" customWidth="1"/>
    <col min="1289" max="1305" width="5.83203125" style="508" customWidth="1"/>
    <col min="1306" max="1306" width="11" style="508" customWidth="1"/>
    <col min="1307" max="1307" width="10.33203125" style="508" customWidth="1"/>
    <col min="1308" max="1535" width="8.83203125" style="508"/>
    <col min="1536" max="1536" width="15.1640625" style="508" customWidth="1"/>
    <col min="1537" max="1537" width="5.83203125" style="508" customWidth="1"/>
    <col min="1538" max="1538" width="6.6640625" style="508" customWidth="1"/>
    <col min="1539" max="1543" width="5.83203125" style="508" customWidth="1"/>
    <col min="1544" max="1544" width="6" style="508" customWidth="1"/>
    <col min="1545" max="1561" width="5.83203125" style="508" customWidth="1"/>
    <col min="1562" max="1562" width="11" style="508" customWidth="1"/>
    <col min="1563" max="1563" width="10.33203125" style="508" customWidth="1"/>
    <col min="1564" max="1791" width="8.83203125" style="508"/>
    <col min="1792" max="1792" width="15.1640625" style="508" customWidth="1"/>
    <col min="1793" max="1793" width="5.83203125" style="508" customWidth="1"/>
    <col min="1794" max="1794" width="6.6640625" style="508" customWidth="1"/>
    <col min="1795" max="1799" width="5.83203125" style="508" customWidth="1"/>
    <col min="1800" max="1800" width="6" style="508" customWidth="1"/>
    <col min="1801" max="1817" width="5.83203125" style="508" customWidth="1"/>
    <col min="1818" max="1818" width="11" style="508" customWidth="1"/>
    <col min="1819" max="1819" width="10.33203125" style="508" customWidth="1"/>
    <col min="1820" max="2047" width="8.83203125" style="508"/>
    <col min="2048" max="2048" width="15.1640625" style="508" customWidth="1"/>
    <col min="2049" max="2049" width="5.83203125" style="508" customWidth="1"/>
    <col min="2050" max="2050" width="6.6640625" style="508" customWidth="1"/>
    <col min="2051" max="2055" width="5.83203125" style="508" customWidth="1"/>
    <col min="2056" max="2056" width="6" style="508" customWidth="1"/>
    <col min="2057" max="2073" width="5.83203125" style="508" customWidth="1"/>
    <col min="2074" max="2074" width="11" style="508" customWidth="1"/>
    <col min="2075" max="2075" width="10.33203125" style="508" customWidth="1"/>
    <col min="2076" max="2303" width="8.83203125" style="508"/>
    <col min="2304" max="2304" width="15.1640625" style="508" customWidth="1"/>
    <col min="2305" max="2305" width="5.83203125" style="508" customWidth="1"/>
    <col min="2306" max="2306" width="6.6640625" style="508" customWidth="1"/>
    <col min="2307" max="2311" width="5.83203125" style="508" customWidth="1"/>
    <col min="2312" max="2312" width="6" style="508" customWidth="1"/>
    <col min="2313" max="2329" width="5.83203125" style="508" customWidth="1"/>
    <col min="2330" max="2330" width="11" style="508" customWidth="1"/>
    <col min="2331" max="2331" width="10.33203125" style="508" customWidth="1"/>
    <col min="2332" max="2559" width="8.83203125" style="508"/>
    <col min="2560" max="2560" width="15.1640625" style="508" customWidth="1"/>
    <col min="2561" max="2561" width="5.83203125" style="508" customWidth="1"/>
    <col min="2562" max="2562" width="6.6640625" style="508" customWidth="1"/>
    <col min="2563" max="2567" width="5.83203125" style="508" customWidth="1"/>
    <col min="2568" max="2568" width="6" style="508" customWidth="1"/>
    <col min="2569" max="2585" width="5.83203125" style="508" customWidth="1"/>
    <col min="2586" max="2586" width="11" style="508" customWidth="1"/>
    <col min="2587" max="2587" width="10.33203125" style="508" customWidth="1"/>
    <col min="2588" max="2815" width="8.83203125" style="508"/>
    <col min="2816" max="2816" width="15.1640625" style="508" customWidth="1"/>
    <col min="2817" max="2817" width="5.83203125" style="508" customWidth="1"/>
    <col min="2818" max="2818" width="6.6640625" style="508" customWidth="1"/>
    <col min="2819" max="2823" width="5.83203125" style="508" customWidth="1"/>
    <col min="2824" max="2824" width="6" style="508" customWidth="1"/>
    <col min="2825" max="2841" width="5.83203125" style="508" customWidth="1"/>
    <col min="2842" max="2842" width="11" style="508" customWidth="1"/>
    <col min="2843" max="2843" width="10.33203125" style="508" customWidth="1"/>
    <col min="2844" max="3071" width="8.83203125" style="508"/>
    <col min="3072" max="3072" width="15.1640625" style="508" customWidth="1"/>
    <col min="3073" max="3073" width="5.83203125" style="508" customWidth="1"/>
    <col min="3074" max="3074" width="6.6640625" style="508" customWidth="1"/>
    <col min="3075" max="3079" width="5.83203125" style="508" customWidth="1"/>
    <col min="3080" max="3080" width="6" style="508" customWidth="1"/>
    <col min="3081" max="3097" width="5.83203125" style="508" customWidth="1"/>
    <col min="3098" max="3098" width="11" style="508" customWidth="1"/>
    <col min="3099" max="3099" width="10.33203125" style="508" customWidth="1"/>
    <col min="3100" max="3327" width="8.83203125" style="508"/>
    <col min="3328" max="3328" width="15.1640625" style="508" customWidth="1"/>
    <col min="3329" max="3329" width="5.83203125" style="508" customWidth="1"/>
    <col min="3330" max="3330" width="6.6640625" style="508" customWidth="1"/>
    <col min="3331" max="3335" width="5.83203125" style="508" customWidth="1"/>
    <col min="3336" max="3336" width="6" style="508" customWidth="1"/>
    <col min="3337" max="3353" width="5.83203125" style="508" customWidth="1"/>
    <col min="3354" max="3354" width="11" style="508" customWidth="1"/>
    <col min="3355" max="3355" width="10.33203125" style="508" customWidth="1"/>
    <col min="3356" max="3583" width="8.83203125" style="508"/>
    <col min="3584" max="3584" width="15.1640625" style="508" customWidth="1"/>
    <col min="3585" max="3585" width="5.83203125" style="508" customWidth="1"/>
    <col min="3586" max="3586" width="6.6640625" style="508" customWidth="1"/>
    <col min="3587" max="3591" width="5.83203125" style="508" customWidth="1"/>
    <col min="3592" max="3592" width="6" style="508" customWidth="1"/>
    <col min="3593" max="3609" width="5.83203125" style="508" customWidth="1"/>
    <col min="3610" max="3610" width="11" style="508" customWidth="1"/>
    <col min="3611" max="3611" width="10.33203125" style="508" customWidth="1"/>
    <col min="3612" max="3839" width="8.83203125" style="508"/>
    <col min="3840" max="3840" width="15.1640625" style="508" customWidth="1"/>
    <col min="3841" max="3841" width="5.83203125" style="508" customWidth="1"/>
    <col min="3842" max="3842" width="6.6640625" style="508" customWidth="1"/>
    <col min="3843" max="3847" width="5.83203125" style="508" customWidth="1"/>
    <col min="3848" max="3848" width="6" style="508" customWidth="1"/>
    <col min="3849" max="3865" width="5.83203125" style="508" customWidth="1"/>
    <col min="3866" max="3866" width="11" style="508" customWidth="1"/>
    <col min="3867" max="3867" width="10.33203125" style="508" customWidth="1"/>
    <col min="3868" max="4095" width="8.83203125" style="508"/>
    <col min="4096" max="4096" width="15.1640625" style="508" customWidth="1"/>
    <col min="4097" max="4097" width="5.83203125" style="508" customWidth="1"/>
    <col min="4098" max="4098" width="6.6640625" style="508" customWidth="1"/>
    <col min="4099" max="4103" width="5.83203125" style="508" customWidth="1"/>
    <col min="4104" max="4104" width="6" style="508" customWidth="1"/>
    <col min="4105" max="4121" width="5.83203125" style="508" customWidth="1"/>
    <col min="4122" max="4122" width="11" style="508" customWidth="1"/>
    <col min="4123" max="4123" width="10.33203125" style="508" customWidth="1"/>
    <col min="4124" max="4351" width="8.83203125" style="508"/>
    <col min="4352" max="4352" width="15.1640625" style="508" customWidth="1"/>
    <col min="4353" max="4353" width="5.83203125" style="508" customWidth="1"/>
    <col min="4354" max="4354" width="6.6640625" style="508" customWidth="1"/>
    <col min="4355" max="4359" width="5.83203125" style="508" customWidth="1"/>
    <col min="4360" max="4360" width="6" style="508" customWidth="1"/>
    <col min="4361" max="4377" width="5.83203125" style="508" customWidth="1"/>
    <col min="4378" max="4378" width="11" style="508" customWidth="1"/>
    <col min="4379" max="4379" width="10.33203125" style="508" customWidth="1"/>
    <col min="4380" max="4607" width="8.83203125" style="508"/>
    <col min="4608" max="4608" width="15.1640625" style="508" customWidth="1"/>
    <col min="4609" max="4609" width="5.83203125" style="508" customWidth="1"/>
    <col min="4610" max="4610" width="6.6640625" style="508" customWidth="1"/>
    <col min="4611" max="4615" width="5.83203125" style="508" customWidth="1"/>
    <col min="4616" max="4616" width="6" style="508" customWidth="1"/>
    <col min="4617" max="4633" width="5.83203125" style="508" customWidth="1"/>
    <col min="4634" max="4634" width="11" style="508" customWidth="1"/>
    <col min="4635" max="4635" width="10.33203125" style="508" customWidth="1"/>
    <col min="4636" max="4863" width="8.83203125" style="508"/>
    <col min="4864" max="4864" width="15.1640625" style="508" customWidth="1"/>
    <col min="4865" max="4865" width="5.83203125" style="508" customWidth="1"/>
    <col min="4866" max="4866" width="6.6640625" style="508" customWidth="1"/>
    <col min="4867" max="4871" width="5.83203125" style="508" customWidth="1"/>
    <col min="4872" max="4872" width="6" style="508" customWidth="1"/>
    <col min="4873" max="4889" width="5.83203125" style="508" customWidth="1"/>
    <col min="4890" max="4890" width="11" style="508" customWidth="1"/>
    <col min="4891" max="4891" width="10.33203125" style="508" customWidth="1"/>
    <col min="4892" max="5119" width="8.83203125" style="508"/>
    <col min="5120" max="5120" width="15.1640625" style="508" customWidth="1"/>
    <col min="5121" max="5121" width="5.83203125" style="508" customWidth="1"/>
    <col min="5122" max="5122" width="6.6640625" style="508" customWidth="1"/>
    <col min="5123" max="5127" width="5.83203125" style="508" customWidth="1"/>
    <col min="5128" max="5128" width="6" style="508" customWidth="1"/>
    <col min="5129" max="5145" width="5.83203125" style="508" customWidth="1"/>
    <col min="5146" max="5146" width="11" style="508" customWidth="1"/>
    <col min="5147" max="5147" width="10.33203125" style="508" customWidth="1"/>
    <col min="5148" max="5375" width="8.83203125" style="508"/>
    <col min="5376" max="5376" width="15.1640625" style="508" customWidth="1"/>
    <col min="5377" max="5377" width="5.83203125" style="508" customWidth="1"/>
    <col min="5378" max="5378" width="6.6640625" style="508" customWidth="1"/>
    <col min="5379" max="5383" width="5.83203125" style="508" customWidth="1"/>
    <col min="5384" max="5384" width="6" style="508" customWidth="1"/>
    <col min="5385" max="5401" width="5.83203125" style="508" customWidth="1"/>
    <col min="5402" max="5402" width="11" style="508" customWidth="1"/>
    <col min="5403" max="5403" width="10.33203125" style="508" customWidth="1"/>
    <col min="5404" max="5631" width="8.83203125" style="508"/>
    <col min="5632" max="5632" width="15.1640625" style="508" customWidth="1"/>
    <col min="5633" max="5633" width="5.83203125" style="508" customWidth="1"/>
    <col min="5634" max="5634" width="6.6640625" style="508" customWidth="1"/>
    <col min="5635" max="5639" width="5.83203125" style="508" customWidth="1"/>
    <col min="5640" max="5640" width="6" style="508" customWidth="1"/>
    <col min="5641" max="5657" width="5.83203125" style="508" customWidth="1"/>
    <col min="5658" max="5658" width="11" style="508" customWidth="1"/>
    <col min="5659" max="5659" width="10.33203125" style="508" customWidth="1"/>
    <col min="5660" max="5887" width="8.83203125" style="508"/>
    <col min="5888" max="5888" width="15.1640625" style="508" customWidth="1"/>
    <col min="5889" max="5889" width="5.83203125" style="508" customWidth="1"/>
    <col min="5890" max="5890" width="6.6640625" style="508" customWidth="1"/>
    <col min="5891" max="5895" width="5.83203125" style="508" customWidth="1"/>
    <col min="5896" max="5896" width="6" style="508" customWidth="1"/>
    <col min="5897" max="5913" width="5.83203125" style="508" customWidth="1"/>
    <col min="5914" max="5914" width="11" style="508" customWidth="1"/>
    <col min="5915" max="5915" width="10.33203125" style="508" customWidth="1"/>
    <col min="5916" max="6143" width="8.83203125" style="508"/>
    <col min="6144" max="6144" width="15.1640625" style="508" customWidth="1"/>
    <col min="6145" max="6145" width="5.83203125" style="508" customWidth="1"/>
    <col min="6146" max="6146" width="6.6640625" style="508" customWidth="1"/>
    <col min="6147" max="6151" width="5.83203125" style="508" customWidth="1"/>
    <col min="6152" max="6152" width="6" style="508" customWidth="1"/>
    <col min="6153" max="6169" width="5.83203125" style="508" customWidth="1"/>
    <col min="6170" max="6170" width="11" style="508" customWidth="1"/>
    <col min="6171" max="6171" width="10.33203125" style="508" customWidth="1"/>
    <col min="6172" max="6399" width="8.83203125" style="508"/>
    <col min="6400" max="6400" width="15.1640625" style="508" customWidth="1"/>
    <col min="6401" max="6401" width="5.83203125" style="508" customWidth="1"/>
    <col min="6402" max="6402" width="6.6640625" style="508" customWidth="1"/>
    <col min="6403" max="6407" width="5.83203125" style="508" customWidth="1"/>
    <col min="6408" max="6408" width="6" style="508" customWidth="1"/>
    <col min="6409" max="6425" width="5.83203125" style="508" customWidth="1"/>
    <col min="6426" max="6426" width="11" style="508" customWidth="1"/>
    <col min="6427" max="6427" width="10.33203125" style="508" customWidth="1"/>
    <col min="6428" max="6655" width="8.83203125" style="508"/>
    <col min="6656" max="6656" width="15.1640625" style="508" customWidth="1"/>
    <col min="6657" max="6657" width="5.83203125" style="508" customWidth="1"/>
    <col min="6658" max="6658" width="6.6640625" style="508" customWidth="1"/>
    <col min="6659" max="6663" width="5.83203125" style="508" customWidth="1"/>
    <col min="6664" max="6664" width="6" style="508" customWidth="1"/>
    <col min="6665" max="6681" width="5.83203125" style="508" customWidth="1"/>
    <col min="6682" max="6682" width="11" style="508" customWidth="1"/>
    <col min="6683" max="6683" width="10.33203125" style="508" customWidth="1"/>
    <col min="6684" max="6911" width="8.83203125" style="508"/>
    <col min="6912" max="6912" width="15.1640625" style="508" customWidth="1"/>
    <col min="6913" max="6913" width="5.83203125" style="508" customWidth="1"/>
    <col min="6914" max="6914" width="6.6640625" style="508" customWidth="1"/>
    <col min="6915" max="6919" width="5.83203125" style="508" customWidth="1"/>
    <col min="6920" max="6920" width="6" style="508" customWidth="1"/>
    <col min="6921" max="6937" width="5.83203125" style="508" customWidth="1"/>
    <col min="6938" max="6938" width="11" style="508" customWidth="1"/>
    <col min="6939" max="6939" width="10.33203125" style="508" customWidth="1"/>
    <col min="6940" max="7167" width="8.83203125" style="508"/>
    <col min="7168" max="7168" width="15.1640625" style="508" customWidth="1"/>
    <col min="7169" max="7169" width="5.83203125" style="508" customWidth="1"/>
    <col min="7170" max="7170" width="6.6640625" style="508" customWidth="1"/>
    <col min="7171" max="7175" width="5.83203125" style="508" customWidth="1"/>
    <col min="7176" max="7176" width="6" style="508" customWidth="1"/>
    <col min="7177" max="7193" width="5.83203125" style="508" customWidth="1"/>
    <col min="7194" max="7194" width="11" style="508" customWidth="1"/>
    <col min="7195" max="7195" width="10.33203125" style="508" customWidth="1"/>
    <col min="7196" max="7423" width="8.83203125" style="508"/>
    <col min="7424" max="7424" width="15.1640625" style="508" customWidth="1"/>
    <col min="7425" max="7425" width="5.83203125" style="508" customWidth="1"/>
    <col min="7426" max="7426" width="6.6640625" style="508" customWidth="1"/>
    <col min="7427" max="7431" width="5.83203125" style="508" customWidth="1"/>
    <col min="7432" max="7432" width="6" style="508" customWidth="1"/>
    <col min="7433" max="7449" width="5.83203125" style="508" customWidth="1"/>
    <col min="7450" max="7450" width="11" style="508" customWidth="1"/>
    <col min="7451" max="7451" width="10.33203125" style="508" customWidth="1"/>
    <col min="7452" max="7679" width="8.83203125" style="508"/>
    <col min="7680" max="7680" width="15.1640625" style="508" customWidth="1"/>
    <col min="7681" max="7681" width="5.83203125" style="508" customWidth="1"/>
    <col min="7682" max="7682" width="6.6640625" style="508" customWidth="1"/>
    <col min="7683" max="7687" width="5.83203125" style="508" customWidth="1"/>
    <col min="7688" max="7688" width="6" style="508" customWidth="1"/>
    <col min="7689" max="7705" width="5.83203125" style="508" customWidth="1"/>
    <col min="7706" max="7706" width="11" style="508" customWidth="1"/>
    <col min="7707" max="7707" width="10.33203125" style="508" customWidth="1"/>
    <col min="7708" max="7935" width="8.83203125" style="508"/>
    <col min="7936" max="7936" width="15.1640625" style="508" customWidth="1"/>
    <col min="7937" max="7937" width="5.83203125" style="508" customWidth="1"/>
    <col min="7938" max="7938" width="6.6640625" style="508" customWidth="1"/>
    <col min="7939" max="7943" width="5.83203125" style="508" customWidth="1"/>
    <col min="7944" max="7944" width="6" style="508" customWidth="1"/>
    <col min="7945" max="7961" width="5.83203125" style="508" customWidth="1"/>
    <col min="7962" max="7962" width="11" style="508" customWidth="1"/>
    <col min="7963" max="7963" width="10.33203125" style="508" customWidth="1"/>
    <col min="7964" max="8191" width="8.83203125" style="508"/>
    <col min="8192" max="8192" width="15.1640625" style="508" customWidth="1"/>
    <col min="8193" max="8193" width="5.83203125" style="508" customWidth="1"/>
    <col min="8194" max="8194" width="6.6640625" style="508" customWidth="1"/>
    <col min="8195" max="8199" width="5.83203125" style="508" customWidth="1"/>
    <col min="8200" max="8200" width="6" style="508" customWidth="1"/>
    <col min="8201" max="8217" width="5.83203125" style="508" customWidth="1"/>
    <col min="8218" max="8218" width="11" style="508" customWidth="1"/>
    <col min="8219" max="8219" width="10.33203125" style="508" customWidth="1"/>
    <col min="8220" max="8447" width="8.83203125" style="508"/>
    <col min="8448" max="8448" width="15.1640625" style="508" customWidth="1"/>
    <col min="8449" max="8449" width="5.83203125" style="508" customWidth="1"/>
    <col min="8450" max="8450" width="6.6640625" style="508" customWidth="1"/>
    <col min="8451" max="8455" width="5.83203125" style="508" customWidth="1"/>
    <col min="8456" max="8456" width="6" style="508" customWidth="1"/>
    <col min="8457" max="8473" width="5.83203125" style="508" customWidth="1"/>
    <col min="8474" max="8474" width="11" style="508" customWidth="1"/>
    <col min="8475" max="8475" width="10.33203125" style="508" customWidth="1"/>
    <col min="8476" max="8703" width="8.83203125" style="508"/>
    <col min="8704" max="8704" width="15.1640625" style="508" customWidth="1"/>
    <col min="8705" max="8705" width="5.83203125" style="508" customWidth="1"/>
    <col min="8706" max="8706" width="6.6640625" style="508" customWidth="1"/>
    <col min="8707" max="8711" width="5.83203125" style="508" customWidth="1"/>
    <col min="8712" max="8712" width="6" style="508" customWidth="1"/>
    <col min="8713" max="8729" width="5.83203125" style="508" customWidth="1"/>
    <col min="8730" max="8730" width="11" style="508" customWidth="1"/>
    <col min="8731" max="8731" width="10.33203125" style="508" customWidth="1"/>
    <col min="8732" max="8959" width="8.83203125" style="508"/>
    <col min="8960" max="8960" width="15.1640625" style="508" customWidth="1"/>
    <col min="8961" max="8961" width="5.83203125" style="508" customWidth="1"/>
    <col min="8962" max="8962" width="6.6640625" style="508" customWidth="1"/>
    <col min="8963" max="8967" width="5.83203125" style="508" customWidth="1"/>
    <col min="8968" max="8968" width="6" style="508" customWidth="1"/>
    <col min="8969" max="8985" width="5.83203125" style="508" customWidth="1"/>
    <col min="8986" max="8986" width="11" style="508" customWidth="1"/>
    <col min="8987" max="8987" width="10.33203125" style="508" customWidth="1"/>
    <col min="8988" max="9215" width="8.83203125" style="508"/>
    <col min="9216" max="9216" width="15.1640625" style="508" customWidth="1"/>
    <col min="9217" max="9217" width="5.83203125" style="508" customWidth="1"/>
    <col min="9218" max="9218" width="6.6640625" style="508" customWidth="1"/>
    <col min="9219" max="9223" width="5.83203125" style="508" customWidth="1"/>
    <col min="9224" max="9224" width="6" style="508" customWidth="1"/>
    <col min="9225" max="9241" width="5.83203125" style="508" customWidth="1"/>
    <col min="9242" max="9242" width="11" style="508" customWidth="1"/>
    <col min="9243" max="9243" width="10.33203125" style="508" customWidth="1"/>
    <col min="9244" max="9471" width="8.83203125" style="508"/>
    <col min="9472" max="9472" width="15.1640625" style="508" customWidth="1"/>
    <col min="9473" max="9473" width="5.83203125" style="508" customWidth="1"/>
    <col min="9474" max="9474" width="6.6640625" style="508" customWidth="1"/>
    <col min="9475" max="9479" width="5.83203125" style="508" customWidth="1"/>
    <col min="9480" max="9480" width="6" style="508" customWidth="1"/>
    <col min="9481" max="9497" width="5.83203125" style="508" customWidth="1"/>
    <col min="9498" max="9498" width="11" style="508" customWidth="1"/>
    <col min="9499" max="9499" width="10.33203125" style="508" customWidth="1"/>
    <col min="9500" max="9727" width="8.83203125" style="508"/>
    <col min="9728" max="9728" width="15.1640625" style="508" customWidth="1"/>
    <col min="9729" max="9729" width="5.83203125" style="508" customWidth="1"/>
    <col min="9730" max="9730" width="6.6640625" style="508" customWidth="1"/>
    <col min="9731" max="9735" width="5.83203125" style="508" customWidth="1"/>
    <col min="9736" max="9736" width="6" style="508" customWidth="1"/>
    <col min="9737" max="9753" width="5.83203125" style="508" customWidth="1"/>
    <col min="9754" max="9754" width="11" style="508" customWidth="1"/>
    <col min="9755" max="9755" width="10.33203125" style="508" customWidth="1"/>
    <col min="9756" max="9983" width="8.83203125" style="508"/>
    <col min="9984" max="9984" width="15.1640625" style="508" customWidth="1"/>
    <col min="9985" max="9985" width="5.83203125" style="508" customWidth="1"/>
    <col min="9986" max="9986" width="6.6640625" style="508" customWidth="1"/>
    <col min="9987" max="9991" width="5.83203125" style="508" customWidth="1"/>
    <col min="9992" max="9992" width="6" style="508" customWidth="1"/>
    <col min="9993" max="10009" width="5.83203125" style="508" customWidth="1"/>
    <col min="10010" max="10010" width="11" style="508" customWidth="1"/>
    <col min="10011" max="10011" width="10.33203125" style="508" customWidth="1"/>
    <col min="10012" max="10239" width="8.83203125" style="508"/>
    <col min="10240" max="10240" width="15.1640625" style="508" customWidth="1"/>
    <col min="10241" max="10241" width="5.83203125" style="508" customWidth="1"/>
    <col min="10242" max="10242" width="6.6640625" style="508" customWidth="1"/>
    <col min="10243" max="10247" width="5.83203125" style="508" customWidth="1"/>
    <col min="10248" max="10248" width="6" style="508" customWidth="1"/>
    <col min="10249" max="10265" width="5.83203125" style="508" customWidth="1"/>
    <col min="10266" max="10266" width="11" style="508" customWidth="1"/>
    <col min="10267" max="10267" width="10.33203125" style="508" customWidth="1"/>
    <col min="10268" max="10495" width="8.83203125" style="508"/>
    <col min="10496" max="10496" width="15.1640625" style="508" customWidth="1"/>
    <col min="10497" max="10497" width="5.83203125" style="508" customWidth="1"/>
    <col min="10498" max="10498" width="6.6640625" style="508" customWidth="1"/>
    <col min="10499" max="10503" width="5.83203125" style="508" customWidth="1"/>
    <col min="10504" max="10504" width="6" style="508" customWidth="1"/>
    <col min="10505" max="10521" width="5.83203125" style="508" customWidth="1"/>
    <col min="10522" max="10522" width="11" style="508" customWidth="1"/>
    <col min="10523" max="10523" width="10.33203125" style="508" customWidth="1"/>
    <col min="10524" max="10751" width="8.83203125" style="508"/>
    <col min="10752" max="10752" width="15.1640625" style="508" customWidth="1"/>
    <col min="10753" max="10753" width="5.83203125" style="508" customWidth="1"/>
    <col min="10754" max="10754" width="6.6640625" style="508" customWidth="1"/>
    <col min="10755" max="10759" width="5.83203125" style="508" customWidth="1"/>
    <col min="10760" max="10760" width="6" style="508" customWidth="1"/>
    <col min="10761" max="10777" width="5.83203125" style="508" customWidth="1"/>
    <col min="10778" max="10778" width="11" style="508" customWidth="1"/>
    <col min="10779" max="10779" width="10.33203125" style="508" customWidth="1"/>
    <col min="10780" max="11007" width="8.83203125" style="508"/>
    <col min="11008" max="11008" width="15.1640625" style="508" customWidth="1"/>
    <col min="11009" max="11009" width="5.83203125" style="508" customWidth="1"/>
    <col min="11010" max="11010" width="6.6640625" style="508" customWidth="1"/>
    <col min="11011" max="11015" width="5.83203125" style="508" customWidth="1"/>
    <col min="11016" max="11016" width="6" style="508" customWidth="1"/>
    <col min="11017" max="11033" width="5.83203125" style="508" customWidth="1"/>
    <col min="11034" max="11034" width="11" style="508" customWidth="1"/>
    <col min="11035" max="11035" width="10.33203125" style="508" customWidth="1"/>
    <col min="11036" max="11263" width="8.83203125" style="508"/>
    <col min="11264" max="11264" width="15.1640625" style="508" customWidth="1"/>
    <col min="11265" max="11265" width="5.83203125" style="508" customWidth="1"/>
    <col min="11266" max="11266" width="6.6640625" style="508" customWidth="1"/>
    <col min="11267" max="11271" width="5.83203125" style="508" customWidth="1"/>
    <col min="11272" max="11272" width="6" style="508" customWidth="1"/>
    <col min="11273" max="11289" width="5.83203125" style="508" customWidth="1"/>
    <col min="11290" max="11290" width="11" style="508" customWidth="1"/>
    <col min="11291" max="11291" width="10.33203125" style="508" customWidth="1"/>
    <col min="11292" max="11519" width="8.83203125" style="508"/>
    <col min="11520" max="11520" width="15.1640625" style="508" customWidth="1"/>
    <col min="11521" max="11521" width="5.83203125" style="508" customWidth="1"/>
    <col min="11522" max="11522" width="6.6640625" style="508" customWidth="1"/>
    <col min="11523" max="11527" width="5.83203125" style="508" customWidth="1"/>
    <col min="11528" max="11528" width="6" style="508" customWidth="1"/>
    <col min="11529" max="11545" width="5.83203125" style="508" customWidth="1"/>
    <col min="11546" max="11546" width="11" style="508" customWidth="1"/>
    <col min="11547" max="11547" width="10.33203125" style="508" customWidth="1"/>
    <col min="11548" max="11775" width="8.83203125" style="508"/>
    <col min="11776" max="11776" width="15.1640625" style="508" customWidth="1"/>
    <col min="11777" max="11777" width="5.83203125" style="508" customWidth="1"/>
    <col min="11778" max="11778" width="6.6640625" style="508" customWidth="1"/>
    <col min="11779" max="11783" width="5.83203125" style="508" customWidth="1"/>
    <col min="11784" max="11784" width="6" style="508" customWidth="1"/>
    <col min="11785" max="11801" width="5.83203125" style="508" customWidth="1"/>
    <col min="11802" max="11802" width="11" style="508" customWidth="1"/>
    <col min="11803" max="11803" width="10.33203125" style="508" customWidth="1"/>
    <col min="11804" max="12031" width="8.83203125" style="508"/>
    <col min="12032" max="12032" width="15.1640625" style="508" customWidth="1"/>
    <col min="12033" max="12033" width="5.83203125" style="508" customWidth="1"/>
    <col min="12034" max="12034" width="6.6640625" style="508" customWidth="1"/>
    <col min="12035" max="12039" width="5.83203125" style="508" customWidth="1"/>
    <col min="12040" max="12040" width="6" style="508" customWidth="1"/>
    <col min="12041" max="12057" width="5.83203125" style="508" customWidth="1"/>
    <col min="12058" max="12058" width="11" style="508" customWidth="1"/>
    <col min="12059" max="12059" width="10.33203125" style="508" customWidth="1"/>
    <col min="12060" max="12287" width="8.83203125" style="508"/>
    <col min="12288" max="12288" width="15.1640625" style="508" customWidth="1"/>
    <col min="12289" max="12289" width="5.83203125" style="508" customWidth="1"/>
    <col min="12290" max="12290" width="6.6640625" style="508" customWidth="1"/>
    <col min="12291" max="12295" width="5.83203125" style="508" customWidth="1"/>
    <col min="12296" max="12296" width="6" style="508" customWidth="1"/>
    <col min="12297" max="12313" width="5.83203125" style="508" customWidth="1"/>
    <col min="12314" max="12314" width="11" style="508" customWidth="1"/>
    <col min="12315" max="12315" width="10.33203125" style="508" customWidth="1"/>
    <col min="12316" max="12543" width="8.83203125" style="508"/>
    <col min="12544" max="12544" width="15.1640625" style="508" customWidth="1"/>
    <col min="12545" max="12545" width="5.83203125" style="508" customWidth="1"/>
    <col min="12546" max="12546" width="6.6640625" style="508" customWidth="1"/>
    <col min="12547" max="12551" width="5.83203125" style="508" customWidth="1"/>
    <col min="12552" max="12552" width="6" style="508" customWidth="1"/>
    <col min="12553" max="12569" width="5.83203125" style="508" customWidth="1"/>
    <col min="12570" max="12570" width="11" style="508" customWidth="1"/>
    <col min="12571" max="12571" width="10.33203125" style="508" customWidth="1"/>
    <col min="12572" max="12799" width="8.83203125" style="508"/>
    <col min="12800" max="12800" width="15.1640625" style="508" customWidth="1"/>
    <col min="12801" max="12801" width="5.83203125" style="508" customWidth="1"/>
    <col min="12802" max="12802" width="6.6640625" style="508" customWidth="1"/>
    <col min="12803" max="12807" width="5.83203125" style="508" customWidth="1"/>
    <col min="12808" max="12808" width="6" style="508" customWidth="1"/>
    <col min="12809" max="12825" width="5.83203125" style="508" customWidth="1"/>
    <col min="12826" max="12826" width="11" style="508" customWidth="1"/>
    <col min="12827" max="12827" width="10.33203125" style="508" customWidth="1"/>
    <col min="12828" max="13055" width="8.83203125" style="508"/>
    <col min="13056" max="13056" width="15.1640625" style="508" customWidth="1"/>
    <col min="13057" max="13057" width="5.83203125" style="508" customWidth="1"/>
    <col min="13058" max="13058" width="6.6640625" style="508" customWidth="1"/>
    <col min="13059" max="13063" width="5.83203125" style="508" customWidth="1"/>
    <col min="13064" max="13064" width="6" style="508" customWidth="1"/>
    <col min="13065" max="13081" width="5.83203125" style="508" customWidth="1"/>
    <col min="13082" max="13082" width="11" style="508" customWidth="1"/>
    <col min="13083" max="13083" width="10.33203125" style="508" customWidth="1"/>
    <col min="13084" max="13311" width="8.83203125" style="508"/>
    <col min="13312" max="13312" width="15.1640625" style="508" customWidth="1"/>
    <col min="13313" max="13313" width="5.83203125" style="508" customWidth="1"/>
    <col min="13314" max="13314" width="6.6640625" style="508" customWidth="1"/>
    <col min="13315" max="13319" width="5.83203125" style="508" customWidth="1"/>
    <col min="13320" max="13320" width="6" style="508" customWidth="1"/>
    <col min="13321" max="13337" width="5.83203125" style="508" customWidth="1"/>
    <col min="13338" max="13338" width="11" style="508" customWidth="1"/>
    <col min="13339" max="13339" width="10.33203125" style="508" customWidth="1"/>
    <col min="13340" max="13567" width="8.83203125" style="508"/>
    <col min="13568" max="13568" width="15.1640625" style="508" customWidth="1"/>
    <col min="13569" max="13569" width="5.83203125" style="508" customWidth="1"/>
    <col min="13570" max="13570" width="6.6640625" style="508" customWidth="1"/>
    <col min="13571" max="13575" width="5.83203125" style="508" customWidth="1"/>
    <col min="13576" max="13576" width="6" style="508" customWidth="1"/>
    <col min="13577" max="13593" width="5.83203125" style="508" customWidth="1"/>
    <col min="13594" max="13594" width="11" style="508" customWidth="1"/>
    <col min="13595" max="13595" width="10.33203125" style="508" customWidth="1"/>
    <col min="13596" max="13823" width="8.83203125" style="508"/>
    <col min="13824" max="13824" width="15.1640625" style="508" customWidth="1"/>
    <col min="13825" max="13825" width="5.83203125" style="508" customWidth="1"/>
    <col min="13826" max="13826" width="6.6640625" style="508" customWidth="1"/>
    <col min="13827" max="13831" width="5.83203125" style="508" customWidth="1"/>
    <col min="13832" max="13832" width="6" style="508" customWidth="1"/>
    <col min="13833" max="13849" width="5.83203125" style="508" customWidth="1"/>
    <col min="13850" max="13850" width="11" style="508" customWidth="1"/>
    <col min="13851" max="13851" width="10.33203125" style="508" customWidth="1"/>
    <col min="13852" max="14079" width="8.83203125" style="508"/>
    <col min="14080" max="14080" width="15.1640625" style="508" customWidth="1"/>
    <col min="14081" max="14081" width="5.83203125" style="508" customWidth="1"/>
    <col min="14082" max="14082" width="6.6640625" style="508" customWidth="1"/>
    <col min="14083" max="14087" width="5.83203125" style="508" customWidth="1"/>
    <col min="14088" max="14088" width="6" style="508" customWidth="1"/>
    <col min="14089" max="14105" width="5.83203125" style="508" customWidth="1"/>
    <col min="14106" max="14106" width="11" style="508" customWidth="1"/>
    <col min="14107" max="14107" width="10.33203125" style="508" customWidth="1"/>
    <col min="14108" max="14335" width="8.83203125" style="508"/>
    <col min="14336" max="14336" width="15.1640625" style="508" customWidth="1"/>
    <col min="14337" max="14337" width="5.83203125" style="508" customWidth="1"/>
    <col min="14338" max="14338" width="6.6640625" style="508" customWidth="1"/>
    <col min="14339" max="14343" width="5.83203125" style="508" customWidth="1"/>
    <col min="14344" max="14344" width="6" style="508" customWidth="1"/>
    <col min="14345" max="14361" width="5.83203125" style="508" customWidth="1"/>
    <col min="14362" max="14362" width="11" style="508" customWidth="1"/>
    <col min="14363" max="14363" width="10.33203125" style="508" customWidth="1"/>
    <col min="14364" max="14591" width="8.83203125" style="508"/>
    <col min="14592" max="14592" width="15.1640625" style="508" customWidth="1"/>
    <col min="14593" max="14593" width="5.83203125" style="508" customWidth="1"/>
    <col min="14594" max="14594" width="6.6640625" style="508" customWidth="1"/>
    <col min="14595" max="14599" width="5.83203125" style="508" customWidth="1"/>
    <col min="14600" max="14600" width="6" style="508" customWidth="1"/>
    <col min="14601" max="14617" width="5.83203125" style="508" customWidth="1"/>
    <col min="14618" max="14618" width="11" style="508" customWidth="1"/>
    <col min="14619" max="14619" width="10.33203125" style="508" customWidth="1"/>
    <col min="14620" max="14847" width="8.83203125" style="508"/>
    <col min="14848" max="14848" width="15.1640625" style="508" customWidth="1"/>
    <col min="14849" max="14849" width="5.83203125" style="508" customWidth="1"/>
    <col min="14850" max="14850" width="6.6640625" style="508" customWidth="1"/>
    <col min="14851" max="14855" width="5.83203125" style="508" customWidth="1"/>
    <col min="14856" max="14856" width="6" style="508" customWidth="1"/>
    <col min="14857" max="14873" width="5.83203125" style="508" customWidth="1"/>
    <col min="14874" max="14874" width="11" style="508" customWidth="1"/>
    <col min="14875" max="14875" width="10.33203125" style="508" customWidth="1"/>
    <col min="14876" max="15103" width="8.83203125" style="508"/>
    <col min="15104" max="15104" width="15.1640625" style="508" customWidth="1"/>
    <col min="15105" max="15105" width="5.83203125" style="508" customWidth="1"/>
    <col min="15106" max="15106" width="6.6640625" style="508" customWidth="1"/>
    <col min="15107" max="15111" width="5.83203125" style="508" customWidth="1"/>
    <col min="15112" max="15112" width="6" style="508" customWidth="1"/>
    <col min="15113" max="15129" width="5.83203125" style="508" customWidth="1"/>
    <col min="15130" max="15130" width="11" style="508" customWidth="1"/>
    <col min="15131" max="15131" width="10.33203125" style="508" customWidth="1"/>
    <col min="15132" max="15359" width="8.83203125" style="508"/>
    <col min="15360" max="15360" width="15.1640625" style="508" customWidth="1"/>
    <col min="15361" max="15361" width="5.83203125" style="508" customWidth="1"/>
    <col min="15362" max="15362" width="6.6640625" style="508" customWidth="1"/>
    <col min="15363" max="15367" width="5.83203125" style="508" customWidth="1"/>
    <col min="15368" max="15368" width="6" style="508" customWidth="1"/>
    <col min="15369" max="15385" width="5.83203125" style="508" customWidth="1"/>
    <col min="15386" max="15386" width="11" style="508" customWidth="1"/>
    <col min="15387" max="15387" width="10.33203125" style="508" customWidth="1"/>
    <col min="15388" max="15615" width="8.83203125" style="508"/>
    <col min="15616" max="15616" width="15.1640625" style="508" customWidth="1"/>
    <col min="15617" max="15617" width="5.83203125" style="508" customWidth="1"/>
    <col min="15618" max="15618" width="6.6640625" style="508" customWidth="1"/>
    <col min="15619" max="15623" width="5.83203125" style="508" customWidth="1"/>
    <col min="15624" max="15624" width="6" style="508" customWidth="1"/>
    <col min="15625" max="15641" width="5.83203125" style="508" customWidth="1"/>
    <col min="15642" max="15642" width="11" style="508" customWidth="1"/>
    <col min="15643" max="15643" width="10.33203125" style="508" customWidth="1"/>
    <col min="15644" max="15871" width="8.83203125" style="508"/>
    <col min="15872" max="15872" width="15.1640625" style="508" customWidth="1"/>
    <col min="15873" max="15873" width="5.83203125" style="508" customWidth="1"/>
    <col min="15874" max="15874" width="6.6640625" style="508" customWidth="1"/>
    <col min="15875" max="15879" width="5.83203125" style="508" customWidth="1"/>
    <col min="15880" max="15880" width="6" style="508" customWidth="1"/>
    <col min="15881" max="15897" width="5.83203125" style="508" customWidth="1"/>
    <col min="15898" max="15898" width="11" style="508" customWidth="1"/>
    <col min="15899" max="15899" width="10.33203125" style="508" customWidth="1"/>
    <col min="15900" max="16127" width="8.83203125" style="508"/>
    <col min="16128" max="16128" width="15.1640625" style="508" customWidth="1"/>
    <col min="16129" max="16129" width="5.83203125" style="508" customWidth="1"/>
    <col min="16130" max="16130" width="6.6640625" style="508" customWidth="1"/>
    <col min="16131" max="16135" width="5.83203125" style="508" customWidth="1"/>
    <col min="16136" max="16136" width="6" style="508" customWidth="1"/>
    <col min="16137" max="16153" width="5.83203125" style="508" customWidth="1"/>
    <col min="16154" max="16154" width="11" style="508" customWidth="1"/>
    <col min="16155" max="16155" width="10.33203125" style="508" customWidth="1"/>
    <col min="16156" max="16383" width="8.83203125" style="508"/>
    <col min="16384" max="16384" width="8.83203125" style="508"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3" spans="1:89" ht="15.75">
      <c r="A3" s="2512" t="s">
        <v>3699</v>
      </c>
      <c r="G3" s="2663"/>
    </row>
    <row r="4" spans="1:89" ht="13.5" customHeight="1">
      <c r="Y4" s="7197" t="s">
        <v>3700</v>
      </c>
      <c r="Z4" s="7197"/>
      <c r="AA4" s="7197"/>
    </row>
    <row r="5" spans="1:89" ht="55.15" customHeight="1">
      <c r="A5" s="7198" t="s">
        <v>3701</v>
      </c>
      <c r="B5" s="7201" t="s">
        <v>3702</v>
      </c>
      <c r="C5" s="7202"/>
      <c r="D5" s="7201" t="s">
        <v>3703</v>
      </c>
      <c r="E5" s="7202"/>
      <c r="F5" s="7201" t="s">
        <v>3704</v>
      </c>
      <c r="G5" s="7202"/>
      <c r="H5" s="7201" t="s">
        <v>3705</v>
      </c>
      <c r="I5" s="7202"/>
      <c r="J5" s="7201" t="s">
        <v>3706</v>
      </c>
      <c r="K5" s="7202"/>
      <c r="L5" s="7201" t="s">
        <v>3707</v>
      </c>
      <c r="M5" s="7202"/>
      <c r="N5" s="7201" t="s">
        <v>3708</v>
      </c>
      <c r="O5" s="7202"/>
      <c r="P5" s="7201" t="s">
        <v>3709</v>
      </c>
      <c r="Q5" s="7202"/>
      <c r="R5" s="7201" t="s">
        <v>3710</v>
      </c>
      <c r="S5" s="7202"/>
      <c r="T5" s="7201" t="s">
        <v>3711</v>
      </c>
      <c r="U5" s="7202"/>
      <c r="V5" s="7201" t="s">
        <v>3712</v>
      </c>
      <c r="W5" s="7202"/>
      <c r="X5" s="7201" t="s">
        <v>3713</v>
      </c>
      <c r="Y5" s="7202"/>
      <c r="Z5" s="7201" t="s">
        <v>3714</v>
      </c>
      <c r="AA5" s="7205"/>
    </row>
    <row r="6" spans="1:89" s="2738" customFormat="1" ht="31.5" customHeight="1" thickBot="1">
      <c r="A6" s="7199"/>
      <c r="B6" s="7203" t="s">
        <v>3715</v>
      </c>
      <c r="C6" s="7204"/>
      <c r="D6" s="7203" t="s">
        <v>3716</v>
      </c>
      <c r="E6" s="7204"/>
      <c r="F6" s="7203" t="s">
        <v>3717</v>
      </c>
      <c r="G6" s="7204"/>
      <c r="H6" s="7203" t="s">
        <v>3718</v>
      </c>
      <c r="I6" s="7204"/>
      <c r="J6" s="7203" t="s">
        <v>3719</v>
      </c>
      <c r="K6" s="7204"/>
      <c r="L6" s="7203" t="s">
        <v>3720</v>
      </c>
      <c r="M6" s="7204"/>
      <c r="N6" s="7203" t="s">
        <v>3721</v>
      </c>
      <c r="O6" s="7204"/>
      <c r="P6" s="7203" t="s">
        <v>3722</v>
      </c>
      <c r="Q6" s="7204"/>
      <c r="R6" s="7203" t="s">
        <v>3723</v>
      </c>
      <c r="S6" s="7204"/>
      <c r="T6" s="7203" t="s">
        <v>3724</v>
      </c>
      <c r="U6" s="7204"/>
      <c r="V6" s="7203" t="s">
        <v>3725</v>
      </c>
      <c r="W6" s="7204"/>
      <c r="X6" s="7203" t="s">
        <v>3726</v>
      </c>
      <c r="Y6" s="7204"/>
      <c r="Z6" s="7203" t="s">
        <v>3727</v>
      </c>
      <c r="AA6" s="7204"/>
    </row>
    <row r="7" spans="1:89" s="2738" customFormat="1" ht="61.5" customHeight="1" thickTop="1">
      <c r="A7" s="7200"/>
      <c r="B7" s="2739" t="s">
        <v>3728</v>
      </c>
      <c r="C7" s="2740" t="s">
        <v>3729</v>
      </c>
      <c r="D7" s="2739" t="s">
        <v>3728</v>
      </c>
      <c r="E7" s="2740" t="s">
        <v>3729</v>
      </c>
      <c r="F7" s="2739" t="s">
        <v>3728</v>
      </c>
      <c r="G7" s="2740" t="s">
        <v>3729</v>
      </c>
      <c r="H7" s="2739" t="s">
        <v>3728</v>
      </c>
      <c r="I7" s="2740" t="s">
        <v>3729</v>
      </c>
      <c r="J7" s="2739" t="s">
        <v>3728</v>
      </c>
      <c r="K7" s="2740" t="s">
        <v>3729</v>
      </c>
      <c r="L7" s="2739" t="s">
        <v>3728</v>
      </c>
      <c r="M7" s="2740" t="s">
        <v>3729</v>
      </c>
      <c r="N7" s="2739" t="s">
        <v>3728</v>
      </c>
      <c r="O7" s="2740" t="s">
        <v>3729</v>
      </c>
      <c r="P7" s="2739" t="s">
        <v>3728</v>
      </c>
      <c r="Q7" s="2740" t="s">
        <v>3729</v>
      </c>
      <c r="R7" s="2739" t="s">
        <v>3728</v>
      </c>
      <c r="S7" s="2740" t="s">
        <v>3729</v>
      </c>
      <c r="T7" s="2739" t="s">
        <v>3728</v>
      </c>
      <c r="U7" s="2740" t="s">
        <v>3729</v>
      </c>
      <c r="V7" s="2739" t="s">
        <v>3728</v>
      </c>
      <c r="W7" s="2740" t="s">
        <v>3729</v>
      </c>
      <c r="X7" s="2739" t="s">
        <v>3728</v>
      </c>
      <c r="Y7" s="2740" t="s">
        <v>3729</v>
      </c>
      <c r="Z7" s="2739" t="s">
        <v>3728</v>
      </c>
      <c r="AA7" s="2740" t="s">
        <v>3729</v>
      </c>
      <c r="AB7" s="2741"/>
    </row>
    <row r="8" spans="1:89" s="2738" customFormat="1" ht="34.9" customHeight="1">
      <c r="A8" s="2742">
        <v>2010</v>
      </c>
      <c r="B8" s="2743">
        <v>26.43</v>
      </c>
      <c r="C8" s="2744">
        <v>0.4</v>
      </c>
      <c r="D8" s="2743">
        <v>26.9</v>
      </c>
      <c r="E8" s="2744">
        <v>0.7</v>
      </c>
      <c r="F8" s="2743">
        <v>26.5</v>
      </c>
      <c r="G8" s="2744">
        <v>0.7</v>
      </c>
      <c r="H8" s="2743">
        <v>25.3</v>
      </c>
      <c r="I8" s="2744">
        <v>0.4</v>
      </c>
      <c r="J8" s="2743">
        <v>24.4</v>
      </c>
      <c r="K8" s="2744">
        <v>1.2</v>
      </c>
      <c r="L8" s="2745">
        <v>22.8</v>
      </c>
      <c r="M8" s="2744">
        <v>1.4</v>
      </c>
      <c r="N8" s="2743">
        <v>21</v>
      </c>
      <c r="O8" s="2744">
        <v>0.4</v>
      </c>
      <c r="P8" s="2745">
        <v>20.8</v>
      </c>
      <c r="Q8" s="2744">
        <v>0.24000000000000199</v>
      </c>
      <c r="R8" s="2745">
        <v>21.4</v>
      </c>
      <c r="S8" s="2744">
        <v>0.1</v>
      </c>
      <c r="T8" s="2745">
        <v>23.2</v>
      </c>
      <c r="U8" s="2744">
        <v>1</v>
      </c>
      <c r="V8" s="2743">
        <v>23.8</v>
      </c>
      <c r="W8" s="2744">
        <v>1.0000000000001563E-2</v>
      </c>
      <c r="X8" s="2743">
        <v>25.3</v>
      </c>
      <c r="Y8" s="2744">
        <v>0.1</v>
      </c>
      <c r="Z8" s="2745">
        <v>24</v>
      </c>
      <c r="AA8" s="2744">
        <v>0.5</v>
      </c>
      <c r="AB8" s="2741"/>
    </row>
    <row r="9" spans="1:89" s="2738" customFormat="1" ht="34.9" customHeight="1">
      <c r="A9" s="2746">
        <v>2011</v>
      </c>
      <c r="B9" s="2747">
        <v>26.16</v>
      </c>
      <c r="C9" s="2748">
        <v>0.10999999999999943</v>
      </c>
      <c r="D9" s="2747">
        <v>26.6</v>
      </c>
      <c r="E9" s="2748">
        <v>0.4</v>
      </c>
      <c r="F9" s="2747">
        <v>26.1</v>
      </c>
      <c r="G9" s="2748">
        <v>0.33000000000000185</v>
      </c>
      <c r="H9" s="2747">
        <v>25.5</v>
      </c>
      <c r="I9" s="2748">
        <v>0.6</v>
      </c>
      <c r="J9" s="2747">
        <v>23.7</v>
      </c>
      <c r="K9" s="2748">
        <v>0.5</v>
      </c>
      <c r="L9" s="2749">
        <v>22.9</v>
      </c>
      <c r="M9" s="2748">
        <v>1.5</v>
      </c>
      <c r="N9" s="2747">
        <v>21.4</v>
      </c>
      <c r="O9" s="2748">
        <v>0.8</v>
      </c>
      <c r="P9" s="2747">
        <v>21.1</v>
      </c>
      <c r="Q9" s="2748">
        <v>0.4</v>
      </c>
      <c r="R9" s="2747">
        <v>21.8</v>
      </c>
      <c r="S9" s="2748">
        <v>0.6</v>
      </c>
      <c r="T9" s="2747">
        <v>22.9</v>
      </c>
      <c r="U9" s="2748">
        <v>0.6</v>
      </c>
      <c r="V9" s="2747">
        <v>24.8</v>
      </c>
      <c r="W9" s="2748">
        <v>0.9</v>
      </c>
      <c r="X9" s="2749">
        <v>25.5</v>
      </c>
      <c r="Y9" s="2748">
        <v>0.3</v>
      </c>
      <c r="Z9" s="2749">
        <v>24</v>
      </c>
      <c r="AA9" s="2748">
        <v>0.5</v>
      </c>
      <c r="AB9" s="2741"/>
    </row>
    <row r="10" spans="1:89" s="2738" customFormat="1" ht="34.9" customHeight="1">
      <c r="A10" s="2742">
        <v>2012</v>
      </c>
      <c r="B10" s="2745">
        <v>26.022580645161291</v>
      </c>
      <c r="C10" s="2744">
        <v>0</v>
      </c>
      <c r="D10" s="2743">
        <v>27</v>
      </c>
      <c r="E10" s="2744">
        <v>0.8</v>
      </c>
      <c r="F10" s="2743">
        <v>26</v>
      </c>
      <c r="G10" s="2744">
        <v>0.3</v>
      </c>
      <c r="H10" s="2743">
        <v>25.5</v>
      </c>
      <c r="I10" s="2744">
        <v>0.6</v>
      </c>
      <c r="J10" s="2743">
        <v>23.3</v>
      </c>
      <c r="K10" s="2744">
        <v>0.1</v>
      </c>
      <c r="L10" s="2745">
        <v>21.6</v>
      </c>
      <c r="M10" s="2744">
        <v>0.2</v>
      </c>
      <c r="N10" s="2743">
        <v>21.4</v>
      </c>
      <c r="O10" s="2744">
        <v>0.8</v>
      </c>
      <c r="P10" s="2743">
        <v>21.3</v>
      </c>
      <c r="Q10" s="2744">
        <v>0.7</v>
      </c>
      <c r="R10" s="2743">
        <v>21.8</v>
      </c>
      <c r="S10" s="2744">
        <v>0.5</v>
      </c>
      <c r="T10" s="2743">
        <v>23.2</v>
      </c>
      <c r="U10" s="2744">
        <v>0.9</v>
      </c>
      <c r="V10" s="2743">
        <v>24.8</v>
      </c>
      <c r="W10" s="2744">
        <v>0.9</v>
      </c>
      <c r="X10" s="2745">
        <v>26.3</v>
      </c>
      <c r="Y10" s="2744">
        <v>1</v>
      </c>
      <c r="Z10" s="2745">
        <v>24</v>
      </c>
      <c r="AA10" s="2744">
        <v>0.5</v>
      </c>
      <c r="AB10" s="2741"/>
    </row>
    <row r="11" spans="1:89" s="2738" customFormat="1" ht="34.9" customHeight="1">
      <c r="A11" s="2746">
        <v>2013</v>
      </c>
      <c r="B11" s="2747">
        <v>26.42</v>
      </c>
      <c r="C11" s="2748">
        <v>0.4</v>
      </c>
      <c r="D11" s="2749">
        <v>26.7</v>
      </c>
      <c r="E11" s="2748">
        <v>0.5</v>
      </c>
      <c r="F11" s="2747">
        <v>26.1</v>
      </c>
      <c r="G11" s="2748">
        <v>0.4</v>
      </c>
      <c r="H11" s="2747">
        <v>25</v>
      </c>
      <c r="I11" s="2748">
        <v>0.1</v>
      </c>
      <c r="J11" s="2747">
        <v>23</v>
      </c>
      <c r="K11" s="2748">
        <v>-0.2</v>
      </c>
      <c r="L11" s="2749">
        <v>21.6</v>
      </c>
      <c r="M11" s="2748">
        <v>0.2</v>
      </c>
      <c r="N11" s="2747">
        <v>20.5</v>
      </c>
      <c r="O11" s="2748">
        <v>-0.1</v>
      </c>
      <c r="P11" s="2747">
        <v>21.1</v>
      </c>
      <c r="Q11" s="2748">
        <v>0.5</v>
      </c>
      <c r="R11" s="2747">
        <v>22.2</v>
      </c>
      <c r="S11" s="2748">
        <v>0.9</v>
      </c>
      <c r="T11" s="2747">
        <v>23.6</v>
      </c>
      <c r="U11" s="2748">
        <v>1.3</v>
      </c>
      <c r="V11" s="2747">
        <v>24.6</v>
      </c>
      <c r="W11" s="2748">
        <v>0.7</v>
      </c>
      <c r="X11" s="2749">
        <v>25.9</v>
      </c>
      <c r="Y11" s="2748">
        <v>0.6</v>
      </c>
      <c r="Z11" s="2749">
        <v>23.9</v>
      </c>
      <c r="AA11" s="2748">
        <v>0.4</v>
      </c>
      <c r="AB11" s="2741"/>
    </row>
    <row r="12" spans="1:89" s="2738" customFormat="1" ht="34.9" customHeight="1">
      <c r="A12" s="2750">
        <v>2014</v>
      </c>
      <c r="B12" s="2751">
        <v>26.65</v>
      </c>
      <c r="C12" s="2752">
        <v>0.6</v>
      </c>
      <c r="D12" s="2753">
        <v>26.8</v>
      </c>
      <c r="E12" s="2752">
        <v>0.64999999999999858</v>
      </c>
      <c r="F12" s="2751">
        <v>26.4</v>
      </c>
      <c r="G12" s="2752">
        <v>0.6</v>
      </c>
      <c r="H12" s="2751">
        <v>25.3</v>
      </c>
      <c r="I12" s="2752">
        <v>0.44999999999999929</v>
      </c>
      <c r="J12" s="2751">
        <v>23.5</v>
      </c>
      <c r="K12" s="2752">
        <v>0.3</v>
      </c>
      <c r="L12" s="2753">
        <v>22.4</v>
      </c>
      <c r="M12" s="2752">
        <v>1</v>
      </c>
      <c r="N12" s="2751">
        <v>22</v>
      </c>
      <c r="O12" s="2752">
        <v>1.4</v>
      </c>
      <c r="P12" s="2751">
        <v>21.6</v>
      </c>
      <c r="Q12" s="2752">
        <v>0.9</v>
      </c>
      <c r="R12" s="2751">
        <v>22</v>
      </c>
      <c r="S12" s="2752">
        <v>0.7</v>
      </c>
      <c r="T12" s="2751">
        <v>24.2</v>
      </c>
      <c r="U12" s="2752">
        <v>2</v>
      </c>
      <c r="V12" s="2751">
        <v>25.5</v>
      </c>
      <c r="W12" s="2752">
        <v>1.6</v>
      </c>
      <c r="X12" s="2753">
        <v>26.4</v>
      </c>
      <c r="Y12" s="2752">
        <v>1.1000000000000001</v>
      </c>
      <c r="Z12" s="2753">
        <v>24.4</v>
      </c>
      <c r="AA12" s="2752">
        <v>0.86666666666667069</v>
      </c>
      <c r="AB12" s="2741"/>
    </row>
    <row r="13" spans="1:89" s="2738" customFormat="1" ht="34.9" customHeight="1">
      <c r="A13" s="2754">
        <v>2015</v>
      </c>
      <c r="B13" s="2755">
        <v>26.4</v>
      </c>
      <c r="C13" s="2756">
        <v>0.30000000000000004</v>
      </c>
      <c r="D13" s="2757">
        <v>26.2</v>
      </c>
      <c r="E13" s="2756">
        <v>0</v>
      </c>
      <c r="F13" s="2755">
        <v>26</v>
      </c>
      <c r="G13" s="2756">
        <v>0.2</v>
      </c>
      <c r="H13" s="2755">
        <v>25.3</v>
      </c>
      <c r="I13" s="2756">
        <v>0.4</v>
      </c>
      <c r="J13" s="2755">
        <v>24</v>
      </c>
      <c r="K13" s="2756">
        <v>0.8</v>
      </c>
      <c r="L13" s="2757">
        <v>22.7</v>
      </c>
      <c r="M13" s="2756">
        <v>1.3</v>
      </c>
      <c r="N13" s="2757">
        <v>21.5</v>
      </c>
      <c r="O13" s="2756">
        <v>0.9</v>
      </c>
      <c r="P13" s="2755">
        <v>21.6</v>
      </c>
      <c r="Q13" s="2756">
        <v>0.9</v>
      </c>
      <c r="R13" s="2755">
        <v>22.1</v>
      </c>
      <c r="S13" s="2756">
        <v>0.8</v>
      </c>
      <c r="T13" s="2757">
        <v>23.7</v>
      </c>
      <c r="U13" s="2756">
        <v>1.4</v>
      </c>
      <c r="V13" s="2755">
        <v>24.5</v>
      </c>
      <c r="W13" s="2756">
        <v>0.60000000000000009</v>
      </c>
      <c r="X13" s="2757">
        <v>26.7</v>
      </c>
      <c r="Y13" s="2756">
        <v>1.4</v>
      </c>
      <c r="Z13" s="2757">
        <v>24.224999999999998</v>
      </c>
      <c r="AA13" s="2756">
        <v>0.7</v>
      </c>
      <c r="AB13" s="2741"/>
    </row>
    <row r="14" spans="1:89" s="2738" customFormat="1" ht="34.9" customHeight="1">
      <c r="A14" s="2758">
        <v>2016</v>
      </c>
      <c r="B14" s="2759">
        <v>27.1</v>
      </c>
      <c r="C14" s="2760">
        <v>1</v>
      </c>
      <c r="D14" s="2761">
        <v>27.1</v>
      </c>
      <c r="E14" s="2760">
        <v>0.9</v>
      </c>
      <c r="F14" s="2759">
        <v>26.9</v>
      </c>
      <c r="G14" s="2760">
        <v>1.1000000000000001</v>
      </c>
      <c r="H14" s="2759">
        <v>26</v>
      </c>
      <c r="I14" s="2760">
        <v>1.1000000000000001</v>
      </c>
      <c r="J14" s="2759">
        <v>23.2</v>
      </c>
      <c r="K14" s="2760">
        <v>0</v>
      </c>
      <c r="L14" s="2761">
        <v>21.7</v>
      </c>
      <c r="M14" s="2760">
        <v>0.3</v>
      </c>
      <c r="N14" s="2761">
        <v>20.9</v>
      </c>
      <c r="O14" s="2760">
        <v>0.3</v>
      </c>
      <c r="P14" s="2759">
        <v>21.5</v>
      </c>
      <c r="Q14" s="2760">
        <v>0.8</v>
      </c>
      <c r="R14" s="2759">
        <v>21.2</v>
      </c>
      <c r="S14" s="2760">
        <v>-0.1</v>
      </c>
      <c r="T14" s="2761">
        <v>23.3</v>
      </c>
      <c r="U14" s="2760">
        <v>1</v>
      </c>
      <c r="V14" s="2759">
        <v>24.5</v>
      </c>
      <c r="W14" s="2760">
        <v>0.6</v>
      </c>
      <c r="X14" s="2761">
        <v>25.3</v>
      </c>
      <c r="Y14" s="2760">
        <v>0</v>
      </c>
      <c r="Z14" s="2761">
        <v>24.1</v>
      </c>
      <c r="AA14" s="2760">
        <v>0.6</v>
      </c>
      <c r="AB14" s="2741"/>
    </row>
    <row r="15" spans="1:89" s="2738" customFormat="1" ht="34.9" customHeight="1">
      <c r="A15" s="2758">
        <v>2017</v>
      </c>
      <c r="B15" s="2759">
        <v>26.7</v>
      </c>
      <c r="C15" s="2760">
        <v>0.6</v>
      </c>
      <c r="D15" s="2761">
        <v>26.7</v>
      </c>
      <c r="E15" s="2760">
        <v>0.5</v>
      </c>
      <c r="F15" s="2759">
        <v>27.1</v>
      </c>
      <c r="G15" s="2760">
        <v>1.3</v>
      </c>
      <c r="H15" s="2759">
        <v>26.1</v>
      </c>
      <c r="I15" s="2760">
        <v>1.2</v>
      </c>
      <c r="J15" s="2761">
        <v>24.2</v>
      </c>
      <c r="K15" s="2760">
        <v>1</v>
      </c>
      <c r="L15" s="2761">
        <v>22.8</v>
      </c>
      <c r="M15" s="2760">
        <v>1.4</v>
      </c>
      <c r="N15" s="2761">
        <v>22.5</v>
      </c>
      <c r="O15" s="2760">
        <v>1.9</v>
      </c>
      <c r="P15" s="2759">
        <v>22.2</v>
      </c>
      <c r="Q15" s="2760">
        <v>1.5</v>
      </c>
      <c r="R15" s="2759">
        <v>22.6</v>
      </c>
      <c r="S15" s="2760">
        <v>1.3</v>
      </c>
      <c r="T15" s="2761">
        <v>23.8</v>
      </c>
      <c r="U15" s="2760">
        <v>1.5</v>
      </c>
      <c r="V15" s="2761">
        <v>24.7</v>
      </c>
      <c r="W15" s="2760">
        <v>0.8</v>
      </c>
      <c r="X15" s="2759">
        <v>26.5</v>
      </c>
      <c r="Y15" s="2760">
        <v>1.2</v>
      </c>
      <c r="Z15" s="2761">
        <v>24.7</v>
      </c>
      <c r="AA15" s="2760">
        <v>1.2</v>
      </c>
      <c r="AB15" s="2741"/>
    </row>
    <row r="16" spans="1:89" s="2738" customFormat="1" ht="34.9" customHeight="1">
      <c r="A16" s="2758">
        <v>2018</v>
      </c>
      <c r="B16" s="2762">
        <v>26.5</v>
      </c>
      <c r="C16" s="2763">
        <v>0.39999999999999858</v>
      </c>
      <c r="D16" s="2762">
        <v>27</v>
      </c>
      <c r="E16" s="2763">
        <v>0.80000000000000071</v>
      </c>
      <c r="F16" s="2762">
        <v>26.7</v>
      </c>
      <c r="G16" s="2763">
        <v>0.89999999999999858</v>
      </c>
      <c r="H16" s="2762">
        <v>25.6</v>
      </c>
      <c r="I16" s="2763">
        <v>0.70000000000000284</v>
      </c>
      <c r="J16" s="2762">
        <v>24</v>
      </c>
      <c r="K16" s="2763">
        <v>0.80000000000000071</v>
      </c>
      <c r="L16" s="2762">
        <v>22.6</v>
      </c>
      <c r="M16" s="2763">
        <v>1.2000000000000028</v>
      </c>
      <c r="N16" s="2762">
        <v>21.2</v>
      </c>
      <c r="O16" s="2763">
        <v>0.59999999999999787</v>
      </c>
      <c r="P16" s="2762">
        <v>22</v>
      </c>
      <c r="Q16" s="2763">
        <v>1.3000000000000007</v>
      </c>
      <c r="R16" s="2762">
        <v>22.7</v>
      </c>
      <c r="S16" s="2763">
        <v>1.3999999999999986</v>
      </c>
      <c r="T16" s="2762">
        <v>23.3</v>
      </c>
      <c r="U16" s="2763">
        <v>1</v>
      </c>
      <c r="V16" s="2762">
        <v>25.3</v>
      </c>
      <c r="W16" s="2763">
        <v>1.4000000000000021</v>
      </c>
      <c r="X16" s="2762">
        <v>26.2</v>
      </c>
      <c r="Y16" s="2763">
        <v>0.89999999999999858</v>
      </c>
      <c r="Z16" s="2762">
        <v>24.4</v>
      </c>
      <c r="AA16" s="2763">
        <v>0.89999999999999858</v>
      </c>
    </row>
    <row r="17" spans="1:27" s="2764" customFormat="1" ht="34.9" customHeight="1">
      <c r="A17" s="2758">
        <v>2019</v>
      </c>
      <c r="B17" s="2759">
        <v>27.130000000000003</v>
      </c>
      <c r="C17" s="2760">
        <v>1</v>
      </c>
      <c r="D17" s="2761">
        <v>26.81</v>
      </c>
      <c r="E17" s="2760">
        <v>0.6</v>
      </c>
      <c r="F17" s="2759">
        <v>27.024193548387096</v>
      </c>
      <c r="G17" s="2760">
        <v>1.2</v>
      </c>
      <c r="H17" s="2759">
        <v>26.16</v>
      </c>
      <c r="I17" s="2760">
        <v>1.3</v>
      </c>
      <c r="J17" s="2761">
        <v>23.74</v>
      </c>
      <c r="K17" s="2760">
        <v>0.5</v>
      </c>
      <c r="L17" s="2761">
        <v>22.259999999999998</v>
      </c>
      <c r="M17" s="2760">
        <v>0.9</v>
      </c>
      <c r="N17" s="2761">
        <v>21.75</v>
      </c>
      <c r="O17" s="2760">
        <v>1.2</v>
      </c>
      <c r="P17" s="2759">
        <v>21.85</v>
      </c>
      <c r="Q17" s="2760">
        <v>1.2</v>
      </c>
      <c r="R17" s="2759">
        <v>22.104333333333329</v>
      </c>
      <c r="S17" s="2760">
        <v>0.8</v>
      </c>
      <c r="T17" s="2761">
        <v>23.48</v>
      </c>
      <c r="U17" s="2760">
        <v>1.2</v>
      </c>
      <c r="V17" s="2761">
        <v>25.067333333333337</v>
      </c>
      <c r="W17" s="2760">
        <v>1.2</v>
      </c>
      <c r="X17" s="2759">
        <v>26.6</v>
      </c>
      <c r="Y17" s="2760">
        <v>1.3</v>
      </c>
      <c r="Z17" s="2761">
        <v>24.5</v>
      </c>
      <c r="AA17" s="2760">
        <v>1</v>
      </c>
    </row>
    <row r="18" spans="1:27" s="2738" customFormat="1" ht="19.5" customHeight="1">
      <c r="A18" s="2765" t="s">
        <v>3730</v>
      </c>
      <c r="B18" s="2766"/>
      <c r="C18" s="2767"/>
      <c r="D18" s="2766"/>
      <c r="E18" s="2767"/>
      <c r="F18" s="2766"/>
      <c r="G18" s="2767"/>
      <c r="H18" s="2738" t="s">
        <v>3731</v>
      </c>
      <c r="I18" s="2767"/>
      <c r="J18" s="2766"/>
      <c r="K18" s="2767"/>
      <c r="L18" s="2766"/>
      <c r="M18" s="2767"/>
      <c r="N18" s="2766"/>
      <c r="O18" s="2767"/>
      <c r="P18" s="2766"/>
      <c r="Q18" s="2767"/>
      <c r="R18" s="2766"/>
      <c r="S18" s="2767"/>
      <c r="T18" s="2766"/>
      <c r="U18" s="2767"/>
      <c r="V18" s="2766"/>
      <c r="W18" s="2767"/>
      <c r="X18" s="2766"/>
      <c r="Y18" s="2767"/>
      <c r="Z18" s="2768"/>
    </row>
    <row r="19" spans="1:27">
      <c r="A19" s="1358"/>
    </row>
  </sheetData>
  <mergeCells count="29">
    <mergeCell ref="T6:U6"/>
    <mergeCell ref="V6:W6"/>
    <mergeCell ref="X6:Y6"/>
    <mergeCell ref="Z6:AA6"/>
    <mergeCell ref="T5:U5"/>
    <mergeCell ref="V5:W5"/>
    <mergeCell ref="X5:Y5"/>
    <mergeCell ref="Z5:AA5"/>
    <mergeCell ref="B6:C6"/>
    <mergeCell ref="D6:E6"/>
    <mergeCell ref="F6:G6"/>
    <mergeCell ref="H6:I6"/>
    <mergeCell ref="J6:K6"/>
    <mergeCell ref="A1:C1"/>
    <mergeCell ref="Y4:AA4"/>
    <mergeCell ref="A5:A7"/>
    <mergeCell ref="B5:C5"/>
    <mergeCell ref="D5:E5"/>
    <mergeCell ref="F5:G5"/>
    <mergeCell ref="H5:I5"/>
    <mergeCell ref="J5:K5"/>
    <mergeCell ref="L5:M5"/>
    <mergeCell ref="N5:O5"/>
    <mergeCell ref="L6:M6"/>
    <mergeCell ref="N6:O6"/>
    <mergeCell ref="P6:Q6"/>
    <mergeCell ref="R6:S6"/>
    <mergeCell ref="P5:Q5"/>
    <mergeCell ref="R5:S5"/>
  </mergeCells>
  <hyperlinks>
    <hyperlink ref="A1" location="CONTENT!A1" display="Back to table of contents"/>
  </hyperlinks>
  <pageMargins left="0.5" right="0.2" top="0.31" bottom="0" header="0.3" footer="0"/>
  <pageSetup paperSize="9" orientation="landscape"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CK19"/>
  <sheetViews>
    <sheetView zoomScaleNormal="100" workbookViewId="0">
      <selection activeCell="AB1" sqref="AB1:AB1048576"/>
    </sheetView>
  </sheetViews>
  <sheetFormatPr defaultRowHeight="15"/>
  <cols>
    <col min="1" max="1" width="15.1640625" style="508" customWidth="1"/>
    <col min="2" max="2" width="5" style="508" customWidth="1"/>
    <col min="3" max="3" width="5" style="2736" customWidth="1"/>
    <col min="4" max="4" width="5" style="508" customWidth="1"/>
    <col min="5" max="5" width="5" style="2736" customWidth="1"/>
    <col min="6" max="6" width="5" style="508" customWidth="1"/>
    <col min="7" max="7" width="5" style="2736" customWidth="1"/>
    <col min="8" max="8" width="5" style="508" customWidth="1"/>
    <col min="9" max="9" width="5" style="2736" customWidth="1"/>
    <col min="10" max="10" width="5" style="508" customWidth="1"/>
    <col min="11" max="11" width="5" style="2736" customWidth="1"/>
    <col min="12" max="12" width="5" style="508" customWidth="1"/>
    <col min="13" max="13" width="5" style="2736" customWidth="1"/>
    <col min="14" max="14" width="5" style="508" customWidth="1"/>
    <col min="15" max="15" width="5" style="2736" customWidth="1"/>
    <col min="16" max="16" width="5" style="508" customWidth="1"/>
    <col min="17" max="17" width="5" style="2736" customWidth="1"/>
    <col min="18" max="18" width="5" style="508" customWidth="1"/>
    <col min="19" max="19" width="5" style="2736" customWidth="1"/>
    <col min="20" max="20" width="5" style="508" customWidth="1"/>
    <col min="21" max="21" width="5" style="2736" customWidth="1"/>
    <col min="22" max="22" width="5" style="508" customWidth="1"/>
    <col min="23" max="23" width="5" style="2736" customWidth="1"/>
    <col min="24" max="24" width="5" style="508" customWidth="1"/>
    <col min="25" max="25" width="5" style="2736" customWidth="1"/>
    <col min="26" max="27" width="5" style="508" customWidth="1"/>
    <col min="28" max="255" width="8.83203125" style="508"/>
    <col min="256" max="256" width="15.1640625" style="508" customWidth="1"/>
    <col min="257" max="257" width="5.83203125" style="508" customWidth="1"/>
    <col min="258" max="258" width="6.6640625" style="508" customWidth="1"/>
    <col min="259" max="263" width="5.83203125" style="508" customWidth="1"/>
    <col min="264" max="264" width="6" style="508" customWidth="1"/>
    <col min="265" max="281" width="5.83203125" style="508" customWidth="1"/>
    <col min="282" max="282" width="11" style="508" customWidth="1"/>
    <col min="283" max="283" width="10.33203125" style="508" customWidth="1"/>
    <col min="284" max="511" width="8.83203125" style="508"/>
    <col min="512" max="512" width="15.1640625" style="508" customWidth="1"/>
    <col min="513" max="513" width="5.83203125" style="508" customWidth="1"/>
    <col min="514" max="514" width="6.6640625" style="508" customWidth="1"/>
    <col min="515" max="519" width="5.83203125" style="508" customWidth="1"/>
    <col min="520" max="520" width="6" style="508" customWidth="1"/>
    <col min="521" max="537" width="5.83203125" style="508" customWidth="1"/>
    <col min="538" max="538" width="11" style="508" customWidth="1"/>
    <col min="539" max="539" width="10.33203125" style="508" customWidth="1"/>
    <col min="540" max="767" width="8.83203125" style="508"/>
    <col min="768" max="768" width="15.1640625" style="508" customWidth="1"/>
    <col min="769" max="769" width="5.83203125" style="508" customWidth="1"/>
    <col min="770" max="770" width="6.6640625" style="508" customWidth="1"/>
    <col min="771" max="775" width="5.83203125" style="508" customWidth="1"/>
    <col min="776" max="776" width="6" style="508" customWidth="1"/>
    <col min="777" max="793" width="5.83203125" style="508" customWidth="1"/>
    <col min="794" max="794" width="11" style="508" customWidth="1"/>
    <col min="795" max="795" width="10.33203125" style="508" customWidth="1"/>
    <col min="796" max="1023" width="8.83203125" style="508"/>
    <col min="1024" max="1024" width="15.1640625" style="508" customWidth="1"/>
    <col min="1025" max="1025" width="5.83203125" style="508" customWidth="1"/>
    <col min="1026" max="1026" width="6.6640625" style="508" customWidth="1"/>
    <col min="1027" max="1031" width="5.83203125" style="508" customWidth="1"/>
    <col min="1032" max="1032" width="6" style="508" customWidth="1"/>
    <col min="1033" max="1049" width="5.83203125" style="508" customWidth="1"/>
    <col min="1050" max="1050" width="11" style="508" customWidth="1"/>
    <col min="1051" max="1051" width="10.33203125" style="508" customWidth="1"/>
    <col min="1052" max="1279" width="8.83203125" style="508"/>
    <col min="1280" max="1280" width="15.1640625" style="508" customWidth="1"/>
    <col min="1281" max="1281" width="5.83203125" style="508" customWidth="1"/>
    <col min="1282" max="1282" width="6.6640625" style="508" customWidth="1"/>
    <col min="1283" max="1287" width="5.83203125" style="508" customWidth="1"/>
    <col min="1288" max="1288" width="6" style="508" customWidth="1"/>
    <col min="1289" max="1305" width="5.83203125" style="508" customWidth="1"/>
    <col min="1306" max="1306" width="11" style="508" customWidth="1"/>
    <col min="1307" max="1307" width="10.33203125" style="508" customWidth="1"/>
    <col min="1308" max="1535" width="8.83203125" style="508"/>
    <col min="1536" max="1536" width="15.1640625" style="508" customWidth="1"/>
    <col min="1537" max="1537" width="5.83203125" style="508" customWidth="1"/>
    <col min="1538" max="1538" width="6.6640625" style="508" customWidth="1"/>
    <col min="1539" max="1543" width="5.83203125" style="508" customWidth="1"/>
    <col min="1544" max="1544" width="6" style="508" customWidth="1"/>
    <col min="1545" max="1561" width="5.83203125" style="508" customWidth="1"/>
    <col min="1562" max="1562" width="11" style="508" customWidth="1"/>
    <col min="1563" max="1563" width="10.33203125" style="508" customWidth="1"/>
    <col min="1564" max="1791" width="8.83203125" style="508"/>
    <col min="1792" max="1792" width="15.1640625" style="508" customWidth="1"/>
    <col min="1793" max="1793" width="5.83203125" style="508" customWidth="1"/>
    <col min="1794" max="1794" width="6.6640625" style="508" customWidth="1"/>
    <col min="1795" max="1799" width="5.83203125" style="508" customWidth="1"/>
    <col min="1800" max="1800" width="6" style="508" customWidth="1"/>
    <col min="1801" max="1817" width="5.83203125" style="508" customWidth="1"/>
    <col min="1818" max="1818" width="11" style="508" customWidth="1"/>
    <col min="1819" max="1819" width="10.33203125" style="508" customWidth="1"/>
    <col min="1820" max="2047" width="8.83203125" style="508"/>
    <col min="2048" max="2048" width="15.1640625" style="508" customWidth="1"/>
    <col min="2049" max="2049" width="5.83203125" style="508" customWidth="1"/>
    <col min="2050" max="2050" width="6.6640625" style="508" customWidth="1"/>
    <col min="2051" max="2055" width="5.83203125" style="508" customWidth="1"/>
    <col min="2056" max="2056" width="6" style="508" customWidth="1"/>
    <col min="2057" max="2073" width="5.83203125" style="508" customWidth="1"/>
    <col min="2074" max="2074" width="11" style="508" customWidth="1"/>
    <col min="2075" max="2075" width="10.33203125" style="508" customWidth="1"/>
    <col min="2076" max="2303" width="8.83203125" style="508"/>
    <col min="2304" max="2304" width="15.1640625" style="508" customWidth="1"/>
    <col min="2305" max="2305" width="5.83203125" style="508" customWidth="1"/>
    <col min="2306" max="2306" width="6.6640625" style="508" customWidth="1"/>
    <col min="2307" max="2311" width="5.83203125" style="508" customWidth="1"/>
    <col min="2312" max="2312" width="6" style="508" customWidth="1"/>
    <col min="2313" max="2329" width="5.83203125" style="508" customWidth="1"/>
    <col min="2330" max="2330" width="11" style="508" customWidth="1"/>
    <col min="2331" max="2331" width="10.33203125" style="508" customWidth="1"/>
    <col min="2332" max="2559" width="8.83203125" style="508"/>
    <col min="2560" max="2560" width="15.1640625" style="508" customWidth="1"/>
    <col min="2561" max="2561" width="5.83203125" style="508" customWidth="1"/>
    <col min="2562" max="2562" width="6.6640625" style="508" customWidth="1"/>
    <col min="2563" max="2567" width="5.83203125" style="508" customWidth="1"/>
    <col min="2568" max="2568" width="6" style="508" customWidth="1"/>
    <col min="2569" max="2585" width="5.83203125" style="508" customWidth="1"/>
    <col min="2586" max="2586" width="11" style="508" customWidth="1"/>
    <col min="2587" max="2587" width="10.33203125" style="508" customWidth="1"/>
    <col min="2588" max="2815" width="8.83203125" style="508"/>
    <col min="2816" max="2816" width="15.1640625" style="508" customWidth="1"/>
    <col min="2817" max="2817" width="5.83203125" style="508" customWidth="1"/>
    <col min="2818" max="2818" width="6.6640625" style="508" customWidth="1"/>
    <col min="2819" max="2823" width="5.83203125" style="508" customWidth="1"/>
    <col min="2824" max="2824" width="6" style="508" customWidth="1"/>
    <col min="2825" max="2841" width="5.83203125" style="508" customWidth="1"/>
    <col min="2842" max="2842" width="11" style="508" customWidth="1"/>
    <col min="2843" max="2843" width="10.33203125" style="508" customWidth="1"/>
    <col min="2844" max="3071" width="8.83203125" style="508"/>
    <col min="3072" max="3072" width="15.1640625" style="508" customWidth="1"/>
    <col min="3073" max="3073" width="5.83203125" style="508" customWidth="1"/>
    <col min="3074" max="3074" width="6.6640625" style="508" customWidth="1"/>
    <col min="3075" max="3079" width="5.83203125" style="508" customWidth="1"/>
    <col min="3080" max="3080" width="6" style="508" customWidth="1"/>
    <col min="3081" max="3097" width="5.83203125" style="508" customWidth="1"/>
    <col min="3098" max="3098" width="11" style="508" customWidth="1"/>
    <col min="3099" max="3099" width="10.33203125" style="508" customWidth="1"/>
    <col min="3100" max="3327" width="8.83203125" style="508"/>
    <col min="3328" max="3328" width="15.1640625" style="508" customWidth="1"/>
    <col min="3329" max="3329" width="5.83203125" style="508" customWidth="1"/>
    <col min="3330" max="3330" width="6.6640625" style="508" customWidth="1"/>
    <col min="3331" max="3335" width="5.83203125" style="508" customWidth="1"/>
    <col min="3336" max="3336" width="6" style="508" customWidth="1"/>
    <col min="3337" max="3353" width="5.83203125" style="508" customWidth="1"/>
    <col min="3354" max="3354" width="11" style="508" customWidth="1"/>
    <col min="3355" max="3355" width="10.33203125" style="508" customWidth="1"/>
    <col min="3356" max="3583" width="8.83203125" style="508"/>
    <col min="3584" max="3584" width="15.1640625" style="508" customWidth="1"/>
    <col min="3585" max="3585" width="5.83203125" style="508" customWidth="1"/>
    <col min="3586" max="3586" width="6.6640625" style="508" customWidth="1"/>
    <col min="3587" max="3591" width="5.83203125" style="508" customWidth="1"/>
    <col min="3592" max="3592" width="6" style="508" customWidth="1"/>
    <col min="3593" max="3609" width="5.83203125" style="508" customWidth="1"/>
    <col min="3610" max="3610" width="11" style="508" customWidth="1"/>
    <col min="3611" max="3611" width="10.33203125" style="508" customWidth="1"/>
    <col min="3612" max="3839" width="8.83203125" style="508"/>
    <col min="3840" max="3840" width="15.1640625" style="508" customWidth="1"/>
    <col min="3841" max="3841" width="5.83203125" style="508" customWidth="1"/>
    <col min="3842" max="3842" width="6.6640625" style="508" customWidth="1"/>
    <col min="3843" max="3847" width="5.83203125" style="508" customWidth="1"/>
    <col min="3848" max="3848" width="6" style="508" customWidth="1"/>
    <col min="3849" max="3865" width="5.83203125" style="508" customWidth="1"/>
    <col min="3866" max="3866" width="11" style="508" customWidth="1"/>
    <col min="3867" max="3867" width="10.33203125" style="508" customWidth="1"/>
    <col min="3868" max="4095" width="8.83203125" style="508"/>
    <col min="4096" max="4096" width="15.1640625" style="508" customWidth="1"/>
    <col min="4097" max="4097" width="5.83203125" style="508" customWidth="1"/>
    <col min="4098" max="4098" width="6.6640625" style="508" customWidth="1"/>
    <col min="4099" max="4103" width="5.83203125" style="508" customWidth="1"/>
    <col min="4104" max="4104" width="6" style="508" customWidth="1"/>
    <col min="4105" max="4121" width="5.83203125" style="508" customWidth="1"/>
    <col min="4122" max="4122" width="11" style="508" customWidth="1"/>
    <col min="4123" max="4123" width="10.33203125" style="508" customWidth="1"/>
    <col min="4124" max="4351" width="8.83203125" style="508"/>
    <col min="4352" max="4352" width="15.1640625" style="508" customWidth="1"/>
    <col min="4353" max="4353" width="5.83203125" style="508" customWidth="1"/>
    <col min="4354" max="4354" width="6.6640625" style="508" customWidth="1"/>
    <col min="4355" max="4359" width="5.83203125" style="508" customWidth="1"/>
    <col min="4360" max="4360" width="6" style="508" customWidth="1"/>
    <col min="4361" max="4377" width="5.83203125" style="508" customWidth="1"/>
    <col min="4378" max="4378" width="11" style="508" customWidth="1"/>
    <col min="4379" max="4379" width="10.33203125" style="508" customWidth="1"/>
    <col min="4380" max="4607" width="8.83203125" style="508"/>
    <col min="4608" max="4608" width="15.1640625" style="508" customWidth="1"/>
    <col min="4609" max="4609" width="5.83203125" style="508" customWidth="1"/>
    <col min="4610" max="4610" width="6.6640625" style="508" customWidth="1"/>
    <col min="4611" max="4615" width="5.83203125" style="508" customWidth="1"/>
    <col min="4616" max="4616" width="6" style="508" customWidth="1"/>
    <col min="4617" max="4633" width="5.83203125" style="508" customWidth="1"/>
    <col min="4634" max="4634" width="11" style="508" customWidth="1"/>
    <col min="4635" max="4635" width="10.33203125" style="508" customWidth="1"/>
    <col min="4636" max="4863" width="8.83203125" style="508"/>
    <col min="4864" max="4864" width="15.1640625" style="508" customWidth="1"/>
    <col min="4865" max="4865" width="5.83203125" style="508" customWidth="1"/>
    <col min="4866" max="4866" width="6.6640625" style="508" customWidth="1"/>
    <col min="4867" max="4871" width="5.83203125" style="508" customWidth="1"/>
    <col min="4872" max="4872" width="6" style="508" customWidth="1"/>
    <col min="4873" max="4889" width="5.83203125" style="508" customWidth="1"/>
    <col min="4890" max="4890" width="11" style="508" customWidth="1"/>
    <col min="4891" max="4891" width="10.33203125" style="508" customWidth="1"/>
    <col min="4892" max="5119" width="8.83203125" style="508"/>
    <col min="5120" max="5120" width="15.1640625" style="508" customWidth="1"/>
    <col min="5121" max="5121" width="5.83203125" style="508" customWidth="1"/>
    <col min="5122" max="5122" width="6.6640625" style="508" customWidth="1"/>
    <col min="5123" max="5127" width="5.83203125" style="508" customWidth="1"/>
    <col min="5128" max="5128" width="6" style="508" customWidth="1"/>
    <col min="5129" max="5145" width="5.83203125" style="508" customWidth="1"/>
    <col min="5146" max="5146" width="11" style="508" customWidth="1"/>
    <col min="5147" max="5147" width="10.33203125" style="508" customWidth="1"/>
    <col min="5148" max="5375" width="8.83203125" style="508"/>
    <col min="5376" max="5376" width="15.1640625" style="508" customWidth="1"/>
    <col min="5377" max="5377" width="5.83203125" style="508" customWidth="1"/>
    <col min="5378" max="5378" width="6.6640625" style="508" customWidth="1"/>
    <col min="5379" max="5383" width="5.83203125" style="508" customWidth="1"/>
    <col min="5384" max="5384" width="6" style="508" customWidth="1"/>
    <col min="5385" max="5401" width="5.83203125" style="508" customWidth="1"/>
    <col min="5402" max="5402" width="11" style="508" customWidth="1"/>
    <col min="5403" max="5403" width="10.33203125" style="508" customWidth="1"/>
    <col min="5404" max="5631" width="8.83203125" style="508"/>
    <col min="5632" max="5632" width="15.1640625" style="508" customWidth="1"/>
    <col min="5633" max="5633" width="5.83203125" style="508" customWidth="1"/>
    <col min="5634" max="5634" width="6.6640625" style="508" customWidth="1"/>
    <col min="5635" max="5639" width="5.83203125" style="508" customWidth="1"/>
    <col min="5640" max="5640" width="6" style="508" customWidth="1"/>
    <col min="5641" max="5657" width="5.83203125" style="508" customWidth="1"/>
    <col min="5658" max="5658" width="11" style="508" customWidth="1"/>
    <col min="5659" max="5659" width="10.33203125" style="508" customWidth="1"/>
    <col min="5660" max="5887" width="8.83203125" style="508"/>
    <col min="5888" max="5888" width="15.1640625" style="508" customWidth="1"/>
    <col min="5889" max="5889" width="5.83203125" style="508" customWidth="1"/>
    <col min="5890" max="5890" width="6.6640625" style="508" customWidth="1"/>
    <col min="5891" max="5895" width="5.83203125" style="508" customWidth="1"/>
    <col min="5896" max="5896" width="6" style="508" customWidth="1"/>
    <col min="5897" max="5913" width="5.83203125" style="508" customWidth="1"/>
    <col min="5914" max="5914" width="11" style="508" customWidth="1"/>
    <col min="5915" max="5915" width="10.33203125" style="508" customWidth="1"/>
    <col min="5916" max="6143" width="8.83203125" style="508"/>
    <col min="6144" max="6144" width="15.1640625" style="508" customWidth="1"/>
    <col min="6145" max="6145" width="5.83203125" style="508" customWidth="1"/>
    <col min="6146" max="6146" width="6.6640625" style="508" customWidth="1"/>
    <col min="6147" max="6151" width="5.83203125" style="508" customWidth="1"/>
    <col min="6152" max="6152" width="6" style="508" customWidth="1"/>
    <col min="6153" max="6169" width="5.83203125" style="508" customWidth="1"/>
    <col min="6170" max="6170" width="11" style="508" customWidth="1"/>
    <col min="6171" max="6171" width="10.33203125" style="508" customWidth="1"/>
    <col min="6172" max="6399" width="8.83203125" style="508"/>
    <col min="6400" max="6400" width="15.1640625" style="508" customWidth="1"/>
    <col min="6401" max="6401" width="5.83203125" style="508" customWidth="1"/>
    <col min="6402" max="6402" width="6.6640625" style="508" customWidth="1"/>
    <col min="6403" max="6407" width="5.83203125" style="508" customWidth="1"/>
    <col min="6408" max="6408" width="6" style="508" customWidth="1"/>
    <col min="6409" max="6425" width="5.83203125" style="508" customWidth="1"/>
    <col min="6426" max="6426" width="11" style="508" customWidth="1"/>
    <col min="6427" max="6427" width="10.33203125" style="508" customWidth="1"/>
    <col min="6428" max="6655" width="8.83203125" style="508"/>
    <col min="6656" max="6656" width="15.1640625" style="508" customWidth="1"/>
    <col min="6657" max="6657" width="5.83203125" style="508" customWidth="1"/>
    <col min="6658" max="6658" width="6.6640625" style="508" customWidth="1"/>
    <col min="6659" max="6663" width="5.83203125" style="508" customWidth="1"/>
    <col min="6664" max="6664" width="6" style="508" customWidth="1"/>
    <col min="6665" max="6681" width="5.83203125" style="508" customWidth="1"/>
    <col min="6682" max="6682" width="11" style="508" customWidth="1"/>
    <col min="6683" max="6683" width="10.33203125" style="508" customWidth="1"/>
    <col min="6684" max="6911" width="8.83203125" style="508"/>
    <col min="6912" max="6912" width="15.1640625" style="508" customWidth="1"/>
    <col min="6913" max="6913" width="5.83203125" style="508" customWidth="1"/>
    <col min="6914" max="6914" width="6.6640625" style="508" customWidth="1"/>
    <col min="6915" max="6919" width="5.83203125" style="508" customWidth="1"/>
    <col min="6920" max="6920" width="6" style="508" customWidth="1"/>
    <col min="6921" max="6937" width="5.83203125" style="508" customWidth="1"/>
    <col min="6938" max="6938" width="11" style="508" customWidth="1"/>
    <col min="6939" max="6939" width="10.33203125" style="508" customWidth="1"/>
    <col min="6940" max="7167" width="8.83203125" style="508"/>
    <col min="7168" max="7168" width="15.1640625" style="508" customWidth="1"/>
    <col min="7169" max="7169" width="5.83203125" style="508" customWidth="1"/>
    <col min="7170" max="7170" width="6.6640625" style="508" customWidth="1"/>
    <col min="7171" max="7175" width="5.83203125" style="508" customWidth="1"/>
    <col min="7176" max="7176" width="6" style="508" customWidth="1"/>
    <col min="7177" max="7193" width="5.83203125" style="508" customWidth="1"/>
    <col min="7194" max="7194" width="11" style="508" customWidth="1"/>
    <col min="7195" max="7195" width="10.33203125" style="508" customWidth="1"/>
    <col min="7196" max="7423" width="8.83203125" style="508"/>
    <col min="7424" max="7424" width="15.1640625" style="508" customWidth="1"/>
    <col min="7425" max="7425" width="5.83203125" style="508" customWidth="1"/>
    <col min="7426" max="7426" width="6.6640625" style="508" customWidth="1"/>
    <col min="7427" max="7431" width="5.83203125" style="508" customWidth="1"/>
    <col min="7432" max="7432" width="6" style="508" customWidth="1"/>
    <col min="7433" max="7449" width="5.83203125" style="508" customWidth="1"/>
    <col min="7450" max="7450" width="11" style="508" customWidth="1"/>
    <col min="7451" max="7451" width="10.33203125" style="508" customWidth="1"/>
    <col min="7452" max="7679" width="8.83203125" style="508"/>
    <col min="7680" max="7680" width="15.1640625" style="508" customWidth="1"/>
    <col min="7681" max="7681" width="5.83203125" style="508" customWidth="1"/>
    <col min="7682" max="7682" width="6.6640625" style="508" customWidth="1"/>
    <col min="7683" max="7687" width="5.83203125" style="508" customWidth="1"/>
    <col min="7688" max="7688" width="6" style="508" customWidth="1"/>
    <col min="7689" max="7705" width="5.83203125" style="508" customWidth="1"/>
    <col min="7706" max="7706" width="11" style="508" customWidth="1"/>
    <col min="7707" max="7707" width="10.33203125" style="508" customWidth="1"/>
    <col min="7708" max="7935" width="8.83203125" style="508"/>
    <col min="7936" max="7936" width="15.1640625" style="508" customWidth="1"/>
    <col min="7937" max="7937" width="5.83203125" style="508" customWidth="1"/>
    <col min="7938" max="7938" width="6.6640625" style="508" customWidth="1"/>
    <col min="7939" max="7943" width="5.83203125" style="508" customWidth="1"/>
    <col min="7944" max="7944" width="6" style="508" customWidth="1"/>
    <col min="7945" max="7961" width="5.83203125" style="508" customWidth="1"/>
    <col min="7962" max="7962" width="11" style="508" customWidth="1"/>
    <col min="7963" max="7963" width="10.33203125" style="508" customWidth="1"/>
    <col min="7964" max="8191" width="8.83203125" style="508"/>
    <col min="8192" max="8192" width="15.1640625" style="508" customWidth="1"/>
    <col min="8193" max="8193" width="5.83203125" style="508" customWidth="1"/>
    <col min="8194" max="8194" width="6.6640625" style="508" customWidth="1"/>
    <col min="8195" max="8199" width="5.83203125" style="508" customWidth="1"/>
    <col min="8200" max="8200" width="6" style="508" customWidth="1"/>
    <col min="8201" max="8217" width="5.83203125" style="508" customWidth="1"/>
    <col min="8218" max="8218" width="11" style="508" customWidth="1"/>
    <col min="8219" max="8219" width="10.33203125" style="508" customWidth="1"/>
    <col min="8220" max="8447" width="8.83203125" style="508"/>
    <col min="8448" max="8448" width="15.1640625" style="508" customWidth="1"/>
    <col min="8449" max="8449" width="5.83203125" style="508" customWidth="1"/>
    <col min="8450" max="8450" width="6.6640625" style="508" customWidth="1"/>
    <col min="8451" max="8455" width="5.83203125" style="508" customWidth="1"/>
    <col min="8456" max="8456" width="6" style="508" customWidth="1"/>
    <col min="8457" max="8473" width="5.83203125" style="508" customWidth="1"/>
    <col min="8474" max="8474" width="11" style="508" customWidth="1"/>
    <col min="8475" max="8475" width="10.33203125" style="508" customWidth="1"/>
    <col min="8476" max="8703" width="8.83203125" style="508"/>
    <col min="8704" max="8704" width="15.1640625" style="508" customWidth="1"/>
    <col min="8705" max="8705" width="5.83203125" style="508" customWidth="1"/>
    <col min="8706" max="8706" width="6.6640625" style="508" customWidth="1"/>
    <col min="8707" max="8711" width="5.83203125" style="508" customWidth="1"/>
    <col min="8712" max="8712" width="6" style="508" customWidth="1"/>
    <col min="8713" max="8729" width="5.83203125" style="508" customWidth="1"/>
    <col min="8730" max="8730" width="11" style="508" customWidth="1"/>
    <col min="8731" max="8731" width="10.33203125" style="508" customWidth="1"/>
    <col min="8732" max="8959" width="8.83203125" style="508"/>
    <col min="8960" max="8960" width="15.1640625" style="508" customWidth="1"/>
    <col min="8961" max="8961" width="5.83203125" style="508" customWidth="1"/>
    <col min="8962" max="8962" width="6.6640625" style="508" customWidth="1"/>
    <col min="8963" max="8967" width="5.83203125" style="508" customWidth="1"/>
    <col min="8968" max="8968" width="6" style="508" customWidth="1"/>
    <col min="8969" max="8985" width="5.83203125" style="508" customWidth="1"/>
    <col min="8986" max="8986" width="11" style="508" customWidth="1"/>
    <col min="8987" max="8987" width="10.33203125" style="508" customWidth="1"/>
    <col min="8988" max="9215" width="8.83203125" style="508"/>
    <col min="9216" max="9216" width="15.1640625" style="508" customWidth="1"/>
    <col min="9217" max="9217" width="5.83203125" style="508" customWidth="1"/>
    <col min="9218" max="9218" width="6.6640625" style="508" customWidth="1"/>
    <col min="9219" max="9223" width="5.83203125" style="508" customWidth="1"/>
    <col min="9224" max="9224" width="6" style="508" customWidth="1"/>
    <col min="9225" max="9241" width="5.83203125" style="508" customWidth="1"/>
    <col min="9242" max="9242" width="11" style="508" customWidth="1"/>
    <col min="9243" max="9243" width="10.33203125" style="508" customWidth="1"/>
    <col min="9244" max="9471" width="8.83203125" style="508"/>
    <col min="9472" max="9472" width="15.1640625" style="508" customWidth="1"/>
    <col min="9473" max="9473" width="5.83203125" style="508" customWidth="1"/>
    <col min="9474" max="9474" width="6.6640625" style="508" customWidth="1"/>
    <col min="9475" max="9479" width="5.83203125" style="508" customWidth="1"/>
    <col min="9480" max="9480" width="6" style="508" customWidth="1"/>
    <col min="9481" max="9497" width="5.83203125" style="508" customWidth="1"/>
    <col min="9498" max="9498" width="11" style="508" customWidth="1"/>
    <col min="9499" max="9499" width="10.33203125" style="508" customWidth="1"/>
    <col min="9500" max="9727" width="8.83203125" style="508"/>
    <col min="9728" max="9728" width="15.1640625" style="508" customWidth="1"/>
    <col min="9729" max="9729" width="5.83203125" style="508" customWidth="1"/>
    <col min="9730" max="9730" width="6.6640625" style="508" customWidth="1"/>
    <col min="9731" max="9735" width="5.83203125" style="508" customWidth="1"/>
    <col min="9736" max="9736" width="6" style="508" customWidth="1"/>
    <col min="9737" max="9753" width="5.83203125" style="508" customWidth="1"/>
    <col min="9754" max="9754" width="11" style="508" customWidth="1"/>
    <col min="9755" max="9755" width="10.33203125" style="508" customWidth="1"/>
    <col min="9756" max="9983" width="8.83203125" style="508"/>
    <col min="9984" max="9984" width="15.1640625" style="508" customWidth="1"/>
    <col min="9985" max="9985" width="5.83203125" style="508" customWidth="1"/>
    <col min="9986" max="9986" width="6.6640625" style="508" customWidth="1"/>
    <col min="9987" max="9991" width="5.83203125" style="508" customWidth="1"/>
    <col min="9992" max="9992" width="6" style="508" customWidth="1"/>
    <col min="9993" max="10009" width="5.83203125" style="508" customWidth="1"/>
    <col min="10010" max="10010" width="11" style="508" customWidth="1"/>
    <col min="10011" max="10011" width="10.33203125" style="508" customWidth="1"/>
    <col min="10012" max="10239" width="8.83203125" style="508"/>
    <col min="10240" max="10240" width="15.1640625" style="508" customWidth="1"/>
    <col min="10241" max="10241" width="5.83203125" style="508" customWidth="1"/>
    <col min="10242" max="10242" width="6.6640625" style="508" customWidth="1"/>
    <col min="10243" max="10247" width="5.83203125" style="508" customWidth="1"/>
    <col min="10248" max="10248" width="6" style="508" customWidth="1"/>
    <col min="10249" max="10265" width="5.83203125" style="508" customWidth="1"/>
    <col min="10266" max="10266" width="11" style="508" customWidth="1"/>
    <col min="10267" max="10267" width="10.33203125" style="508" customWidth="1"/>
    <col min="10268" max="10495" width="8.83203125" style="508"/>
    <col min="10496" max="10496" width="15.1640625" style="508" customWidth="1"/>
    <col min="10497" max="10497" width="5.83203125" style="508" customWidth="1"/>
    <col min="10498" max="10498" width="6.6640625" style="508" customWidth="1"/>
    <col min="10499" max="10503" width="5.83203125" style="508" customWidth="1"/>
    <col min="10504" max="10504" width="6" style="508" customWidth="1"/>
    <col min="10505" max="10521" width="5.83203125" style="508" customWidth="1"/>
    <col min="10522" max="10522" width="11" style="508" customWidth="1"/>
    <col min="10523" max="10523" width="10.33203125" style="508" customWidth="1"/>
    <col min="10524" max="10751" width="8.83203125" style="508"/>
    <col min="10752" max="10752" width="15.1640625" style="508" customWidth="1"/>
    <col min="10753" max="10753" width="5.83203125" style="508" customWidth="1"/>
    <col min="10754" max="10754" width="6.6640625" style="508" customWidth="1"/>
    <col min="10755" max="10759" width="5.83203125" style="508" customWidth="1"/>
    <col min="10760" max="10760" width="6" style="508" customWidth="1"/>
    <col min="10761" max="10777" width="5.83203125" style="508" customWidth="1"/>
    <col min="10778" max="10778" width="11" style="508" customWidth="1"/>
    <col min="10779" max="10779" width="10.33203125" style="508" customWidth="1"/>
    <col min="10780" max="11007" width="8.83203125" style="508"/>
    <col min="11008" max="11008" width="15.1640625" style="508" customWidth="1"/>
    <col min="11009" max="11009" width="5.83203125" style="508" customWidth="1"/>
    <col min="11010" max="11010" width="6.6640625" style="508" customWidth="1"/>
    <col min="11011" max="11015" width="5.83203125" style="508" customWidth="1"/>
    <col min="11016" max="11016" width="6" style="508" customWidth="1"/>
    <col min="11017" max="11033" width="5.83203125" style="508" customWidth="1"/>
    <col min="11034" max="11034" width="11" style="508" customWidth="1"/>
    <col min="11035" max="11035" width="10.33203125" style="508" customWidth="1"/>
    <col min="11036" max="11263" width="8.83203125" style="508"/>
    <col min="11264" max="11264" width="15.1640625" style="508" customWidth="1"/>
    <col min="11265" max="11265" width="5.83203125" style="508" customWidth="1"/>
    <col min="11266" max="11266" width="6.6640625" style="508" customWidth="1"/>
    <col min="11267" max="11271" width="5.83203125" style="508" customWidth="1"/>
    <col min="11272" max="11272" width="6" style="508" customWidth="1"/>
    <col min="11273" max="11289" width="5.83203125" style="508" customWidth="1"/>
    <col min="11290" max="11290" width="11" style="508" customWidth="1"/>
    <col min="11291" max="11291" width="10.33203125" style="508" customWidth="1"/>
    <col min="11292" max="11519" width="8.83203125" style="508"/>
    <col min="11520" max="11520" width="15.1640625" style="508" customWidth="1"/>
    <col min="11521" max="11521" width="5.83203125" style="508" customWidth="1"/>
    <col min="11522" max="11522" width="6.6640625" style="508" customWidth="1"/>
    <col min="11523" max="11527" width="5.83203125" style="508" customWidth="1"/>
    <col min="11528" max="11528" width="6" style="508" customWidth="1"/>
    <col min="11529" max="11545" width="5.83203125" style="508" customWidth="1"/>
    <col min="11546" max="11546" width="11" style="508" customWidth="1"/>
    <col min="11547" max="11547" width="10.33203125" style="508" customWidth="1"/>
    <col min="11548" max="11775" width="8.83203125" style="508"/>
    <col min="11776" max="11776" width="15.1640625" style="508" customWidth="1"/>
    <col min="11777" max="11777" width="5.83203125" style="508" customWidth="1"/>
    <col min="11778" max="11778" width="6.6640625" style="508" customWidth="1"/>
    <col min="11779" max="11783" width="5.83203125" style="508" customWidth="1"/>
    <col min="11784" max="11784" width="6" style="508" customWidth="1"/>
    <col min="11785" max="11801" width="5.83203125" style="508" customWidth="1"/>
    <col min="11802" max="11802" width="11" style="508" customWidth="1"/>
    <col min="11803" max="11803" width="10.33203125" style="508" customWidth="1"/>
    <col min="11804" max="12031" width="8.83203125" style="508"/>
    <col min="12032" max="12032" width="15.1640625" style="508" customWidth="1"/>
    <col min="12033" max="12033" width="5.83203125" style="508" customWidth="1"/>
    <col min="12034" max="12034" width="6.6640625" style="508" customWidth="1"/>
    <col min="12035" max="12039" width="5.83203125" style="508" customWidth="1"/>
    <col min="12040" max="12040" width="6" style="508" customWidth="1"/>
    <col min="12041" max="12057" width="5.83203125" style="508" customWidth="1"/>
    <col min="12058" max="12058" width="11" style="508" customWidth="1"/>
    <col min="12059" max="12059" width="10.33203125" style="508" customWidth="1"/>
    <col min="12060" max="12287" width="8.83203125" style="508"/>
    <col min="12288" max="12288" width="15.1640625" style="508" customWidth="1"/>
    <col min="12289" max="12289" width="5.83203125" style="508" customWidth="1"/>
    <col min="12290" max="12290" width="6.6640625" style="508" customWidth="1"/>
    <col min="12291" max="12295" width="5.83203125" style="508" customWidth="1"/>
    <col min="12296" max="12296" width="6" style="508" customWidth="1"/>
    <col min="12297" max="12313" width="5.83203125" style="508" customWidth="1"/>
    <col min="12314" max="12314" width="11" style="508" customWidth="1"/>
    <col min="12315" max="12315" width="10.33203125" style="508" customWidth="1"/>
    <col min="12316" max="12543" width="8.83203125" style="508"/>
    <col min="12544" max="12544" width="15.1640625" style="508" customWidth="1"/>
    <col min="12545" max="12545" width="5.83203125" style="508" customWidth="1"/>
    <col min="12546" max="12546" width="6.6640625" style="508" customWidth="1"/>
    <col min="12547" max="12551" width="5.83203125" style="508" customWidth="1"/>
    <col min="12552" max="12552" width="6" style="508" customWidth="1"/>
    <col min="12553" max="12569" width="5.83203125" style="508" customWidth="1"/>
    <col min="12570" max="12570" width="11" style="508" customWidth="1"/>
    <col min="12571" max="12571" width="10.33203125" style="508" customWidth="1"/>
    <col min="12572" max="12799" width="8.83203125" style="508"/>
    <col min="12800" max="12800" width="15.1640625" style="508" customWidth="1"/>
    <col min="12801" max="12801" width="5.83203125" style="508" customWidth="1"/>
    <col min="12802" max="12802" width="6.6640625" style="508" customWidth="1"/>
    <col min="12803" max="12807" width="5.83203125" style="508" customWidth="1"/>
    <col min="12808" max="12808" width="6" style="508" customWidth="1"/>
    <col min="12809" max="12825" width="5.83203125" style="508" customWidth="1"/>
    <col min="12826" max="12826" width="11" style="508" customWidth="1"/>
    <col min="12827" max="12827" width="10.33203125" style="508" customWidth="1"/>
    <col min="12828" max="13055" width="8.83203125" style="508"/>
    <col min="13056" max="13056" width="15.1640625" style="508" customWidth="1"/>
    <col min="13057" max="13057" width="5.83203125" style="508" customWidth="1"/>
    <col min="13058" max="13058" width="6.6640625" style="508" customWidth="1"/>
    <col min="13059" max="13063" width="5.83203125" style="508" customWidth="1"/>
    <col min="13064" max="13064" width="6" style="508" customWidth="1"/>
    <col min="13065" max="13081" width="5.83203125" style="508" customWidth="1"/>
    <col min="13082" max="13082" width="11" style="508" customWidth="1"/>
    <col min="13083" max="13083" width="10.33203125" style="508" customWidth="1"/>
    <col min="13084" max="13311" width="8.83203125" style="508"/>
    <col min="13312" max="13312" width="15.1640625" style="508" customWidth="1"/>
    <col min="13313" max="13313" width="5.83203125" style="508" customWidth="1"/>
    <col min="13314" max="13314" width="6.6640625" style="508" customWidth="1"/>
    <col min="13315" max="13319" width="5.83203125" style="508" customWidth="1"/>
    <col min="13320" max="13320" width="6" style="508" customWidth="1"/>
    <col min="13321" max="13337" width="5.83203125" style="508" customWidth="1"/>
    <col min="13338" max="13338" width="11" style="508" customWidth="1"/>
    <col min="13339" max="13339" width="10.33203125" style="508" customWidth="1"/>
    <col min="13340" max="13567" width="8.83203125" style="508"/>
    <col min="13568" max="13568" width="15.1640625" style="508" customWidth="1"/>
    <col min="13569" max="13569" width="5.83203125" style="508" customWidth="1"/>
    <col min="13570" max="13570" width="6.6640625" style="508" customWidth="1"/>
    <col min="13571" max="13575" width="5.83203125" style="508" customWidth="1"/>
    <col min="13576" max="13576" width="6" style="508" customWidth="1"/>
    <col min="13577" max="13593" width="5.83203125" style="508" customWidth="1"/>
    <col min="13594" max="13594" width="11" style="508" customWidth="1"/>
    <col min="13595" max="13595" width="10.33203125" style="508" customWidth="1"/>
    <col min="13596" max="13823" width="8.83203125" style="508"/>
    <col min="13824" max="13824" width="15.1640625" style="508" customWidth="1"/>
    <col min="13825" max="13825" width="5.83203125" style="508" customWidth="1"/>
    <col min="13826" max="13826" width="6.6640625" style="508" customWidth="1"/>
    <col min="13827" max="13831" width="5.83203125" style="508" customWidth="1"/>
    <col min="13832" max="13832" width="6" style="508" customWidth="1"/>
    <col min="13833" max="13849" width="5.83203125" style="508" customWidth="1"/>
    <col min="13850" max="13850" width="11" style="508" customWidth="1"/>
    <col min="13851" max="13851" width="10.33203125" style="508" customWidth="1"/>
    <col min="13852" max="14079" width="8.83203125" style="508"/>
    <col min="14080" max="14080" width="15.1640625" style="508" customWidth="1"/>
    <col min="14081" max="14081" width="5.83203125" style="508" customWidth="1"/>
    <col min="14082" max="14082" width="6.6640625" style="508" customWidth="1"/>
    <col min="14083" max="14087" width="5.83203125" style="508" customWidth="1"/>
    <col min="14088" max="14088" width="6" style="508" customWidth="1"/>
    <col min="14089" max="14105" width="5.83203125" style="508" customWidth="1"/>
    <col min="14106" max="14106" width="11" style="508" customWidth="1"/>
    <col min="14107" max="14107" width="10.33203125" style="508" customWidth="1"/>
    <col min="14108" max="14335" width="8.83203125" style="508"/>
    <col min="14336" max="14336" width="15.1640625" style="508" customWidth="1"/>
    <col min="14337" max="14337" width="5.83203125" style="508" customWidth="1"/>
    <col min="14338" max="14338" width="6.6640625" style="508" customWidth="1"/>
    <col min="14339" max="14343" width="5.83203125" style="508" customWidth="1"/>
    <col min="14344" max="14344" width="6" style="508" customWidth="1"/>
    <col min="14345" max="14361" width="5.83203125" style="508" customWidth="1"/>
    <col min="14362" max="14362" width="11" style="508" customWidth="1"/>
    <col min="14363" max="14363" width="10.33203125" style="508" customWidth="1"/>
    <col min="14364" max="14591" width="8.83203125" style="508"/>
    <col min="14592" max="14592" width="15.1640625" style="508" customWidth="1"/>
    <col min="14593" max="14593" width="5.83203125" style="508" customWidth="1"/>
    <col min="14594" max="14594" width="6.6640625" style="508" customWidth="1"/>
    <col min="14595" max="14599" width="5.83203125" style="508" customWidth="1"/>
    <col min="14600" max="14600" width="6" style="508" customWidth="1"/>
    <col min="14601" max="14617" width="5.83203125" style="508" customWidth="1"/>
    <col min="14618" max="14618" width="11" style="508" customWidth="1"/>
    <col min="14619" max="14619" width="10.33203125" style="508" customWidth="1"/>
    <col min="14620" max="14847" width="8.83203125" style="508"/>
    <col min="14848" max="14848" width="15.1640625" style="508" customWidth="1"/>
    <col min="14849" max="14849" width="5.83203125" style="508" customWidth="1"/>
    <col min="14850" max="14850" width="6.6640625" style="508" customWidth="1"/>
    <col min="14851" max="14855" width="5.83203125" style="508" customWidth="1"/>
    <col min="14856" max="14856" width="6" style="508" customWidth="1"/>
    <col min="14857" max="14873" width="5.83203125" style="508" customWidth="1"/>
    <col min="14874" max="14874" width="11" style="508" customWidth="1"/>
    <col min="14875" max="14875" width="10.33203125" style="508" customWidth="1"/>
    <col min="14876" max="15103" width="8.83203125" style="508"/>
    <col min="15104" max="15104" width="15.1640625" style="508" customWidth="1"/>
    <col min="15105" max="15105" width="5.83203125" style="508" customWidth="1"/>
    <col min="15106" max="15106" width="6.6640625" style="508" customWidth="1"/>
    <col min="15107" max="15111" width="5.83203125" style="508" customWidth="1"/>
    <col min="15112" max="15112" width="6" style="508" customWidth="1"/>
    <col min="15113" max="15129" width="5.83203125" style="508" customWidth="1"/>
    <col min="15130" max="15130" width="11" style="508" customWidth="1"/>
    <col min="15131" max="15131" width="10.33203125" style="508" customWidth="1"/>
    <col min="15132" max="15359" width="8.83203125" style="508"/>
    <col min="15360" max="15360" width="15.1640625" style="508" customWidth="1"/>
    <col min="15361" max="15361" width="5.83203125" style="508" customWidth="1"/>
    <col min="15362" max="15362" width="6.6640625" style="508" customWidth="1"/>
    <col min="15363" max="15367" width="5.83203125" style="508" customWidth="1"/>
    <col min="15368" max="15368" width="6" style="508" customWidth="1"/>
    <col min="15369" max="15385" width="5.83203125" style="508" customWidth="1"/>
    <col min="15386" max="15386" width="11" style="508" customWidth="1"/>
    <col min="15387" max="15387" width="10.33203125" style="508" customWidth="1"/>
    <col min="15388" max="15615" width="8.83203125" style="508"/>
    <col min="15616" max="15616" width="15.1640625" style="508" customWidth="1"/>
    <col min="15617" max="15617" width="5.83203125" style="508" customWidth="1"/>
    <col min="15618" max="15618" width="6.6640625" style="508" customWidth="1"/>
    <col min="15619" max="15623" width="5.83203125" style="508" customWidth="1"/>
    <col min="15624" max="15624" width="6" style="508" customWidth="1"/>
    <col min="15625" max="15641" width="5.83203125" style="508" customWidth="1"/>
    <col min="15642" max="15642" width="11" style="508" customWidth="1"/>
    <col min="15643" max="15643" width="10.33203125" style="508" customWidth="1"/>
    <col min="15644" max="15871" width="8.83203125" style="508"/>
    <col min="15872" max="15872" width="15.1640625" style="508" customWidth="1"/>
    <col min="15873" max="15873" width="5.83203125" style="508" customWidth="1"/>
    <col min="15874" max="15874" width="6.6640625" style="508" customWidth="1"/>
    <col min="15875" max="15879" width="5.83203125" style="508" customWidth="1"/>
    <col min="15880" max="15880" width="6" style="508" customWidth="1"/>
    <col min="15881" max="15897" width="5.83203125" style="508" customWidth="1"/>
    <col min="15898" max="15898" width="11" style="508" customWidth="1"/>
    <col min="15899" max="15899" width="10.33203125" style="508" customWidth="1"/>
    <col min="15900" max="16127" width="8.83203125" style="508"/>
    <col min="16128" max="16128" width="15.1640625" style="508" customWidth="1"/>
    <col min="16129" max="16129" width="5.83203125" style="508" customWidth="1"/>
    <col min="16130" max="16130" width="6.6640625" style="508" customWidth="1"/>
    <col min="16131" max="16135" width="5.83203125" style="508" customWidth="1"/>
    <col min="16136" max="16136" width="6" style="508" customWidth="1"/>
    <col min="16137" max="16153" width="5.83203125" style="508" customWidth="1"/>
    <col min="16154" max="16154" width="11" style="508" customWidth="1"/>
    <col min="16155" max="16155" width="10.33203125" style="508" customWidth="1"/>
    <col min="16156" max="16383" width="8.83203125" style="508"/>
    <col min="16384" max="16384" width="8.83203125" style="508"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3" spans="1:89" ht="15.75">
      <c r="A3" s="2512" t="s">
        <v>3732</v>
      </c>
      <c r="G3" s="2663"/>
    </row>
    <row r="4" spans="1:89" ht="13.5" customHeight="1">
      <c r="Y4" s="7197" t="s">
        <v>3700</v>
      </c>
      <c r="Z4" s="7197"/>
      <c r="AA4" s="7197"/>
    </row>
    <row r="5" spans="1:89" ht="55.15" customHeight="1">
      <c r="A5" s="7198" t="s">
        <v>3733</v>
      </c>
      <c r="B5" s="7201" t="s">
        <v>3883</v>
      </c>
      <c r="C5" s="7202"/>
      <c r="D5" s="7201" t="s">
        <v>3734</v>
      </c>
      <c r="E5" s="7202"/>
      <c r="F5" s="7201" t="s">
        <v>3735</v>
      </c>
      <c r="G5" s="7202"/>
      <c r="H5" s="7201" t="s">
        <v>3736</v>
      </c>
      <c r="I5" s="7202"/>
      <c r="J5" s="7201" t="s">
        <v>3737</v>
      </c>
      <c r="K5" s="7202"/>
      <c r="L5" s="7201" t="s">
        <v>3738</v>
      </c>
      <c r="M5" s="7202"/>
      <c r="N5" s="7201" t="s">
        <v>3739</v>
      </c>
      <c r="O5" s="7202"/>
      <c r="P5" s="7201" t="s">
        <v>3740</v>
      </c>
      <c r="Q5" s="7202"/>
      <c r="R5" s="7201" t="s">
        <v>3741</v>
      </c>
      <c r="S5" s="7202"/>
      <c r="T5" s="7201" t="s">
        <v>3742</v>
      </c>
      <c r="U5" s="7202"/>
      <c r="V5" s="7201" t="s">
        <v>3743</v>
      </c>
      <c r="W5" s="7202"/>
      <c r="X5" s="7201" t="s">
        <v>3744</v>
      </c>
      <c r="Y5" s="7202"/>
      <c r="Z5" s="7201" t="s">
        <v>3745</v>
      </c>
      <c r="AA5" s="7205"/>
    </row>
    <row r="6" spans="1:89" s="2738" customFormat="1" ht="31.5" customHeight="1" thickBot="1">
      <c r="A6" s="7199"/>
      <c r="B6" s="7203" t="s">
        <v>3746</v>
      </c>
      <c r="C6" s="7204"/>
      <c r="D6" s="7203" t="s">
        <v>3747</v>
      </c>
      <c r="E6" s="7204"/>
      <c r="F6" s="7203" t="s">
        <v>3748</v>
      </c>
      <c r="G6" s="7204"/>
      <c r="H6" s="7203" t="s">
        <v>3749</v>
      </c>
      <c r="I6" s="7204"/>
      <c r="J6" s="7203" t="s">
        <v>3750</v>
      </c>
      <c r="K6" s="7204"/>
      <c r="L6" s="7203" t="s">
        <v>3751</v>
      </c>
      <c r="M6" s="7204"/>
      <c r="N6" s="7203" t="s">
        <v>3752</v>
      </c>
      <c r="O6" s="7204"/>
      <c r="P6" s="7203" t="s">
        <v>3753</v>
      </c>
      <c r="Q6" s="7204"/>
      <c r="R6" s="7203" t="s">
        <v>3726</v>
      </c>
      <c r="S6" s="7204"/>
      <c r="T6" s="7203" t="s">
        <v>3716</v>
      </c>
      <c r="U6" s="7204"/>
      <c r="V6" s="7203" t="s">
        <v>3754</v>
      </c>
      <c r="W6" s="7204"/>
      <c r="X6" s="7203" t="s">
        <v>3755</v>
      </c>
      <c r="Y6" s="7204"/>
      <c r="Z6" s="7203" t="s">
        <v>3756</v>
      </c>
      <c r="AA6" s="7204"/>
    </row>
    <row r="7" spans="1:89" s="2738" customFormat="1" ht="61.5" customHeight="1" thickTop="1">
      <c r="A7" s="7200"/>
      <c r="B7" s="2739" t="s">
        <v>3728</v>
      </c>
      <c r="C7" s="2740" t="s">
        <v>3729</v>
      </c>
      <c r="D7" s="2739" t="s">
        <v>3728</v>
      </c>
      <c r="E7" s="2740" t="s">
        <v>3729</v>
      </c>
      <c r="F7" s="2739" t="s">
        <v>3728</v>
      </c>
      <c r="G7" s="2740" t="s">
        <v>3729</v>
      </c>
      <c r="H7" s="2739" t="s">
        <v>3728</v>
      </c>
      <c r="I7" s="2740" t="s">
        <v>3729</v>
      </c>
      <c r="J7" s="2739" t="s">
        <v>3728</v>
      </c>
      <c r="K7" s="2740" t="s">
        <v>3729</v>
      </c>
      <c r="L7" s="2739" t="s">
        <v>3728</v>
      </c>
      <c r="M7" s="2740" t="s">
        <v>3729</v>
      </c>
      <c r="N7" s="2739" t="s">
        <v>3728</v>
      </c>
      <c r="O7" s="2740" t="s">
        <v>3729</v>
      </c>
      <c r="P7" s="2739" t="s">
        <v>3728</v>
      </c>
      <c r="Q7" s="2740" t="s">
        <v>3729</v>
      </c>
      <c r="R7" s="2739" t="s">
        <v>3728</v>
      </c>
      <c r="S7" s="2740" t="s">
        <v>3729</v>
      </c>
      <c r="T7" s="2739" t="s">
        <v>3728</v>
      </c>
      <c r="U7" s="2740" t="s">
        <v>3729</v>
      </c>
      <c r="V7" s="2739" t="s">
        <v>3728</v>
      </c>
      <c r="W7" s="2740" t="s">
        <v>3729</v>
      </c>
      <c r="X7" s="2739" t="s">
        <v>3728</v>
      </c>
      <c r="Y7" s="2740" t="s">
        <v>3729</v>
      </c>
      <c r="Z7" s="2739" t="s">
        <v>3728</v>
      </c>
      <c r="AA7" s="2740" t="s">
        <v>3729</v>
      </c>
      <c r="AB7" s="2741"/>
    </row>
    <row r="8" spans="1:89" s="2738" customFormat="1" ht="34.9" customHeight="1">
      <c r="A8" s="2742">
        <v>2010</v>
      </c>
      <c r="B8" s="2743">
        <v>29.919999999999998</v>
      </c>
      <c r="C8" s="2744">
        <v>8.0000000000001847E-2</v>
      </c>
      <c r="D8" s="2743">
        <v>30.325000000000003</v>
      </c>
      <c r="E8" s="2744">
        <v>0.57500000000000284</v>
      </c>
      <c r="F8" s="2743">
        <v>29.9</v>
      </c>
      <c r="G8" s="2744">
        <v>0.53000000000000114</v>
      </c>
      <c r="H8" s="2743">
        <v>29.18</v>
      </c>
      <c r="I8" s="2744">
        <v>0.62999999999999901</v>
      </c>
      <c r="J8" s="2743">
        <v>27.939999999999998</v>
      </c>
      <c r="K8" s="2744">
        <v>0.98999999999999844</v>
      </c>
      <c r="L8" s="2745">
        <v>26.459999999999997</v>
      </c>
      <c r="M8" s="2744">
        <v>1.2299999999999933</v>
      </c>
      <c r="N8" s="2743">
        <v>24.72</v>
      </c>
      <c r="O8" s="2744">
        <v>0.41999999999999815</v>
      </c>
      <c r="P8" s="2745">
        <v>24.619999999999997</v>
      </c>
      <c r="Q8" s="2744">
        <v>0.24000000000000199</v>
      </c>
      <c r="R8" s="2745">
        <v>25.76</v>
      </c>
      <c r="S8" s="2744">
        <v>0.46000000000000085</v>
      </c>
      <c r="T8" s="2745">
        <v>27.339999999999996</v>
      </c>
      <c r="U8" s="2744">
        <v>1.0999999999999943</v>
      </c>
      <c r="V8" s="2743">
        <v>28.060000000000002</v>
      </c>
      <c r="W8" s="2744">
        <v>1.0000000000001563E-2</v>
      </c>
      <c r="X8" s="2743">
        <v>29.76</v>
      </c>
      <c r="Y8" s="2744">
        <v>0.46000000000000085</v>
      </c>
      <c r="Z8" s="2745">
        <v>27.832083333333333</v>
      </c>
      <c r="AA8" s="2744">
        <v>0.53208333333333258</v>
      </c>
      <c r="AB8" s="2741"/>
    </row>
    <row r="9" spans="1:89" s="2738" customFormat="1" ht="34.9" customHeight="1">
      <c r="A9" s="2746">
        <v>2011</v>
      </c>
      <c r="B9" s="2747">
        <v>30.1</v>
      </c>
      <c r="C9" s="2748">
        <v>0.26000000000000512</v>
      </c>
      <c r="D9" s="2747">
        <v>29.98</v>
      </c>
      <c r="E9" s="2748">
        <v>0.23000000000000043</v>
      </c>
      <c r="F9" s="2747">
        <v>29.7</v>
      </c>
      <c r="G9" s="2748">
        <v>0.33000000000000185</v>
      </c>
      <c r="H9" s="2747">
        <v>29.240000000000002</v>
      </c>
      <c r="I9" s="2748">
        <v>0.69000000000000128</v>
      </c>
      <c r="J9" s="2747">
        <v>28.040000000000003</v>
      </c>
      <c r="K9" s="2748">
        <v>1.0900000000000034</v>
      </c>
      <c r="L9" s="2749">
        <v>26.580000000000002</v>
      </c>
      <c r="M9" s="2748">
        <v>1.3499999999999979</v>
      </c>
      <c r="N9" s="2747">
        <v>25.24</v>
      </c>
      <c r="O9" s="2748">
        <v>0.93999999999999773</v>
      </c>
      <c r="P9" s="2747">
        <v>24.7</v>
      </c>
      <c r="Q9" s="2748">
        <v>0.32000000000000384</v>
      </c>
      <c r="R9" s="2747">
        <v>26</v>
      </c>
      <c r="S9" s="2748">
        <v>0.69999999999999929</v>
      </c>
      <c r="T9" s="2747">
        <v>27.060000000000002</v>
      </c>
      <c r="U9" s="2748">
        <v>0.82000000000000028</v>
      </c>
      <c r="V9" s="2747">
        <v>29.080000000000002</v>
      </c>
      <c r="W9" s="2748">
        <v>1.0300000000000011</v>
      </c>
      <c r="X9" s="2749">
        <v>29.139999999999997</v>
      </c>
      <c r="Y9" s="2748">
        <v>-0.16000000000000369</v>
      </c>
      <c r="Z9" s="2749">
        <v>27.904999999999998</v>
      </c>
      <c r="AA9" s="2748">
        <v>0.60499999999999687</v>
      </c>
      <c r="AB9" s="2741"/>
    </row>
    <row r="10" spans="1:89" s="2738" customFormat="1" ht="34.9" customHeight="1">
      <c r="A10" s="2742">
        <v>2012</v>
      </c>
      <c r="B10" s="2745">
        <v>30.063225806451612</v>
      </c>
      <c r="C10" s="2744">
        <v>0.22322580645161594</v>
      </c>
      <c r="D10" s="2743">
        <v>30.8</v>
      </c>
      <c r="E10" s="2744">
        <v>1.0500000000000007</v>
      </c>
      <c r="F10" s="2743">
        <v>29.5</v>
      </c>
      <c r="G10" s="2744">
        <v>0.13000000000000256</v>
      </c>
      <c r="H10" s="2743">
        <v>28.6</v>
      </c>
      <c r="I10" s="2744">
        <v>5.0000000000000711E-2</v>
      </c>
      <c r="J10" s="2743">
        <v>26.6</v>
      </c>
      <c r="K10" s="2744">
        <v>-0.34999999999999787</v>
      </c>
      <c r="L10" s="2745">
        <v>25.1</v>
      </c>
      <c r="M10" s="2744">
        <v>-0.13000000000000256</v>
      </c>
      <c r="N10" s="2743">
        <v>24.9</v>
      </c>
      <c r="O10" s="2744">
        <v>0.59999999999999787</v>
      </c>
      <c r="P10" s="2743">
        <v>24.8</v>
      </c>
      <c r="Q10" s="2744">
        <v>0.42000000000000526</v>
      </c>
      <c r="R10" s="2743">
        <v>25.6</v>
      </c>
      <c r="S10" s="2744">
        <v>0.30000000000000071</v>
      </c>
      <c r="T10" s="2743">
        <v>27.2</v>
      </c>
      <c r="U10" s="2744">
        <v>0.9599999999999973</v>
      </c>
      <c r="V10" s="2743">
        <v>28.9</v>
      </c>
      <c r="W10" s="2744">
        <v>0.84999999999999787</v>
      </c>
      <c r="X10" s="2745">
        <v>29.8</v>
      </c>
      <c r="Y10" s="2744">
        <v>0.5</v>
      </c>
      <c r="Z10" s="2745">
        <v>27.655268817204302</v>
      </c>
      <c r="AA10" s="2744">
        <v>0.35526881720430126</v>
      </c>
      <c r="AB10" s="2741"/>
    </row>
    <row r="11" spans="1:89" s="2738" customFormat="1" ht="34.9" customHeight="1">
      <c r="A11" s="2746">
        <v>2013</v>
      </c>
      <c r="B11" s="2747">
        <v>29.740000000000002</v>
      </c>
      <c r="C11" s="2748">
        <v>-9.9999999999994316E-2</v>
      </c>
      <c r="D11" s="2749">
        <v>29.98</v>
      </c>
      <c r="E11" s="2748">
        <v>0.23000000000000043</v>
      </c>
      <c r="F11" s="2747">
        <v>29.52</v>
      </c>
      <c r="G11" s="2748">
        <v>0.15000000000000213</v>
      </c>
      <c r="H11" s="2747">
        <v>28.119999999999997</v>
      </c>
      <c r="I11" s="2748">
        <v>-0.43000000000000327</v>
      </c>
      <c r="J11" s="2747">
        <v>27.059999999999995</v>
      </c>
      <c r="K11" s="2748">
        <v>0.10999999999999588</v>
      </c>
      <c r="L11" s="2749">
        <v>25.6</v>
      </c>
      <c r="M11" s="2748">
        <v>0.36999999999999744</v>
      </c>
      <c r="N11" s="2747">
        <v>24.86</v>
      </c>
      <c r="O11" s="2748">
        <v>0.55999999999999872</v>
      </c>
      <c r="P11" s="2747">
        <v>24.76</v>
      </c>
      <c r="Q11" s="2748">
        <v>0.38000000000000611</v>
      </c>
      <c r="R11" s="2747">
        <v>26.1</v>
      </c>
      <c r="S11" s="2748">
        <v>0.80000000000000071</v>
      </c>
      <c r="T11" s="2747">
        <v>27.540000000000003</v>
      </c>
      <c r="U11" s="2748">
        <v>1.3000000000000007</v>
      </c>
      <c r="V11" s="2747">
        <v>28.839999999999996</v>
      </c>
      <c r="W11" s="2748">
        <v>0.78999999999999559</v>
      </c>
      <c r="X11" s="2749">
        <v>29.98</v>
      </c>
      <c r="Y11" s="2748">
        <v>0.67999999999999972</v>
      </c>
      <c r="Z11" s="2749">
        <v>27.674999999999997</v>
      </c>
      <c r="AA11" s="2748">
        <v>0.37499999999999645</v>
      </c>
      <c r="AB11" s="2741"/>
    </row>
    <row r="12" spans="1:89" s="2738" customFormat="1" ht="34.9" customHeight="1">
      <c r="A12" s="2750">
        <v>2014</v>
      </c>
      <c r="B12" s="2751">
        <v>30</v>
      </c>
      <c r="C12" s="2752">
        <v>0.16000000000000369</v>
      </c>
      <c r="D12" s="2753">
        <v>30.4</v>
      </c>
      <c r="E12" s="2752">
        <v>0.64999999999999858</v>
      </c>
      <c r="F12" s="2751">
        <v>30.1</v>
      </c>
      <c r="G12" s="2752">
        <v>0.73000000000000398</v>
      </c>
      <c r="H12" s="2751">
        <v>29</v>
      </c>
      <c r="I12" s="2752">
        <v>0.44999999999999929</v>
      </c>
      <c r="J12" s="2751">
        <v>27.5</v>
      </c>
      <c r="K12" s="2752">
        <v>0.55000000000000071</v>
      </c>
      <c r="L12" s="2753">
        <v>26.1</v>
      </c>
      <c r="M12" s="2752">
        <v>0.86999999999999744</v>
      </c>
      <c r="N12" s="2751">
        <v>25.3</v>
      </c>
      <c r="O12" s="2752">
        <v>1</v>
      </c>
      <c r="P12" s="2751">
        <v>25.4</v>
      </c>
      <c r="Q12" s="2752">
        <v>1.0200000000000031</v>
      </c>
      <c r="R12" s="2751">
        <v>26.3</v>
      </c>
      <c r="S12" s="2752">
        <v>1</v>
      </c>
      <c r="T12" s="2751">
        <v>28.3</v>
      </c>
      <c r="U12" s="2752">
        <v>2.0599999999999987</v>
      </c>
      <c r="V12" s="2751">
        <v>29.5</v>
      </c>
      <c r="W12" s="2752">
        <v>1.4499999999999993</v>
      </c>
      <c r="X12" s="2753">
        <v>30.1</v>
      </c>
      <c r="Y12" s="2752">
        <v>0.80000000000000071</v>
      </c>
      <c r="Z12" s="2753">
        <v>28.166666666666671</v>
      </c>
      <c r="AA12" s="2752">
        <v>0.86666666666667069</v>
      </c>
      <c r="AB12" s="2741"/>
    </row>
    <row r="13" spans="1:89" s="2738" customFormat="1" ht="34.9" customHeight="1">
      <c r="A13" s="2754">
        <v>2015</v>
      </c>
      <c r="B13" s="2755">
        <v>29.5</v>
      </c>
      <c r="C13" s="2756">
        <v>-0.30000000000000004</v>
      </c>
      <c r="D13" s="2757">
        <v>29.7</v>
      </c>
      <c r="E13" s="2756">
        <v>-0.1</v>
      </c>
      <c r="F13" s="2755">
        <v>29.6</v>
      </c>
      <c r="G13" s="2756">
        <v>0.2</v>
      </c>
      <c r="H13" s="2755">
        <v>29.2</v>
      </c>
      <c r="I13" s="2756">
        <v>0.60000000000000009</v>
      </c>
      <c r="J13" s="2755">
        <v>27.6</v>
      </c>
      <c r="K13" s="2756">
        <v>0.60000000000000009</v>
      </c>
      <c r="L13" s="2757">
        <v>25.8</v>
      </c>
      <c r="M13" s="2756">
        <v>0.60000000000000009</v>
      </c>
      <c r="N13" s="2757">
        <v>25.1</v>
      </c>
      <c r="O13" s="2756">
        <v>0.8</v>
      </c>
      <c r="P13" s="2755">
        <v>25.3</v>
      </c>
      <c r="Q13" s="2756">
        <v>0.9</v>
      </c>
      <c r="R13" s="2755">
        <v>26.2</v>
      </c>
      <c r="S13" s="2756">
        <v>0.9</v>
      </c>
      <c r="T13" s="2757">
        <v>27.4</v>
      </c>
      <c r="U13" s="2756">
        <v>1.2</v>
      </c>
      <c r="V13" s="2755">
        <v>28.5</v>
      </c>
      <c r="W13" s="2756">
        <v>0.4</v>
      </c>
      <c r="X13" s="2757">
        <v>30.6</v>
      </c>
      <c r="Y13" s="2756">
        <v>1.3</v>
      </c>
      <c r="Z13" s="2757">
        <v>27.875000000000004</v>
      </c>
      <c r="AA13" s="2756">
        <v>0.60000000000000009</v>
      </c>
      <c r="AB13" s="2741"/>
    </row>
    <row r="14" spans="1:89" s="2738" customFormat="1" ht="34.9" customHeight="1">
      <c r="A14" s="2758">
        <v>2016</v>
      </c>
      <c r="B14" s="2759">
        <v>30.9</v>
      </c>
      <c r="C14" s="2760">
        <v>1.1000000000000001</v>
      </c>
      <c r="D14" s="2761">
        <v>30.3</v>
      </c>
      <c r="E14" s="2760">
        <v>0.5</v>
      </c>
      <c r="F14" s="2759">
        <v>30.5</v>
      </c>
      <c r="G14" s="2760">
        <v>1.1000000000000001</v>
      </c>
      <c r="H14" s="2759">
        <v>29.5</v>
      </c>
      <c r="I14" s="2760">
        <v>0.9</v>
      </c>
      <c r="J14" s="2759">
        <v>26.9</v>
      </c>
      <c r="K14" s="2760">
        <v>-0.1</v>
      </c>
      <c r="L14" s="2761">
        <v>25.1</v>
      </c>
      <c r="M14" s="2760">
        <v>-0.1</v>
      </c>
      <c r="N14" s="2761">
        <v>24.1</v>
      </c>
      <c r="O14" s="2760">
        <v>-0.2</v>
      </c>
      <c r="P14" s="2759">
        <v>24.9</v>
      </c>
      <c r="Q14" s="2760">
        <v>0.5</v>
      </c>
      <c r="R14" s="2759">
        <v>25</v>
      </c>
      <c r="S14" s="2760">
        <v>-0.3</v>
      </c>
      <c r="T14" s="2761">
        <v>27.4</v>
      </c>
      <c r="U14" s="2760">
        <v>1.2</v>
      </c>
      <c r="V14" s="2759">
        <v>28.6</v>
      </c>
      <c r="W14" s="2760">
        <v>0.5</v>
      </c>
      <c r="X14" s="2761">
        <v>29.3</v>
      </c>
      <c r="Y14" s="2760">
        <v>0</v>
      </c>
      <c r="Z14" s="2761">
        <v>27.7</v>
      </c>
      <c r="AA14" s="2760">
        <v>0.4</v>
      </c>
      <c r="AB14" s="2741"/>
    </row>
    <row r="15" spans="1:89" s="2738" customFormat="1" ht="34.9" customHeight="1">
      <c r="A15" s="2758">
        <v>2017</v>
      </c>
      <c r="B15" s="2759">
        <v>30.7</v>
      </c>
      <c r="C15" s="2760">
        <v>0.9</v>
      </c>
      <c r="D15" s="2761">
        <v>30.4</v>
      </c>
      <c r="E15" s="2760">
        <v>0.6</v>
      </c>
      <c r="F15" s="2759">
        <v>30.4</v>
      </c>
      <c r="G15" s="2760">
        <v>1</v>
      </c>
      <c r="H15" s="2759">
        <v>29.6</v>
      </c>
      <c r="I15" s="2760">
        <v>1</v>
      </c>
      <c r="J15" s="2761">
        <v>27.4</v>
      </c>
      <c r="K15" s="2760">
        <v>0.4</v>
      </c>
      <c r="L15" s="2761">
        <v>26.3</v>
      </c>
      <c r="M15" s="2760">
        <v>1.1000000000000001</v>
      </c>
      <c r="N15" s="2761">
        <v>25.8</v>
      </c>
      <c r="O15" s="2760">
        <v>1.5</v>
      </c>
      <c r="P15" s="2759">
        <v>25.7</v>
      </c>
      <c r="Q15" s="2760">
        <v>1.3</v>
      </c>
      <c r="R15" s="2759">
        <v>26.4</v>
      </c>
      <c r="S15" s="2760">
        <v>1.1000000000000001</v>
      </c>
      <c r="T15" s="2761">
        <v>27.8</v>
      </c>
      <c r="U15" s="2760">
        <v>1.6</v>
      </c>
      <c r="V15" s="2761">
        <v>28.5</v>
      </c>
      <c r="W15" s="2760">
        <v>0.4</v>
      </c>
      <c r="X15" s="2759">
        <v>30.7</v>
      </c>
      <c r="Y15" s="2760">
        <v>1.4</v>
      </c>
      <c r="Z15" s="2761">
        <v>28.3</v>
      </c>
      <c r="AA15" s="2760">
        <v>1</v>
      </c>
      <c r="AB15" s="2741"/>
    </row>
    <row r="16" spans="1:89" s="2738" customFormat="1" ht="34.9" customHeight="1">
      <c r="A16" s="2758">
        <v>2018</v>
      </c>
      <c r="B16" s="2762">
        <v>29.747608453837596</v>
      </c>
      <c r="C16" s="2763">
        <v>-0.1</v>
      </c>
      <c r="D16" s="2762">
        <v>30.660833333333336</v>
      </c>
      <c r="E16" s="2763">
        <v>0.9</v>
      </c>
      <c r="F16" s="2762">
        <v>30.008709677419354</v>
      </c>
      <c r="G16" s="2763">
        <v>0.6</v>
      </c>
      <c r="H16" s="2762">
        <v>29.129000000000001</v>
      </c>
      <c r="I16" s="2763">
        <v>0.5</v>
      </c>
      <c r="J16" s="2762">
        <v>27.794440860215047</v>
      </c>
      <c r="K16" s="2763">
        <v>0.8</v>
      </c>
      <c r="L16" s="2762">
        <v>26.352430107526878</v>
      </c>
      <c r="M16" s="2763">
        <v>1.2</v>
      </c>
      <c r="N16" s="2762">
        <v>24.80516129032258</v>
      </c>
      <c r="O16" s="2763">
        <v>0.5</v>
      </c>
      <c r="P16" s="2762">
        <v>26.020967741935486</v>
      </c>
      <c r="Q16" s="2763">
        <v>1.6</v>
      </c>
      <c r="R16" s="2762">
        <v>26.529000000000003</v>
      </c>
      <c r="S16" s="2763">
        <v>1.2</v>
      </c>
      <c r="T16" s="2762">
        <v>27.599032258064518</v>
      </c>
      <c r="U16" s="2763">
        <v>1.5</v>
      </c>
      <c r="V16" s="2762">
        <v>29.199666666666666</v>
      </c>
      <c r="W16" s="2763">
        <v>1.1000000000000001</v>
      </c>
      <c r="X16" s="2762">
        <v>30.089999999999996</v>
      </c>
      <c r="Y16" s="2763">
        <v>0.8</v>
      </c>
      <c r="Z16" s="2762">
        <v>28.2</v>
      </c>
      <c r="AA16" s="2763">
        <v>0.9</v>
      </c>
    </row>
    <row r="17" spans="1:27" s="2764" customFormat="1" ht="34.9" customHeight="1">
      <c r="A17" s="2758">
        <v>2019</v>
      </c>
      <c r="B17" s="2759">
        <v>30.78</v>
      </c>
      <c r="C17" s="2760">
        <v>1</v>
      </c>
      <c r="D17" s="2761">
        <v>30.639999999999997</v>
      </c>
      <c r="E17" s="2760">
        <v>0.8</v>
      </c>
      <c r="F17" s="2759">
        <v>31.181935483870966</v>
      </c>
      <c r="G17" s="2760">
        <v>1.8</v>
      </c>
      <c r="H17" s="2759">
        <v>29.68</v>
      </c>
      <c r="I17" s="2760">
        <v>1.1000000000000001</v>
      </c>
      <c r="J17" s="2761">
        <v>27.419999999999998</v>
      </c>
      <c r="K17" s="2760">
        <v>0.4</v>
      </c>
      <c r="L17" s="2761">
        <v>25.48</v>
      </c>
      <c r="M17" s="2760">
        <v>0.3</v>
      </c>
      <c r="N17" s="2761">
        <v>25.200000000000003</v>
      </c>
      <c r="O17" s="2760">
        <v>0.9</v>
      </c>
      <c r="P17" s="2759">
        <v>25.5</v>
      </c>
      <c r="Q17" s="2760">
        <v>1.1000000000000001</v>
      </c>
      <c r="R17" s="2759">
        <v>26.139999999999997</v>
      </c>
      <c r="S17" s="2760">
        <v>0.8</v>
      </c>
      <c r="T17" s="2761">
        <v>27.48</v>
      </c>
      <c r="U17" s="2760">
        <v>1.3</v>
      </c>
      <c r="V17" s="2761">
        <v>29.1</v>
      </c>
      <c r="W17" s="2760">
        <v>1</v>
      </c>
      <c r="X17" s="2759">
        <v>30.396774193548385</v>
      </c>
      <c r="Y17" s="2760">
        <v>1.1000000000000001</v>
      </c>
      <c r="Z17" s="2761">
        <v>28.2</v>
      </c>
      <c r="AA17" s="2760">
        <v>0.9</v>
      </c>
    </row>
    <row r="18" spans="1:27" s="2738" customFormat="1" ht="19.5" customHeight="1">
      <c r="A18" s="2765" t="s">
        <v>3730</v>
      </c>
      <c r="B18" s="2766"/>
      <c r="C18" s="2767"/>
      <c r="D18" s="2766"/>
      <c r="E18" s="2767"/>
      <c r="F18" s="2766"/>
      <c r="G18" s="2767"/>
      <c r="I18" s="2767"/>
      <c r="J18" s="2766"/>
      <c r="K18" s="2767"/>
      <c r="L18" s="2766"/>
      <c r="M18" s="2767"/>
      <c r="N18" s="2766"/>
      <c r="O18" s="2767"/>
      <c r="P18" s="2766"/>
      <c r="Q18" s="2767"/>
      <c r="R18" s="2766"/>
      <c r="S18" s="2767"/>
      <c r="T18" s="2766"/>
      <c r="U18" s="2767"/>
      <c r="V18" s="2766"/>
      <c r="W18" s="2767"/>
      <c r="X18" s="2766"/>
      <c r="Y18" s="2767"/>
      <c r="Z18" s="2768"/>
    </row>
    <row r="19" spans="1:27" ht="16.5">
      <c r="A19" s="1358" t="s">
        <v>3731</v>
      </c>
    </row>
  </sheetData>
  <mergeCells count="29">
    <mergeCell ref="T6:U6"/>
    <mergeCell ref="V6:W6"/>
    <mergeCell ref="X6:Y6"/>
    <mergeCell ref="Z6:AA6"/>
    <mergeCell ref="T5:U5"/>
    <mergeCell ref="V5:W5"/>
    <mergeCell ref="X5:Y5"/>
    <mergeCell ref="Z5:AA5"/>
    <mergeCell ref="B6:C6"/>
    <mergeCell ref="D6:E6"/>
    <mergeCell ref="F6:G6"/>
    <mergeCell ref="H6:I6"/>
    <mergeCell ref="J6:K6"/>
    <mergeCell ref="A1:C1"/>
    <mergeCell ref="Y4:AA4"/>
    <mergeCell ref="A5:A7"/>
    <mergeCell ref="B5:C5"/>
    <mergeCell ref="D5:E5"/>
    <mergeCell ref="F5:G5"/>
    <mergeCell ref="H5:I5"/>
    <mergeCell ref="J5:K5"/>
    <mergeCell ref="L5:M5"/>
    <mergeCell ref="N5:O5"/>
    <mergeCell ref="L6:M6"/>
    <mergeCell ref="N6:O6"/>
    <mergeCell ref="P6:Q6"/>
    <mergeCell ref="R6:S6"/>
    <mergeCell ref="P5:Q5"/>
    <mergeCell ref="R5:S5"/>
  </mergeCells>
  <hyperlinks>
    <hyperlink ref="A1" location="CONTENT!A1" display="Back to table of contents"/>
  </hyperlinks>
  <pageMargins left="0.5" right="0" top="0.25" bottom="0.3" header="0" footer="0.2"/>
  <pageSetup paperSize="9" orientation="landscape"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CK19"/>
  <sheetViews>
    <sheetView zoomScale="91" zoomScaleNormal="91" workbookViewId="0">
      <selection activeCell="AB1" sqref="AB1:AB1048576"/>
    </sheetView>
  </sheetViews>
  <sheetFormatPr defaultRowHeight="15"/>
  <cols>
    <col min="1" max="1" width="15.1640625" style="508" customWidth="1"/>
    <col min="2" max="2" width="5" style="508" customWidth="1"/>
    <col min="3" max="3" width="5" style="2736" customWidth="1"/>
    <col min="4" max="4" width="5" style="508" customWidth="1"/>
    <col min="5" max="5" width="5" style="2736" customWidth="1"/>
    <col min="6" max="6" width="5" style="508" customWidth="1"/>
    <col min="7" max="7" width="5" style="2736" customWidth="1"/>
    <col min="8" max="8" width="5" style="508" customWidth="1"/>
    <col min="9" max="9" width="5" style="2736" customWidth="1"/>
    <col min="10" max="10" width="5" style="508" customWidth="1"/>
    <col min="11" max="11" width="5" style="2736" customWidth="1"/>
    <col min="12" max="12" width="5" style="508" customWidth="1"/>
    <col min="13" max="13" width="5" style="2736" customWidth="1"/>
    <col min="14" max="14" width="5" style="508" customWidth="1"/>
    <col min="15" max="15" width="5" style="2736" customWidth="1"/>
    <col min="16" max="16" width="5" style="508" customWidth="1"/>
    <col min="17" max="17" width="5" style="2736" customWidth="1"/>
    <col min="18" max="18" width="5" style="508" customWidth="1"/>
    <col min="19" max="19" width="5" style="2736" customWidth="1"/>
    <col min="20" max="20" width="5" style="508" customWidth="1"/>
    <col min="21" max="21" width="5" style="2736" customWidth="1"/>
    <col min="22" max="22" width="5" style="508" customWidth="1"/>
    <col min="23" max="23" width="5" style="2736" customWidth="1"/>
    <col min="24" max="24" width="5" style="508" customWidth="1"/>
    <col min="25" max="25" width="5" style="2736" customWidth="1"/>
    <col min="26" max="27" width="5" style="508" customWidth="1"/>
    <col min="28" max="255" width="8.83203125" style="508"/>
    <col min="256" max="256" width="15.1640625" style="508" customWidth="1"/>
    <col min="257" max="257" width="5.83203125" style="508" customWidth="1"/>
    <col min="258" max="258" width="6.6640625" style="508" customWidth="1"/>
    <col min="259" max="263" width="5.83203125" style="508" customWidth="1"/>
    <col min="264" max="264" width="6" style="508" customWidth="1"/>
    <col min="265" max="281" width="5.83203125" style="508" customWidth="1"/>
    <col min="282" max="282" width="11" style="508" customWidth="1"/>
    <col min="283" max="283" width="10.33203125" style="508" customWidth="1"/>
    <col min="284" max="511" width="8.83203125" style="508"/>
    <col min="512" max="512" width="15.1640625" style="508" customWidth="1"/>
    <col min="513" max="513" width="5.83203125" style="508" customWidth="1"/>
    <col min="514" max="514" width="6.6640625" style="508" customWidth="1"/>
    <col min="515" max="519" width="5.83203125" style="508" customWidth="1"/>
    <col min="520" max="520" width="6" style="508" customWidth="1"/>
    <col min="521" max="537" width="5.83203125" style="508" customWidth="1"/>
    <col min="538" max="538" width="11" style="508" customWidth="1"/>
    <col min="539" max="539" width="10.33203125" style="508" customWidth="1"/>
    <col min="540" max="767" width="8.83203125" style="508"/>
    <col min="768" max="768" width="15.1640625" style="508" customWidth="1"/>
    <col min="769" max="769" width="5.83203125" style="508" customWidth="1"/>
    <col min="770" max="770" width="6.6640625" style="508" customWidth="1"/>
    <col min="771" max="775" width="5.83203125" style="508" customWidth="1"/>
    <col min="776" max="776" width="6" style="508" customWidth="1"/>
    <col min="777" max="793" width="5.83203125" style="508" customWidth="1"/>
    <col min="794" max="794" width="11" style="508" customWidth="1"/>
    <col min="795" max="795" width="10.33203125" style="508" customWidth="1"/>
    <col min="796" max="1023" width="8.83203125" style="508"/>
    <col min="1024" max="1024" width="15.1640625" style="508" customWidth="1"/>
    <col min="1025" max="1025" width="5.83203125" style="508" customWidth="1"/>
    <col min="1026" max="1026" width="6.6640625" style="508" customWidth="1"/>
    <col min="1027" max="1031" width="5.83203125" style="508" customWidth="1"/>
    <col min="1032" max="1032" width="6" style="508" customWidth="1"/>
    <col min="1033" max="1049" width="5.83203125" style="508" customWidth="1"/>
    <col min="1050" max="1050" width="11" style="508" customWidth="1"/>
    <col min="1051" max="1051" width="10.33203125" style="508" customWidth="1"/>
    <col min="1052" max="1279" width="8.83203125" style="508"/>
    <col min="1280" max="1280" width="15.1640625" style="508" customWidth="1"/>
    <col min="1281" max="1281" width="5.83203125" style="508" customWidth="1"/>
    <col min="1282" max="1282" width="6.6640625" style="508" customWidth="1"/>
    <col min="1283" max="1287" width="5.83203125" style="508" customWidth="1"/>
    <col min="1288" max="1288" width="6" style="508" customWidth="1"/>
    <col min="1289" max="1305" width="5.83203125" style="508" customWidth="1"/>
    <col min="1306" max="1306" width="11" style="508" customWidth="1"/>
    <col min="1307" max="1307" width="10.33203125" style="508" customWidth="1"/>
    <col min="1308" max="1535" width="8.83203125" style="508"/>
    <col min="1536" max="1536" width="15.1640625" style="508" customWidth="1"/>
    <col min="1537" max="1537" width="5.83203125" style="508" customWidth="1"/>
    <col min="1538" max="1538" width="6.6640625" style="508" customWidth="1"/>
    <col min="1539" max="1543" width="5.83203125" style="508" customWidth="1"/>
    <col min="1544" max="1544" width="6" style="508" customWidth="1"/>
    <col min="1545" max="1561" width="5.83203125" style="508" customWidth="1"/>
    <col min="1562" max="1562" width="11" style="508" customWidth="1"/>
    <col min="1563" max="1563" width="10.33203125" style="508" customWidth="1"/>
    <col min="1564" max="1791" width="8.83203125" style="508"/>
    <col min="1792" max="1792" width="15.1640625" style="508" customWidth="1"/>
    <col min="1793" max="1793" width="5.83203125" style="508" customWidth="1"/>
    <col min="1794" max="1794" width="6.6640625" style="508" customWidth="1"/>
    <col min="1795" max="1799" width="5.83203125" style="508" customWidth="1"/>
    <col min="1800" max="1800" width="6" style="508" customWidth="1"/>
    <col min="1801" max="1817" width="5.83203125" style="508" customWidth="1"/>
    <col min="1818" max="1818" width="11" style="508" customWidth="1"/>
    <col min="1819" max="1819" width="10.33203125" style="508" customWidth="1"/>
    <col min="1820" max="2047" width="8.83203125" style="508"/>
    <col min="2048" max="2048" width="15.1640625" style="508" customWidth="1"/>
    <col min="2049" max="2049" width="5.83203125" style="508" customWidth="1"/>
    <col min="2050" max="2050" width="6.6640625" style="508" customWidth="1"/>
    <col min="2051" max="2055" width="5.83203125" style="508" customWidth="1"/>
    <col min="2056" max="2056" width="6" style="508" customWidth="1"/>
    <col min="2057" max="2073" width="5.83203125" style="508" customWidth="1"/>
    <col min="2074" max="2074" width="11" style="508" customWidth="1"/>
    <col min="2075" max="2075" width="10.33203125" style="508" customWidth="1"/>
    <col min="2076" max="2303" width="8.83203125" style="508"/>
    <col min="2304" max="2304" width="15.1640625" style="508" customWidth="1"/>
    <col min="2305" max="2305" width="5.83203125" style="508" customWidth="1"/>
    <col min="2306" max="2306" width="6.6640625" style="508" customWidth="1"/>
    <col min="2307" max="2311" width="5.83203125" style="508" customWidth="1"/>
    <col min="2312" max="2312" width="6" style="508" customWidth="1"/>
    <col min="2313" max="2329" width="5.83203125" style="508" customWidth="1"/>
    <col min="2330" max="2330" width="11" style="508" customWidth="1"/>
    <col min="2331" max="2331" width="10.33203125" style="508" customWidth="1"/>
    <col min="2332" max="2559" width="8.83203125" style="508"/>
    <col min="2560" max="2560" width="15.1640625" style="508" customWidth="1"/>
    <col min="2561" max="2561" width="5.83203125" style="508" customWidth="1"/>
    <col min="2562" max="2562" width="6.6640625" style="508" customWidth="1"/>
    <col min="2563" max="2567" width="5.83203125" style="508" customWidth="1"/>
    <col min="2568" max="2568" width="6" style="508" customWidth="1"/>
    <col min="2569" max="2585" width="5.83203125" style="508" customWidth="1"/>
    <col min="2586" max="2586" width="11" style="508" customWidth="1"/>
    <col min="2587" max="2587" width="10.33203125" style="508" customWidth="1"/>
    <col min="2588" max="2815" width="8.83203125" style="508"/>
    <col min="2816" max="2816" width="15.1640625" style="508" customWidth="1"/>
    <col min="2817" max="2817" width="5.83203125" style="508" customWidth="1"/>
    <col min="2818" max="2818" width="6.6640625" style="508" customWidth="1"/>
    <col min="2819" max="2823" width="5.83203125" style="508" customWidth="1"/>
    <col min="2824" max="2824" width="6" style="508" customWidth="1"/>
    <col min="2825" max="2841" width="5.83203125" style="508" customWidth="1"/>
    <col min="2842" max="2842" width="11" style="508" customWidth="1"/>
    <col min="2843" max="2843" width="10.33203125" style="508" customWidth="1"/>
    <col min="2844" max="3071" width="8.83203125" style="508"/>
    <col min="3072" max="3072" width="15.1640625" style="508" customWidth="1"/>
    <col min="3073" max="3073" width="5.83203125" style="508" customWidth="1"/>
    <col min="3074" max="3074" width="6.6640625" style="508" customWidth="1"/>
    <col min="3075" max="3079" width="5.83203125" style="508" customWidth="1"/>
    <col min="3080" max="3080" width="6" style="508" customWidth="1"/>
    <col min="3081" max="3097" width="5.83203125" style="508" customWidth="1"/>
    <col min="3098" max="3098" width="11" style="508" customWidth="1"/>
    <col min="3099" max="3099" width="10.33203125" style="508" customWidth="1"/>
    <col min="3100" max="3327" width="8.83203125" style="508"/>
    <col min="3328" max="3328" width="15.1640625" style="508" customWidth="1"/>
    <col min="3329" max="3329" width="5.83203125" style="508" customWidth="1"/>
    <col min="3330" max="3330" width="6.6640625" style="508" customWidth="1"/>
    <col min="3331" max="3335" width="5.83203125" style="508" customWidth="1"/>
    <col min="3336" max="3336" width="6" style="508" customWidth="1"/>
    <col min="3337" max="3353" width="5.83203125" style="508" customWidth="1"/>
    <col min="3354" max="3354" width="11" style="508" customWidth="1"/>
    <col min="3355" max="3355" width="10.33203125" style="508" customWidth="1"/>
    <col min="3356" max="3583" width="8.83203125" style="508"/>
    <col min="3584" max="3584" width="15.1640625" style="508" customWidth="1"/>
    <col min="3585" max="3585" width="5.83203125" style="508" customWidth="1"/>
    <col min="3586" max="3586" width="6.6640625" style="508" customWidth="1"/>
    <col min="3587" max="3591" width="5.83203125" style="508" customWidth="1"/>
    <col min="3592" max="3592" width="6" style="508" customWidth="1"/>
    <col min="3593" max="3609" width="5.83203125" style="508" customWidth="1"/>
    <col min="3610" max="3610" width="11" style="508" customWidth="1"/>
    <col min="3611" max="3611" width="10.33203125" style="508" customWidth="1"/>
    <col min="3612" max="3839" width="8.83203125" style="508"/>
    <col min="3840" max="3840" width="15.1640625" style="508" customWidth="1"/>
    <col min="3841" max="3841" width="5.83203125" style="508" customWidth="1"/>
    <col min="3842" max="3842" width="6.6640625" style="508" customWidth="1"/>
    <col min="3843" max="3847" width="5.83203125" style="508" customWidth="1"/>
    <col min="3848" max="3848" width="6" style="508" customWidth="1"/>
    <col min="3849" max="3865" width="5.83203125" style="508" customWidth="1"/>
    <col min="3866" max="3866" width="11" style="508" customWidth="1"/>
    <col min="3867" max="3867" width="10.33203125" style="508" customWidth="1"/>
    <col min="3868" max="4095" width="8.83203125" style="508"/>
    <col min="4096" max="4096" width="15.1640625" style="508" customWidth="1"/>
    <col min="4097" max="4097" width="5.83203125" style="508" customWidth="1"/>
    <col min="4098" max="4098" width="6.6640625" style="508" customWidth="1"/>
    <col min="4099" max="4103" width="5.83203125" style="508" customWidth="1"/>
    <col min="4104" max="4104" width="6" style="508" customWidth="1"/>
    <col min="4105" max="4121" width="5.83203125" style="508" customWidth="1"/>
    <col min="4122" max="4122" width="11" style="508" customWidth="1"/>
    <col min="4123" max="4123" width="10.33203125" style="508" customWidth="1"/>
    <col min="4124" max="4351" width="8.83203125" style="508"/>
    <col min="4352" max="4352" width="15.1640625" style="508" customWidth="1"/>
    <col min="4353" max="4353" width="5.83203125" style="508" customWidth="1"/>
    <col min="4354" max="4354" width="6.6640625" style="508" customWidth="1"/>
    <col min="4355" max="4359" width="5.83203125" style="508" customWidth="1"/>
    <col min="4360" max="4360" width="6" style="508" customWidth="1"/>
    <col min="4361" max="4377" width="5.83203125" style="508" customWidth="1"/>
    <col min="4378" max="4378" width="11" style="508" customWidth="1"/>
    <col min="4379" max="4379" width="10.33203125" style="508" customWidth="1"/>
    <col min="4380" max="4607" width="8.83203125" style="508"/>
    <col min="4608" max="4608" width="15.1640625" style="508" customWidth="1"/>
    <col min="4609" max="4609" width="5.83203125" style="508" customWidth="1"/>
    <col min="4610" max="4610" width="6.6640625" style="508" customWidth="1"/>
    <col min="4611" max="4615" width="5.83203125" style="508" customWidth="1"/>
    <col min="4616" max="4616" width="6" style="508" customWidth="1"/>
    <col min="4617" max="4633" width="5.83203125" style="508" customWidth="1"/>
    <col min="4634" max="4634" width="11" style="508" customWidth="1"/>
    <col min="4635" max="4635" width="10.33203125" style="508" customWidth="1"/>
    <col min="4636" max="4863" width="8.83203125" style="508"/>
    <col min="4864" max="4864" width="15.1640625" style="508" customWidth="1"/>
    <col min="4865" max="4865" width="5.83203125" style="508" customWidth="1"/>
    <col min="4866" max="4866" width="6.6640625" style="508" customWidth="1"/>
    <col min="4867" max="4871" width="5.83203125" style="508" customWidth="1"/>
    <col min="4872" max="4872" width="6" style="508" customWidth="1"/>
    <col min="4873" max="4889" width="5.83203125" style="508" customWidth="1"/>
    <col min="4890" max="4890" width="11" style="508" customWidth="1"/>
    <col min="4891" max="4891" width="10.33203125" style="508" customWidth="1"/>
    <col min="4892" max="5119" width="8.83203125" style="508"/>
    <col min="5120" max="5120" width="15.1640625" style="508" customWidth="1"/>
    <col min="5121" max="5121" width="5.83203125" style="508" customWidth="1"/>
    <col min="5122" max="5122" width="6.6640625" style="508" customWidth="1"/>
    <col min="5123" max="5127" width="5.83203125" style="508" customWidth="1"/>
    <col min="5128" max="5128" width="6" style="508" customWidth="1"/>
    <col min="5129" max="5145" width="5.83203125" style="508" customWidth="1"/>
    <col min="5146" max="5146" width="11" style="508" customWidth="1"/>
    <col min="5147" max="5147" width="10.33203125" style="508" customWidth="1"/>
    <col min="5148" max="5375" width="8.83203125" style="508"/>
    <col min="5376" max="5376" width="15.1640625" style="508" customWidth="1"/>
    <col min="5377" max="5377" width="5.83203125" style="508" customWidth="1"/>
    <col min="5378" max="5378" width="6.6640625" style="508" customWidth="1"/>
    <col min="5379" max="5383" width="5.83203125" style="508" customWidth="1"/>
    <col min="5384" max="5384" width="6" style="508" customWidth="1"/>
    <col min="5385" max="5401" width="5.83203125" style="508" customWidth="1"/>
    <col min="5402" max="5402" width="11" style="508" customWidth="1"/>
    <col min="5403" max="5403" width="10.33203125" style="508" customWidth="1"/>
    <col min="5404" max="5631" width="8.83203125" style="508"/>
    <col min="5632" max="5632" width="15.1640625" style="508" customWidth="1"/>
    <col min="5633" max="5633" width="5.83203125" style="508" customWidth="1"/>
    <col min="5634" max="5634" width="6.6640625" style="508" customWidth="1"/>
    <col min="5635" max="5639" width="5.83203125" style="508" customWidth="1"/>
    <col min="5640" max="5640" width="6" style="508" customWidth="1"/>
    <col min="5641" max="5657" width="5.83203125" style="508" customWidth="1"/>
    <col min="5658" max="5658" width="11" style="508" customWidth="1"/>
    <col min="5659" max="5659" width="10.33203125" style="508" customWidth="1"/>
    <col min="5660" max="5887" width="8.83203125" style="508"/>
    <col min="5888" max="5888" width="15.1640625" style="508" customWidth="1"/>
    <col min="5889" max="5889" width="5.83203125" style="508" customWidth="1"/>
    <col min="5890" max="5890" width="6.6640625" style="508" customWidth="1"/>
    <col min="5891" max="5895" width="5.83203125" style="508" customWidth="1"/>
    <col min="5896" max="5896" width="6" style="508" customWidth="1"/>
    <col min="5897" max="5913" width="5.83203125" style="508" customWidth="1"/>
    <col min="5914" max="5914" width="11" style="508" customWidth="1"/>
    <col min="5915" max="5915" width="10.33203125" style="508" customWidth="1"/>
    <col min="5916" max="6143" width="8.83203125" style="508"/>
    <col min="6144" max="6144" width="15.1640625" style="508" customWidth="1"/>
    <col min="6145" max="6145" width="5.83203125" style="508" customWidth="1"/>
    <col min="6146" max="6146" width="6.6640625" style="508" customWidth="1"/>
    <col min="6147" max="6151" width="5.83203125" style="508" customWidth="1"/>
    <col min="6152" max="6152" width="6" style="508" customWidth="1"/>
    <col min="6153" max="6169" width="5.83203125" style="508" customWidth="1"/>
    <col min="6170" max="6170" width="11" style="508" customWidth="1"/>
    <col min="6171" max="6171" width="10.33203125" style="508" customWidth="1"/>
    <col min="6172" max="6399" width="8.83203125" style="508"/>
    <col min="6400" max="6400" width="15.1640625" style="508" customWidth="1"/>
    <col min="6401" max="6401" width="5.83203125" style="508" customWidth="1"/>
    <col min="6402" max="6402" width="6.6640625" style="508" customWidth="1"/>
    <col min="6403" max="6407" width="5.83203125" style="508" customWidth="1"/>
    <col min="6408" max="6408" width="6" style="508" customWidth="1"/>
    <col min="6409" max="6425" width="5.83203125" style="508" customWidth="1"/>
    <col min="6426" max="6426" width="11" style="508" customWidth="1"/>
    <col min="6427" max="6427" width="10.33203125" style="508" customWidth="1"/>
    <col min="6428" max="6655" width="8.83203125" style="508"/>
    <col min="6656" max="6656" width="15.1640625" style="508" customWidth="1"/>
    <col min="6657" max="6657" width="5.83203125" style="508" customWidth="1"/>
    <col min="6658" max="6658" width="6.6640625" style="508" customWidth="1"/>
    <col min="6659" max="6663" width="5.83203125" style="508" customWidth="1"/>
    <col min="6664" max="6664" width="6" style="508" customWidth="1"/>
    <col min="6665" max="6681" width="5.83203125" style="508" customWidth="1"/>
    <col min="6682" max="6682" width="11" style="508" customWidth="1"/>
    <col min="6683" max="6683" width="10.33203125" style="508" customWidth="1"/>
    <col min="6684" max="6911" width="8.83203125" style="508"/>
    <col min="6912" max="6912" width="15.1640625" style="508" customWidth="1"/>
    <col min="6913" max="6913" width="5.83203125" style="508" customWidth="1"/>
    <col min="6914" max="6914" width="6.6640625" style="508" customWidth="1"/>
    <col min="6915" max="6919" width="5.83203125" style="508" customWidth="1"/>
    <col min="6920" max="6920" width="6" style="508" customWidth="1"/>
    <col min="6921" max="6937" width="5.83203125" style="508" customWidth="1"/>
    <col min="6938" max="6938" width="11" style="508" customWidth="1"/>
    <col min="6939" max="6939" width="10.33203125" style="508" customWidth="1"/>
    <col min="6940" max="7167" width="8.83203125" style="508"/>
    <col min="7168" max="7168" width="15.1640625" style="508" customWidth="1"/>
    <col min="7169" max="7169" width="5.83203125" style="508" customWidth="1"/>
    <col min="7170" max="7170" width="6.6640625" style="508" customWidth="1"/>
    <col min="7171" max="7175" width="5.83203125" style="508" customWidth="1"/>
    <col min="7176" max="7176" width="6" style="508" customWidth="1"/>
    <col min="7177" max="7193" width="5.83203125" style="508" customWidth="1"/>
    <col min="7194" max="7194" width="11" style="508" customWidth="1"/>
    <col min="7195" max="7195" width="10.33203125" style="508" customWidth="1"/>
    <col min="7196" max="7423" width="8.83203125" style="508"/>
    <col min="7424" max="7424" width="15.1640625" style="508" customWidth="1"/>
    <col min="7425" max="7425" width="5.83203125" style="508" customWidth="1"/>
    <col min="7426" max="7426" width="6.6640625" style="508" customWidth="1"/>
    <col min="7427" max="7431" width="5.83203125" style="508" customWidth="1"/>
    <col min="7432" max="7432" width="6" style="508" customWidth="1"/>
    <col min="7433" max="7449" width="5.83203125" style="508" customWidth="1"/>
    <col min="7450" max="7450" width="11" style="508" customWidth="1"/>
    <col min="7451" max="7451" width="10.33203125" style="508" customWidth="1"/>
    <col min="7452" max="7679" width="8.83203125" style="508"/>
    <col min="7680" max="7680" width="15.1640625" style="508" customWidth="1"/>
    <col min="7681" max="7681" width="5.83203125" style="508" customWidth="1"/>
    <col min="7682" max="7682" width="6.6640625" style="508" customWidth="1"/>
    <col min="7683" max="7687" width="5.83203125" style="508" customWidth="1"/>
    <col min="7688" max="7688" width="6" style="508" customWidth="1"/>
    <col min="7689" max="7705" width="5.83203125" style="508" customWidth="1"/>
    <col min="7706" max="7706" width="11" style="508" customWidth="1"/>
    <col min="7707" max="7707" width="10.33203125" style="508" customWidth="1"/>
    <col min="7708" max="7935" width="8.83203125" style="508"/>
    <col min="7936" max="7936" width="15.1640625" style="508" customWidth="1"/>
    <col min="7937" max="7937" width="5.83203125" style="508" customWidth="1"/>
    <col min="7938" max="7938" width="6.6640625" style="508" customWidth="1"/>
    <col min="7939" max="7943" width="5.83203125" style="508" customWidth="1"/>
    <col min="7944" max="7944" width="6" style="508" customWidth="1"/>
    <col min="7945" max="7961" width="5.83203125" style="508" customWidth="1"/>
    <col min="7962" max="7962" width="11" style="508" customWidth="1"/>
    <col min="7963" max="7963" width="10.33203125" style="508" customWidth="1"/>
    <col min="7964" max="8191" width="8.83203125" style="508"/>
    <col min="8192" max="8192" width="15.1640625" style="508" customWidth="1"/>
    <col min="8193" max="8193" width="5.83203125" style="508" customWidth="1"/>
    <col min="8194" max="8194" width="6.6640625" style="508" customWidth="1"/>
    <col min="8195" max="8199" width="5.83203125" style="508" customWidth="1"/>
    <col min="8200" max="8200" width="6" style="508" customWidth="1"/>
    <col min="8201" max="8217" width="5.83203125" style="508" customWidth="1"/>
    <col min="8218" max="8218" width="11" style="508" customWidth="1"/>
    <col min="8219" max="8219" width="10.33203125" style="508" customWidth="1"/>
    <col min="8220" max="8447" width="8.83203125" style="508"/>
    <col min="8448" max="8448" width="15.1640625" style="508" customWidth="1"/>
    <col min="8449" max="8449" width="5.83203125" style="508" customWidth="1"/>
    <col min="8450" max="8450" width="6.6640625" style="508" customWidth="1"/>
    <col min="8451" max="8455" width="5.83203125" style="508" customWidth="1"/>
    <col min="8456" max="8456" width="6" style="508" customWidth="1"/>
    <col min="8457" max="8473" width="5.83203125" style="508" customWidth="1"/>
    <col min="8474" max="8474" width="11" style="508" customWidth="1"/>
    <col min="8475" max="8475" width="10.33203125" style="508" customWidth="1"/>
    <col min="8476" max="8703" width="8.83203125" style="508"/>
    <col min="8704" max="8704" width="15.1640625" style="508" customWidth="1"/>
    <col min="8705" max="8705" width="5.83203125" style="508" customWidth="1"/>
    <col min="8706" max="8706" width="6.6640625" style="508" customWidth="1"/>
    <col min="8707" max="8711" width="5.83203125" style="508" customWidth="1"/>
    <col min="8712" max="8712" width="6" style="508" customWidth="1"/>
    <col min="8713" max="8729" width="5.83203125" style="508" customWidth="1"/>
    <col min="8730" max="8730" width="11" style="508" customWidth="1"/>
    <col min="8731" max="8731" width="10.33203125" style="508" customWidth="1"/>
    <col min="8732" max="8959" width="8.83203125" style="508"/>
    <col min="8960" max="8960" width="15.1640625" style="508" customWidth="1"/>
    <col min="8961" max="8961" width="5.83203125" style="508" customWidth="1"/>
    <col min="8962" max="8962" width="6.6640625" style="508" customWidth="1"/>
    <col min="8963" max="8967" width="5.83203125" style="508" customWidth="1"/>
    <col min="8968" max="8968" width="6" style="508" customWidth="1"/>
    <col min="8969" max="8985" width="5.83203125" style="508" customWidth="1"/>
    <col min="8986" max="8986" width="11" style="508" customWidth="1"/>
    <col min="8987" max="8987" width="10.33203125" style="508" customWidth="1"/>
    <col min="8988" max="9215" width="8.83203125" style="508"/>
    <col min="9216" max="9216" width="15.1640625" style="508" customWidth="1"/>
    <col min="9217" max="9217" width="5.83203125" style="508" customWidth="1"/>
    <col min="9218" max="9218" width="6.6640625" style="508" customWidth="1"/>
    <col min="9219" max="9223" width="5.83203125" style="508" customWidth="1"/>
    <col min="9224" max="9224" width="6" style="508" customWidth="1"/>
    <col min="9225" max="9241" width="5.83203125" style="508" customWidth="1"/>
    <col min="9242" max="9242" width="11" style="508" customWidth="1"/>
    <col min="9243" max="9243" width="10.33203125" style="508" customWidth="1"/>
    <col min="9244" max="9471" width="8.83203125" style="508"/>
    <col min="9472" max="9472" width="15.1640625" style="508" customWidth="1"/>
    <col min="9473" max="9473" width="5.83203125" style="508" customWidth="1"/>
    <col min="9474" max="9474" width="6.6640625" style="508" customWidth="1"/>
    <col min="9475" max="9479" width="5.83203125" style="508" customWidth="1"/>
    <col min="9480" max="9480" width="6" style="508" customWidth="1"/>
    <col min="9481" max="9497" width="5.83203125" style="508" customWidth="1"/>
    <col min="9498" max="9498" width="11" style="508" customWidth="1"/>
    <col min="9499" max="9499" width="10.33203125" style="508" customWidth="1"/>
    <col min="9500" max="9727" width="8.83203125" style="508"/>
    <col min="9728" max="9728" width="15.1640625" style="508" customWidth="1"/>
    <col min="9729" max="9729" width="5.83203125" style="508" customWidth="1"/>
    <col min="9730" max="9730" width="6.6640625" style="508" customWidth="1"/>
    <col min="9731" max="9735" width="5.83203125" style="508" customWidth="1"/>
    <col min="9736" max="9736" width="6" style="508" customWidth="1"/>
    <col min="9737" max="9753" width="5.83203125" style="508" customWidth="1"/>
    <col min="9754" max="9754" width="11" style="508" customWidth="1"/>
    <col min="9755" max="9755" width="10.33203125" style="508" customWidth="1"/>
    <col min="9756" max="9983" width="8.83203125" style="508"/>
    <col min="9984" max="9984" width="15.1640625" style="508" customWidth="1"/>
    <col min="9985" max="9985" width="5.83203125" style="508" customWidth="1"/>
    <col min="9986" max="9986" width="6.6640625" style="508" customWidth="1"/>
    <col min="9987" max="9991" width="5.83203125" style="508" customWidth="1"/>
    <col min="9992" max="9992" width="6" style="508" customWidth="1"/>
    <col min="9993" max="10009" width="5.83203125" style="508" customWidth="1"/>
    <col min="10010" max="10010" width="11" style="508" customWidth="1"/>
    <col min="10011" max="10011" width="10.33203125" style="508" customWidth="1"/>
    <col min="10012" max="10239" width="8.83203125" style="508"/>
    <col min="10240" max="10240" width="15.1640625" style="508" customWidth="1"/>
    <col min="10241" max="10241" width="5.83203125" style="508" customWidth="1"/>
    <col min="10242" max="10242" width="6.6640625" style="508" customWidth="1"/>
    <col min="10243" max="10247" width="5.83203125" style="508" customWidth="1"/>
    <col min="10248" max="10248" width="6" style="508" customWidth="1"/>
    <col min="10249" max="10265" width="5.83203125" style="508" customWidth="1"/>
    <col min="10266" max="10266" width="11" style="508" customWidth="1"/>
    <col min="10267" max="10267" width="10.33203125" style="508" customWidth="1"/>
    <col min="10268" max="10495" width="8.83203125" style="508"/>
    <col min="10496" max="10496" width="15.1640625" style="508" customWidth="1"/>
    <col min="10497" max="10497" width="5.83203125" style="508" customWidth="1"/>
    <col min="10498" max="10498" width="6.6640625" style="508" customWidth="1"/>
    <col min="10499" max="10503" width="5.83203125" style="508" customWidth="1"/>
    <col min="10504" max="10504" width="6" style="508" customWidth="1"/>
    <col min="10505" max="10521" width="5.83203125" style="508" customWidth="1"/>
    <col min="10522" max="10522" width="11" style="508" customWidth="1"/>
    <col min="10523" max="10523" width="10.33203125" style="508" customWidth="1"/>
    <col min="10524" max="10751" width="8.83203125" style="508"/>
    <col min="10752" max="10752" width="15.1640625" style="508" customWidth="1"/>
    <col min="10753" max="10753" width="5.83203125" style="508" customWidth="1"/>
    <col min="10754" max="10754" width="6.6640625" style="508" customWidth="1"/>
    <col min="10755" max="10759" width="5.83203125" style="508" customWidth="1"/>
    <col min="10760" max="10760" width="6" style="508" customWidth="1"/>
    <col min="10761" max="10777" width="5.83203125" style="508" customWidth="1"/>
    <col min="10778" max="10778" width="11" style="508" customWidth="1"/>
    <col min="10779" max="10779" width="10.33203125" style="508" customWidth="1"/>
    <col min="10780" max="11007" width="8.83203125" style="508"/>
    <col min="11008" max="11008" width="15.1640625" style="508" customWidth="1"/>
    <col min="11009" max="11009" width="5.83203125" style="508" customWidth="1"/>
    <col min="11010" max="11010" width="6.6640625" style="508" customWidth="1"/>
    <col min="11011" max="11015" width="5.83203125" style="508" customWidth="1"/>
    <col min="11016" max="11016" width="6" style="508" customWidth="1"/>
    <col min="11017" max="11033" width="5.83203125" style="508" customWidth="1"/>
    <col min="11034" max="11034" width="11" style="508" customWidth="1"/>
    <col min="11035" max="11035" width="10.33203125" style="508" customWidth="1"/>
    <col min="11036" max="11263" width="8.83203125" style="508"/>
    <col min="11264" max="11264" width="15.1640625" style="508" customWidth="1"/>
    <col min="11265" max="11265" width="5.83203125" style="508" customWidth="1"/>
    <col min="11266" max="11266" width="6.6640625" style="508" customWidth="1"/>
    <col min="11267" max="11271" width="5.83203125" style="508" customWidth="1"/>
    <col min="11272" max="11272" width="6" style="508" customWidth="1"/>
    <col min="11273" max="11289" width="5.83203125" style="508" customWidth="1"/>
    <col min="11290" max="11290" width="11" style="508" customWidth="1"/>
    <col min="11291" max="11291" width="10.33203125" style="508" customWidth="1"/>
    <col min="11292" max="11519" width="8.83203125" style="508"/>
    <col min="11520" max="11520" width="15.1640625" style="508" customWidth="1"/>
    <col min="11521" max="11521" width="5.83203125" style="508" customWidth="1"/>
    <col min="11522" max="11522" width="6.6640625" style="508" customWidth="1"/>
    <col min="11523" max="11527" width="5.83203125" style="508" customWidth="1"/>
    <col min="11528" max="11528" width="6" style="508" customWidth="1"/>
    <col min="11529" max="11545" width="5.83203125" style="508" customWidth="1"/>
    <col min="11546" max="11546" width="11" style="508" customWidth="1"/>
    <col min="11547" max="11547" width="10.33203125" style="508" customWidth="1"/>
    <col min="11548" max="11775" width="8.83203125" style="508"/>
    <col min="11776" max="11776" width="15.1640625" style="508" customWidth="1"/>
    <col min="11777" max="11777" width="5.83203125" style="508" customWidth="1"/>
    <col min="11778" max="11778" width="6.6640625" style="508" customWidth="1"/>
    <col min="11779" max="11783" width="5.83203125" style="508" customWidth="1"/>
    <col min="11784" max="11784" width="6" style="508" customWidth="1"/>
    <col min="11785" max="11801" width="5.83203125" style="508" customWidth="1"/>
    <col min="11802" max="11802" width="11" style="508" customWidth="1"/>
    <col min="11803" max="11803" width="10.33203125" style="508" customWidth="1"/>
    <col min="11804" max="12031" width="8.83203125" style="508"/>
    <col min="12032" max="12032" width="15.1640625" style="508" customWidth="1"/>
    <col min="12033" max="12033" width="5.83203125" style="508" customWidth="1"/>
    <col min="12034" max="12034" width="6.6640625" style="508" customWidth="1"/>
    <col min="12035" max="12039" width="5.83203125" style="508" customWidth="1"/>
    <col min="12040" max="12040" width="6" style="508" customWidth="1"/>
    <col min="12041" max="12057" width="5.83203125" style="508" customWidth="1"/>
    <col min="12058" max="12058" width="11" style="508" customWidth="1"/>
    <col min="12059" max="12059" width="10.33203125" style="508" customWidth="1"/>
    <col min="12060" max="12287" width="8.83203125" style="508"/>
    <col min="12288" max="12288" width="15.1640625" style="508" customWidth="1"/>
    <col min="12289" max="12289" width="5.83203125" style="508" customWidth="1"/>
    <col min="12290" max="12290" width="6.6640625" style="508" customWidth="1"/>
    <col min="12291" max="12295" width="5.83203125" style="508" customWidth="1"/>
    <col min="12296" max="12296" width="6" style="508" customWidth="1"/>
    <col min="12297" max="12313" width="5.83203125" style="508" customWidth="1"/>
    <col min="12314" max="12314" width="11" style="508" customWidth="1"/>
    <col min="12315" max="12315" width="10.33203125" style="508" customWidth="1"/>
    <col min="12316" max="12543" width="8.83203125" style="508"/>
    <col min="12544" max="12544" width="15.1640625" style="508" customWidth="1"/>
    <col min="12545" max="12545" width="5.83203125" style="508" customWidth="1"/>
    <col min="12546" max="12546" width="6.6640625" style="508" customWidth="1"/>
    <col min="12547" max="12551" width="5.83203125" style="508" customWidth="1"/>
    <col min="12552" max="12552" width="6" style="508" customWidth="1"/>
    <col min="12553" max="12569" width="5.83203125" style="508" customWidth="1"/>
    <col min="12570" max="12570" width="11" style="508" customWidth="1"/>
    <col min="12571" max="12571" width="10.33203125" style="508" customWidth="1"/>
    <col min="12572" max="12799" width="8.83203125" style="508"/>
    <col min="12800" max="12800" width="15.1640625" style="508" customWidth="1"/>
    <col min="12801" max="12801" width="5.83203125" style="508" customWidth="1"/>
    <col min="12802" max="12802" width="6.6640625" style="508" customWidth="1"/>
    <col min="12803" max="12807" width="5.83203125" style="508" customWidth="1"/>
    <col min="12808" max="12808" width="6" style="508" customWidth="1"/>
    <col min="12809" max="12825" width="5.83203125" style="508" customWidth="1"/>
    <col min="12826" max="12826" width="11" style="508" customWidth="1"/>
    <col min="12827" max="12827" width="10.33203125" style="508" customWidth="1"/>
    <col min="12828" max="13055" width="8.83203125" style="508"/>
    <col min="13056" max="13056" width="15.1640625" style="508" customWidth="1"/>
    <col min="13057" max="13057" width="5.83203125" style="508" customWidth="1"/>
    <col min="13058" max="13058" width="6.6640625" style="508" customWidth="1"/>
    <col min="13059" max="13063" width="5.83203125" style="508" customWidth="1"/>
    <col min="13064" max="13064" width="6" style="508" customWidth="1"/>
    <col min="13065" max="13081" width="5.83203125" style="508" customWidth="1"/>
    <col min="13082" max="13082" width="11" style="508" customWidth="1"/>
    <col min="13083" max="13083" width="10.33203125" style="508" customWidth="1"/>
    <col min="13084" max="13311" width="8.83203125" style="508"/>
    <col min="13312" max="13312" width="15.1640625" style="508" customWidth="1"/>
    <col min="13313" max="13313" width="5.83203125" style="508" customWidth="1"/>
    <col min="13314" max="13314" width="6.6640625" style="508" customWidth="1"/>
    <col min="13315" max="13319" width="5.83203125" style="508" customWidth="1"/>
    <col min="13320" max="13320" width="6" style="508" customWidth="1"/>
    <col min="13321" max="13337" width="5.83203125" style="508" customWidth="1"/>
    <col min="13338" max="13338" width="11" style="508" customWidth="1"/>
    <col min="13339" max="13339" width="10.33203125" style="508" customWidth="1"/>
    <col min="13340" max="13567" width="8.83203125" style="508"/>
    <col min="13568" max="13568" width="15.1640625" style="508" customWidth="1"/>
    <col min="13569" max="13569" width="5.83203125" style="508" customWidth="1"/>
    <col min="13570" max="13570" width="6.6640625" style="508" customWidth="1"/>
    <col min="13571" max="13575" width="5.83203125" style="508" customWidth="1"/>
    <col min="13576" max="13576" width="6" style="508" customWidth="1"/>
    <col min="13577" max="13593" width="5.83203125" style="508" customWidth="1"/>
    <col min="13594" max="13594" width="11" style="508" customWidth="1"/>
    <col min="13595" max="13595" width="10.33203125" style="508" customWidth="1"/>
    <col min="13596" max="13823" width="8.83203125" style="508"/>
    <col min="13824" max="13824" width="15.1640625" style="508" customWidth="1"/>
    <col min="13825" max="13825" width="5.83203125" style="508" customWidth="1"/>
    <col min="13826" max="13826" width="6.6640625" style="508" customWidth="1"/>
    <col min="13827" max="13831" width="5.83203125" style="508" customWidth="1"/>
    <col min="13832" max="13832" width="6" style="508" customWidth="1"/>
    <col min="13833" max="13849" width="5.83203125" style="508" customWidth="1"/>
    <col min="13850" max="13850" width="11" style="508" customWidth="1"/>
    <col min="13851" max="13851" width="10.33203125" style="508" customWidth="1"/>
    <col min="13852" max="14079" width="8.83203125" style="508"/>
    <col min="14080" max="14080" width="15.1640625" style="508" customWidth="1"/>
    <col min="14081" max="14081" width="5.83203125" style="508" customWidth="1"/>
    <col min="14082" max="14082" width="6.6640625" style="508" customWidth="1"/>
    <col min="14083" max="14087" width="5.83203125" style="508" customWidth="1"/>
    <col min="14088" max="14088" width="6" style="508" customWidth="1"/>
    <col min="14089" max="14105" width="5.83203125" style="508" customWidth="1"/>
    <col min="14106" max="14106" width="11" style="508" customWidth="1"/>
    <col min="14107" max="14107" width="10.33203125" style="508" customWidth="1"/>
    <col min="14108" max="14335" width="8.83203125" style="508"/>
    <col min="14336" max="14336" width="15.1640625" style="508" customWidth="1"/>
    <col min="14337" max="14337" width="5.83203125" style="508" customWidth="1"/>
    <col min="14338" max="14338" width="6.6640625" style="508" customWidth="1"/>
    <col min="14339" max="14343" width="5.83203125" style="508" customWidth="1"/>
    <col min="14344" max="14344" width="6" style="508" customWidth="1"/>
    <col min="14345" max="14361" width="5.83203125" style="508" customWidth="1"/>
    <col min="14362" max="14362" width="11" style="508" customWidth="1"/>
    <col min="14363" max="14363" width="10.33203125" style="508" customWidth="1"/>
    <col min="14364" max="14591" width="8.83203125" style="508"/>
    <col min="14592" max="14592" width="15.1640625" style="508" customWidth="1"/>
    <col min="14593" max="14593" width="5.83203125" style="508" customWidth="1"/>
    <col min="14594" max="14594" width="6.6640625" style="508" customWidth="1"/>
    <col min="14595" max="14599" width="5.83203125" style="508" customWidth="1"/>
    <col min="14600" max="14600" width="6" style="508" customWidth="1"/>
    <col min="14601" max="14617" width="5.83203125" style="508" customWidth="1"/>
    <col min="14618" max="14618" width="11" style="508" customWidth="1"/>
    <col min="14619" max="14619" width="10.33203125" style="508" customWidth="1"/>
    <col min="14620" max="14847" width="8.83203125" style="508"/>
    <col min="14848" max="14848" width="15.1640625" style="508" customWidth="1"/>
    <col min="14849" max="14849" width="5.83203125" style="508" customWidth="1"/>
    <col min="14850" max="14850" width="6.6640625" style="508" customWidth="1"/>
    <col min="14851" max="14855" width="5.83203125" style="508" customWidth="1"/>
    <col min="14856" max="14856" width="6" style="508" customWidth="1"/>
    <col min="14857" max="14873" width="5.83203125" style="508" customWidth="1"/>
    <col min="14874" max="14874" width="11" style="508" customWidth="1"/>
    <col min="14875" max="14875" width="10.33203125" style="508" customWidth="1"/>
    <col min="14876" max="15103" width="8.83203125" style="508"/>
    <col min="15104" max="15104" width="15.1640625" style="508" customWidth="1"/>
    <col min="15105" max="15105" width="5.83203125" style="508" customWidth="1"/>
    <col min="15106" max="15106" width="6.6640625" style="508" customWidth="1"/>
    <col min="15107" max="15111" width="5.83203125" style="508" customWidth="1"/>
    <col min="15112" max="15112" width="6" style="508" customWidth="1"/>
    <col min="15113" max="15129" width="5.83203125" style="508" customWidth="1"/>
    <col min="15130" max="15130" width="11" style="508" customWidth="1"/>
    <col min="15131" max="15131" width="10.33203125" style="508" customWidth="1"/>
    <col min="15132" max="15359" width="8.83203125" style="508"/>
    <col min="15360" max="15360" width="15.1640625" style="508" customWidth="1"/>
    <col min="15361" max="15361" width="5.83203125" style="508" customWidth="1"/>
    <col min="15362" max="15362" width="6.6640625" style="508" customWidth="1"/>
    <col min="15363" max="15367" width="5.83203125" style="508" customWidth="1"/>
    <col min="15368" max="15368" width="6" style="508" customWidth="1"/>
    <col min="15369" max="15385" width="5.83203125" style="508" customWidth="1"/>
    <col min="15386" max="15386" width="11" style="508" customWidth="1"/>
    <col min="15387" max="15387" width="10.33203125" style="508" customWidth="1"/>
    <col min="15388" max="15615" width="8.83203125" style="508"/>
    <col min="15616" max="15616" width="15.1640625" style="508" customWidth="1"/>
    <col min="15617" max="15617" width="5.83203125" style="508" customWidth="1"/>
    <col min="15618" max="15618" width="6.6640625" style="508" customWidth="1"/>
    <col min="15619" max="15623" width="5.83203125" style="508" customWidth="1"/>
    <col min="15624" max="15624" width="6" style="508" customWidth="1"/>
    <col min="15625" max="15641" width="5.83203125" style="508" customWidth="1"/>
    <col min="15642" max="15642" width="11" style="508" customWidth="1"/>
    <col min="15643" max="15643" width="10.33203125" style="508" customWidth="1"/>
    <col min="15644" max="15871" width="8.83203125" style="508"/>
    <col min="15872" max="15872" width="15.1640625" style="508" customWidth="1"/>
    <col min="15873" max="15873" width="5.83203125" style="508" customWidth="1"/>
    <col min="15874" max="15874" width="6.6640625" style="508" customWidth="1"/>
    <col min="15875" max="15879" width="5.83203125" style="508" customWidth="1"/>
    <col min="15880" max="15880" width="6" style="508" customWidth="1"/>
    <col min="15881" max="15897" width="5.83203125" style="508" customWidth="1"/>
    <col min="15898" max="15898" width="11" style="508" customWidth="1"/>
    <col min="15899" max="15899" width="10.33203125" style="508" customWidth="1"/>
    <col min="15900" max="16127" width="8.83203125" style="508"/>
    <col min="16128" max="16128" width="15.1640625" style="508" customWidth="1"/>
    <col min="16129" max="16129" width="5.83203125" style="508" customWidth="1"/>
    <col min="16130" max="16130" width="6.6640625" style="508" customWidth="1"/>
    <col min="16131" max="16135" width="5.83203125" style="508" customWidth="1"/>
    <col min="16136" max="16136" width="6" style="508" customWidth="1"/>
    <col min="16137" max="16153" width="5.83203125" style="508" customWidth="1"/>
    <col min="16154" max="16154" width="11" style="508" customWidth="1"/>
    <col min="16155" max="16155" width="10.33203125" style="508" customWidth="1"/>
    <col min="16156" max="16383" width="8.83203125" style="508"/>
    <col min="16384" max="16384" width="8.83203125" style="508"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3" spans="1:89" ht="15.75">
      <c r="A3" s="2512" t="s">
        <v>3757</v>
      </c>
      <c r="G3" s="2663"/>
    </row>
    <row r="4" spans="1:89" ht="13.5" customHeight="1">
      <c r="Y4" s="7197" t="s">
        <v>3700</v>
      </c>
      <c r="Z4" s="7197"/>
      <c r="AA4" s="7197"/>
    </row>
    <row r="5" spans="1:89" ht="55.15" customHeight="1">
      <c r="A5" s="7198" t="s">
        <v>3758</v>
      </c>
      <c r="B5" s="7201" t="s">
        <v>3702</v>
      </c>
      <c r="C5" s="7202"/>
      <c r="D5" s="7201" t="s">
        <v>3734</v>
      </c>
      <c r="E5" s="7202"/>
      <c r="F5" s="7201" t="s">
        <v>3735</v>
      </c>
      <c r="G5" s="7202"/>
      <c r="H5" s="7201" t="s">
        <v>3736</v>
      </c>
      <c r="I5" s="7202"/>
      <c r="J5" s="7201" t="s">
        <v>3737</v>
      </c>
      <c r="K5" s="7202"/>
      <c r="L5" s="7201" t="s">
        <v>3738</v>
      </c>
      <c r="M5" s="7202"/>
      <c r="N5" s="7201" t="s">
        <v>3739</v>
      </c>
      <c r="O5" s="7202"/>
      <c r="P5" s="7201" t="s">
        <v>3740</v>
      </c>
      <c r="Q5" s="7202"/>
      <c r="R5" s="7201" t="s">
        <v>3741</v>
      </c>
      <c r="S5" s="7202"/>
      <c r="T5" s="7201" t="s">
        <v>3742</v>
      </c>
      <c r="U5" s="7202"/>
      <c r="V5" s="7201" t="s">
        <v>3743</v>
      </c>
      <c r="W5" s="7202"/>
      <c r="X5" s="7201" t="s">
        <v>3744</v>
      </c>
      <c r="Y5" s="7202"/>
      <c r="Z5" s="7201" t="s">
        <v>3759</v>
      </c>
      <c r="AA5" s="7205"/>
    </row>
    <row r="6" spans="1:89" s="2738" customFormat="1" ht="31.5" customHeight="1" thickBot="1">
      <c r="A6" s="7199"/>
      <c r="B6" s="7203" t="s">
        <v>3760</v>
      </c>
      <c r="C6" s="7204"/>
      <c r="D6" s="7203" t="s">
        <v>3761</v>
      </c>
      <c r="E6" s="7204"/>
      <c r="F6" s="7203" t="s">
        <v>3762</v>
      </c>
      <c r="G6" s="7204"/>
      <c r="H6" s="7203" t="s">
        <v>3763</v>
      </c>
      <c r="I6" s="7204"/>
      <c r="J6" s="7203" t="s">
        <v>3764</v>
      </c>
      <c r="K6" s="7204"/>
      <c r="L6" s="7203" t="s">
        <v>3765</v>
      </c>
      <c r="M6" s="7204"/>
      <c r="N6" s="7203" t="s">
        <v>3766</v>
      </c>
      <c r="O6" s="7204"/>
      <c r="P6" s="7203" t="s">
        <v>3766</v>
      </c>
      <c r="Q6" s="7204"/>
      <c r="R6" s="7203" t="s">
        <v>3767</v>
      </c>
      <c r="S6" s="7204"/>
      <c r="T6" s="7203" t="s">
        <v>3768</v>
      </c>
      <c r="U6" s="7204"/>
      <c r="V6" s="7203" t="s">
        <v>3769</v>
      </c>
      <c r="W6" s="7204"/>
      <c r="X6" s="7203" t="s">
        <v>3763</v>
      </c>
      <c r="Y6" s="7204"/>
      <c r="Z6" s="7203" t="s">
        <v>3769</v>
      </c>
      <c r="AA6" s="7204"/>
    </row>
    <row r="7" spans="1:89" s="2738" customFormat="1" ht="61.5" customHeight="1" thickTop="1">
      <c r="A7" s="7200"/>
      <c r="B7" s="2739" t="s">
        <v>3728</v>
      </c>
      <c r="C7" s="2740" t="s">
        <v>3729</v>
      </c>
      <c r="D7" s="2739" t="s">
        <v>3728</v>
      </c>
      <c r="E7" s="2740" t="s">
        <v>3729</v>
      </c>
      <c r="F7" s="2739" t="s">
        <v>3728</v>
      </c>
      <c r="G7" s="2740" t="s">
        <v>3729</v>
      </c>
      <c r="H7" s="2739" t="s">
        <v>3728</v>
      </c>
      <c r="I7" s="2740" t="s">
        <v>3729</v>
      </c>
      <c r="J7" s="2739" t="s">
        <v>3728</v>
      </c>
      <c r="K7" s="2740" t="s">
        <v>3729</v>
      </c>
      <c r="L7" s="2739" t="s">
        <v>3728</v>
      </c>
      <c r="M7" s="2740" t="s">
        <v>3729</v>
      </c>
      <c r="N7" s="2739" t="s">
        <v>3728</v>
      </c>
      <c r="O7" s="2740" t="s">
        <v>3729</v>
      </c>
      <c r="P7" s="2739" t="s">
        <v>3728</v>
      </c>
      <c r="Q7" s="2740" t="s">
        <v>3729</v>
      </c>
      <c r="R7" s="2739" t="s">
        <v>3728</v>
      </c>
      <c r="S7" s="2740" t="s">
        <v>3729</v>
      </c>
      <c r="T7" s="2739" t="s">
        <v>3728</v>
      </c>
      <c r="U7" s="2740" t="s">
        <v>3729</v>
      </c>
      <c r="V7" s="2739" t="s">
        <v>3728</v>
      </c>
      <c r="W7" s="2740" t="s">
        <v>3729</v>
      </c>
      <c r="X7" s="2739" t="s">
        <v>3728</v>
      </c>
      <c r="Y7" s="2740" t="s">
        <v>3729</v>
      </c>
      <c r="Z7" s="2739" t="s">
        <v>3728</v>
      </c>
      <c r="AA7" s="2740" t="s">
        <v>3729</v>
      </c>
      <c r="AB7" s="2741"/>
    </row>
    <row r="8" spans="1:89" s="2738" customFormat="1" ht="34.9" customHeight="1">
      <c r="A8" s="2742">
        <v>2010</v>
      </c>
      <c r="B8" s="2743">
        <v>22.939999999999998</v>
      </c>
      <c r="C8" s="2744">
        <v>0.64000000000000057</v>
      </c>
      <c r="D8" s="2743">
        <v>23.425000000000001</v>
      </c>
      <c r="E8" s="2744">
        <v>0.84499999999999886</v>
      </c>
      <c r="F8" s="2743">
        <v>23.08</v>
      </c>
      <c r="G8" s="2744">
        <v>0.94000000000000128</v>
      </c>
      <c r="H8" s="2743">
        <v>21.48</v>
      </c>
      <c r="I8" s="2744">
        <v>0.26000000000000156</v>
      </c>
      <c r="J8" s="2743">
        <v>20.88</v>
      </c>
      <c r="K8" s="2744">
        <v>1.4999999999999964</v>
      </c>
      <c r="L8" s="2745">
        <v>19.059999999999999</v>
      </c>
      <c r="M8" s="2744">
        <v>1.4599999999999973</v>
      </c>
      <c r="N8" s="2743">
        <v>17.279999999999998</v>
      </c>
      <c r="O8" s="2744">
        <v>0.35999999999999943</v>
      </c>
      <c r="P8" s="2745">
        <v>17.04</v>
      </c>
      <c r="Q8" s="2744">
        <v>0.11999999999999744</v>
      </c>
      <c r="R8" s="2745">
        <v>16.96</v>
      </c>
      <c r="S8" s="2744">
        <v>-0.28000000000000114</v>
      </c>
      <c r="T8" s="2745">
        <v>19.080000000000002</v>
      </c>
      <c r="U8" s="2744">
        <v>0.78000000000000114</v>
      </c>
      <c r="V8" s="2743">
        <v>19.579999999999998</v>
      </c>
      <c r="W8" s="2744">
        <v>1.9999999999999574E-2</v>
      </c>
      <c r="X8" s="2743">
        <v>20.860000000000003</v>
      </c>
      <c r="Y8" s="2744">
        <v>-0.31999999999999673</v>
      </c>
      <c r="Z8" s="2745">
        <v>20.138750000000002</v>
      </c>
      <c r="AA8" s="2744">
        <v>0.53875000000000028</v>
      </c>
      <c r="AB8" s="2741"/>
    </row>
    <row r="9" spans="1:89" s="2738" customFormat="1" ht="34.9" customHeight="1">
      <c r="A9" s="2746">
        <v>2011</v>
      </c>
      <c r="B9" s="2747">
        <v>22.22</v>
      </c>
      <c r="C9" s="2748">
        <v>-7.9999999999998295E-2</v>
      </c>
      <c r="D9" s="2747">
        <v>23.259999999999998</v>
      </c>
      <c r="E9" s="2748">
        <v>0.67999999999999616</v>
      </c>
      <c r="F9" s="2747">
        <v>22.48</v>
      </c>
      <c r="G9" s="2748">
        <v>0.34000000000000341</v>
      </c>
      <c r="H9" s="2747">
        <v>21.78</v>
      </c>
      <c r="I9" s="2748">
        <v>0.56000000000000227</v>
      </c>
      <c r="J9" s="2747">
        <v>19.439999999999998</v>
      </c>
      <c r="K9" s="2748">
        <v>5.9999999999995168E-2</v>
      </c>
      <c r="L9" s="2749">
        <v>19.22</v>
      </c>
      <c r="M9" s="2748">
        <v>1.6199999999999974</v>
      </c>
      <c r="N9" s="2747">
        <v>17.54</v>
      </c>
      <c r="O9" s="2748">
        <v>0.62000000000000099</v>
      </c>
      <c r="P9" s="2747">
        <v>17.48</v>
      </c>
      <c r="Q9" s="2748">
        <v>0.55999999999999872</v>
      </c>
      <c r="R9" s="2747">
        <v>17.619999999999997</v>
      </c>
      <c r="S9" s="2748">
        <v>0.37999999999999545</v>
      </c>
      <c r="T9" s="2747">
        <v>18.68</v>
      </c>
      <c r="U9" s="2748">
        <v>0.37999999999999901</v>
      </c>
      <c r="V9" s="2747">
        <v>20.48</v>
      </c>
      <c r="W9" s="2748">
        <v>0.92000000000000171</v>
      </c>
      <c r="X9" s="2749">
        <v>21.86</v>
      </c>
      <c r="Y9" s="2748">
        <v>0.67999999999999972</v>
      </c>
      <c r="Z9" s="2749">
        <v>20.171666666666663</v>
      </c>
      <c r="AA9" s="2748">
        <v>0.57166666666666188</v>
      </c>
      <c r="AB9" s="2741"/>
    </row>
    <row r="10" spans="1:89" s="2738" customFormat="1" ht="34.9" customHeight="1">
      <c r="A10" s="2742">
        <v>2012</v>
      </c>
      <c r="B10" s="2745">
        <v>21.981935483870966</v>
      </c>
      <c r="C10" s="2744">
        <v>-0.31806451612903075</v>
      </c>
      <c r="D10" s="2743">
        <v>23.123448275862067</v>
      </c>
      <c r="E10" s="2744">
        <v>0.54344827586206534</v>
      </c>
      <c r="F10" s="2743">
        <v>22.536322580645162</v>
      </c>
      <c r="G10" s="2744">
        <v>0.39632258064516535</v>
      </c>
      <c r="H10" s="2743">
        <v>22.317333333333334</v>
      </c>
      <c r="I10" s="2744">
        <v>1.097333333333335</v>
      </c>
      <c r="J10" s="2743">
        <v>20.0658064516129</v>
      </c>
      <c r="K10" s="2744">
        <v>0.68580645161289766</v>
      </c>
      <c r="L10" s="2745">
        <v>18.147333333333332</v>
      </c>
      <c r="M10" s="2744">
        <v>0.54733333333333078</v>
      </c>
      <c r="N10" s="2743">
        <v>17.901116625310173</v>
      </c>
      <c r="O10" s="2744">
        <v>0.98111662531017529</v>
      </c>
      <c r="P10" s="2743">
        <v>17.821290322580644</v>
      </c>
      <c r="Q10" s="2744">
        <v>0.90129032258064257</v>
      </c>
      <c r="R10" s="2743">
        <v>17.924666666666667</v>
      </c>
      <c r="S10" s="2744">
        <v>0.68466666666666498</v>
      </c>
      <c r="T10" s="2743">
        <v>19.146451612903224</v>
      </c>
      <c r="U10" s="2744">
        <v>0.84645161290322335</v>
      </c>
      <c r="V10" s="2743">
        <v>20.7</v>
      </c>
      <c r="W10" s="2744">
        <v>1.1400000000000006</v>
      </c>
      <c r="X10" s="2745">
        <v>22.78</v>
      </c>
      <c r="Y10" s="2744">
        <v>1.6000000000000014</v>
      </c>
      <c r="Z10" s="2745">
        <v>20.370475390509871</v>
      </c>
      <c r="AA10" s="2744">
        <v>0.77047539050986913</v>
      </c>
      <c r="AB10" s="2741"/>
    </row>
    <row r="11" spans="1:89" s="2738" customFormat="1" ht="34.9" customHeight="1">
      <c r="A11" s="2746">
        <v>2013</v>
      </c>
      <c r="B11" s="2747">
        <v>23.1</v>
      </c>
      <c r="C11" s="2748">
        <v>0.80000000000000426</v>
      </c>
      <c r="D11" s="2749">
        <v>23.4</v>
      </c>
      <c r="E11" s="2748">
        <v>0.81999999999999673</v>
      </c>
      <c r="F11" s="2747">
        <v>22.7</v>
      </c>
      <c r="G11" s="2748">
        <v>0.56000000000000227</v>
      </c>
      <c r="H11" s="2747">
        <v>21.9</v>
      </c>
      <c r="I11" s="2748">
        <v>0.67999999999999972</v>
      </c>
      <c r="J11" s="2747">
        <v>18.899999999999999</v>
      </c>
      <c r="K11" s="2748">
        <v>-0.48000000000000398</v>
      </c>
      <c r="L11" s="2749">
        <v>17.600000000000001</v>
      </c>
      <c r="M11" s="2748">
        <v>0</v>
      </c>
      <c r="N11" s="2747">
        <v>16.100000000000001</v>
      </c>
      <c r="O11" s="2748">
        <v>-0.81999999999999673</v>
      </c>
      <c r="P11" s="2747">
        <v>17.5</v>
      </c>
      <c r="Q11" s="2748">
        <v>0.57999999999999829</v>
      </c>
      <c r="R11" s="2747">
        <v>18.2</v>
      </c>
      <c r="S11" s="2748">
        <v>0.9599999999999973</v>
      </c>
      <c r="T11" s="2747">
        <v>19.600000000000001</v>
      </c>
      <c r="U11" s="2748">
        <v>1.3000000000000007</v>
      </c>
      <c r="V11" s="2747">
        <v>20.3</v>
      </c>
      <c r="W11" s="2748">
        <v>0.74000000000000199</v>
      </c>
      <c r="X11" s="2749">
        <v>21.8</v>
      </c>
      <c r="Y11" s="2748">
        <v>0.62000000000000099</v>
      </c>
      <c r="Z11" s="2749">
        <v>20.091666666666665</v>
      </c>
      <c r="AA11" s="2748">
        <v>0.49166666666666359</v>
      </c>
      <c r="AB11" s="2741"/>
    </row>
    <row r="12" spans="1:89" s="2738" customFormat="1" ht="34.9" customHeight="1">
      <c r="A12" s="2750">
        <v>2014</v>
      </c>
      <c r="B12" s="2751">
        <v>23.3</v>
      </c>
      <c r="C12" s="2752">
        <v>1.0000000000000036</v>
      </c>
      <c r="D12" s="2753">
        <v>23.2</v>
      </c>
      <c r="E12" s="2752">
        <v>0.61999999999999744</v>
      </c>
      <c r="F12" s="2751">
        <v>22.6</v>
      </c>
      <c r="G12" s="2752">
        <v>0.46000000000000441</v>
      </c>
      <c r="H12" s="2751">
        <v>21.5</v>
      </c>
      <c r="I12" s="2752">
        <v>0.28000000000000114</v>
      </c>
      <c r="J12" s="2751">
        <v>19.5</v>
      </c>
      <c r="K12" s="2752">
        <v>0.11999999999999744</v>
      </c>
      <c r="L12" s="2753">
        <v>18.7</v>
      </c>
      <c r="M12" s="2752">
        <v>1.0999999999999979</v>
      </c>
      <c r="N12" s="2751">
        <v>18.600000000000001</v>
      </c>
      <c r="O12" s="2752">
        <v>1.6800000000000033</v>
      </c>
      <c r="P12" s="2751">
        <v>17.7</v>
      </c>
      <c r="Q12" s="2752">
        <v>0.77999999999999758</v>
      </c>
      <c r="R12" s="2751">
        <v>17.600000000000001</v>
      </c>
      <c r="S12" s="2752">
        <v>0.35999999999999943</v>
      </c>
      <c r="T12" s="2751">
        <v>20.100000000000001</v>
      </c>
      <c r="U12" s="2752">
        <v>1.8000000000000007</v>
      </c>
      <c r="V12" s="2751">
        <v>21.4</v>
      </c>
      <c r="W12" s="2752">
        <v>1.8399999999999999</v>
      </c>
      <c r="X12" s="2753">
        <v>22.6</v>
      </c>
      <c r="Y12" s="2752">
        <v>1.4200000000000017</v>
      </c>
      <c r="Z12" s="2753">
        <v>20.566666666666663</v>
      </c>
      <c r="AA12" s="2752">
        <v>0.96666666666666146</v>
      </c>
      <c r="AB12" s="2741"/>
    </row>
    <row r="13" spans="1:89" s="2738" customFormat="1" ht="34.9" customHeight="1">
      <c r="A13" s="2754">
        <v>2015</v>
      </c>
      <c r="B13" s="2755">
        <v>23.4</v>
      </c>
      <c r="C13" s="2756">
        <v>1.1000000000000001</v>
      </c>
      <c r="D13" s="2757">
        <v>22.6</v>
      </c>
      <c r="E13" s="2756">
        <v>0</v>
      </c>
      <c r="F13" s="2755">
        <v>22.4</v>
      </c>
      <c r="G13" s="2756">
        <v>0.30000000000000004</v>
      </c>
      <c r="H13" s="2755">
        <v>21.5</v>
      </c>
      <c r="I13" s="2756">
        <v>0.30000000000000004</v>
      </c>
      <c r="J13" s="2755">
        <v>20.3</v>
      </c>
      <c r="K13" s="2756">
        <v>0.9</v>
      </c>
      <c r="L13" s="2757">
        <v>19.7</v>
      </c>
      <c r="M13" s="2756">
        <v>2.1</v>
      </c>
      <c r="N13" s="2757">
        <v>18</v>
      </c>
      <c r="O13" s="2756">
        <v>1.1000000000000001</v>
      </c>
      <c r="P13" s="2755">
        <v>17.8</v>
      </c>
      <c r="Q13" s="2756">
        <v>0.9</v>
      </c>
      <c r="R13" s="2755">
        <v>18.100000000000001</v>
      </c>
      <c r="S13" s="2756">
        <v>0.9</v>
      </c>
      <c r="T13" s="2757">
        <v>20</v>
      </c>
      <c r="U13" s="2756">
        <v>1.7000000000000002</v>
      </c>
      <c r="V13" s="2755">
        <v>20.6</v>
      </c>
      <c r="W13" s="2756">
        <v>1</v>
      </c>
      <c r="X13" s="2757">
        <v>22.8</v>
      </c>
      <c r="Y13" s="2756">
        <v>1.6</v>
      </c>
      <c r="Z13" s="2757">
        <v>20.6</v>
      </c>
      <c r="AA13" s="2756">
        <v>1</v>
      </c>
      <c r="AB13" s="2741"/>
    </row>
    <row r="14" spans="1:89" s="2738" customFormat="1" ht="34.9" customHeight="1">
      <c r="A14" s="2758">
        <v>2016</v>
      </c>
      <c r="B14" s="2759">
        <v>23.3</v>
      </c>
      <c r="C14" s="2760">
        <v>1</v>
      </c>
      <c r="D14" s="2761">
        <v>23.9</v>
      </c>
      <c r="E14" s="2760">
        <v>1.3</v>
      </c>
      <c r="F14" s="2759">
        <v>23.3</v>
      </c>
      <c r="G14" s="2760">
        <v>1.2</v>
      </c>
      <c r="H14" s="2759">
        <v>22.5</v>
      </c>
      <c r="I14" s="2760">
        <v>1.3</v>
      </c>
      <c r="J14" s="2759">
        <v>19.5</v>
      </c>
      <c r="K14" s="2760">
        <v>0.1</v>
      </c>
      <c r="L14" s="2761">
        <v>18.399999999999999</v>
      </c>
      <c r="M14" s="2760">
        <v>0.8</v>
      </c>
      <c r="N14" s="2761">
        <v>17.7</v>
      </c>
      <c r="O14" s="2760">
        <v>0.8</v>
      </c>
      <c r="P14" s="2759">
        <v>18.100000000000001</v>
      </c>
      <c r="Q14" s="2760">
        <v>1.2</v>
      </c>
      <c r="R14" s="2759">
        <v>17.399999999999999</v>
      </c>
      <c r="S14" s="2760">
        <v>0.2</v>
      </c>
      <c r="T14" s="2761">
        <v>19.100000000000001</v>
      </c>
      <c r="U14" s="2760">
        <v>0.8</v>
      </c>
      <c r="V14" s="2759">
        <v>20.3</v>
      </c>
      <c r="W14" s="2760">
        <v>0.7</v>
      </c>
      <c r="X14" s="2761">
        <v>21.2</v>
      </c>
      <c r="Y14" s="2760">
        <v>0</v>
      </c>
      <c r="Z14" s="2761">
        <v>20.399999999999999</v>
      </c>
      <c r="AA14" s="2760">
        <v>0.8</v>
      </c>
      <c r="AB14" s="2741"/>
    </row>
    <row r="15" spans="1:89" s="2738" customFormat="1" ht="34.9" customHeight="1">
      <c r="A15" s="2758">
        <v>2017</v>
      </c>
      <c r="B15" s="2759">
        <v>22.6</v>
      </c>
      <c r="C15" s="2760">
        <v>0.3</v>
      </c>
      <c r="D15" s="2761">
        <v>22.9</v>
      </c>
      <c r="E15" s="2760">
        <v>0.3</v>
      </c>
      <c r="F15" s="2759">
        <v>23.7</v>
      </c>
      <c r="G15" s="2760">
        <v>1.6</v>
      </c>
      <c r="H15" s="2759">
        <v>22.6</v>
      </c>
      <c r="I15" s="2760">
        <v>1.4</v>
      </c>
      <c r="J15" s="2761">
        <v>21</v>
      </c>
      <c r="K15" s="2760">
        <v>1.6</v>
      </c>
      <c r="L15" s="2761">
        <v>19.2</v>
      </c>
      <c r="M15" s="2760">
        <v>1.6</v>
      </c>
      <c r="N15" s="2761">
        <v>19.100000000000001</v>
      </c>
      <c r="O15" s="2760">
        <v>2.2000000000000002</v>
      </c>
      <c r="P15" s="2759">
        <v>18.7</v>
      </c>
      <c r="Q15" s="2760">
        <v>1.8</v>
      </c>
      <c r="R15" s="2759">
        <v>18.7</v>
      </c>
      <c r="S15" s="2760">
        <v>1.5</v>
      </c>
      <c r="T15" s="2761">
        <v>19.8</v>
      </c>
      <c r="U15" s="2760">
        <v>1.5</v>
      </c>
      <c r="V15" s="2761">
        <v>20.9</v>
      </c>
      <c r="W15" s="2760">
        <v>1.3</v>
      </c>
      <c r="X15" s="2759">
        <v>22.2</v>
      </c>
      <c r="Y15" s="2760">
        <v>1</v>
      </c>
      <c r="Z15" s="2761">
        <v>21</v>
      </c>
      <c r="AA15" s="2760">
        <v>1.4</v>
      </c>
      <c r="AB15" s="2741"/>
    </row>
    <row r="16" spans="1:89" s="2738" customFormat="1" ht="34.9" customHeight="1">
      <c r="A16" s="2758">
        <v>2018</v>
      </c>
      <c r="B16" s="2762">
        <v>23.27381535038932</v>
      </c>
      <c r="C16" s="2763">
        <v>1</v>
      </c>
      <c r="D16" s="2762">
        <v>23.277380952380952</v>
      </c>
      <c r="E16" s="2763">
        <v>0.7</v>
      </c>
      <c r="F16" s="2762">
        <v>23.403870967741931</v>
      </c>
      <c r="G16" s="2763">
        <v>1.3</v>
      </c>
      <c r="H16" s="2762">
        <v>22.080333333333336</v>
      </c>
      <c r="I16" s="2763">
        <v>0.9</v>
      </c>
      <c r="J16" s="2762">
        <v>20.227096774193548</v>
      </c>
      <c r="K16" s="2763">
        <v>0.8</v>
      </c>
      <c r="L16" s="2762">
        <v>18.768666666666668</v>
      </c>
      <c r="M16" s="2763">
        <v>1.2</v>
      </c>
      <c r="N16" s="2762">
        <v>17.624342431761786</v>
      </c>
      <c r="O16" s="2763">
        <v>0.7</v>
      </c>
      <c r="P16" s="2762">
        <v>17.96516129032258</v>
      </c>
      <c r="Q16" s="2763">
        <v>1.1000000000000001</v>
      </c>
      <c r="R16" s="2762">
        <v>18.896999999999998</v>
      </c>
      <c r="S16" s="2763">
        <v>1.7</v>
      </c>
      <c r="T16" s="2762">
        <v>18.925161290322581</v>
      </c>
      <c r="U16" s="2763">
        <v>0.6</v>
      </c>
      <c r="V16" s="2762">
        <v>21.351551724137931</v>
      </c>
      <c r="W16" s="2763">
        <v>1.8</v>
      </c>
      <c r="X16" s="2762">
        <v>22.315806451612904</v>
      </c>
      <c r="Y16" s="2763">
        <v>1.1000000000000001</v>
      </c>
      <c r="Z16" s="2762">
        <v>20.7</v>
      </c>
      <c r="AA16" s="2763">
        <v>1.1000000000000001</v>
      </c>
    </row>
    <row r="17" spans="1:27" s="2764" customFormat="1" ht="34.9" customHeight="1">
      <c r="A17" s="2758">
        <v>2019</v>
      </c>
      <c r="B17" s="2759">
        <v>23.48</v>
      </c>
      <c r="C17" s="2760">
        <v>1.2</v>
      </c>
      <c r="D17" s="2761">
        <v>22.98</v>
      </c>
      <c r="E17" s="2760">
        <v>0.4</v>
      </c>
      <c r="F17" s="2759">
        <v>22.866451612903226</v>
      </c>
      <c r="G17" s="2760">
        <v>0.8</v>
      </c>
      <c r="H17" s="2759">
        <v>22.64</v>
      </c>
      <c r="I17" s="2760">
        <v>1.4</v>
      </c>
      <c r="J17" s="2761">
        <v>20.059999999999999</v>
      </c>
      <c r="K17" s="2760">
        <v>0.7</v>
      </c>
      <c r="L17" s="2761">
        <v>19.04</v>
      </c>
      <c r="M17" s="2760">
        <v>1.4</v>
      </c>
      <c r="N17" s="2761">
        <v>18.3</v>
      </c>
      <c r="O17" s="2760">
        <v>1.4</v>
      </c>
      <c r="P17" s="2759">
        <v>18.2</v>
      </c>
      <c r="Q17" s="2760">
        <v>1.3</v>
      </c>
      <c r="R17" s="2759">
        <v>18.068666666666665</v>
      </c>
      <c r="S17" s="2760">
        <v>0.9</v>
      </c>
      <c r="T17" s="2761">
        <v>19.48</v>
      </c>
      <c r="U17" s="2760">
        <v>1.2</v>
      </c>
      <c r="V17" s="2761">
        <v>21.03466666666667</v>
      </c>
      <c r="W17" s="2760">
        <v>1.4</v>
      </c>
      <c r="X17" s="2759">
        <v>22.9</v>
      </c>
      <c r="Y17" s="2760">
        <v>1.7</v>
      </c>
      <c r="Z17" s="2761">
        <v>20.8</v>
      </c>
      <c r="AA17" s="2760">
        <v>1.2</v>
      </c>
    </row>
    <row r="18" spans="1:27" s="2738" customFormat="1" ht="19.5" customHeight="1">
      <c r="A18" s="2765" t="s">
        <v>3730</v>
      </c>
      <c r="B18" s="2766"/>
      <c r="C18" s="2767"/>
      <c r="D18" s="2766"/>
      <c r="E18" s="2767"/>
      <c r="F18" s="2766"/>
      <c r="G18" s="2767"/>
      <c r="I18" s="2767"/>
      <c r="J18" s="2766"/>
      <c r="K18" s="2767"/>
      <c r="L18" s="2766"/>
      <c r="M18" s="2767"/>
      <c r="N18" s="2766"/>
      <c r="O18" s="2767"/>
      <c r="P18" s="2766"/>
      <c r="Q18" s="2767"/>
      <c r="R18" s="2766"/>
      <c r="S18" s="2767"/>
      <c r="T18" s="2766"/>
      <c r="U18" s="2767"/>
      <c r="V18" s="2766"/>
      <c r="W18" s="2767"/>
      <c r="X18" s="2766"/>
      <c r="Y18" s="2767"/>
      <c r="Z18" s="2768"/>
    </row>
    <row r="19" spans="1:27" ht="16.5">
      <c r="A19" s="1358" t="s">
        <v>3731</v>
      </c>
    </row>
  </sheetData>
  <mergeCells count="29">
    <mergeCell ref="T6:U6"/>
    <mergeCell ref="V6:W6"/>
    <mergeCell ref="X6:Y6"/>
    <mergeCell ref="Z6:AA6"/>
    <mergeCell ref="T5:U5"/>
    <mergeCell ref="V5:W5"/>
    <mergeCell ref="X5:Y5"/>
    <mergeCell ref="Z5:AA5"/>
    <mergeCell ref="B6:C6"/>
    <mergeCell ref="D6:E6"/>
    <mergeCell ref="F6:G6"/>
    <mergeCell ref="H6:I6"/>
    <mergeCell ref="J6:K6"/>
    <mergeCell ref="A1:C1"/>
    <mergeCell ref="Y4:AA4"/>
    <mergeCell ref="A5:A7"/>
    <mergeCell ref="B5:C5"/>
    <mergeCell ref="D5:E5"/>
    <mergeCell ref="F5:G5"/>
    <mergeCell ref="H5:I5"/>
    <mergeCell ref="J5:K5"/>
    <mergeCell ref="L5:M5"/>
    <mergeCell ref="N5:O5"/>
    <mergeCell ref="L6:M6"/>
    <mergeCell ref="N6:O6"/>
    <mergeCell ref="P6:Q6"/>
    <mergeCell ref="R6:S6"/>
    <mergeCell ref="P5:Q5"/>
    <mergeCell ref="R5:S5"/>
  </mergeCells>
  <hyperlinks>
    <hyperlink ref="A1" location="CONTENT!A1" display="Back to table of contents"/>
  </hyperlinks>
  <pageMargins left="0" right="0" top="0.49" bottom="0.22" header="0.25" footer="0.16"/>
  <pageSetup paperSize="9" orientation="landscape"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CK23"/>
  <sheetViews>
    <sheetView workbookViewId="0">
      <selection activeCell="R8" sqref="R8"/>
    </sheetView>
  </sheetViews>
  <sheetFormatPr defaultRowHeight="12.75"/>
  <cols>
    <col min="1" max="1" width="10.1640625" style="2563" customWidth="1"/>
    <col min="2" max="2" width="11.33203125" style="2563" customWidth="1"/>
    <col min="3" max="8" width="8.83203125" style="2563" customWidth="1"/>
    <col min="9" max="9" width="11.33203125" style="2563" customWidth="1"/>
    <col min="10" max="15" width="8.83203125" style="2563" customWidth="1"/>
    <col min="16" max="16" width="3" style="2563" customWidth="1"/>
    <col min="17" max="17" width="2.1640625" style="2563" customWidth="1"/>
    <col min="18" max="255" width="8.83203125" style="2563"/>
    <col min="256" max="256" width="10.1640625" style="2563" customWidth="1"/>
    <col min="257" max="257" width="12.5" style="2563" customWidth="1"/>
    <col min="258" max="258" width="9.1640625" style="2563" customWidth="1"/>
    <col min="259" max="260" width="10.1640625" style="2563" customWidth="1"/>
    <col min="261" max="261" width="9.1640625" style="2563" customWidth="1"/>
    <col min="262" max="262" width="10.5" style="2563" customWidth="1"/>
    <col min="263" max="263" width="10.6640625" style="2563" customWidth="1"/>
    <col min="264" max="264" width="11.6640625" style="2563" customWidth="1"/>
    <col min="265" max="265" width="11" style="2563" customWidth="1"/>
    <col min="266" max="266" width="10.83203125" style="2563" customWidth="1"/>
    <col min="267" max="267" width="11.1640625" style="2563" customWidth="1"/>
    <col min="268" max="269" width="11.6640625" style="2563" customWidth="1"/>
    <col min="270" max="270" width="12.83203125" style="2563" customWidth="1"/>
    <col min="271" max="271" width="3" style="2563" customWidth="1"/>
    <col min="272" max="272" width="9" style="2563" customWidth="1"/>
    <col min="273" max="273" width="2.1640625" style="2563" customWidth="1"/>
    <col min="274" max="511" width="8.83203125" style="2563"/>
    <col min="512" max="512" width="10.1640625" style="2563" customWidth="1"/>
    <col min="513" max="513" width="12.5" style="2563" customWidth="1"/>
    <col min="514" max="514" width="9.1640625" style="2563" customWidth="1"/>
    <col min="515" max="516" width="10.1640625" style="2563" customWidth="1"/>
    <col min="517" max="517" width="9.1640625" style="2563" customWidth="1"/>
    <col min="518" max="518" width="10.5" style="2563" customWidth="1"/>
    <col min="519" max="519" width="10.6640625" style="2563" customWidth="1"/>
    <col min="520" max="520" width="11.6640625" style="2563" customWidth="1"/>
    <col min="521" max="521" width="11" style="2563" customWidth="1"/>
    <col min="522" max="522" width="10.83203125" style="2563" customWidth="1"/>
    <col min="523" max="523" width="11.1640625" style="2563" customWidth="1"/>
    <col min="524" max="525" width="11.6640625" style="2563" customWidth="1"/>
    <col min="526" max="526" width="12.83203125" style="2563" customWidth="1"/>
    <col min="527" max="527" width="3" style="2563" customWidth="1"/>
    <col min="528" max="528" width="9" style="2563" customWidth="1"/>
    <col min="529" max="529" width="2.1640625" style="2563" customWidth="1"/>
    <col min="530" max="767" width="8.83203125" style="2563"/>
    <col min="768" max="768" width="10.1640625" style="2563" customWidth="1"/>
    <col min="769" max="769" width="12.5" style="2563" customWidth="1"/>
    <col min="770" max="770" width="9.1640625" style="2563" customWidth="1"/>
    <col min="771" max="772" width="10.1640625" style="2563" customWidth="1"/>
    <col min="773" max="773" width="9.1640625" style="2563" customWidth="1"/>
    <col min="774" max="774" width="10.5" style="2563" customWidth="1"/>
    <col min="775" max="775" width="10.6640625" style="2563" customWidth="1"/>
    <col min="776" max="776" width="11.6640625" style="2563" customWidth="1"/>
    <col min="777" max="777" width="11" style="2563" customWidth="1"/>
    <col min="778" max="778" width="10.83203125" style="2563" customWidth="1"/>
    <col min="779" max="779" width="11.1640625" style="2563" customWidth="1"/>
    <col min="780" max="781" width="11.6640625" style="2563" customWidth="1"/>
    <col min="782" max="782" width="12.83203125" style="2563" customWidth="1"/>
    <col min="783" max="783" width="3" style="2563" customWidth="1"/>
    <col min="784" max="784" width="9" style="2563" customWidth="1"/>
    <col min="785" max="785" width="2.1640625" style="2563" customWidth="1"/>
    <col min="786" max="1023" width="8.83203125" style="2563"/>
    <col min="1024" max="1024" width="10.1640625" style="2563" customWidth="1"/>
    <col min="1025" max="1025" width="12.5" style="2563" customWidth="1"/>
    <col min="1026" max="1026" width="9.1640625" style="2563" customWidth="1"/>
    <col min="1027" max="1028" width="10.1640625" style="2563" customWidth="1"/>
    <col min="1029" max="1029" width="9.1640625" style="2563" customWidth="1"/>
    <col min="1030" max="1030" width="10.5" style="2563" customWidth="1"/>
    <col min="1031" max="1031" width="10.6640625" style="2563" customWidth="1"/>
    <col min="1032" max="1032" width="11.6640625" style="2563" customWidth="1"/>
    <col min="1033" max="1033" width="11" style="2563" customWidth="1"/>
    <col min="1034" max="1034" width="10.83203125" style="2563" customWidth="1"/>
    <col min="1035" max="1035" width="11.1640625" style="2563" customWidth="1"/>
    <col min="1036" max="1037" width="11.6640625" style="2563" customWidth="1"/>
    <col min="1038" max="1038" width="12.83203125" style="2563" customWidth="1"/>
    <col min="1039" max="1039" width="3" style="2563" customWidth="1"/>
    <col min="1040" max="1040" width="9" style="2563" customWidth="1"/>
    <col min="1041" max="1041" width="2.1640625" style="2563" customWidth="1"/>
    <col min="1042" max="1279" width="8.83203125" style="2563"/>
    <col min="1280" max="1280" width="10.1640625" style="2563" customWidth="1"/>
    <col min="1281" max="1281" width="12.5" style="2563" customWidth="1"/>
    <col min="1282" max="1282" width="9.1640625" style="2563" customWidth="1"/>
    <col min="1283" max="1284" width="10.1640625" style="2563" customWidth="1"/>
    <col min="1285" max="1285" width="9.1640625" style="2563" customWidth="1"/>
    <col min="1286" max="1286" width="10.5" style="2563" customWidth="1"/>
    <col min="1287" max="1287" width="10.6640625" style="2563" customWidth="1"/>
    <col min="1288" max="1288" width="11.6640625" style="2563" customWidth="1"/>
    <col min="1289" max="1289" width="11" style="2563" customWidth="1"/>
    <col min="1290" max="1290" width="10.83203125" style="2563" customWidth="1"/>
    <col min="1291" max="1291" width="11.1640625" style="2563" customWidth="1"/>
    <col min="1292" max="1293" width="11.6640625" style="2563" customWidth="1"/>
    <col min="1294" max="1294" width="12.83203125" style="2563" customWidth="1"/>
    <col min="1295" max="1295" width="3" style="2563" customWidth="1"/>
    <col min="1296" max="1296" width="9" style="2563" customWidth="1"/>
    <col min="1297" max="1297" width="2.1640625" style="2563" customWidth="1"/>
    <col min="1298" max="1535" width="8.83203125" style="2563"/>
    <col min="1536" max="1536" width="10.1640625" style="2563" customWidth="1"/>
    <col min="1537" max="1537" width="12.5" style="2563" customWidth="1"/>
    <col min="1538" max="1538" width="9.1640625" style="2563" customWidth="1"/>
    <col min="1539" max="1540" width="10.1640625" style="2563" customWidth="1"/>
    <col min="1541" max="1541" width="9.1640625" style="2563" customWidth="1"/>
    <col min="1542" max="1542" width="10.5" style="2563" customWidth="1"/>
    <col min="1543" max="1543" width="10.6640625" style="2563" customWidth="1"/>
    <col min="1544" max="1544" width="11.6640625" style="2563" customWidth="1"/>
    <col min="1545" max="1545" width="11" style="2563" customWidth="1"/>
    <col min="1546" max="1546" width="10.83203125" style="2563" customWidth="1"/>
    <col min="1547" max="1547" width="11.1640625" style="2563" customWidth="1"/>
    <col min="1548" max="1549" width="11.6640625" style="2563" customWidth="1"/>
    <col min="1550" max="1550" width="12.83203125" style="2563" customWidth="1"/>
    <col min="1551" max="1551" width="3" style="2563" customWidth="1"/>
    <col min="1552" max="1552" width="9" style="2563" customWidth="1"/>
    <col min="1553" max="1553" width="2.1640625" style="2563" customWidth="1"/>
    <col min="1554" max="1791" width="8.83203125" style="2563"/>
    <col min="1792" max="1792" width="10.1640625" style="2563" customWidth="1"/>
    <col min="1793" max="1793" width="12.5" style="2563" customWidth="1"/>
    <col min="1794" max="1794" width="9.1640625" style="2563" customWidth="1"/>
    <col min="1795" max="1796" width="10.1640625" style="2563" customWidth="1"/>
    <col min="1797" max="1797" width="9.1640625" style="2563" customWidth="1"/>
    <col min="1798" max="1798" width="10.5" style="2563" customWidth="1"/>
    <col min="1799" max="1799" width="10.6640625" style="2563" customWidth="1"/>
    <col min="1800" max="1800" width="11.6640625" style="2563" customWidth="1"/>
    <col min="1801" max="1801" width="11" style="2563" customWidth="1"/>
    <col min="1802" max="1802" width="10.83203125" style="2563" customWidth="1"/>
    <col min="1803" max="1803" width="11.1640625" style="2563" customWidth="1"/>
    <col min="1804" max="1805" width="11.6640625" style="2563" customWidth="1"/>
    <col min="1806" max="1806" width="12.83203125" style="2563" customWidth="1"/>
    <col min="1807" max="1807" width="3" style="2563" customWidth="1"/>
    <col min="1808" max="1808" width="9" style="2563" customWidth="1"/>
    <col min="1809" max="1809" width="2.1640625" style="2563" customWidth="1"/>
    <col min="1810" max="2047" width="8.83203125" style="2563"/>
    <col min="2048" max="2048" width="10.1640625" style="2563" customWidth="1"/>
    <col min="2049" max="2049" width="12.5" style="2563" customWidth="1"/>
    <col min="2050" max="2050" width="9.1640625" style="2563" customWidth="1"/>
    <col min="2051" max="2052" width="10.1640625" style="2563" customWidth="1"/>
    <col min="2053" max="2053" width="9.1640625" style="2563" customWidth="1"/>
    <col min="2054" max="2054" width="10.5" style="2563" customWidth="1"/>
    <col min="2055" max="2055" width="10.6640625" style="2563" customWidth="1"/>
    <col min="2056" max="2056" width="11.6640625" style="2563" customWidth="1"/>
    <col min="2057" max="2057" width="11" style="2563" customWidth="1"/>
    <col min="2058" max="2058" width="10.83203125" style="2563" customWidth="1"/>
    <col min="2059" max="2059" width="11.1640625" style="2563" customWidth="1"/>
    <col min="2060" max="2061" width="11.6640625" style="2563" customWidth="1"/>
    <col min="2062" max="2062" width="12.83203125" style="2563" customWidth="1"/>
    <col min="2063" max="2063" width="3" style="2563" customWidth="1"/>
    <col min="2064" max="2064" width="9" style="2563" customWidth="1"/>
    <col min="2065" max="2065" width="2.1640625" style="2563" customWidth="1"/>
    <col min="2066" max="2303" width="8.83203125" style="2563"/>
    <col min="2304" max="2304" width="10.1640625" style="2563" customWidth="1"/>
    <col min="2305" max="2305" width="12.5" style="2563" customWidth="1"/>
    <col min="2306" max="2306" width="9.1640625" style="2563" customWidth="1"/>
    <col min="2307" max="2308" width="10.1640625" style="2563" customWidth="1"/>
    <col min="2309" max="2309" width="9.1640625" style="2563" customWidth="1"/>
    <col min="2310" max="2310" width="10.5" style="2563" customWidth="1"/>
    <col min="2311" max="2311" width="10.6640625" style="2563" customWidth="1"/>
    <col min="2312" max="2312" width="11.6640625" style="2563" customWidth="1"/>
    <col min="2313" max="2313" width="11" style="2563" customWidth="1"/>
    <col min="2314" max="2314" width="10.83203125" style="2563" customWidth="1"/>
    <col min="2315" max="2315" width="11.1640625" style="2563" customWidth="1"/>
    <col min="2316" max="2317" width="11.6640625" style="2563" customWidth="1"/>
    <col min="2318" max="2318" width="12.83203125" style="2563" customWidth="1"/>
    <col min="2319" max="2319" width="3" style="2563" customWidth="1"/>
    <col min="2320" max="2320" width="9" style="2563" customWidth="1"/>
    <col min="2321" max="2321" width="2.1640625" style="2563" customWidth="1"/>
    <col min="2322" max="2559" width="8.83203125" style="2563"/>
    <col min="2560" max="2560" width="10.1640625" style="2563" customWidth="1"/>
    <col min="2561" max="2561" width="12.5" style="2563" customWidth="1"/>
    <col min="2562" max="2562" width="9.1640625" style="2563" customWidth="1"/>
    <col min="2563" max="2564" width="10.1640625" style="2563" customWidth="1"/>
    <col min="2565" max="2565" width="9.1640625" style="2563" customWidth="1"/>
    <col min="2566" max="2566" width="10.5" style="2563" customWidth="1"/>
    <col min="2567" max="2567" width="10.6640625" style="2563" customWidth="1"/>
    <col min="2568" max="2568" width="11.6640625" style="2563" customWidth="1"/>
    <col min="2569" max="2569" width="11" style="2563" customWidth="1"/>
    <col min="2570" max="2570" width="10.83203125" style="2563" customWidth="1"/>
    <col min="2571" max="2571" width="11.1640625" style="2563" customWidth="1"/>
    <col min="2572" max="2573" width="11.6640625" style="2563" customWidth="1"/>
    <col min="2574" max="2574" width="12.83203125" style="2563" customWidth="1"/>
    <col min="2575" max="2575" width="3" style="2563" customWidth="1"/>
    <col min="2576" max="2576" width="9" style="2563" customWidth="1"/>
    <col min="2577" max="2577" width="2.1640625" style="2563" customWidth="1"/>
    <col min="2578" max="2815" width="8.83203125" style="2563"/>
    <col min="2816" max="2816" width="10.1640625" style="2563" customWidth="1"/>
    <col min="2817" max="2817" width="12.5" style="2563" customWidth="1"/>
    <col min="2818" max="2818" width="9.1640625" style="2563" customWidth="1"/>
    <col min="2819" max="2820" width="10.1640625" style="2563" customWidth="1"/>
    <col min="2821" max="2821" width="9.1640625" style="2563" customWidth="1"/>
    <col min="2822" max="2822" width="10.5" style="2563" customWidth="1"/>
    <col min="2823" max="2823" width="10.6640625" style="2563" customWidth="1"/>
    <col min="2824" max="2824" width="11.6640625" style="2563" customWidth="1"/>
    <col min="2825" max="2825" width="11" style="2563" customWidth="1"/>
    <col min="2826" max="2826" width="10.83203125" style="2563" customWidth="1"/>
    <col min="2827" max="2827" width="11.1640625" style="2563" customWidth="1"/>
    <col min="2828" max="2829" width="11.6640625" style="2563" customWidth="1"/>
    <col min="2830" max="2830" width="12.83203125" style="2563" customWidth="1"/>
    <col min="2831" max="2831" width="3" style="2563" customWidth="1"/>
    <col min="2832" max="2832" width="9" style="2563" customWidth="1"/>
    <col min="2833" max="2833" width="2.1640625" style="2563" customWidth="1"/>
    <col min="2834" max="3071" width="8.83203125" style="2563"/>
    <col min="3072" max="3072" width="10.1640625" style="2563" customWidth="1"/>
    <col min="3073" max="3073" width="12.5" style="2563" customWidth="1"/>
    <col min="3074" max="3074" width="9.1640625" style="2563" customWidth="1"/>
    <col min="3075" max="3076" width="10.1640625" style="2563" customWidth="1"/>
    <col min="3077" max="3077" width="9.1640625" style="2563" customWidth="1"/>
    <col min="3078" max="3078" width="10.5" style="2563" customWidth="1"/>
    <col min="3079" max="3079" width="10.6640625" style="2563" customWidth="1"/>
    <col min="3080" max="3080" width="11.6640625" style="2563" customWidth="1"/>
    <col min="3081" max="3081" width="11" style="2563" customWidth="1"/>
    <col min="3082" max="3082" width="10.83203125" style="2563" customWidth="1"/>
    <col min="3083" max="3083" width="11.1640625" style="2563" customWidth="1"/>
    <col min="3084" max="3085" width="11.6640625" style="2563" customWidth="1"/>
    <col min="3086" max="3086" width="12.83203125" style="2563" customWidth="1"/>
    <col min="3087" max="3087" width="3" style="2563" customWidth="1"/>
    <col min="3088" max="3088" width="9" style="2563" customWidth="1"/>
    <col min="3089" max="3089" width="2.1640625" style="2563" customWidth="1"/>
    <col min="3090" max="3327" width="8.83203125" style="2563"/>
    <col min="3328" max="3328" width="10.1640625" style="2563" customWidth="1"/>
    <col min="3329" max="3329" width="12.5" style="2563" customWidth="1"/>
    <col min="3330" max="3330" width="9.1640625" style="2563" customWidth="1"/>
    <col min="3331" max="3332" width="10.1640625" style="2563" customWidth="1"/>
    <col min="3333" max="3333" width="9.1640625" style="2563" customWidth="1"/>
    <col min="3334" max="3334" width="10.5" style="2563" customWidth="1"/>
    <col min="3335" max="3335" width="10.6640625" style="2563" customWidth="1"/>
    <col min="3336" max="3336" width="11.6640625" style="2563" customWidth="1"/>
    <col min="3337" max="3337" width="11" style="2563" customWidth="1"/>
    <col min="3338" max="3338" width="10.83203125" style="2563" customWidth="1"/>
    <col min="3339" max="3339" width="11.1640625" style="2563" customWidth="1"/>
    <col min="3340" max="3341" width="11.6640625" style="2563" customWidth="1"/>
    <col min="3342" max="3342" width="12.83203125" style="2563" customWidth="1"/>
    <col min="3343" max="3343" width="3" style="2563" customWidth="1"/>
    <col min="3344" max="3344" width="9" style="2563" customWidth="1"/>
    <col min="3345" max="3345" width="2.1640625" style="2563" customWidth="1"/>
    <col min="3346" max="3583" width="8.83203125" style="2563"/>
    <col min="3584" max="3584" width="10.1640625" style="2563" customWidth="1"/>
    <col min="3585" max="3585" width="12.5" style="2563" customWidth="1"/>
    <col min="3586" max="3586" width="9.1640625" style="2563" customWidth="1"/>
    <col min="3587" max="3588" width="10.1640625" style="2563" customWidth="1"/>
    <col min="3589" max="3589" width="9.1640625" style="2563" customWidth="1"/>
    <col min="3590" max="3590" width="10.5" style="2563" customWidth="1"/>
    <col min="3591" max="3591" width="10.6640625" style="2563" customWidth="1"/>
    <col min="3592" max="3592" width="11.6640625" style="2563" customWidth="1"/>
    <col min="3593" max="3593" width="11" style="2563" customWidth="1"/>
    <col min="3594" max="3594" width="10.83203125" style="2563" customWidth="1"/>
    <col min="3595" max="3595" width="11.1640625" style="2563" customWidth="1"/>
    <col min="3596" max="3597" width="11.6640625" style="2563" customWidth="1"/>
    <col min="3598" max="3598" width="12.83203125" style="2563" customWidth="1"/>
    <col min="3599" max="3599" width="3" style="2563" customWidth="1"/>
    <col min="3600" max="3600" width="9" style="2563" customWidth="1"/>
    <col min="3601" max="3601" width="2.1640625" style="2563" customWidth="1"/>
    <col min="3602" max="3839" width="8.83203125" style="2563"/>
    <col min="3840" max="3840" width="10.1640625" style="2563" customWidth="1"/>
    <col min="3841" max="3841" width="12.5" style="2563" customWidth="1"/>
    <col min="3842" max="3842" width="9.1640625" style="2563" customWidth="1"/>
    <col min="3843" max="3844" width="10.1640625" style="2563" customWidth="1"/>
    <col min="3845" max="3845" width="9.1640625" style="2563" customWidth="1"/>
    <col min="3846" max="3846" width="10.5" style="2563" customWidth="1"/>
    <col min="3847" max="3847" width="10.6640625" style="2563" customWidth="1"/>
    <col min="3848" max="3848" width="11.6640625" style="2563" customWidth="1"/>
    <col min="3849" max="3849" width="11" style="2563" customWidth="1"/>
    <col min="3850" max="3850" width="10.83203125" style="2563" customWidth="1"/>
    <col min="3851" max="3851" width="11.1640625" style="2563" customWidth="1"/>
    <col min="3852" max="3853" width="11.6640625" style="2563" customWidth="1"/>
    <col min="3854" max="3854" width="12.83203125" style="2563" customWidth="1"/>
    <col min="3855" max="3855" width="3" style="2563" customWidth="1"/>
    <col min="3856" max="3856" width="9" style="2563" customWidth="1"/>
    <col min="3857" max="3857" width="2.1640625" style="2563" customWidth="1"/>
    <col min="3858" max="4095" width="8.83203125" style="2563"/>
    <col min="4096" max="4096" width="10.1640625" style="2563" customWidth="1"/>
    <col min="4097" max="4097" width="12.5" style="2563" customWidth="1"/>
    <col min="4098" max="4098" width="9.1640625" style="2563" customWidth="1"/>
    <col min="4099" max="4100" width="10.1640625" style="2563" customWidth="1"/>
    <col min="4101" max="4101" width="9.1640625" style="2563" customWidth="1"/>
    <col min="4102" max="4102" width="10.5" style="2563" customWidth="1"/>
    <col min="4103" max="4103" width="10.6640625" style="2563" customWidth="1"/>
    <col min="4104" max="4104" width="11.6640625" style="2563" customWidth="1"/>
    <col min="4105" max="4105" width="11" style="2563" customWidth="1"/>
    <col min="4106" max="4106" width="10.83203125" style="2563" customWidth="1"/>
    <col min="4107" max="4107" width="11.1640625" style="2563" customWidth="1"/>
    <col min="4108" max="4109" width="11.6640625" style="2563" customWidth="1"/>
    <col min="4110" max="4110" width="12.83203125" style="2563" customWidth="1"/>
    <col min="4111" max="4111" width="3" style="2563" customWidth="1"/>
    <col min="4112" max="4112" width="9" style="2563" customWidth="1"/>
    <col min="4113" max="4113" width="2.1640625" style="2563" customWidth="1"/>
    <col min="4114" max="4351" width="8.83203125" style="2563"/>
    <col min="4352" max="4352" width="10.1640625" style="2563" customWidth="1"/>
    <col min="4353" max="4353" width="12.5" style="2563" customWidth="1"/>
    <col min="4354" max="4354" width="9.1640625" style="2563" customWidth="1"/>
    <col min="4355" max="4356" width="10.1640625" style="2563" customWidth="1"/>
    <col min="4357" max="4357" width="9.1640625" style="2563" customWidth="1"/>
    <col min="4358" max="4358" width="10.5" style="2563" customWidth="1"/>
    <col min="4359" max="4359" width="10.6640625" style="2563" customWidth="1"/>
    <col min="4360" max="4360" width="11.6640625" style="2563" customWidth="1"/>
    <col min="4361" max="4361" width="11" style="2563" customWidth="1"/>
    <col min="4362" max="4362" width="10.83203125" style="2563" customWidth="1"/>
    <col min="4363" max="4363" width="11.1640625" style="2563" customWidth="1"/>
    <col min="4364" max="4365" width="11.6640625" style="2563" customWidth="1"/>
    <col min="4366" max="4366" width="12.83203125" style="2563" customWidth="1"/>
    <col min="4367" max="4367" width="3" style="2563" customWidth="1"/>
    <col min="4368" max="4368" width="9" style="2563" customWidth="1"/>
    <col min="4369" max="4369" width="2.1640625" style="2563" customWidth="1"/>
    <col min="4370" max="4607" width="8.83203125" style="2563"/>
    <col min="4608" max="4608" width="10.1640625" style="2563" customWidth="1"/>
    <col min="4609" max="4609" width="12.5" style="2563" customWidth="1"/>
    <col min="4610" max="4610" width="9.1640625" style="2563" customWidth="1"/>
    <col min="4611" max="4612" width="10.1640625" style="2563" customWidth="1"/>
    <col min="4613" max="4613" width="9.1640625" style="2563" customWidth="1"/>
    <col min="4614" max="4614" width="10.5" style="2563" customWidth="1"/>
    <col min="4615" max="4615" width="10.6640625" style="2563" customWidth="1"/>
    <col min="4616" max="4616" width="11.6640625" style="2563" customWidth="1"/>
    <col min="4617" max="4617" width="11" style="2563" customWidth="1"/>
    <col min="4618" max="4618" width="10.83203125" style="2563" customWidth="1"/>
    <col min="4619" max="4619" width="11.1640625" style="2563" customWidth="1"/>
    <col min="4620" max="4621" width="11.6640625" style="2563" customWidth="1"/>
    <col min="4622" max="4622" width="12.83203125" style="2563" customWidth="1"/>
    <col min="4623" max="4623" width="3" style="2563" customWidth="1"/>
    <col min="4624" max="4624" width="9" style="2563" customWidth="1"/>
    <col min="4625" max="4625" width="2.1640625" style="2563" customWidth="1"/>
    <col min="4626" max="4863" width="8.83203125" style="2563"/>
    <col min="4864" max="4864" width="10.1640625" style="2563" customWidth="1"/>
    <col min="4865" max="4865" width="12.5" style="2563" customWidth="1"/>
    <col min="4866" max="4866" width="9.1640625" style="2563" customWidth="1"/>
    <col min="4867" max="4868" width="10.1640625" style="2563" customWidth="1"/>
    <col min="4869" max="4869" width="9.1640625" style="2563" customWidth="1"/>
    <col min="4870" max="4870" width="10.5" style="2563" customWidth="1"/>
    <col min="4871" max="4871" width="10.6640625" style="2563" customWidth="1"/>
    <col min="4872" max="4872" width="11.6640625" style="2563" customWidth="1"/>
    <col min="4873" max="4873" width="11" style="2563" customWidth="1"/>
    <col min="4874" max="4874" width="10.83203125" style="2563" customWidth="1"/>
    <col min="4875" max="4875" width="11.1640625" style="2563" customWidth="1"/>
    <col min="4876" max="4877" width="11.6640625" style="2563" customWidth="1"/>
    <col min="4878" max="4878" width="12.83203125" style="2563" customWidth="1"/>
    <col min="4879" max="4879" width="3" style="2563" customWidth="1"/>
    <col min="4880" max="4880" width="9" style="2563" customWidth="1"/>
    <col min="4881" max="4881" width="2.1640625" style="2563" customWidth="1"/>
    <col min="4882" max="5119" width="8.83203125" style="2563"/>
    <col min="5120" max="5120" width="10.1640625" style="2563" customWidth="1"/>
    <col min="5121" max="5121" width="12.5" style="2563" customWidth="1"/>
    <col min="5122" max="5122" width="9.1640625" style="2563" customWidth="1"/>
    <col min="5123" max="5124" width="10.1640625" style="2563" customWidth="1"/>
    <col min="5125" max="5125" width="9.1640625" style="2563" customWidth="1"/>
    <col min="5126" max="5126" width="10.5" style="2563" customWidth="1"/>
    <col min="5127" max="5127" width="10.6640625" style="2563" customWidth="1"/>
    <col min="5128" max="5128" width="11.6640625" style="2563" customWidth="1"/>
    <col min="5129" max="5129" width="11" style="2563" customWidth="1"/>
    <col min="5130" max="5130" width="10.83203125" style="2563" customWidth="1"/>
    <col min="5131" max="5131" width="11.1640625" style="2563" customWidth="1"/>
    <col min="5132" max="5133" width="11.6640625" style="2563" customWidth="1"/>
    <col min="5134" max="5134" width="12.83203125" style="2563" customWidth="1"/>
    <col min="5135" max="5135" width="3" style="2563" customWidth="1"/>
    <col min="5136" max="5136" width="9" style="2563" customWidth="1"/>
    <col min="5137" max="5137" width="2.1640625" style="2563" customWidth="1"/>
    <col min="5138" max="5375" width="8.83203125" style="2563"/>
    <col min="5376" max="5376" width="10.1640625" style="2563" customWidth="1"/>
    <col min="5377" max="5377" width="12.5" style="2563" customWidth="1"/>
    <col min="5378" max="5378" width="9.1640625" style="2563" customWidth="1"/>
    <col min="5379" max="5380" width="10.1640625" style="2563" customWidth="1"/>
    <col min="5381" max="5381" width="9.1640625" style="2563" customWidth="1"/>
    <col min="5382" max="5382" width="10.5" style="2563" customWidth="1"/>
    <col min="5383" max="5383" width="10.6640625" style="2563" customWidth="1"/>
    <col min="5384" max="5384" width="11.6640625" style="2563" customWidth="1"/>
    <col min="5385" max="5385" width="11" style="2563" customWidth="1"/>
    <col min="5386" max="5386" width="10.83203125" style="2563" customWidth="1"/>
    <col min="5387" max="5387" width="11.1640625" style="2563" customWidth="1"/>
    <col min="5388" max="5389" width="11.6640625" style="2563" customWidth="1"/>
    <col min="5390" max="5390" width="12.83203125" style="2563" customWidth="1"/>
    <col min="5391" max="5391" width="3" style="2563" customWidth="1"/>
    <col min="5392" max="5392" width="9" style="2563" customWidth="1"/>
    <col min="5393" max="5393" width="2.1640625" style="2563" customWidth="1"/>
    <col min="5394" max="5631" width="8.83203125" style="2563"/>
    <col min="5632" max="5632" width="10.1640625" style="2563" customWidth="1"/>
    <col min="5633" max="5633" width="12.5" style="2563" customWidth="1"/>
    <col min="5634" max="5634" width="9.1640625" style="2563" customWidth="1"/>
    <col min="5635" max="5636" width="10.1640625" style="2563" customWidth="1"/>
    <col min="5637" max="5637" width="9.1640625" style="2563" customWidth="1"/>
    <col min="5638" max="5638" width="10.5" style="2563" customWidth="1"/>
    <col min="5639" max="5639" width="10.6640625" style="2563" customWidth="1"/>
    <col min="5640" max="5640" width="11.6640625" style="2563" customWidth="1"/>
    <col min="5641" max="5641" width="11" style="2563" customWidth="1"/>
    <col min="5642" max="5642" width="10.83203125" style="2563" customWidth="1"/>
    <col min="5643" max="5643" width="11.1640625" style="2563" customWidth="1"/>
    <col min="5644" max="5645" width="11.6640625" style="2563" customWidth="1"/>
    <col min="5646" max="5646" width="12.83203125" style="2563" customWidth="1"/>
    <col min="5647" max="5647" width="3" style="2563" customWidth="1"/>
    <col min="5648" max="5648" width="9" style="2563" customWidth="1"/>
    <col min="5649" max="5649" width="2.1640625" style="2563" customWidth="1"/>
    <col min="5650" max="5887" width="8.83203125" style="2563"/>
    <col min="5888" max="5888" width="10.1640625" style="2563" customWidth="1"/>
    <col min="5889" max="5889" width="12.5" style="2563" customWidth="1"/>
    <col min="5890" max="5890" width="9.1640625" style="2563" customWidth="1"/>
    <col min="5891" max="5892" width="10.1640625" style="2563" customWidth="1"/>
    <col min="5893" max="5893" width="9.1640625" style="2563" customWidth="1"/>
    <col min="5894" max="5894" width="10.5" style="2563" customWidth="1"/>
    <col min="5895" max="5895" width="10.6640625" style="2563" customWidth="1"/>
    <col min="5896" max="5896" width="11.6640625" style="2563" customWidth="1"/>
    <col min="5897" max="5897" width="11" style="2563" customWidth="1"/>
    <col min="5898" max="5898" width="10.83203125" style="2563" customWidth="1"/>
    <col min="5899" max="5899" width="11.1640625" style="2563" customWidth="1"/>
    <col min="5900" max="5901" width="11.6640625" style="2563" customWidth="1"/>
    <col min="5902" max="5902" width="12.83203125" style="2563" customWidth="1"/>
    <col min="5903" max="5903" width="3" style="2563" customWidth="1"/>
    <col min="5904" max="5904" width="9" style="2563" customWidth="1"/>
    <col min="5905" max="5905" width="2.1640625" style="2563" customWidth="1"/>
    <col min="5906" max="6143" width="8.83203125" style="2563"/>
    <col min="6144" max="6144" width="10.1640625" style="2563" customWidth="1"/>
    <col min="6145" max="6145" width="12.5" style="2563" customWidth="1"/>
    <col min="6146" max="6146" width="9.1640625" style="2563" customWidth="1"/>
    <col min="6147" max="6148" width="10.1640625" style="2563" customWidth="1"/>
    <col min="6149" max="6149" width="9.1640625" style="2563" customWidth="1"/>
    <col min="6150" max="6150" width="10.5" style="2563" customWidth="1"/>
    <col min="6151" max="6151" width="10.6640625" style="2563" customWidth="1"/>
    <col min="6152" max="6152" width="11.6640625" style="2563" customWidth="1"/>
    <col min="6153" max="6153" width="11" style="2563" customWidth="1"/>
    <col min="6154" max="6154" width="10.83203125" style="2563" customWidth="1"/>
    <col min="6155" max="6155" width="11.1640625" style="2563" customWidth="1"/>
    <col min="6156" max="6157" width="11.6640625" style="2563" customWidth="1"/>
    <col min="6158" max="6158" width="12.83203125" style="2563" customWidth="1"/>
    <col min="6159" max="6159" width="3" style="2563" customWidth="1"/>
    <col min="6160" max="6160" width="9" style="2563" customWidth="1"/>
    <col min="6161" max="6161" width="2.1640625" style="2563" customWidth="1"/>
    <col min="6162" max="6399" width="8.83203125" style="2563"/>
    <col min="6400" max="6400" width="10.1640625" style="2563" customWidth="1"/>
    <col min="6401" max="6401" width="12.5" style="2563" customWidth="1"/>
    <col min="6402" max="6402" width="9.1640625" style="2563" customWidth="1"/>
    <col min="6403" max="6404" width="10.1640625" style="2563" customWidth="1"/>
    <col min="6405" max="6405" width="9.1640625" style="2563" customWidth="1"/>
    <col min="6406" max="6406" width="10.5" style="2563" customWidth="1"/>
    <col min="6407" max="6407" width="10.6640625" style="2563" customWidth="1"/>
    <col min="6408" max="6408" width="11.6640625" style="2563" customWidth="1"/>
    <col min="6409" max="6409" width="11" style="2563" customWidth="1"/>
    <col min="6410" max="6410" width="10.83203125" style="2563" customWidth="1"/>
    <col min="6411" max="6411" width="11.1640625" style="2563" customWidth="1"/>
    <col min="6412" max="6413" width="11.6640625" style="2563" customWidth="1"/>
    <col min="6414" max="6414" width="12.83203125" style="2563" customWidth="1"/>
    <col min="6415" max="6415" width="3" style="2563" customWidth="1"/>
    <col min="6416" max="6416" width="9" style="2563" customWidth="1"/>
    <col min="6417" max="6417" width="2.1640625" style="2563" customWidth="1"/>
    <col min="6418" max="6655" width="8.83203125" style="2563"/>
    <col min="6656" max="6656" width="10.1640625" style="2563" customWidth="1"/>
    <col min="6657" max="6657" width="12.5" style="2563" customWidth="1"/>
    <col min="6658" max="6658" width="9.1640625" style="2563" customWidth="1"/>
    <col min="6659" max="6660" width="10.1640625" style="2563" customWidth="1"/>
    <col min="6661" max="6661" width="9.1640625" style="2563" customWidth="1"/>
    <col min="6662" max="6662" width="10.5" style="2563" customWidth="1"/>
    <col min="6663" max="6663" width="10.6640625" style="2563" customWidth="1"/>
    <col min="6664" max="6664" width="11.6640625" style="2563" customWidth="1"/>
    <col min="6665" max="6665" width="11" style="2563" customWidth="1"/>
    <col min="6666" max="6666" width="10.83203125" style="2563" customWidth="1"/>
    <col min="6667" max="6667" width="11.1640625" style="2563" customWidth="1"/>
    <col min="6668" max="6669" width="11.6640625" style="2563" customWidth="1"/>
    <col min="6670" max="6670" width="12.83203125" style="2563" customWidth="1"/>
    <col min="6671" max="6671" width="3" style="2563" customWidth="1"/>
    <col min="6672" max="6672" width="9" style="2563" customWidth="1"/>
    <col min="6673" max="6673" width="2.1640625" style="2563" customWidth="1"/>
    <col min="6674" max="6911" width="8.83203125" style="2563"/>
    <col min="6912" max="6912" width="10.1640625" style="2563" customWidth="1"/>
    <col min="6913" max="6913" width="12.5" style="2563" customWidth="1"/>
    <col min="6914" max="6914" width="9.1640625" style="2563" customWidth="1"/>
    <col min="6915" max="6916" width="10.1640625" style="2563" customWidth="1"/>
    <col min="6917" max="6917" width="9.1640625" style="2563" customWidth="1"/>
    <col min="6918" max="6918" width="10.5" style="2563" customWidth="1"/>
    <col min="6919" max="6919" width="10.6640625" style="2563" customWidth="1"/>
    <col min="6920" max="6920" width="11.6640625" style="2563" customWidth="1"/>
    <col min="6921" max="6921" width="11" style="2563" customWidth="1"/>
    <col min="6922" max="6922" width="10.83203125" style="2563" customWidth="1"/>
    <col min="6923" max="6923" width="11.1640625" style="2563" customWidth="1"/>
    <col min="6924" max="6925" width="11.6640625" style="2563" customWidth="1"/>
    <col min="6926" max="6926" width="12.83203125" style="2563" customWidth="1"/>
    <col min="6927" max="6927" width="3" style="2563" customWidth="1"/>
    <col min="6928" max="6928" width="9" style="2563" customWidth="1"/>
    <col min="6929" max="6929" width="2.1640625" style="2563" customWidth="1"/>
    <col min="6930" max="7167" width="8.83203125" style="2563"/>
    <col min="7168" max="7168" width="10.1640625" style="2563" customWidth="1"/>
    <col min="7169" max="7169" width="12.5" style="2563" customWidth="1"/>
    <col min="7170" max="7170" width="9.1640625" style="2563" customWidth="1"/>
    <col min="7171" max="7172" width="10.1640625" style="2563" customWidth="1"/>
    <col min="7173" max="7173" width="9.1640625" style="2563" customWidth="1"/>
    <col min="7174" max="7174" width="10.5" style="2563" customWidth="1"/>
    <col min="7175" max="7175" width="10.6640625" style="2563" customWidth="1"/>
    <col min="7176" max="7176" width="11.6640625" style="2563" customWidth="1"/>
    <col min="7177" max="7177" width="11" style="2563" customWidth="1"/>
    <col min="7178" max="7178" width="10.83203125" style="2563" customWidth="1"/>
    <col min="7179" max="7179" width="11.1640625" style="2563" customWidth="1"/>
    <col min="7180" max="7181" width="11.6640625" style="2563" customWidth="1"/>
    <col min="7182" max="7182" width="12.83203125" style="2563" customWidth="1"/>
    <col min="7183" max="7183" width="3" style="2563" customWidth="1"/>
    <col min="7184" max="7184" width="9" style="2563" customWidth="1"/>
    <col min="7185" max="7185" width="2.1640625" style="2563" customWidth="1"/>
    <col min="7186" max="7423" width="8.83203125" style="2563"/>
    <col min="7424" max="7424" width="10.1640625" style="2563" customWidth="1"/>
    <col min="7425" max="7425" width="12.5" style="2563" customWidth="1"/>
    <col min="7426" max="7426" width="9.1640625" style="2563" customWidth="1"/>
    <col min="7427" max="7428" width="10.1640625" style="2563" customWidth="1"/>
    <col min="7429" max="7429" width="9.1640625" style="2563" customWidth="1"/>
    <col min="7430" max="7430" width="10.5" style="2563" customWidth="1"/>
    <col min="7431" max="7431" width="10.6640625" style="2563" customWidth="1"/>
    <col min="7432" max="7432" width="11.6640625" style="2563" customWidth="1"/>
    <col min="7433" max="7433" width="11" style="2563" customWidth="1"/>
    <col min="7434" max="7434" width="10.83203125" style="2563" customWidth="1"/>
    <col min="7435" max="7435" width="11.1640625" style="2563" customWidth="1"/>
    <col min="7436" max="7437" width="11.6640625" style="2563" customWidth="1"/>
    <col min="7438" max="7438" width="12.83203125" style="2563" customWidth="1"/>
    <col min="7439" max="7439" width="3" style="2563" customWidth="1"/>
    <col min="7440" max="7440" width="9" style="2563" customWidth="1"/>
    <col min="7441" max="7441" width="2.1640625" style="2563" customWidth="1"/>
    <col min="7442" max="7679" width="8.83203125" style="2563"/>
    <col min="7680" max="7680" width="10.1640625" style="2563" customWidth="1"/>
    <col min="7681" max="7681" width="12.5" style="2563" customWidth="1"/>
    <col min="7682" max="7682" width="9.1640625" style="2563" customWidth="1"/>
    <col min="7683" max="7684" width="10.1640625" style="2563" customWidth="1"/>
    <col min="7685" max="7685" width="9.1640625" style="2563" customWidth="1"/>
    <col min="7686" max="7686" width="10.5" style="2563" customWidth="1"/>
    <col min="7687" max="7687" width="10.6640625" style="2563" customWidth="1"/>
    <col min="7688" max="7688" width="11.6640625" style="2563" customWidth="1"/>
    <col min="7689" max="7689" width="11" style="2563" customWidth="1"/>
    <col min="7690" max="7690" width="10.83203125" style="2563" customWidth="1"/>
    <col min="7691" max="7691" width="11.1640625" style="2563" customWidth="1"/>
    <col min="7692" max="7693" width="11.6640625" style="2563" customWidth="1"/>
    <col min="7694" max="7694" width="12.83203125" style="2563" customWidth="1"/>
    <col min="7695" max="7695" width="3" style="2563" customWidth="1"/>
    <col min="7696" max="7696" width="9" style="2563" customWidth="1"/>
    <col min="7697" max="7697" width="2.1640625" style="2563" customWidth="1"/>
    <col min="7698" max="7935" width="8.83203125" style="2563"/>
    <col min="7936" max="7936" width="10.1640625" style="2563" customWidth="1"/>
    <col min="7937" max="7937" width="12.5" style="2563" customWidth="1"/>
    <col min="7938" max="7938" width="9.1640625" style="2563" customWidth="1"/>
    <col min="7939" max="7940" width="10.1640625" style="2563" customWidth="1"/>
    <col min="7941" max="7941" width="9.1640625" style="2563" customWidth="1"/>
    <col min="7942" max="7942" width="10.5" style="2563" customWidth="1"/>
    <col min="7943" max="7943" width="10.6640625" style="2563" customWidth="1"/>
    <col min="7944" max="7944" width="11.6640625" style="2563" customWidth="1"/>
    <col min="7945" max="7945" width="11" style="2563" customWidth="1"/>
    <col min="7946" max="7946" width="10.83203125" style="2563" customWidth="1"/>
    <col min="7947" max="7947" width="11.1640625" style="2563" customWidth="1"/>
    <col min="7948" max="7949" width="11.6640625" style="2563" customWidth="1"/>
    <col min="7950" max="7950" width="12.83203125" style="2563" customWidth="1"/>
    <col min="7951" max="7951" width="3" style="2563" customWidth="1"/>
    <col min="7952" max="7952" width="9" style="2563" customWidth="1"/>
    <col min="7953" max="7953" width="2.1640625" style="2563" customWidth="1"/>
    <col min="7954" max="8191" width="8.83203125" style="2563"/>
    <col min="8192" max="8192" width="10.1640625" style="2563" customWidth="1"/>
    <col min="8193" max="8193" width="12.5" style="2563" customWidth="1"/>
    <col min="8194" max="8194" width="9.1640625" style="2563" customWidth="1"/>
    <col min="8195" max="8196" width="10.1640625" style="2563" customWidth="1"/>
    <col min="8197" max="8197" width="9.1640625" style="2563" customWidth="1"/>
    <col min="8198" max="8198" width="10.5" style="2563" customWidth="1"/>
    <col min="8199" max="8199" width="10.6640625" style="2563" customWidth="1"/>
    <col min="8200" max="8200" width="11.6640625" style="2563" customWidth="1"/>
    <col min="8201" max="8201" width="11" style="2563" customWidth="1"/>
    <col min="8202" max="8202" width="10.83203125" style="2563" customWidth="1"/>
    <col min="8203" max="8203" width="11.1640625" style="2563" customWidth="1"/>
    <col min="8204" max="8205" width="11.6640625" style="2563" customWidth="1"/>
    <col min="8206" max="8206" width="12.83203125" style="2563" customWidth="1"/>
    <col min="8207" max="8207" width="3" style="2563" customWidth="1"/>
    <col min="8208" max="8208" width="9" style="2563" customWidth="1"/>
    <col min="8209" max="8209" width="2.1640625" style="2563" customWidth="1"/>
    <col min="8210" max="8447" width="8.83203125" style="2563"/>
    <col min="8448" max="8448" width="10.1640625" style="2563" customWidth="1"/>
    <col min="8449" max="8449" width="12.5" style="2563" customWidth="1"/>
    <col min="8450" max="8450" width="9.1640625" style="2563" customWidth="1"/>
    <col min="8451" max="8452" width="10.1640625" style="2563" customWidth="1"/>
    <col min="8453" max="8453" width="9.1640625" style="2563" customWidth="1"/>
    <col min="8454" max="8454" width="10.5" style="2563" customWidth="1"/>
    <col min="8455" max="8455" width="10.6640625" style="2563" customWidth="1"/>
    <col min="8456" max="8456" width="11.6640625" style="2563" customWidth="1"/>
    <col min="8457" max="8457" width="11" style="2563" customWidth="1"/>
    <col min="8458" max="8458" width="10.83203125" style="2563" customWidth="1"/>
    <col min="8459" max="8459" width="11.1640625" style="2563" customWidth="1"/>
    <col min="8460" max="8461" width="11.6640625" style="2563" customWidth="1"/>
    <col min="8462" max="8462" width="12.83203125" style="2563" customWidth="1"/>
    <col min="8463" max="8463" width="3" style="2563" customWidth="1"/>
    <col min="8464" max="8464" width="9" style="2563" customWidth="1"/>
    <col min="8465" max="8465" width="2.1640625" style="2563" customWidth="1"/>
    <col min="8466" max="8703" width="8.83203125" style="2563"/>
    <col min="8704" max="8704" width="10.1640625" style="2563" customWidth="1"/>
    <col min="8705" max="8705" width="12.5" style="2563" customWidth="1"/>
    <col min="8706" max="8706" width="9.1640625" style="2563" customWidth="1"/>
    <col min="8707" max="8708" width="10.1640625" style="2563" customWidth="1"/>
    <col min="8709" max="8709" width="9.1640625" style="2563" customWidth="1"/>
    <col min="8710" max="8710" width="10.5" style="2563" customWidth="1"/>
    <col min="8711" max="8711" width="10.6640625" style="2563" customWidth="1"/>
    <col min="8712" max="8712" width="11.6640625" style="2563" customWidth="1"/>
    <col min="8713" max="8713" width="11" style="2563" customWidth="1"/>
    <col min="8714" max="8714" width="10.83203125" style="2563" customWidth="1"/>
    <col min="8715" max="8715" width="11.1640625" style="2563" customWidth="1"/>
    <col min="8716" max="8717" width="11.6640625" style="2563" customWidth="1"/>
    <col min="8718" max="8718" width="12.83203125" style="2563" customWidth="1"/>
    <col min="8719" max="8719" width="3" style="2563" customWidth="1"/>
    <col min="8720" max="8720" width="9" style="2563" customWidth="1"/>
    <col min="8721" max="8721" width="2.1640625" style="2563" customWidth="1"/>
    <col min="8722" max="8959" width="8.83203125" style="2563"/>
    <col min="8960" max="8960" width="10.1640625" style="2563" customWidth="1"/>
    <col min="8961" max="8961" width="12.5" style="2563" customWidth="1"/>
    <col min="8962" max="8962" width="9.1640625" style="2563" customWidth="1"/>
    <col min="8963" max="8964" width="10.1640625" style="2563" customWidth="1"/>
    <col min="8965" max="8965" width="9.1640625" style="2563" customWidth="1"/>
    <col min="8966" max="8966" width="10.5" style="2563" customWidth="1"/>
    <col min="8967" max="8967" width="10.6640625" style="2563" customWidth="1"/>
    <col min="8968" max="8968" width="11.6640625" style="2563" customWidth="1"/>
    <col min="8969" max="8969" width="11" style="2563" customWidth="1"/>
    <col min="8970" max="8970" width="10.83203125" style="2563" customWidth="1"/>
    <col min="8971" max="8971" width="11.1640625" style="2563" customWidth="1"/>
    <col min="8972" max="8973" width="11.6640625" style="2563" customWidth="1"/>
    <col min="8974" max="8974" width="12.83203125" style="2563" customWidth="1"/>
    <col min="8975" max="8975" width="3" style="2563" customWidth="1"/>
    <col min="8976" max="8976" width="9" style="2563" customWidth="1"/>
    <col min="8977" max="8977" width="2.1640625" style="2563" customWidth="1"/>
    <col min="8978" max="9215" width="8.83203125" style="2563"/>
    <col min="9216" max="9216" width="10.1640625" style="2563" customWidth="1"/>
    <col min="9217" max="9217" width="12.5" style="2563" customWidth="1"/>
    <col min="9218" max="9218" width="9.1640625" style="2563" customWidth="1"/>
    <col min="9219" max="9220" width="10.1640625" style="2563" customWidth="1"/>
    <col min="9221" max="9221" width="9.1640625" style="2563" customWidth="1"/>
    <col min="9222" max="9222" width="10.5" style="2563" customWidth="1"/>
    <col min="9223" max="9223" width="10.6640625" style="2563" customWidth="1"/>
    <col min="9224" max="9224" width="11.6640625" style="2563" customWidth="1"/>
    <col min="9225" max="9225" width="11" style="2563" customWidth="1"/>
    <col min="9226" max="9226" width="10.83203125" style="2563" customWidth="1"/>
    <col min="9227" max="9227" width="11.1640625" style="2563" customWidth="1"/>
    <col min="9228" max="9229" width="11.6640625" style="2563" customWidth="1"/>
    <col min="9230" max="9230" width="12.83203125" style="2563" customWidth="1"/>
    <col min="9231" max="9231" width="3" style="2563" customWidth="1"/>
    <col min="9232" max="9232" width="9" style="2563" customWidth="1"/>
    <col min="9233" max="9233" width="2.1640625" style="2563" customWidth="1"/>
    <col min="9234" max="9471" width="8.83203125" style="2563"/>
    <col min="9472" max="9472" width="10.1640625" style="2563" customWidth="1"/>
    <col min="9473" max="9473" width="12.5" style="2563" customWidth="1"/>
    <col min="9474" max="9474" width="9.1640625" style="2563" customWidth="1"/>
    <col min="9475" max="9476" width="10.1640625" style="2563" customWidth="1"/>
    <col min="9477" max="9477" width="9.1640625" style="2563" customWidth="1"/>
    <col min="9478" max="9478" width="10.5" style="2563" customWidth="1"/>
    <col min="9479" max="9479" width="10.6640625" style="2563" customWidth="1"/>
    <col min="9480" max="9480" width="11.6640625" style="2563" customWidth="1"/>
    <col min="9481" max="9481" width="11" style="2563" customWidth="1"/>
    <col min="9482" max="9482" width="10.83203125" style="2563" customWidth="1"/>
    <col min="9483" max="9483" width="11.1640625" style="2563" customWidth="1"/>
    <col min="9484" max="9485" width="11.6640625" style="2563" customWidth="1"/>
    <col min="9486" max="9486" width="12.83203125" style="2563" customWidth="1"/>
    <col min="9487" max="9487" width="3" style="2563" customWidth="1"/>
    <col min="9488" max="9488" width="9" style="2563" customWidth="1"/>
    <col min="9489" max="9489" width="2.1640625" style="2563" customWidth="1"/>
    <col min="9490" max="9727" width="8.83203125" style="2563"/>
    <col min="9728" max="9728" width="10.1640625" style="2563" customWidth="1"/>
    <col min="9729" max="9729" width="12.5" style="2563" customWidth="1"/>
    <col min="9730" max="9730" width="9.1640625" style="2563" customWidth="1"/>
    <col min="9731" max="9732" width="10.1640625" style="2563" customWidth="1"/>
    <col min="9733" max="9733" width="9.1640625" style="2563" customWidth="1"/>
    <col min="9734" max="9734" width="10.5" style="2563" customWidth="1"/>
    <col min="9735" max="9735" width="10.6640625" style="2563" customWidth="1"/>
    <col min="9736" max="9736" width="11.6640625" style="2563" customWidth="1"/>
    <col min="9737" max="9737" width="11" style="2563" customWidth="1"/>
    <col min="9738" max="9738" width="10.83203125" style="2563" customWidth="1"/>
    <col min="9739" max="9739" width="11.1640625" style="2563" customWidth="1"/>
    <col min="9740" max="9741" width="11.6640625" style="2563" customWidth="1"/>
    <col min="9742" max="9742" width="12.83203125" style="2563" customWidth="1"/>
    <col min="9743" max="9743" width="3" style="2563" customWidth="1"/>
    <col min="9744" max="9744" width="9" style="2563" customWidth="1"/>
    <col min="9745" max="9745" width="2.1640625" style="2563" customWidth="1"/>
    <col min="9746" max="9983" width="8.83203125" style="2563"/>
    <col min="9984" max="9984" width="10.1640625" style="2563" customWidth="1"/>
    <col min="9985" max="9985" width="12.5" style="2563" customWidth="1"/>
    <col min="9986" max="9986" width="9.1640625" style="2563" customWidth="1"/>
    <col min="9987" max="9988" width="10.1640625" style="2563" customWidth="1"/>
    <col min="9989" max="9989" width="9.1640625" style="2563" customWidth="1"/>
    <col min="9990" max="9990" width="10.5" style="2563" customWidth="1"/>
    <col min="9991" max="9991" width="10.6640625" style="2563" customWidth="1"/>
    <col min="9992" max="9992" width="11.6640625" style="2563" customWidth="1"/>
    <col min="9993" max="9993" width="11" style="2563" customWidth="1"/>
    <col min="9994" max="9994" width="10.83203125" style="2563" customWidth="1"/>
    <col min="9995" max="9995" width="11.1640625" style="2563" customWidth="1"/>
    <col min="9996" max="9997" width="11.6640625" style="2563" customWidth="1"/>
    <col min="9998" max="9998" width="12.83203125" style="2563" customWidth="1"/>
    <col min="9999" max="9999" width="3" style="2563" customWidth="1"/>
    <col min="10000" max="10000" width="9" style="2563" customWidth="1"/>
    <col min="10001" max="10001" width="2.1640625" style="2563" customWidth="1"/>
    <col min="10002" max="10239" width="8.83203125" style="2563"/>
    <col min="10240" max="10240" width="10.1640625" style="2563" customWidth="1"/>
    <col min="10241" max="10241" width="12.5" style="2563" customWidth="1"/>
    <col min="10242" max="10242" width="9.1640625" style="2563" customWidth="1"/>
    <col min="10243" max="10244" width="10.1640625" style="2563" customWidth="1"/>
    <col min="10245" max="10245" width="9.1640625" style="2563" customWidth="1"/>
    <col min="10246" max="10246" width="10.5" style="2563" customWidth="1"/>
    <col min="10247" max="10247" width="10.6640625" style="2563" customWidth="1"/>
    <col min="10248" max="10248" width="11.6640625" style="2563" customWidth="1"/>
    <col min="10249" max="10249" width="11" style="2563" customWidth="1"/>
    <col min="10250" max="10250" width="10.83203125" style="2563" customWidth="1"/>
    <col min="10251" max="10251" width="11.1640625" style="2563" customWidth="1"/>
    <col min="10252" max="10253" width="11.6640625" style="2563" customWidth="1"/>
    <col min="10254" max="10254" width="12.83203125" style="2563" customWidth="1"/>
    <col min="10255" max="10255" width="3" style="2563" customWidth="1"/>
    <col min="10256" max="10256" width="9" style="2563" customWidth="1"/>
    <col min="10257" max="10257" width="2.1640625" style="2563" customWidth="1"/>
    <col min="10258" max="10495" width="8.83203125" style="2563"/>
    <col min="10496" max="10496" width="10.1640625" style="2563" customWidth="1"/>
    <col min="10497" max="10497" width="12.5" style="2563" customWidth="1"/>
    <col min="10498" max="10498" width="9.1640625" style="2563" customWidth="1"/>
    <col min="10499" max="10500" width="10.1640625" style="2563" customWidth="1"/>
    <col min="10501" max="10501" width="9.1640625" style="2563" customWidth="1"/>
    <col min="10502" max="10502" width="10.5" style="2563" customWidth="1"/>
    <col min="10503" max="10503" width="10.6640625" style="2563" customWidth="1"/>
    <col min="10504" max="10504" width="11.6640625" style="2563" customWidth="1"/>
    <col min="10505" max="10505" width="11" style="2563" customWidth="1"/>
    <col min="10506" max="10506" width="10.83203125" style="2563" customWidth="1"/>
    <col min="10507" max="10507" width="11.1640625" style="2563" customWidth="1"/>
    <col min="10508" max="10509" width="11.6640625" style="2563" customWidth="1"/>
    <col min="10510" max="10510" width="12.83203125" style="2563" customWidth="1"/>
    <col min="10511" max="10511" width="3" style="2563" customWidth="1"/>
    <col min="10512" max="10512" width="9" style="2563" customWidth="1"/>
    <col min="10513" max="10513" width="2.1640625" style="2563" customWidth="1"/>
    <col min="10514" max="10751" width="8.83203125" style="2563"/>
    <col min="10752" max="10752" width="10.1640625" style="2563" customWidth="1"/>
    <col min="10753" max="10753" width="12.5" style="2563" customWidth="1"/>
    <col min="10754" max="10754" width="9.1640625" style="2563" customWidth="1"/>
    <col min="10755" max="10756" width="10.1640625" style="2563" customWidth="1"/>
    <col min="10757" max="10757" width="9.1640625" style="2563" customWidth="1"/>
    <col min="10758" max="10758" width="10.5" style="2563" customWidth="1"/>
    <col min="10759" max="10759" width="10.6640625" style="2563" customWidth="1"/>
    <col min="10760" max="10760" width="11.6640625" style="2563" customWidth="1"/>
    <col min="10761" max="10761" width="11" style="2563" customWidth="1"/>
    <col min="10762" max="10762" width="10.83203125" style="2563" customWidth="1"/>
    <col min="10763" max="10763" width="11.1640625" style="2563" customWidth="1"/>
    <col min="10764" max="10765" width="11.6640625" style="2563" customWidth="1"/>
    <col min="10766" max="10766" width="12.83203125" style="2563" customWidth="1"/>
    <col min="10767" max="10767" width="3" style="2563" customWidth="1"/>
    <col min="10768" max="10768" width="9" style="2563" customWidth="1"/>
    <col min="10769" max="10769" width="2.1640625" style="2563" customWidth="1"/>
    <col min="10770" max="11007" width="8.83203125" style="2563"/>
    <col min="11008" max="11008" width="10.1640625" style="2563" customWidth="1"/>
    <col min="11009" max="11009" width="12.5" style="2563" customWidth="1"/>
    <col min="11010" max="11010" width="9.1640625" style="2563" customWidth="1"/>
    <col min="11011" max="11012" width="10.1640625" style="2563" customWidth="1"/>
    <col min="11013" max="11013" width="9.1640625" style="2563" customWidth="1"/>
    <col min="11014" max="11014" width="10.5" style="2563" customWidth="1"/>
    <col min="11015" max="11015" width="10.6640625" style="2563" customWidth="1"/>
    <col min="11016" max="11016" width="11.6640625" style="2563" customWidth="1"/>
    <col min="11017" max="11017" width="11" style="2563" customWidth="1"/>
    <col min="11018" max="11018" width="10.83203125" style="2563" customWidth="1"/>
    <col min="11019" max="11019" width="11.1640625" style="2563" customWidth="1"/>
    <col min="11020" max="11021" width="11.6640625" style="2563" customWidth="1"/>
    <col min="11022" max="11022" width="12.83203125" style="2563" customWidth="1"/>
    <col min="11023" max="11023" width="3" style="2563" customWidth="1"/>
    <col min="11024" max="11024" width="9" style="2563" customWidth="1"/>
    <col min="11025" max="11025" width="2.1640625" style="2563" customWidth="1"/>
    <col min="11026" max="11263" width="8.83203125" style="2563"/>
    <col min="11264" max="11264" width="10.1640625" style="2563" customWidth="1"/>
    <col min="11265" max="11265" width="12.5" style="2563" customWidth="1"/>
    <col min="11266" max="11266" width="9.1640625" style="2563" customWidth="1"/>
    <col min="11267" max="11268" width="10.1640625" style="2563" customWidth="1"/>
    <col min="11269" max="11269" width="9.1640625" style="2563" customWidth="1"/>
    <col min="11270" max="11270" width="10.5" style="2563" customWidth="1"/>
    <col min="11271" max="11271" width="10.6640625" style="2563" customWidth="1"/>
    <col min="11272" max="11272" width="11.6640625" style="2563" customWidth="1"/>
    <col min="11273" max="11273" width="11" style="2563" customWidth="1"/>
    <col min="11274" max="11274" width="10.83203125" style="2563" customWidth="1"/>
    <col min="11275" max="11275" width="11.1640625" style="2563" customWidth="1"/>
    <col min="11276" max="11277" width="11.6640625" style="2563" customWidth="1"/>
    <col min="11278" max="11278" width="12.83203125" style="2563" customWidth="1"/>
    <col min="11279" max="11279" width="3" style="2563" customWidth="1"/>
    <col min="11280" max="11280" width="9" style="2563" customWidth="1"/>
    <col min="11281" max="11281" width="2.1640625" style="2563" customWidth="1"/>
    <col min="11282" max="11519" width="8.83203125" style="2563"/>
    <col min="11520" max="11520" width="10.1640625" style="2563" customWidth="1"/>
    <col min="11521" max="11521" width="12.5" style="2563" customWidth="1"/>
    <col min="11522" max="11522" width="9.1640625" style="2563" customWidth="1"/>
    <col min="11523" max="11524" width="10.1640625" style="2563" customWidth="1"/>
    <col min="11525" max="11525" width="9.1640625" style="2563" customWidth="1"/>
    <col min="11526" max="11526" width="10.5" style="2563" customWidth="1"/>
    <col min="11527" max="11527" width="10.6640625" style="2563" customWidth="1"/>
    <col min="11528" max="11528" width="11.6640625" style="2563" customWidth="1"/>
    <col min="11529" max="11529" width="11" style="2563" customWidth="1"/>
    <col min="11530" max="11530" width="10.83203125" style="2563" customWidth="1"/>
    <col min="11531" max="11531" width="11.1640625" style="2563" customWidth="1"/>
    <col min="11532" max="11533" width="11.6640625" style="2563" customWidth="1"/>
    <col min="11534" max="11534" width="12.83203125" style="2563" customWidth="1"/>
    <col min="11535" max="11535" width="3" style="2563" customWidth="1"/>
    <col min="11536" max="11536" width="9" style="2563" customWidth="1"/>
    <col min="11537" max="11537" width="2.1640625" style="2563" customWidth="1"/>
    <col min="11538" max="11775" width="8.83203125" style="2563"/>
    <col min="11776" max="11776" width="10.1640625" style="2563" customWidth="1"/>
    <col min="11777" max="11777" width="12.5" style="2563" customWidth="1"/>
    <col min="11778" max="11778" width="9.1640625" style="2563" customWidth="1"/>
    <col min="11779" max="11780" width="10.1640625" style="2563" customWidth="1"/>
    <col min="11781" max="11781" width="9.1640625" style="2563" customWidth="1"/>
    <col min="11782" max="11782" width="10.5" style="2563" customWidth="1"/>
    <col min="11783" max="11783" width="10.6640625" style="2563" customWidth="1"/>
    <col min="11784" max="11784" width="11.6640625" style="2563" customWidth="1"/>
    <col min="11785" max="11785" width="11" style="2563" customWidth="1"/>
    <col min="11786" max="11786" width="10.83203125" style="2563" customWidth="1"/>
    <col min="11787" max="11787" width="11.1640625" style="2563" customWidth="1"/>
    <col min="11788" max="11789" width="11.6640625" style="2563" customWidth="1"/>
    <col min="11790" max="11790" width="12.83203125" style="2563" customWidth="1"/>
    <col min="11791" max="11791" width="3" style="2563" customWidth="1"/>
    <col min="11792" max="11792" width="9" style="2563" customWidth="1"/>
    <col min="11793" max="11793" width="2.1640625" style="2563" customWidth="1"/>
    <col min="11794" max="12031" width="8.83203125" style="2563"/>
    <col min="12032" max="12032" width="10.1640625" style="2563" customWidth="1"/>
    <col min="12033" max="12033" width="12.5" style="2563" customWidth="1"/>
    <col min="12034" max="12034" width="9.1640625" style="2563" customWidth="1"/>
    <col min="12035" max="12036" width="10.1640625" style="2563" customWidth="1"/>
    <col min="12037" max="12037" width="9.1640625" style="2563" customWidth="1"/>
    <col min="12038" max="12038" width="10.5" style="2563" customWidth="1"/>
    <col min="12039" max="12039" width="10.6640625" style="2563" customWidth="1"/>
    <col min="12040" max="12040" width="11.6640625" style="2563" customWidth="1"/>
    <col min="12041" max="12041" width="11" style="2563" customWidth="1"/>
    <col min="12042" max="12042" width="10.83203125" style="2563" customWidth="1"/>
    <col min="12043" max="12043" width="11.1640625" style="2563" customWidth="1"/>
    <col min="12044" max="12045" width="11.6640625" style="2563" customWidth="1"/>
    <col min="12046" max="12046" width="12.83203125" style="2563" customWidth="1"/>
    <col min="12047" max="12047" width="3" style="2563" customWidth="1"/>
    <col min="12048" max="12048" width="9" style="2563" customWidth="1"/>
    <col min="12049" max="12049" width="2.1640625" style="2563" customWidth="1"/>
    <col min="12050" max="12287" width="8.83203125" style="2563"/>
    <col min="12288" max="12288" width="10.1640625" style="2563" customWidth="1"/>
    <col min="12289" max="12289" width="12.5" style="2563" customWidth="1"/>
    <col min="12290" max="12290" width="9.1640625" style="2563" customWidth="1"/>
    <col min="12291" max="12292" width="10.1640625" style="2563" customWidth="1"/>
    <col min="12293" max="12293" width="9.1640625" style="2563" customWidth="1"/>
    <col min="12294" max="12294" width="10.5" style="2563" customWidth="1"/>
    <col min="12295" max="12295" width="10.6640625" style="2563" customWidth="1"/>
    <col min="12296" max="12296" width="11.6640625" style="2563" customWidth="1"/>
    <col min="12297" max="12297" width="11" style="2563" customWidth="1"/>
    <col min="12298" max="12298" width="10.83203125" style="2563" customWidth="1"/>
    <col min="12299" max="12299" width="11.1640625" style="2563" customWidth="1"/>
    <col min="12300" max="12301" width="11.6640625" style="2563" customWidth="1"/>
    <col min="12302" max="12302" width="12.83203125" style="2563" customWidth="1"/>
    <col min="12303" max="12303" width="3" style="2563" customWidth="1"/>
    <col min="12304" max="12304" width="9" style="2563" customWidth="1"/>
    <col min="12305" max="12305" width="2.1640625" style="2563" customWidth="1"/>
    <col min="12306" max="12543" width="8.83203125" style="2563"/>
    <col min="12544" max="12544" width="10.1640625" style="2563" customWidth="1"/>
    <col min="12545" max="12545" width="12.5" style="2563" customWidth="1"/>
    <col min="12546" max="12546" width="9.1640625" style="2563" customWidth="1"/>
    <col min="12547" max="12548" width="10.1640625" style="2563" customWidth="1"/>
    <col min="12549" max="12549" width="9.1640625" style="2563" customWidth="1"/>
    <col min="12550" max="12550" width="10.5" style="2563" customWidth="1"/>
    <col min="12551" max="12551" width="10.6640625" style="2563" customWidth="1"/>
    <col min="12552" max="12552" width="11.6640625" style="2563" customWidth="1"/>
    <col min="12553" max="12553" width="11" style="2563" customWidth="1"/>
    <col min="12554" max="12554" width="10.83203125" style="2563" customWidth="1"/>
    <col min="12555" max="12555" width="11.1640625" style="2563" customWidth="1"/>
    <col min="12556" max="12557" width="11.6640625" style="2563" customWidth="1"/>
    <col min="12558" max="12558" width="12.83203125" style="2563" customWidth="1"/>
    <col min="12559" max="12559" width="3" style="2563" customWidth="1"/>
    <col min="12560" max="12560" width="9" style="2563" customWidth="1"/>
    <col min="12561" max="12561" width="2.1640625" style="2563" customWidth="1"/>
    <col min="12562" max="12799" width="8.83203125" style="2563"/>
    <col min="12800" max="12800" width="10.1640625" style="2563" customWidth="1"/>
    <col min="12801" max="12801" width="12.5" style="2563" customWidth="1"/>
    <col min="12802" max="12802" width="9.1640625" style="2563" customWidth="1"/>
    <col min="12803" max="12804" width="10.1640625" style="2563" customWidth="1"/>
    <col min="12805" max="12805" width="9.1640625" style="2563" customWidth="1"/>
    <col min="12806" max="12806" width="10.5" style="2563" customWidth="1"/>
    <col min="12807" max="12807" width="10.6640625" style="2563" customWidth="1"/>
    <col min="12808" max="12808" width="11.6640625" style="2563" customWidth="1"/>
    <col min="12809" max="12809" width="11" style="2563" customWidth="1"/>
    <col min="12810" max="12810" width="10.83203125" style="2563" customWidth="1"/>
    <col min="12811" max="12811" width="11.1640625" style="2563" customWidth="1"/>
    <col min="12812" max="12813" width="11.6640625" style="2563" customWidth="1"/>
    <col min="12814" max="12814" width="12.83203125" style="2563" customWidth="1"/>
    <col min="12815" max="12815" width="3" style="2563" customWidth="1"/>
    <col min="12816" max="12816" width="9" style="2563" customWidth="1"/>
    <col min="12817" max="12817" width="2.1640625" style="2563" customWidth="1"/>
    <col min="12818" max="13055" width="8.83203125" style="2563"/>
    <col min="13056" max="13056" width="10.1640625" style="2563" customWidth="1"/>
    <col min="13057" max="13057" width="12.5" style="2563" customWidth="1"/>
    <col min="13058" max="13058" width="9.1640625" style="2563" customWidth="1"/>
    <col min="13059" max="13060" width="10.1640625" style="2563" customWidth="1"/>
    <col min="13061" max="13061" width="9.1640625" style="2563" customWidth="1"/>
    <col min="13062" max="13062" width="10.5" style="2563" customWidth="1"/>
    <col min="13063" max="13063" width="10.6640625" style="2563" customWidth="1"/>
    <col min="13064" max="13064" width="11.6640625" style="2563" customWidth="1"/>
    <col min="13065" max="13065" width="11" style="2563" customWidth="1"/>
    <col min="13066" max="13066" width="10.83203125" style="2563" customWidth="1"/>
    <col min="13067" max="13067" width="11.1640625" style="2563" customWidth="1"/>
    <col min="13068" max="13069" width="11.6640625" style="2563" customWidth="1"/>
    <col min="13070" max="13070" width="12.83203125" style="2563" customWidth="1"/>
    <col min="13071" max="13071" width="3" style="2563" customWidth="1"/>
    <col min="13072" max="13072" width="9" style="2563" customWidth="1"/>
    <col min="13073" max="13073" width="2.1640625" style="2563" customWidth="1"/>
    <col min="13074" max="13311" width="8.83203125" style="2563"/>
    <col min="13312" max="13312" width="10.1640625" style="2563" customWidth="1"/>
    <col min="13313" max="13313" width="12.5" style="2563" customWidth="1"/>
    <col min="13314" max="13314" width="9.1640625" style="2563" customWidth="1"/>
    <col min="13315" max="13316" width="10.1640625" style="2563" customWidth="1"/>
    <col min="13317" max="13317" width="9.1640625" style="2563" customWidth="1"/>
    <col min="13318" max="13318" width="10.5" style="2563" customWidth="1"/>
    <col min="13319" max="13319" width="10.6640625" style="2563" customWidth="1"/>
    <col min="13320" max="13320" width="11.6640625" style="2563" customWidth="1"/>
    <col min="13321" max="13321" width="11" style="2563" customWidth="1"/>
    <col min="13322" max="13322" width="10.83203125" style="2563" customWidth="1"/>
    <col min="13323" max="13323" width="11.1640625" style="2563" customWidth="1"/>
    <col min="13324" max="13325" width="11.6640625" style="2563" customWidth="1"/>
    <col min="13326" max="13326" width="12.83203125" style="2563" customWidth="1"/>
    <col min="13327" max="13327" width="3" style="2563" customWidth="1"/>
    <col min="13328" max="13328" width="9" style="2563" customWidth="1"/>
    <col min="13329" max="13329" width="2.1640625" style="2563" customWidth="1"/>
    <col min="13330" max="13567" width="8.83203125" style="2563"/>
    <col min="13568" max="13568" width="10.1640625" style="2563" customWidth="1"/>
    <col min="13569" max="13569" width="12.5" style="2563" customWidth="1"/>
    <col min="13570" max="13570" width="9.1640625" style="2563" customWidth="1"/>
    <col min="13571" max="13572" width="10.1640625" style="2563" customWidth="1"/>
    <col min="13573" max="13573" width="9.1640625" style="2563" customWidth="1"/>
    <col min="13574" max="13574" width="10.5" style="2563" customWidth="1"/>
    <col min="13575" max="13575" width="10.6640625" style="2563" customWidth="1"/>
    <col min="13576" max="13576" width="11.6640625" style="2563" customWidth="1"/>
    <col min="13577" max="13577" width="11" style="2563" customWidth="1"/>
    <col min="13578" max="13578" width="10.83203125" style="2563" customWidth="1"/>
    <col min="13579" max="13579" width="11.1640625" style="2563" customWidth="1"/>
    <col min="13580" max="13581" width="11.6640625" style="2563" customWidth="1"/>
    <col min="13582" max="13582" width="12.83203125" style="2563" customWidth="1"/>
    <col min="13583" max="13583" width="3" style="2563" customWidth="1"/>
    <col min="13584" max="13584" width="9" style="2563" customWidth="1"/>
    <col min="13585" max="13585" width="2.1640625" style="2563" customWidth="1"/>
    <col min="13586" max="13823" width="8.83203125" style="2563"/>
    <col min="13824" max="13824" width="10.1640625" style="2563" customWidth="1"/>
    <col min="13825" max="13825" width="12.5" style="2563" customWidth="1"/>
    <col min="13826" max="13826" width="9.1640625" style="2563" customWidth="1"/>
    <col min="13827" max="13828" width="10.1640625" style="2563" customWidth="1"/>
    <col min="13829" max="13829" width="9.1640625" style="2563" customWidth="1"/>
    <col min="13830" max="13830" width="10.5" style="2563" customWidth="1"/>
    <col min="13831" max="13831" width="10.6640625" style="2563" customWidth="1"/>
    <col min="13832" max="13832" width="11.6640625" style="2563" customWidth="1"/>
    <col min="13833" max="13833" width="11" style="2563" customWidth="1"/>
    <col min="13834" max="13834" width="10.83203125" style="2563" customWidth="1"/>
    <col min="13835" max="13835" width="11.1640625" style="2563" customWidth="1"/>
    <col min="13836" max="13837" width="11.6640625" style="2563" customWidth="1"/>
    <col min="13838" max="13838" width="12.83203125" style="2563" customWidth="1"/>
    <col min="13839" max="13839" width="3" style="2563" customWidth="1"/>
    <col min="13840" max="13840" width="9" style="2563" customWidth="1"/>
    <col min="13841" max="13841" width="2.1640625" style="2563" customWidth="1"/>
    <col min="13842" max="14079" width="8.83203125" style="2563"/>
    <col min="14080" max="14080" width="10.1640625" style="2563" customWidth="1"/>
    <col min="14081" max="14081" width="12.5" style="2563" customWidth="1"/>
    <col min="14082" max="14082" width="9.1640625" style="2563" customWidth="1"/>
    <col min="14083" max="14084" width="10.1640625" style="2563" customWidth="1"/>
    <col min="14085" max="14085" width="9.1640625" style="2563" customWidth="1"/>
    <col min="14086" max="14086" width="10.5" style="2563" customWidth="1"/>
    <col min="14087" max="14087" width="10.6640625" style="2563" customWidth="1"/>
    <col min="14088" max="14088" width="11.6640625" style="2563" customWidth="1"/>
    <col min="14089" max="14089" width="11" style="2563" customWidth="1"/>
    <col min="14090" max="14090" width="10.83203125" style="2563" customWidth="1"/>
    <col min="14091" max="14091" width="11.1640625" style="2563" customWidth="1"/>
    <col min="14092" max="14093" width="11.6640625" style="2563" customWidth="1"/>
    <col min="14094" max="14094" width="12.83203125" style="2563" customWidth="1"/>
    <col min="14095" max="14095" width="3" style="2563" customWidth="1"/>
    <col min="14096" max="14096" width="9" style="2563" customWidth="1"/>
    <col min="14097" max="14097" width="2.1640625" style="2563" customWidth="1"/>
    <col min="14098" max="14335" width="8.83203125" style="2563"/>
    <col min="14336" max="14336" width="10.1640625" style="2563" customWidth="1"/>
    <col min="14337" max="14337" width="12.5" style="2563" customWidth="1"/>
    <col min="14338" max="14338" width="9.1640625" style="2563" customWidth="1"/>
    <col min="14339" max="14340" width="10.1640625" style="2563" customWidth="1"/>
    <col min="14341" max="14341" width="9.1640625" style="2563" customWidth="1"/>
    <col min="14342" max="14342" width="10.5" style="2563" customWidth="1"/>
    <col min="14343" max="14343" width="10.6640625" style="2563" customWidth="1"/>
    <col min="14344" max="14344" width="11.6640625" style="2563" customWidth="1"/>
    <col min="14345" max="14345" width="11" style="2563" customWidth="1"/>
    <col min="14346" max="14346" width="10.83203125" style="2563" customWidth="1"/>
    <col min="14347" max="14347" width="11.1640625" style="2563" customWidth="1"/>
    <col min="14348" max="14349" width="11.6640625" style="2563" customWidth="1"/>
    <col min="14350" max="14350" width="12.83203125" style="2563" customWidth="1"/>
    <col min="14351" max="14351" width="3" style="2563" customWidth="1"/>
    <col min="14352" max="14352" width="9" style="2563" customWidth="1"/>
    <col min="14353" max="14353" width="2.1640625" style="2563" customWidth="1"/>
    <col min="14354" max="14591" width="8.83203125" style="2563"/>
    <col min="14592" max="14592" width="10.1640625" style="2563" customWidth="1"/>
    <col min="14593" max="14593" width="12.5" style="2563" customWidth="1"/>
    <col min="14594" max="14594" width="9.1640625" style="2563" customWidth="1"/>
    <col min="14595" max="14596" width="10.1640625" style="2563" customWidth="1"/>
    <col min="14597" max="14597" width="9.1640625" style="2563" customWidth="1"/>
    <col min="14598" max="14598" width="10.5" style="2563" customWidth="1"/>
    <col min="14599" max="14599" width="10.6640625" style="2563" customWidth="1"/>
    <col min="14600" max="14600" width="11.6640625" style="2563" customWidth="1"/>
    <col min="14601" max="14601" width="11" style="2563" customWidth="1"/>
    <col min="14602" max="14602" width="10.83203125" style="2563" customWidth="1"/>
    <col min="14603" max="14603" width="11.1640625" style="2563" customWidth="1"/>
    <col min="14604" max="14605" width="11.6640625" style="2563" customWidth="1"/>
    <col min="14606" max="14606" width="12.83203125" style="2563" customWidth="1"/>
    <col min="14607" max="14607" width="3" style="2563" customWidth="1"/>
    <col min="14608" max="14608" width="9" style="2563" customWidth="1"/>
    <col min="14609" max="14609" width="2.1640625" style="2563" customWidth="1"/>
    <col min="14610" max="14847" width="8.83203125" style="2563"/>
    <col min="14848" max="14848" width="10.1640625" style="2563" customWidth="1"/>
    <col min="14849" max="14849" width="12.5" style="2563" customWidth="1"/>
    <col min="14850" max="14850" width="9.1640625" style="2563" customWidth="1"/>
    <col min="14851" max="14852" width="10.1640625" style="2563" customWidth="1"/>
    <col min="14853" max="14853" width="9.1640625" style="2563" customWidth="1"/>
    <col min="14854" max="14854" width="10.5" style="2563" customWidth="1"/>
    <col min="14855" max="14855" width="10.6640625" style="2563" customWidth="1"/>
    <col min="14856" max="14856" width="11.6640625" style="2563" customWidth="1"/>
    <col min="14857" max="14857" width="11" style="2563" customWidth="1"/>
    <col min="14858" max="14858" width="10.83203125" style="2563" customWidth="1"/>
    <col min="14859" max="14859" width="11.1640625" style="2563" customWidth="1"/>
    <col min="14860" max="14861" width="11.6640625" style="2563" customWidth="1"/>
    <col min="14862" max="14862" width="12.83203125" style="2563" customWidth="1"/>
    <col min="14863" max="14863" width="3" style="2563" customWidth="1"/>
    <col min="14864" max="14864" width="9" style="2563" customWidth="1"/>
    <col min="14865" max="14865" width="2.1640625" style="2563" customWidth="1"/>
    <col min="14866" max="15103" width="8.83203125" style="2563"/>
    <col min="15104" max="15104" width="10.1640625" style="2563" customWidth="1"/>
    <col min="15105" max="15105" width="12.5" style="2563" customWidth="1"/>
    <col min="15106" max="15106" width="9.1640625" style="2563" customWidth="1"/>
    <col min="15107" max="15108" width="10.1640625" style="2563" customWidth="1"/>
    <col min="15109" max="15109" width="9.1640625" style="2563" customWidth="1"/>
    <col min="15110" max="15110" width="10.5" style="2563" customWidth="1"/>
    <col min="15111" max="15111" width="10.6640625" style="2563" customWidth="1"/>
    <col min="15112" max="15112" width="11.6640625" style="2563" customWidth="1"/>
    <col min="15113" max="15113" width="11" style="2563" customWidth="1"/>
    <col min="15114" max="15114" width="10.83203125" style="2563" customWidth="1"/>
    <col min="15115" max="15115" width="11.1640625" style="2563" customWidth="1"/>
    <col min="15116" max="15117" width="11.6640625" style="2563" customWidth="1"/>
    <col min="15118" max="15118" width="12.83203125" style="2563" customWidth="1"/>
    <col min="15119" max="15119" width="3" style="2563" customWidth="1"/>
    <col min="15120" max="15120" width="9" style="2563" customWidth="1"/>
    <col min="15121" max="15121" width="2.1640625" style="2563" customWidth="1"/>
    <col min="15122" max="15359" width="8.83203125" style="2563"/>
    <col min="15360" max="15360" width="10.1640625" style="2563" customWidth="1"/>
    <col min="15361" max="15361" width="12.5" style="2563" customWidth="1"/>
    <col min="15362" max="15362" width="9.1640625" style="2563" customWidth="1"/>
    <col min="15363" max="15364" width="10.1640625" style="2563" customWidth="1"/>
    <col min="15365" max="15365" width="9.1640625" style="2563" customWidth="1"/>
    <col min="15366" max="15366" width="10.5" style="2563" customWidth="1"/>
    <col min="15367" max="15367" width="10.6640625" style="2563" customWidth="1"/>
    <col min="15368" max="15368" width="11.6640625" style="2563" customWidth="1"/>
    <col min="15369" max="15369" width="11" style="2563" customWidth="1"/>
    <col min="15370" max="15370" width="10.83203125" style="2563" customWidth="1"/>
    <col min="15371" max="15371" width="11.1640625" style="2563" customWidth="1"/>
    <col min="15372" max="15373" width="11.6640625" style="2563" customWidth="1"/>
    <col min="15374" max="15374" width="12.83203125" style="2563" customWidth="1"/>
    <col min="15375" max="15375" width="3" style="2563" customWidth="1"/>
    <col min="15376" max="15376" width="9" style="2563" customWidth="1"/>
    <col min="15377" max="15377" width="2.1640625" style="2563" customWidth="1"/>
    <col min="15378" max="15615" width="8.83203125" style="2563"/>
    <col min="15616" max="15616" width="10.1640625" style="2563" customWidth="1"/>
    <col min="15617" max="15617" width="12.5" style="2563" customWidth="1"/>
    <col min="15618" max="15618" width="9.1640625" style="2563" customWidth="1"/>
    <col min="15619" max="15620" width="10.1640625" style="2563" customWidth="1"/>
    <col min="15621" max="15621" width="9.1640625" style="2563" customWidth="1"/>
    <col min="15622" max="15622" width="10.5" style="2563" customWidth="1"/>
    <col min="15623" max="15623" width="10.6640625" style="2563" customWidth="1"/>
    <col min="15624" max="15624" width="11.6640625" style="2563" customWidth="1"/>
    <col min="15625" max="15625" width="11" style="2563" customWidth="1"/>
    <col min="15626" max="15626" width="10.83203125" style="2563" customWidth="1"/>
    <col min="15627" max="15627" width="11.1640625" style="2563" customWidth="1"/>
    <col min="15628" max="15629" width="11.6640625" style="2563" customWidth="1"/>
    <col min="15630" max="15630" width="12.83203125" style="2563" customWidth="1"/>
    <col min="15631" max="15631" width="3" style="2563" customWidth="1"/>
    <col min="15632" max="15632" width="9" style="2563" customWidth="1"/>
    <col min="15633" max="15633" width="2.1640625" style="2563" customWidth="1"/>
    <col min="15634" max="15871" width="8.83203125" style="2563"/>
    <col min="15872" max="15872" width="10.1640625" style="2563" customWidth="1"/>
    <col min="15873" max="15873" width="12.5" style="2563" customWidth="1"/>
    <col min="15874" max="15874" width="9.1640625" style="2563" customWidth="1"/>
    <col min="15875" max="15876" width="10.1640625" style="2563" customWidth="1"/>
    <col min="15877" max="15877" width="9.1640625" style="2563" customWidth="1"/>
    <col min="15878" max="15878" width="10.5" style="2563" customWidth="1"/>
    <col min="15879" max="15879" width="10.6640625" style="2563" customWidth="1"/>
    <col min="15880" max="15880" width="11.6640625" style="2563" customWidth="1"/>
    <col min="15881" max="15881" width="11" style="2563" customWidth="1"/>
    <col min="15882" max="15882" width="10.83203125" style="2563" customWidth="1"/>
    <col min="15883" max="15883" width="11.1640625" style="2563" customWidth="1"/>
    <col min="15884" max="15885" width="11.6640625" style="2563" customWidth="1"/>
    <col min="15886" max="15886" width="12.83203125" style="2563" customWidth="1"/>
    <col min="15887" max="15887" width="3" style="2563" customWidth="1"/>
    <col min="15888" max="15888" width="9" style="2563" customWidth="1"/>
    <col min="15889" max="15889" width="2.1640625" style="2563" customWidth="1"/>
    <col min="15890" max="16127" width="8.83203125" style="2563"/>
    <col min="16128" max="16128" width="10.1640625" style="2563" customWidth="1"/>
    <col min="16129" max="16129" width="12.5" style="2563" customWidth="1"/>
    <col min="16130" max="16130" width="9.1640625" style="2563" customWidth="1"/>
    <col min="16131" max="16132" width="10.1640625" style="2563" customWidth="1"/>
    <col min="16133" max="16133" width="9.1640625" style="2563" customWidth="1"/>
    <col min="16134" max="16134" width="10.5" style="2563" customWidth="1"/>
    <col min="16135" max="16135" width="10.6640625" style="2563" customWidth="1"/>
    <col min="16136" max="16136" width="11.6640625" style="2563" customWidth="1"/>
    <col min="16137" max="16137" width="11" style="2563" customWidth="1"/>
    <col min="16138" max="16138" width="10.83203125" style="2563" customWidth="1"/>
    <col min="16139" max="16139" width="11.1640625" style="2563" customWidth="1"/>
    <col min="16140" max="16141" width="11.6640625" style="2563" customWidth="1"/>
    <col min="16142" max="16142" width="12.83203125" style="2563" customWidth="1"/>
    <col min="16143" max="16143" width="3" style="2563" customWidth="1"/>
    <col min="16144" max="16144" width="9" style="2563" customWidth="1"/>
    <col min="16145" max="16145" width="2.1640625" style="2563" customWidth="1"/>
    <col min="16146" max="16383" width="8.83203125" style="2563"/>
    <col min="16384" max="16384" width="8.83203125" style="2563"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2.5" customHeight="1">
      <c r="A2" s="2691" t="s">
        <v>3770</v>
      </c>
      <c r="B2" s="2692"/>
      <c r="C2" s="2693"/>
      <c r="D2" s="2693"/>
      <c r="E2" s="2693"/>
      <c r="F2" s="2693"/>
      <c r="G2" s="2693"/>
      <c r="H2" s="2693"/>
      <c r="I2" s="2693"/>
    </row>
    <row r="3" spans="1:89" ht="22.5" customHeight="1">
      <c r="A3" s="2691"/>
      <c r="B3" s="2692"/>
      <c r="C3" s="2693"/>
      <c r="D3" s="2693"/>
      <c r="E3" s="2693"/>
      <c r="F3" s="2693"/>
      <c r="G3" s="2693"/>
      <c r="H3" s="2693"/>
      <c r="I3" s="2693"/>
      <c r="O3" s="2694" t="s">
        <v>3491</v>
      </c>
      <c r="P3" s="2694"/>
    </row>
    <row r="4" spans="1:89" ht="25.5" customHeight="1">
      <c r="A4" s="7206" t="s">
        <v>342</v>
      </c>
      <c r="B4" s="7207" t="s">
        <v>31</v>
      </c>
      <c r="C4" s="7207"/>
      <c r="D4" s="7207"/>
      <c r="E4" s="7207"/>
      <c r="F4" s="7207"/>
      <c r="G4" s="7207"/>
      <c r="H4" s="7207"/>
      <c r="I4" s="7207" t="s">
        <v>3771</v>
      </c>
      <c r="J4" s="7207"/>
      <c r="K4" s="7207"/>
      <c r="L4" s="7207"/>
      <c r="M4" s="7207"/>
      <c r="N4" s="7207"/>
      <c r="O4" s="7207"/>
      <c r="P4" s="2695"/>
      <c r="Q4" s="2696"/>
    </row>
    <row r="5" spans="1:89" ht="18.600000000000001" customHeight="1">
      <c r="A5" s="7206"/>
      <c r="B5" s="7208" t="s">
        <v>3772</v>
      </c>
      <c r="C5" s="2697">
        <v>2017</v>
      </c>
      <c r="D5" s="2698"/>
      <c r="E5" s="7210">
        <v>2018</v>
      </c>
      <c r="F5" s="7211"/>
      <c r="G5" s="7210">
        <v>2019</v>
      </c>
      <c r="H5" s="7211"/>
      <c r="I5" s="7208" t="s">
        <v>3772</v>
      </c>
      <c r="J5" s="2699">
        <v>2017</v>
      </c>
      <c r="K5" s="2700"/>
      <c r="L5" s="7212">
        <v>2018</v>
      </c>
      <c r="M5" s="7213"/>
      <c r="N5" s="7212">
        <v>2019</v>
      </c>
      <c r="O5" s="7213"/>
      <c r="P5" s="2701"/>
      <c r="Q5" s="2702"/>
    </row>
    <row r="6" spans="1:89" ht="39" customHeight="1">
      <c r="A6" s="7206"/>
      <c r="B6" s="7209"/>
      <c r="C6" s="2703" t="s">
        <v>3773</v>
      </c>
      <c r="D6" s="2704" t="s">
        <v>3774</v>
      </c>
      <c r="E6" s="2705" t="s">
        <v>3773</v>
      </c>
      <c r="F6" s="2704" t="s">
        <v>3774</v>
      </c>
      <c r="G6" s="2705" t="s">
        <v>3773</v>
      </c>
      <c r="H6" s="2704" t="s">
        <v>3774</v>
      </c>
      <c r="I6" s="7209"/>
      <c r="J6" s="2706" t="s">
        <v>3773</v>
      </c>
      <c r="K6" s="2707" t="s">
        <v>3775</v>
      </c>
      <c r="L6" s="2708" t="s">
        <v>3773</v>
      </c>
      <c r="M6" s="2709" t="s">
        <v>3775</v>
      </c>
      <c r="N6" s="2708" t="s">
        <v>3773</v>
      </c>
      <c r="O6" s="2710" t="s">
        <v>3775</v>
      </c>
      <c r="P6" s="2711"/>
      <c r="Q6" s="2711"/>
    </row>
    <row r="7" spans="1:89" ht="25.15" customHeight="1">
      <c r="A7" s="2712" t="s">
        <v>3</v>
      </c>
      <c r="B7" s="2713">
        <v>2003</v>
      </c>
      <c r="C7" s="2136">
        <f>SUM(C8:C19)</f>
        <v>2140</v>
      </c>
      <c r="D7" s="2137">
        <v>107</v>
      </c>
      <c r="E7" s="2136">
        <f>SUM(E8:E19)</f>
        <v>2816.2613043478264</v>
      </c>
      <c r="F7" s="2138">
        <v>141</v>
      </c>
      <c r="G7" s="2136">
        <v>2130</v>
      </c>
      <c r="H7" s="2714">
        <v>106</v>
      </c>
      <c r="I7" s="2715">
        <v>1102</v>
      </c>
      <c r="J7" s="2136">
        <v>965</v>
      </c>
      <c r="K7" s="2138">
        <v>88</v>
      </c>
      <c r="L7" s="2136">
        <v>1602</v>
      </c>
      <c r="M7" s="2138">
        <v>145.37205081669691</v>
      </c>
      <c r="N7" s="2136">
        <v>1534</v>
      </c>
      <c r="O7" s="2714">
        <v>77</v>
      </c>
      <c r="P7" s="2716"/>
      <c r="Q7" s="2717"/>
      <c r="R7" s="2718"/>
      <c r="S7" s="2718"/>
      <c r="T7" s="2718"/>
    </row>
    <row r="8" spans="1:89" ht="25.15" customHeight="1">
      <c r="A8" s="2719" t="s">
        <v>3599</v>
      </c>
      <c r="B8" s="2720">
        <v>263</v>
      </c>
      <c r="C8" s="2139">
        <v>146</v>
      </c>
      <c r="D8" s="2140">
        <v>56</v>
      </c>
      <c r="E8" s="2139">
        <v>794.37826086956511</v>
      </c>
      <c r="F8" s="2141">
        <v>302</v>
      </c>
      <c r="G8" s="2721">
        <v>263</v>
      </c>
      <c r="H8" s="2722">
        <v>100</v>
      </c>
      <c r="I8" s="2723">
        <v>149</v>
      </c>
      <c r="J8" s="2139">
        <v>52</v>
      </c>
      <c r="K8" s="2140">
        <v>35</v>
      </c>
      <c r="L8" s="2139">
        <v>407.1</v>
      </c>
      <c r="M8" s="2140">
        <v>273.22147651006713</v>
      </c>
      <c r="N8" s="2721">
        <v>106</v>
      </c>
      <c r="O8" s="2722">
        <v>40</v>
      </c>
      <c r="P8" s="2716"/>
      <c r="Q8" s="2724"/>
      <c r="R8" s="2718"/>
      <c r="S8" s="2718"/>
      <c r="T8" s="2718"/>
    </row>
    <row r="9" spans="1:89" ht="25.15" customHeight="1">
      <c r="A9" s="2719" t="s">
        <v>3600</v>
      </c>
      <c r="B9" s="2720">
        <v>348</v>
      </c>
      <c r="C9" s="2139">
        <v>332</v>
      </c>
      <c r="D9" s="2140">
        <v>95</v>
      </c>
      <c r="E9" s="2139">
        <v>337.28260869565219</v>
      </c>
      <c r="F9" s="2141">
        <v>97</v>
      </c>
      <c r="G9" s="2721">
        <v>232</v>
      </c>
      <c r="H9" s="2722">
        <v>67</v>
      </c>
      <c r="I9" s="2723">
        <v>160</v>
      </c>
      <c r="J9" s="2139">
        <v>36</v>
      </c>
      <c r="K9" s="2140">
        <v>23</v>
      </c>
      <c r="L9" s="2139">
        <v>147.69999999999996</v>
      </c>
      <c r="M9" s="2140">
        <v>92</v>
      </c>
      <c r="N9" s="2721">
        <v>151</v>
      </c>
      <c r="O9" s="2722">
        <v>43</v>
      </c>
      <c r="P9" s="2716"/>
      <c r="Q9" s="2724"/>
      <c r="R9" s="2718"/>
      <c r="S9" s="2718"/>
      <c r="T9" s="2725"/>
    </row>
    <row r="10" spans="1:89" ht="25.15" customHeight="1">
      <c r="A10" s="2719" t="s">
        <v>3601</v>
      </c>
      <c r="B10" s="2720">
        <v>263</v>
      </c>
      <c r="C10" s="2139">
        <v>264</v>
      </c>
      <c r="D10" s="2140">
        <v>100</v>
      </c>
      <c r="E10" s="2139">
        <v>319.24782608695654</v>
      </c>
      <c r="F10" s="2141">
        <v>121</v>
      </c>
      <c r="G10" s="2721">
        <v>144</v>
      </c>
      <c r="H10" s="2722">
        <v>55</v>
      </c>
      <c r="I10" s="2723">
        <v>133</v>
      </c>
      <c r="J10" s="2139">
        <v>84</v>
      </c>
      <c r="K10" s="2140">
        <v>63</v>
      </c>
      <c r="L10" s="2139">
        <v>207.29999999999993</v>
      </c>
      <c r="M10" s="2140">
        <v>155.86466165413529</v>
      </c>
      <c r="N10" s="2721">
        <v>386</v>
      </c>
      <c r="O10" s="2722">
        <v>147</v>
      </c>
      <c r="P10" s="2716"/>
      <c r="Q10" s="2724"/>
      <c r="R10" s="2718"/>
      <c r="S10" s="2718"/>
      <c r="T10" s="2718"/>
    </row>
    <row r="11" spans="1:89" ht="25.15" customHeight="1">
      <c r="A11" s="2719" t="s">
        <v>3602</v>
      </c>
      <c r="B11" s="2720">
        <v>212</v>
      </c>
      <c r="C11" s="2139">
        <v>272</v>
      </c>
      <c r="D11" s="2140">
        <v>128</v>
      </c>
      <c r="E11" s="2139">
        <v>393.91739130434786</v>
      </c>
      <c r="F11" s="2141">
        <v>186</v>
      </c>
      <c r="G11" s="2721">
        <v>339</v>
      </c>
      <c r="H11" s="2722">
        <v>160</v>
      </c>
      <c r="I11" s="2723">
        <v>138</v>
      </c>
      <c r="J11" s="2139">
        <v>174</v>
      </c>
      <c r="K11" s="2140">
        <v>126</v>
      </c>
      <c r="L11" s="2139">
        <v>316.60000000000002</v>
      </c>
      <c r="M11" s="2140">
        <v>229</v>
      </c>
      <c r="N11" s="2721">
        <v>130</v>
      </c>
      <c r="O11" s="2722">
        <v>61</v>
      </c>
      <c r="P11" s="2716"/>
      <c r="Q11" s="2724"/>
      <c r="R11" s="2718"/>
      <c r="S11" s="2718"/>
      <c r="T11" s="2725"/>
    </row>
    <row r="12" spans="1:89" ht="25.15" customHeight="1">
      <c r="A12" s="2719" t="s">
        <v>531</v>
      </c>
      <c r="B12" s="2720">
        <v>148</v>
      </c>
      <c r="C12" s="2139">
        <v>367</v>
      </c>
      <c r="D12" s="2140">
        <v>248</v>
      </c>
      <c r="E12" s="2139">
        <v>77.865652173913034</v>
      </c>
      <c r="F12" s="2141">
        <v>53</v>
      </c>
      <c r="G12" s="2721">
        <v>126</v>
      </c>
      <c r="H12" s="2722">
        <v>85</v>
      </c>
      <c r="I12" s="2723">
        <v>84</v>
      </c>
      <c r="J12" s="2139">
        <v>157</v>
      </c>
      <c r="K12" s="2140">
        <v>187</v>
      </c>
      <c r="L12" s="2139">
        <v>37</v>
      </c>
      <c r="M12" s="2140">
        <v>44.047619047619044</v>
      </c>
      <c r="N12" s="2721">
        <v>223</v>
      </c>
      <c r="O12" s="2722">
        <v>151</v>
      </c>
      <c r="P12" s="2716"/>
      <c r="Q12" s="2724"/>
      <c r="R12" s="2725"/>
      <c r="S12" s="2718"/>
      <c r="T12" s="2718"/>
    </row>
    <row r="13" spans="1:89" ht="25.15" customHeight="1">
      <c r="A13" s="2719" t="s">
        <v>3603</v>
      </c>
      <c r="B13" s="2720">
        <v>107</v>
      </c>
      <c r="C13" s="2139">
        <v>152</v>
      </c>
      <c r="D13" s="2140">
        <v>142</v>
      </c>
      <c r="E13" s="2139">
        <v>102.82173913043479</v>
      </c>
      <c r="F13" s="2141">
        <v>96</v>
      </c>
      <c r="G13" s="2721">
        <v>185</v>
      </c>
      <c r="H13" s="2722">
        <v>173</v>
      </c>
      <c r="I13" s="2723">
        <v>72</v>
      </c>
      <c r="J13" s="2139">
        <v>130</v>
      </c>
      <c r="K13" s="2140">
        <v>181</v>
      </c>
      <c r="L13" s="2139">
        <v>96</v>
      </c>
      <c r="M13" s="2140">
        <v>133.33333333333331</v>
      </c>
      <c r="N13" s="2721">
        <v>112</v>
      </c>
      <c r="O13" s="2722">
        <v>105</v>
      </c>
      <c r="P13" s="2716"/>
      <c r="Q13" s="2724"/>
      <c r="R13" s="2725"/>
      <c r="S13" s="2718"/>
      <c r="T13" s="2718"/>
    </row>
    <row r="14" spans="1:89" ht="25.15" customHeight="1">
      <c r="A14" s="2719" t="s">
        <v>3604</v>
      </c>
      <c r="B14" s="2720">
        <v>125</v>
      </c>
      <c r="C14" s="2139">
        <v>160</v>
      </c>
      <c r="D14" s="2140">
        <v>128</v>
      </c>
      <c r="E14" s="2139">
        <v>153.75217391304349</v>
      </c>
      <c r="F14" s="2141">
        <v>123</v>
      </c>
      <c r="G14" s="2721">
        <v>171</v>
      </c>
      <c r="H14" s="2722">
        <v>137</v>
      </c>
      <c r="I14" s="2723">
        <v>87</v>
      </c>
      <c r="J14" s="2139">
        <v>88</v>
      </c>
      <c r="K14" s="2140">
        <v>101</v>
      </c>
      <c r="L14" s="2139">
        <v>130.5</v>
      </c>
      <c r="M14" s="2140">
        <v>150</v>
      </c>
      <c r="N14" s="2721">
        <v>84</v>
      </c>
      <c r="O14" s="2722">
        <v>67</v>
      </c>
      <c r="P14" s="2716"/>
      <c r="Q14" s="2724"/>
      <c r="R14" s="2718"/>
      <c r="S14" s="2718"/>
      <c r="T14" s="2725"/>
    </row>
    <row r="15" spans="1:89" ht="25.15" customHeight="1">
      <c r="A15" s="2719" t="s">
        <v>3605</v>
      </c>
      <c r="B15" s="2720">
        <v>106</v>
      </c>
      <c r="C15" s="2139">
        <v>145</v>
      </c>
      <c r="D15" s="2140">
        <v>137</v>
      </c>
      <c r="E15" s="2139">
        <v>36.052173913043482</v>
      </c>
      <c r="F15" s="2141">
        <v>34</v>
      </c>
      <c r="G15" s="2721">
        <v>119</v>
      </c>
      <c r="H15" s="2722">
        <v>112</v>
      </c>
      <c r="I15" s="2723">
        <v>63</v>
      </c>
      <c r="J15" s="2139">
        <v>57</v>
      </c>
      <c r="K15" s="2140">
        <v>90</v>
      </c>
      <c r="L15" s="2139">
        <v>39</v>
      </c>
      <c r="M15" s="2140">
        <v>61.904761904761905</v>
      </c>
      <c r="N15" s="2721">
        <v>47</v>
      </c>
      <c r="O15" s="2722">
        <v>44</v>
      </c>
      <c r="P15" s="2716"/>
      <c r="Q15" s="2724"/>
      <c r="R15" s="2725"/>
      <c r="S15" s="2718"/>
      <c r="T15" s="2718"/>
    </row>
    <row r="16" spans="1:89" ht="25.15" customHeight="1">
      <c r="A16" s="2719" t="s">
        <v>3606</v>
      </c>
      <c r="B16" s="2720">
        <v>96</v>
      </c>
      <c r="C16" s="2139">
        <v>56</v>
      </c>
      <c r="D16" s="2140">
        <v>58</v>
      </c>
      <c r="E16" s="2139">
        <v>86.965217391304336</v>
      </c>
      <c r="F16" s="2141">
        <v>91</v>
      </c>
      <c r="G16" s="2721">
        <v>81</v>
      </c>
      <c r="H16" s="2722">
        <v>84</v>
      </c>
      <c r="I16" s="2723">
        <v>51</v>
      </c>
      <c r="J16" s="2139">
        <v>40</v>
      </c>
      <c r="K16" s="2140">
        <v>78</v>
      </c>
      <c r="L16" s="2139">
        <v>30.2</v>
      </c>
      <c r="M16" s="2140">
        <v>59.215686274509807</v>
      </c>
      <c r="N16" s="2721">
        <v>21</v>
      </c>
      <c r="O16" s="2722">
        <v>22</v>
      </c>
      <c r="P16" s="2716"/>
      <c r="Q16" s="2724"/>
      <c r="R16" s="2725"/>
      <c r="S16" s="2718"/>
      <c r="T16" s="2718"/>
    </row>
    <row r="17" spans="1:20" ht="25.15" customHeight="1">
      <c r="A17" s="2719" t="s">
        <v>3607</v>
      </c>
      <c r="B17" s="2720">
        <v>77</v>
      </c>
      <c r="C17" s="2139">
        <v>69</v>
      </c>
      <c r="D17" s="2140">
        <v>90</v>
      </c>
      <c r="E17" s="2139">
        <v>54.660869565217396</v>
      </c>
      <c r="F17" s="2141">
        <v>71</v>
      </c>
      <c r="G17" s="2721">
        <v>89</v>
      </c>
      <c r="H17" s="2722">
        <v>116</v>
      </c>
      <c r="I17" s="2723">
        <v>43</v>
      </c>
      <c r="J17" s="2139">
        <v>67</v>
      </c>
      <c r="K17" s="2140">
        <v>156</v>
      </c>
      <c r="L17" s="2139">
        <v>48.2</v>
      </c>
      <c r="M17" s="2140">
        <v>112.09302325581396</v>
      </c>
      <c r="N17" s="2721">
        <v>26</v>
      </c>
      <c r="O17" s="2722">
        <v>34</v>
      </c>
      <c r="P17" s="2716"/>
      <c r="Q17" s="2724"/>
      <c r="R17" s="2718"/>
      <c r="S17" s="2718"/>
      <c r="T17" s="2718"/>
    </row>
    <row r="18" spans="1:20" ht="25.15" customHeight="1">
      <c r="A18" s="2719" t="s">
        <v>3608</v>
      </c>
      <c r="B18" s="2720">
        <v>78</v>
      </c>
      <c r="C18" s="2139">
        <v>105</v>
      </c>
      <c r="D18" s="2140">
        <v>135</v>
      </c>
      <c r="E18" s="2139">
        <v>194.83478260869569</v>
      </c>
      <c r="F18" s="2141">
        <v>250</v>
      </c>
      <c r="G18" s="2721">
        <v>86</v>
      </c>
      <c r="H18" s="2722">
        <v>110</v>
      </c>
      <c r="I18" s="2723">
        <v>64</v>
      </c>
      <c r="J18" s="2139">
        <v>62</v>
      </c>
      <c r="K18" s="2140">
        <v>97</v>
      </c>
      <c r="L18" s="2139">
        <v>72.400000000000006</v>
      </c>
      <c r="M18" s="2140">
        <v>113.12500000000001</v>
      </c>
      <c r="N18" s="2721">
        <v>61</v>
      </c>
      <c r="O18" s="2722">
        <v>78</v>
      </c>
      <c r="P18" s="2716"/>
      <c r="Q18" s="2724"/>
      <c r="R18" s="2718"/>
      <c r="S18" s="2718"/>
      <c r="T18" s="2718"/>
    </row>
    <row r="19" spans="1:20" ht="25.15" customHeight="1">
      <c r="A19" s="2726" t="s">
        <v>3609</v>
      </c>
      <c r="B19" s="2727">
        <v>180</v>
      </c>
      <c r="C19" s="2142">
        <v>72</v>
      </c>
      <c r="D19" s="2143">
        <v>40</v>
      </c>
      <c r="E19" s="2142">
        <v>264.48260869565217</v>
      </c>
      <c r="F19" s="2144">
        <v>147</v>
      </c>
      <c r="G19" s="2728">
        <v>295</v>
      </c>
      <c r="H19" s="2729">
        <v>164</v>
      </c>
      <c r="I19" s="2730">
        <v>58</v>
      </c>
      <c r="J19" s="2142">
        <v>18</v>
      </c>
      <c r="K19" s="2143">
        <v>31</v>
      </c>
      <c r="L19" s="2142">
        <v>69.5</v>
      </c>
      <c r="M19" s="2143">
        <v>120</v>
      </c>
      <c r="N19" s="2728">
        <v>187</v>
      </c>
      <c r="O19" s="2729">
        <v>104</v>
      </c>
      <c r="P19" s="2716"/>
      <c r="Q19" s="2724"/>
      <c r="R19" s="2718"/>
      <c r="S19" s="2718"/>
      <c r="T19" s="2725"/>
    </row>
    <row r="20" spans="1:20" ht="15.75" customHeight="1">
      <c r="A20" s="1793" t="s">
        <v>3730</v>
      </c>
      <c r="B20" s="2731"/>
      <c r="C20" s="2732"/>
      <c r="D20" s="2724"/>
      <c r="E20" s="2732"/>
      <c r="F20" s="2724"/>
      <c r="G20" s="2724"/>
      <c r="H20" s="2724"/>
      <c r="I20" s="2717"/>
    </row>
    <row r="21" spans="1:20" ht="15.75">
      <c r="A21" s="2733"/>
      <c r="B21" s="2734"/>
      <c r="C21" s="2734"/>
      <c r="D21" s="2734"/>
      <c r="E21" s="2734"/>
      <c r="F21" s="2734"/>
      <c r="G21" s="2734"/>
      <c r="H21" s="2734"/>
      <c r="I21" s="2734"/>
    </row>
    <row r="22" spans="1:20">
      <c r="C22" s="2735"/>
    </row>
    <row r="23" spans="1:20">
      <c r="C23" s="2735"/>
    </row>
  </sheetData>
  <mergeCells count="10">
    <mergeCell ref="A1:C1"/>
    <mergeCell ref="A4:A6"/>
    <mergeCell ref="B4:H4"/>
    <mergeCell ref="I4:O4"/>
    <mergeCell ref="B5:B6"/>
    <mergeCell ref="E5:F5"/>
    <mergeCell ref="G5:H5"/>
    <mergeCell ref="I5:I6"/>
    <mergeCell ref="L5:M5"/>
    <mergeCell ref="N5:O5"/>
  </mergeCells>
  <hyperlinks>
    <hyperlink ref="A1" location="CONTENT!A1" display="Back to table of contents"/>
  </hyperlinks>
  <printOptions horizontalCentered="1" verticalCentered="1"/>
  <pageMargins left="0.4" right="0.43307086614173201" top="0" bottom="0.83" header="0.66" footer="1.110000000000000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CK30"/>
  <sheetViews>
    <sheetView workbookViewId="0">
      <selection sqref="A1:C1"/>
    </sheetView>
  </sheetViews>
  <sheetFormatPr defaultColWidth="12" defaultRowHeight="15.75"/>
  <cols>
    <col min="1" max="1" width="18.1640625" style="10" customWidth="1"/>
    <col min="2" max="2" width="15.83203125" style="10" customWidth="1"/>
    <col min="3" max="3" width="14.83203125" style="10" customWidth="1"/>
    <col min="4" max="4" width="16" style="10" customWidth="1"/>
    <col min="5" max="7" width="14.83203125" style="10" customWidth="1"/>
    <col min="8" max="8" width="17.1640625" style="10" customWidth="1"/>
    <col min="9" max="9" width="14.83203125" style="10" customWidth="1"/>
    <col min="10" max="16384" width="12"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2.5" customHeight="1">
      <c r="A2" s="5506" t="s">
        <v>220</v>
      </c>
    </row>
    <row r="3" spans="1:89" ht="25.5" customHeight="1" thickBot="1">
      <c r="A3" s="5550" t="s">
        <v>221</v>
      </c>
      <c r="B3" s="5551" t="s">
        <v>222</v>
      </c>
    </row>
    <row r="4" spans="1:89" ht="21" customHeight="1" thickBot="1">
      <c r="A4" s="5552"/>
      <c r="B4" s="5553" t="s">
        <v>223</v>
      </c>
      <c r="C4" s="5554"/>
      <c r="D4" s="5555"/>
      <c r="E4" s="5556"/>
      <c r="F4" s="5553" t="s">
        <v>224</v>
      </c>
      <c r="G4" s="5554"/>
      <c r="H4" s="5555"/>
      <c r="I4" s="5556"/>
    </row>
    <row r="5" spans="1:89" ht="18" customHeight="1">
      <c r="A5" s="2193" t="s">
        <v>180</v>
      </c>
      <c r="B5" s="5557"/>
      <c r="C5" s="5558"/>
      <c r="D5" s="5559" t="s">
        <v>5</v>
      </c>
      <c r="E5" s="5556"/>
      <c r="F5" s="5557"/>
      <c r="G5" s="5558"/>
      <c r="H5" s="5559" t="s">
        <v>5</v>
      </c>
      <c r="I5" s="5556"/>
    </row>
    <row r="6" spans="1:89" ht="19.5" customHeight="1" thickBot="1">
      <c r="A6" s="5560" t="s">
        <v>183</v>
      </c>
      <c r="B6" s="5560" t="s">
        <v>6</v>
      </c>
      <c r="C6" s="5561" t="s">
        <v>7</v>
      </c>
      <c r="D6" s="5562" t="s">
        <v>98</v>
      </c>
      <c r="E6" s="5563" t="s">
        <v>217</v>
      </c>
      <c r="F6" s="5560" t="s">
        <v>6</v>
      </c>
      <c r="G6" s="5561" t="s">
        <v>7</v>
      </c>
      <c r="H6" s="5562" t="s">
        <v>98</v>
      </c>
      <c r="I6" s="5563" t="s">
        <v>217</v>
      </c>
    </row>
    <row r="7" spans="1:89" s="137" customFormat="1" ht="15.95" customHeight="1">
      <c r="A7" s="132" t="s">
        <v>185</v>
      </c>
      <c r="B7" s="133">
        <v>6257</v>
      </c>
      <c r="C7" s="134">
        <v>5946</v>
      </c>
      <c r="D7" s="135">
        <v>12203</v>
      </c>
      <c r="E7" s="136">
        <v>1</v>
      </c>
      <c r="F7" s="133">
        <v>6223</v>
      </c>
      <c r="G7" s="134">
        <v>5996</v>
      </c>
      <c r="H7" s="135">
        <v>12219</v>
      </c>
      <c r="I7" s="136">
        <v>1</v>
      </c>
    </row>
    <row r="8" spans="1:89" s="137" customFormat="1" ht="15.95" customHeight="1">
      <c r="A8" s="132" t="s">
        <v>186</v>
      </c>
      <c r="B8" s="133">
        <v>25132</v>
      </c>
      <c r="C8" s="134">
        <v>24073</v>
      </c>
      <c r="D8" s="135">
        <v>49205</v>
      </c>
      <c r="E8" s="136">
        <v>4</v>
      </c>
      <c r="F8" s="133">
        <v>24895</v>
      </c>
      <c r="G8" s="134">
        <v>23688</v>
      </c>
      <c r="H8" s="135">
        <v>48583</v>
      </c>
      <c r="I8" s="136">
        <v>4</v>
      </c>
    </row>
    <row r="9" spans="1:89" s="137" customFormat="1" ht="15.95" customHeight="1">
      <c r="A9" s="132" t="s">
        <v>187</v>
      </c>
      <c r="B9" s="133">
        <v>35318</v>
      </c>
      <c r="C9" s="134">
        <v>34538</v>
      </c>
      <c r="D9" s="135">
        <v>69856</v>
      </c>
      <c r="E9" s="136">
        <v>5.7</v>
      </c>
      <c r="F9" s="133">
        <v>34343</v>
      </c>
      <c r="G9" s="134">
        <v>33399</v>
      </c>
      <c r="H9" s="135">
        <v>67742</v>
      </c>
      <c r="I9" s="136">
        <v>5.5</v>
      </c>
    </row>
    <row r="10" spans="1:89" s="137" customFormat="1" ht="15.95" customHeight="1">
      <c r="A10" s="132" t="s">
        <v>188</v>
      </c>
      <c r="B10" s="133">
        <v>43110</v>
      </c>
      <c r="C10" s="134">
        <v>41437</v>
      </c>
      <c r="D10" s="135">
        <v>84547</v>
      </c>
      <c r="E10" s="136">
        <v>6.9</v>
      </c>
      <c r="F10" s="133">
        <v>41294</v>
      </c>
      <c r="G10" s="134">
        <v>40069</v>
      </c>
      <c r="H10" s="135">
        <v>81363</v>
      </c>
      <c r="I10" s="136">
        <v>6.7</v>
      </c>
    </row>
    <row r="11" spans="1:89" s="137" customFormat="1" ht="15.95" customHeight="1">
      <c r="A11" s="132" t="s">
        <v>189</v>
      </c>
      <c r="B11" s="133">
        <v>47587</v>
      </c>
      <c r="C11" s="134">
        <v>45988</v>
      </c>
      <c r="D11" s="135">
        <v>93575</v>
      </c>
      <c r="E11" s="136">
        <v>7.7</v>
      </c>
      <c r="F11" s="133">
        <v>47324</v>
      </c>
      <c r="G11" s="134">
        <v>45735</v>
      </c>
      <c r="H11" s="135">
        <v>93059</v>
      </c>
      <c r="I11" s="136">
        <v>7.6</v>
      </c>
    </row>
    <row r="12" spans="1:89" s="137" customFormat="1" ht="15.95" customHeight="1">
      <c r="A12" s="132" t="s">
        <v>190</v>
      </c>
      <c r="B12" s="133">
        <v>47199</v>
      </c>
      <c r="C12" s="134">
        <v>46344</v>
      </c>
      <c r="D12" s="135">
        <v>93543</v>
      </c>
      <c r="E12" s="136">
        <v>7.7</v>
      </c>
      <c r="F12" s="133">
        <v>46901</v>
      </c>
      <c r="G12" s="134">
        <v>45706</v>
      </c>
      <c r="H12" s="135">
        <v>92607</v>
      </c>
      <c r="I12" s="136">
        <v>7.6</v>
      </c>
    </row>
    <row r="13" spans="1:89" s="137" customFormat="1" ht="15.95" customHeight="1">
      <c r="A13" s="132" t="s">
        <v>191</v>
      </c>
      <c r="B13" s="133">
        <v>47507</v>
      </c>
      <c r="C13" s="134">
        <v>46160</v>
      </c>
      <c r="D13" s="135">
        <v>93667</v>
      </c>
      <c r="E13" s="136">
        <v>7.7</v>
      </c>
      <c r="F13" s="133">
        <v>47894</v>
      </c>
      <c r="G13" s="134">
        <v>46716</v>
      </c>
      <c r="H13" s="135">
        <v>94610</v>
      </c>
      <c r="I13" s="136">
        <v>7.8</v>
      </c>
    </row>
    <row r="14" spans="1:89" s="137" customFormat="1" ht="15.95" customHeight="1">
      <c r="A14" s="132" t="s">
        <v>192</v>
      </c>
      <c r="B14" s="133">
        <v>41062</v>
      </c>
      <c r="C14" s="134">
        <v>40189</v>
      </c>
      <c r="D14" s="135">
        <v>81251</v>
      </c>
      <c r="E14" s="136">
        <v>6.6</v>
      </c>
      <c r="F14" s="133">
        <v>41443</v>
      </c>
      <c r="G14" s="134">
        <v>40327</v>
      </c>
      <c r="H14" s="135">
        <v>81770</v>
      </c>
      <c r="I14" s="136">
        <v>6.7</v>
      </c>
    </row>
    <row r="15" spans="1:89" s="137" customFormat="1" ht="15.95" customHeight="1">
      <c r="A15" s="132" t="s">
        <v>193</v>
      </c>
      <c r="B15" s="133">
        <v>48343</v>
      </c>
      <c r="C15" s="134">
        <v>46783</v>
      </c>
      <c r="D15" s="135">
        <v>95126</v>
      </c>
      <c r="E15" s="136">
        <v>7.8</v>
      </c>
      <c r="F15" s="133">
        <v>46517</v>
      </c>
      <c r="G15" s="134">
        <v>45205</v>
      </c>
      <c r="H15" s="135">
        <v>91722</v>
      </c>
      <c r="I15" s="136">
        <v>7.5</v>
      </c>
    </row>
    <row r="16" spans="1:89" s="137" customFormat="1" ht="15.95" customHeight="1">
      <c r="A16" s="132" t="s">
        <v>194</v>
      </c>
      <c r="B16" s="133">
        <v>44664</v>
      </c>
      <c r="C16" s="134">
        <v>43417</v>
      </c>
      <c r="D16" s="135">
        <v>88081</v>
      </c>
      <c r="E16" s="136">
        <v>7.2</v>
      </c>
      <c r="F16" s="133">
        <v>45890</v>
      </c>
      <c r="G16" s="134">
        <v>44193</v>
      </c>
      <c r="H16" s="135">
        <v>90083</v>
      </c>
      <c r="I16" s="136">
        <v>7.3</v>
      </c>
    </row>
    <row r="17" spans="1:9" s="137" customFormat="1" ht="15.95" customHeight="1">
      <c r="A17" s="132" t="s">
        <v>195</v>
      </c>
      <c r="B17" s="133">
        <v>39859</v>
      </c>
      <c r="C17" s="134">
        <v>38781</v>
      </c>
      <c r="D17" s="135">
        <v>78640</v>
      </c>
      <c r="E17" s="136">
        <v>6.4</v>
      </c>
      <c r="F17" s="133">
        <v>40092</v>
      </c>
      <c r="G17" s="134">
        <v>39163</v>
      </c>
      <c r="H17" s="135">
        <v>79255</v>
      </c>
      <c r="I17" s="136">
        <v>6.5</v>
      </c>
    </row>
    <row r="18" spans="1:9" s="137" customFormat="1" ht="15.95" customHeight="1">
      <c r="A18" s="132" t="s">
        <v>196</v>
      </c>
      <c r="B18" s="133">
        <v>45586</v>
      </c>
      <c r="C18" s="134">
        <v>45922</v>
      </c>
      <c r="D18" s="135">
        <v>91508</v>
      </c>
      <c r="E18" s="136">
        <v>7.5</v>
      </c>
      <c r="F18" s="133">
        <v>43818</v>
      </c>
      <c r="G18" s="134">
        <v>44039</v>
      </c>
      <c r="H18" s="135">
        <v>87857</v>
      </c>
      <c r="I18" s="136">
        <v>7.2</v>
      </c>
    </row>
    <row r="19" spans="1:9" s="137" customFormat="1" ht="15.95" customHeight="1">
      <c r="A19" s="132" t="s">
        <v>197</v>
      </c>
      <c r="B19" s="133">
        <v>41298</v>
      </c>
      <c r="C19" s="134">
        <v>43127</v>
      </c>
      <c r="D19" s="135">
        <v>84425</v>
      </c>
      <c r="E19" s="136">
        <v>6.9</v>
      </c>
      <c r="F19" s="133">
        <v>42508</v>
      </c>
      <c r="G19" s="134">
        <v>44103</v>
      </c>
      <c r="H19" s="135">
        <v>86611</v>
      </c>
      <c r="I19" s="136">
        <v>7.1</v>
      </c>
    </row>
    <row r="20" spans="1:9" s="137" customFormat="1" ht="15.95" customHeight="1">
      <c r="A20" s="132" t="s">
        <v>198</v>
      </c>
      <c r="B20" s="133">
        <v>33868</v>
      </c>
      <c r="C20" s="134">
        <v>36727</v>
      </c>
      <c r="D20" s="135">
        <v>70595</v>
      </c>
      <c r="E20" s="136">
        <v>5.8</v>
      </c>
      <c r="F20" s="133">
        <v>34827</v>
      </c>
      <c r="G20" s="134">
        <v>37823</v>
      </c>
      <c r="H20" s="135">
        <v>72650</v>
      </c>
      <c r="I20" s="136">
        <v>5.9</v>
      </c>
    </row>
    <row r="21" spans="1:9" s="137" customFormat="1" ht="15.95" customHeight="1">
      <c r="A21" s="132" t="s">
        <v>199</v>
      </c>
      <c r="B21" s="133">
        <v>26681</v>
      </c>
      <c r="C21" s="134">
        <v>30880</v>
      </c>
      <c r="D21" s="135">
        <v>57561</v>
      </c>
      <c r="E21" s="136">
        <v>4.7</v>
      </c>
      <c r="F21" s="133">
        <v>27685</v>
      </c>
      <c r="G21" s="134">
        <v>32049</v>
      </c>
      <c r="H21" s="135">
        <v>59734</v>
      </c>
      <c r="I21" s="136">
        <v>4.9000000000000004</v>
      </c>
    </row>
    <row r="22" spans="1:9" s="137" customFormat="1" ht="15.95" customHeight="1">
      <c r="A22" s="132" t="s">
        <v>200</v>
      </c>
      <c r="B22" s="133">
        <v>15156</v>
      </c>
      <c r="C22" s="134">
        <v>19771</v>
      </c>
      <c r="D22" s="135">
        <v>34927</v>
      </c>
      <c r="E22" s="136">
        <v>2.9</v>
      </c>
      <c r="F22" s="133">
        <v>16030</v>
      </c>
      <c r="G22" s="134">
        <v>20767</v>
      </c>
      <c r="H22" s="135">
        <v>36797</v>
      </c>
      <c r="I22" s="136">
        <v>3</v>
      </c>
    </row>
    <row r="23" spans="1:9" s="137" customFormat="1" ht="15.75" customHeight="1">
      <c r="A23" s="132" t="s">
        <v>201</v>
      </c>
      <c r="B23" s="133">
        <v>8128</v>
      </c>
      <c r="C23" s="134">
        <v>11900</v>
      </c>
      <c r="D23" s="135">
        <v>20028</v>
      </c>
      <c r="E23" s="136">
        <v>1.6</v>
      </c>
      <c r="F23" s="133">
        <v>8799</v>
      </c>
      <c r="G23" s="134">
        <v>12856</v>
      </c>
      <c r="H23" s="135">
        <v>21655</v>
      </c>
      <c r="I23" s="136">
        <v>1.8</v>
      </c>
    </row>
    <row r="24" spans="1:9" s="137" customFormat="1" ht="15.95" customHeight="1">
      <c r="A24" s="132" t="s">
        <v>202</v>
      </c>
      <c r="B24" s="133">
        <v>5089</v>
      </c>
      <c r="C24" s="134">
        <v>8461</v>
      </c>
      <c r="D24" s="135">
        <v>13550</v>
      </c>
      <c r="E24" s="136">
        <v>1.1000000000000001</v>
      </c>
      <c r="F24" s="133">
        <v>5159</v>
      </c>
      <c r="G24" s="134">
        <v>8611</v>
      </c>
      <c r="H24" s="135">
        <v>13770</v>
      </c>
      <c r="I24" s="136">
        <v>1.1000000000000001</v>
      </c>
    </row>
    <row r="25" spans="1:9" s="137" customFormat="1" ht="15.75" customHeight="1" thickBot="1">
      <c r="A25" s="132" t="s">
        <v>203</v>
      </c>
      <c r="B25" s="133">
        <v>3071</v>
      </c>
      <c r="C25" s="134">
        <v>6909</v>
      </c>
      <c r="D25" s="135">
        <v>9980</v>
      </c>
      <c r="E25" s="136">
        <v>0.8</v>
      </c>
      <c r="F25" s="133">
        <v>3254</v>
      </c>
      <c r="G25" s="134">
        <v>6999</v>
      </c>
      <c r="H25" s="135">
        <v>10253</v>
      </c>
      <c r="I25" s="136">
        <v>0.8</v>
      </c>
    </row>
    <row r="26" spans="1:9" s="137" customFormat="1" ht="21" customHeight="1" thickBot="1">
      <c r="A26" s="5564" t="s">
        <v>205</v>
      </c>
      <c r="B26" s="5565">
        <v>604915</v>
      </c>
      <c r="C26" s="5565">
        <v>617353</v>
      </c>
      <c r="D26" s="5565">
        <v>1222268</v>
      </c>
      <c r="E26" s="5566">
        <v>100</v>
      </c>
      <c r="F26" s="5565">
        <v>604896</v>
      </c>
      <c r="G26" s="5565">
        <v>617444</v>
      </c>
      <c r="H26" s="5565">
        <v>1222340</v>
      </c>
      <c r="I26" s="5566">
        <v>99.999999999999986</v>
      </c>
    </row>
    <row r="27" spans="1:9" ht="9.75" customHeight="1">
      <c r="A27" s="37"/>
      <c r="B27" s="11"/>
      <c r="C27" s="11"/>
      <c r="D27" s="5567"/>
      <c r="E27" s="5568"/>
      <c r="F27" s="11"/>
      <c r="G27" s="11"/>
      <c r="H27" s="5567"/>
      <c r="I27" s="5568"/>
    </row>
    <row r="28" spans="1:9" ht="16.5" customHeight="1">
      <c r="A28" s="5540" t="s">
        <v>225</v>
      </c>
    </row>
    <row r="29" spans="1:9">
      <c r="A29" s="5569"/>
    </row>
    <row r="30" spans="1:9">
      <c r="A30" s="5569"/>
    </row>
  </sheetData>
  <mergeCells count="1">
    <mergeCell ref="A1:C1"/>
  </mergeCells>
  <hyperlinks>
    <hyperlink ref="A1" location="CONTENT!A1" display="Back to table of contents"/>
  </hyperlinks>
  <pageMargins left="0.82677165354330717" right="0.23622047244094491" top="0.81" bottom="0" header="0.39370078740157483" footer="0.35433070866141736"/>
  <pageSetup paperSize="9" scale="94"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CK34"/>
  <sheetViews>
    <sheetView topLeftCell="C1" zoomScaleNormal="100" workbookViewId="0">
      <selection activeCell="N1" sqref="N1:N1048576"/>
    </sheetView>
  </sheetViews>
  <sheetFormatPr defaultRowHeight="15"/>
  <cols>
    <col min="1" max="2" width="8.83203125" style="508"/>
    <col min="3" max="3" width="20.33203125" style="508" customWidth="1"/>
    <col min="4" max="13" width="10.83203125" style="508" customWidth="1"/>
    <col min="14" max="14" width="8.83203125" style="508"/>
    <col min="15" max="15" width="63.33203125" style="508" customWidth="1"/>
    <col min="16" max="253" width="8.83203125" style="508"/>
    <col min="254" max="254" width="39.6640625" style="508" customWidth="1"/>
    <col min="255" max="264" width="15" style="508" customWidth="1"/>
    <col min="265" max="265" width="6.6640625" style="508" customWidth="1"/>
    <col min="266" max="509" width="8.83203125" style="508"/>
    <col min="510" max="510" width="39.6640625" style="508" customWidth="1"/>
    <col min="511" max="520" width="15" style="508" customWidth="1"/>
    <col min="521" max="521" width="6.6640625" style="508" customWidth="1"/>
    <col min="522" max="765" width="8.83203125" style="508"/>
    <col min="766" max="766" width="39.6640625" style="508" customWidth="1"/>
    <col min="767" max="776" width="15" style="508" customWidth="1"/>
    <col min="777" max="777" width="6.6640625" style="508" customWidth="1"/>
    <col min="778" max="1021" width="8.83203125" style="508"/>
    <col min="1022" max="1022" width="39.6640625" style="508" customWidth="1"/>
    <col min="1023" max="1032" width="15" style="508" customWidth="1"/>
    <col min="1033" max="1033" width="6.6640625" style="508" customWidth="1"/>
    <col min="1034" max="1277" width="8.83203125" style="508"/>
    <col min="1278" max="1278" width="39.6640625" style="508" customWidth="1"/>
    <col min="1279" max="1288" width="15" style="508" customWidth="1"/>
    <col min="1289" max="1289" width="6.6640625" style="508" customWidth="1"/>
    <col min="1290" max="1533" width="8.83203125" style="508"/>
    <col min="1534" max="1534" width="39.6640625" style="508" customWidth="1"/>
    <col min="1535" max="1544" width="15" style="508" customWidth="1"/>
    <col min="1545" max="1545" width="6.6640625" style="508" customWidth="1"/>
    <col min="1546" max="1789" width="8.83203125" style="508"/>
    <col min="1790" max="1790" width="39.6640625" style="508" customWidth="1"/>
    <col min="1791" max="1800" width="15" style="508" customWidth="1"/>
    <col min="1801" max="1801" width="6.6640625" style="508" customWidth="1"/>
    <col min="1802" max="2045" width="8.83203125" style="508"/>
    <col min="2046" max="2046" width="39.6640625" style="508" customWidth="1"/>
    <col min="2047" max="2056" width="15" style="508" customWidth="1"/>
    <col min="2057" max="2057" width="6.6640625" style="508" customWidth="1"/>
    <col min="2058" max="2301" width="8.83203125" style="508"/>
    <col min="2302" max="2302" width="39.6640625" style="508" customWidth="1"/>
    <col min="2303" max="2312" width="15" style="508" customWidth="1"/>
    <col min="2313" max="2313" width="6.6640625" style="508" customWidth="1"/>
    <col min="2314" max="2557" width="8.83203125" style="508"/>
    <col min="2558" max="2558" width="39.6640625" style="508" customWidth="1"/>
    <col min="2559" max="2568" width="15" style="508" customWidth="1"/>
    <col min="2569" max="2569" width="6.6640625" style="508" customWidth="1"/>
    <col min="2570" max="2813" width="8.83203125" style="508"/>
    <col min="2814" max="2814" width="39.6640625" style="508" customWidth="1"/>
    <col min="2815" max="2824" width="15" style="508" customWidth="1"/>
    <col min="2825" max="2825" width="6.6640625" style="508" customWidth="1"/>
    <col min="2826" max="3069" width="8.83203125" style="508"/>
    <col min="3070" max="3070" width="39.6640625" style="508" customWidth="1"/>
    <col min="3071" max="3080" width="15" style="508" customWidth="1"/>
    <col min="3081" max="3081" width="6.6640625" style="508" customWidth="1"/>
    <col min="3082" max="3325" width="8.83203125" style="508"/>
    <col min="3326" max="3326" width="39.6640625" style="508" customWidth="1"/>
    <col min="3327" max="3336" width="15" style="508" customWidth="1"/>
    <col min="3337" max="3337" width="6.6640625" style="508" customWidth="1"/>
    <col min="3338" max="3581" width="8.83203125" style="508"/>
    <col min="3582" max="3582" width="39.6640625" style="508" customWidth="1"/>
    <col min="3583" max="3592" width="15" style="508" customWidth="1"/>
    <col min="3593" max="3593" width="6.6640625" style="508" customWidth="1"/>
    <col min="3594" max="3837" width="8.83203125" style="508"/>
    <col min="3838" max="3838" width="39.6640625" style="508" customWidth="1"/>
    <col min="3839" max="3848" width="15" style="508" customWidth="1"/>
    <col min="3849" max="3849" width="6.6640625" style="508" customWidth="1"/>
    <col min="3850" max="4093" width="8.83203125" style="508"/>
    <col min="4094" max="4094" width="39.6640625" style="508" customWidth="1"/>
    <col min="4095" max="4104" width="15" style="508" customWidth="1"/>
    <col min="4105" max="4105" width="6.6640625" style="508" customWidth="1"/>
    <col min="4106" max="4349" width="8.83203125" style="508"/>
    <col min="4350" max="4350" width="39.6640625" style="508" customWidth="1"/>
    <col min="4351" max="4360" width="15" style="508" customWidth="1"/>
    <col min="4361" max="4361" width="6.6640625" style="508" customWidth="1"/>
    <col min="4362" max="4605" width="8.83203125" style="508"/>
    <col min="4606" max="4606" width="39.6640625" style="508" customWidth="1"/>
    <col min="4607" max="4616" width="15" style="508" customWidth="1"/>
    <col min="4617" max="4617" width="6.6640625" style="508" customWidth="1"/>
    <col min="4618" max="4861" width="8.83203125" style="508"/>
    <col min="4862" max="4862" width="39.6640625" style="508" customWidth="1"/>
    <col min="4863" max="4872" width="15" style="508" customWidth="1"/>
    <col min="4873" max="4873" width="6.6640625" style="508" customWidth="1"/>
    <col min="4874" max="5117" width="8.83203125" style="508"/>
    <col min="5118" max="5118" width="39.6640625" style="508" customWidth="1"/>
    <col min="5119" max="5128" width="15" style="508" customWidth="1"/>
    <col min="5129" max="5129" width="6.6640625" style="508" customWidth="1"/>
    <col min="5130" max="5373" width="8.83203125" style="508"/>
    <col min="5374" max="5374" width="39.6640625" style="508" customWidth="1"/>
    <col min="5375" max="5384" width="15" style="508" customWidth="1"/>
    <col min="5385" max="5385" width="6.6640625" style="508" customWidth="1"/>
    <col min="5386" max="5629" width="8.83203125" style="508"/>
    <col min="5630" max="5630" width="39.6640625" style="508" customWidth="1"/>
    <col min="5631" max="5640" width="15" style="508" customWidth="1"/>
    <col min="5641" max="5641" width="6.6640625" style="508" customWidth="1"/>
    <col min="5642" max="5885" width="8.83203125" style="508"/>
    <col min="5886" max="5886" width="39.6640625" style="508" customWidth="1"/>
    <col min="5887" max="5896" width="15" style="508" customWidth="1"/>
    <col min="5897" max="5897" width="6.6640625" style="508" customWidth="1"/>
    <col min="5898" max="6141" width="8.83203125" style="508"/>
    <col min="6142" max="6142" width="39.6640625" style="508" customWidth="1"/>
    <col min="6143" max="6152" width="15" style="508" customWidth="1"/>
    <col min="6153" max="6153" width="6.6640625" style="508" customWidth="1"/>
    <col min="6154" max="6397" width="8.83203125" style="508"/>
    <col min="6398" max="6398" width="39.6640625" style="508" customWidth="1"/>
    <col min="6399" max="6408" width="15" style="508" customWidth="1"/>
    <col min="6409" max="6409" width="6.6640625" style="508" customWidth="1"/>
    <col min="6410" max="6653" width="8.83203125" style="508"/>
    <col min="6654" max="6654" width="39.6640625" style="508" customWidth="1"/>
    <col min="6655" max="6664" width="15" style="508" customWidth="1"/>
    <col min="6665" max="6665" width="6.6640625" style="508" customWidth="1"/>
    <col min="6666" max="6909" width="8.83203125" style="508"/>
    <col min="6910" max="6910" width="39.6640625" style="508" customWidth="1"/>
    <col min="6911" max="6920" width="15" style="508" customWidth="1"/>
    <col min="6921" max="6921" width="6.6640625" style="508" customWidth="1"/>
    <col min="6922" max="7165" width="8.83203125" style="508"/>
    <col min="7166" max="7166" width="39.6640625" style="508" customWidth="1"/>
    <col min="7167" max="7176" width="15" style="508" customWidth="1"/>
    <col min="7177" max="7177" width="6.6640625" style="508" customWidth="1"/>
    <col min="7178" max="7421" width="8.83203125" style="508"/>
    <col min="7422" max="7422" width="39.6640625" style="508" customWidth="1"/>
    <col min="7423" max="7432" width="15" style="508" customWidth="1"/>
    <col min="7433" max="7433" width="6.6640625" style="508" customWidth="1"/>
    <col min="7434" max="7677" width="8.83203125" style="508"/>
    <col min="7678" max="7678" width="39.6640625" style="508" customWidth="1"/>
    <col min="7679" max="7688" width="15" style="508" customWidth="1"/>
    <col min="7689" max="7689" width="6.6640625" style="508" customWidth="1"/>
    <col min="7690" max="7933" width="8.83203125" style="508"/>
    <col min="7934" max="7934" width="39.6640625" style="508" customWidth="1"/>
    <col min="7935" max="7944" width="15" style="508" customWidth="1"/>
    <col min="7945" max="7945" width="6.6640625" style="508" customWidth="1"/>
    <col min="7946" max="8189" width="8.83203125" style="508"/>
    <col min="8190" max="8190" width="39.6640625" style="508" customWidth="1"/>
    <col min="8191" max="8200" width="15" style="508" customWidth="1"/>
    <col min="8201" max="8201" width="6.6640625" style="508" customWidth="1"/>
    <col min="8202" max="8445" width="8.83203125" style="508"/>
    <col min="8446" max="8446" width="39.6640625" style="508" customWidth="1"/>
    <col min="8447" max="8456" width="15" style="508" customWidth="1"/>
    <col min="8457" max="8457" width="6.6640625" style="508" customWidth="1"/>
    <col min="8458" max="8701" width="8.83203125" style="508"/>
    <col min="8702" max="8702" width="39.6640625" style="508" customWidth="1"/>
    <col min="8703" max="8712" width="15" style="508" customWidth="1"/>
    <col min="8713" max="8713" width="6.6640625" style="508" customWidth="1"/>
    <col min="8714" max="8957" width="8.83203125" style="508"/>
    <col min="8958" max="8958" width="39.6640625" style="508" customWidth="1"/>
    <col min="8959" max="8968" width="15" style="508" customWidth="1"/>
    <col min="8969" max="8969" width="6.6640625" style="508" customWidth="1"/>
    <col min="8970" max="9213" width="8.83203125" style="508"/>
    <col min="9214" max="9214" width="39.6640625" style="508" customWidth="1"/>
    <col min="9215" max="9224" width="15" style="508" customWidth="1"/>
    <col min="9225" max="9225" width="6.6640625" style="508" customWidth="1"/>
    <col min="9226" max="9469" width="8.83203125" style="508"/>
    <col min="9470" max="9470" width="39.6640625" style="508" customWidth="1"/>
    <col min="9471" max="9480" width="15" style="508" customWidth="1"/>
    <col min="9481" max="9481" width="6.6640625" style="508" customWidth="1"/>
    <col min="9482" max="9725" width="8.83203125" style="508"/>
    <col min="9726" max="9726" width="39.6640625" style="508" customWidth="1"/>
    <col min="9727" max="9736" width="15" style="508" customWidth="1"/>
    <col min="9737" max="9737" width="6.6640625" style="508" customWidth="1"/>
    <col min="9738" max="9981" width="8.83203125" style="508"/>
    <col min="9982" max="9982" width="39.6640625" style="508" customWidth="1"/>
    <col min="9983" max="9992" width="15" style="508" customWidth="1"/>
    <col min="9993" max="9993" width="6.6640625" style="508" customWidth="1"/>
    <col min="9994" max="10237" width="8.83203125" style="508"/>
    <col min="10238" max="10238" width="39.6640625" style="508" customWidth="1"/>
    <col min="10239" max="10248" width="15" style="508" customWidth="1"/>
    <col min="10249" max="10249" width="6.6640625" style="508" customWidth="1"/>
    <col min="10250" max="10493" width="8.83203125" style="508"/>
    <col min="10494" max="10494" width="39.6640625" style="508" customWidth="1"/>
    <col min="10495" max="10504" width="15" style="508" customWidth="1"/>
    <col min="10505" max="10505" width="6.6640625" style="508" customWidth="1"/>
    <col min="10506" max="10749" width="8.83203125" style="508"/>
    <col min="10750" max="10750" width="39.6640625" style="508" customWidth="1"/>
    <col min="10751" max="10760" width="15" style="508" customWidth="1"/>
    <col min="10761" max="10761" width="6.6640625" style="508" customWidth="1"/>
    <col min="10762" max="11005" width="8.83203125" style="508"/>
    <col min="11006" max="11006" width="39.6640625" style="508" customWidth="1"/>
    <col min="11007" max="11016" width="15" style="508" customWidth="1"/>
    <col min="11017" max="11017" width="6.6640625" style="508" customWidth="1"/>
    <col min="11018" max="11261" width="8.83203125" style="508"/>
    <col min="11262" max="11262" width="39.6640625" style="508" customWidth="1"/>
    <col min="11263" max="11272" width="15" style="508" customWidth="1"/>
    <col min="11273" max="11273" width="6.6640625" style="508" customWidth="1"/>
    <col min="11274" max="11517" width="8.83203125" style="508"/>
    <col min="11518" max="11518" width="39.6640625" style="508" customWidth="1"/>
    <col min="11519" max="11528" width="15" style="508" customWidth="1"/>
    <col min="11529" max="11529" width="6.6640625" style="508" customWidth="1"/>
    <col min="11530" max="11773" width="8.83203125" style="508"/>
    <col min="11774" max="11774" width="39.6640625" style="508" customWidth="1"/>
    <col min="11775" max="11784" width="15" style="508" customWidth="1"/>
    <col min="11785" max="11785" width="6.6640625" style="508" customWidth="1"/>
    <col min="11786" max="12029" width="8.83203125" style="508"/>
    <col min="12030" max="12030" width="39.6640625" style="508" customWidth="1"/>
    <col min="12031" max="12040" width="15" style="508" customWidth="1"/>
    <col min="12041" max="12041" width="6.6640625" style="508" customWidth="1"/>
    <col min="12042" max="12285" width="8.83203125" style="508"/>
    <col min="12286" max="12286" width="39.6640625" style="508" customWidth="1"/>
    <col min="12287" max="12296" width="15" style="508" customWidth="1"/>
    <col min="12297" max="12297" width="6.6640625" style="508" customWidth="1"/>
    <col min="12298" max="12541" width="8.83203125" style="508"/>
    <col min="12542" max="12542" width="39.6640625" style="508" customWidth="1"/>
    <col min="12543" max="12552" width="15" style="508" customWidth="1"/>
    <col min="12553" max="12553" width="6.6640625" style="508" customWidth="1"/>
    <col min="12554" max="12797" width="8.83203125" style="508"/>
    <col min="12798" max="12798" width="39.6640625" style="508" customWidth="1"/>
    <col min="12799" max="12808" width="15" style="508" customWidth="1"/>
    <col min="12809" max="12809" width="6.6640625" style="508" customWidth="1"/>
    <col min="12810" max="13053" width="8.83203125" style="508"/>
    <col min="13054" max="13054" width="39.6640625" style="508" customWidth="1"/>
    <col min="13055" max="13064" width="15" style="508" customWidth="1"/>
    <col min="13065" max="13065" width="6.6640625" style="508" customWidth="1"/>
    <col min="13066" max="13309" width="8.83203125" style="508"/>
    <col min="13310" max="13310" width="39.6640625" style="508" customWidth="1"/>
    <col min="13311" max="13320" width="15" style="508" customWidth="1"/>
    <col min="13321" max="13321" width="6.6640625" style="508" customWidth="1"/>
    <col min="13322" max="13565" width="8.83203125" style="508"/>
    <col min="13566" max="13566" width="39.6640625" style="508" customWidth="1"/>
    <col min="13567" max="13576" width="15" style="508" customWidth="1"/>
    <col min="13577" max="13577" width="6.6640625" style="508" customWidth="1"/>
    <col min="13578" max="13821" width="8.83203125" style="508"/>
    <col min="13822" max="13822" width="39.6640625" style="508" customWidth="1"/>
    <col min="13823" max="13832" width="15" style="508" customWidth="1"/>
    <col min="13833" max="13833" width="6.6640625" style="508" customWidth="1"/>
    <col min="13834" max="14077" width="8.83203125" style="508"/>
    <col min="14078" max="14078" width="39.6640625" style="508" customWidth="1"/>
    <col min="14079" max="14088" width="15" style="508" customWidth="1"/>
    <col min="14089" max="14089" width="6.6640625" style="508" customWidth="1"/>
    <col min="14090" max="14333" width="8.83203125" style="508"/>
    <col min="14334" max="14334" width="39.6640625" style="508" customWidth="1"/>
    <col min="14335" max="14344" width="15" style="508" customWidth="1"/>
    <col min="14345" max="14345" width="6.6640625" style="508" customWidth="1"/>
    <col min="14346" max="14589" width="8.83203125" style="508"/>
    <col min="14590" max="14590" width="39.6640625" style="508" customWidth="1"/>
    <col min="14591" max="14600" width="15" style="508" customWidth="1"/>
    <col min="14601" max="14601" width="6.6640625" style="508" customWidth="1"/>
    <col min="14602" max="14845" width="8.83203125" style="508"/>
    <col min="14846" max="14846" width="39.6640625" style="508" customWidth="1"/>
    <col min="14847" max="14856" width="15" style="508" customWidth="1"/>
    <col min="14857" max="14857" width="6.6640625" style="508" customWidth="1"/>
    <col min="14858" max="15101" width="8.83203125" style="508"/>
    <col min="15102" max="15102" width="39.6640625" style="508" customWidth="1"/>
    <col min="15103" max="15112" width="15" style="508" customWidth="1"/>
    <col min="15113" max="15113" width="6.6640625" style="508" customWidth="1"/>
    <col min="15114" max="15357" width="8.83203125" style="508"/>
    <col min="15358" max="15358" width="39.6640625" style="508" customWidth="1"/>
    <col min="15359" max="15368" width="15" style="508" customWidth="1"/>
    <col min="15369" max="15369" width="6.6640625" style="508" customWidth="1"/>
    <col min="15370" max="15613" width="8.83203125" style="508"/>
    <col min="15614" max="15614" width="39.6640625" style="508" customWidth="1"/>
    <col min="15615" max="15624" width="15" style="508" customWidth="1"/>
    <col min="15625" max="15625" width="6.6640625" style="508" customWidth="1"/>
    <col min="15626" max="15869" width="8.83203125" style="508"/>
    <col min="15870" max="15870" width="39.6640625" style="508" customWidth="1"/>
    <col min="15871" max="15880" width="15" style="508" customWidth="1"/>
    <col min="15881" max="15881" width="6.6640625" style="508" customWidth="1"/>
    <col min="15882" max="16125" width="8.83203125" style="508"/>
    <col min="16126" max="16126" width="39.6640625" style="508" customWidth="1"/>
    <col min="16127" max="16136" width="15" style="508" customWidth="1"/>
    <col min="16137" max="16137" width="6.6640625" style="508" customWidth="1"/>
    <col min="16138" max="16383" width="8.83203125" style="508"/>
    <col min="16384" max="16384" width="8.83203125" style="508"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 customHeight="1">
      <c r="A2" s="2510" t="s">
        <v>3776</v>
      </c>
      <c r="E2" s="2663"/>
      <c r="F2" s="2664"/>
      <c r="G2" s="2663"/>
    </row>
    <row r="3" spans="1:89" ht="16.5" customHeight="1">
      <c r="A3" s="2665"/>
      <c r="E3" s="2666"/>
      <c r="F3" s="2667"/>
      <c r="G3" s="2666"/>
      <c r="I3" s="2666"/>
      <c r="J3" s="2666"/>
      <c r="K3" s="2666"/>
      <c r="L3" s="2666"/>
      <c r="M3" s="2668" t="s">
        <v>3265</v>
      </c>
    </row>
    <row r="4" spans="1:89" ht="24" customHeight="1">
      <c r="A4" s="7217" t="s">
        <v>3777</v>
      </c>
      <c r="B4" s="7218"/>
      <c r="C4" s="7218"/>
      <c r="D4" s="2145">
        <v>2010</v>
      </c>
      <c r="E4" s="2145">
        <v>2011</v>
      </c>
      <c r="F4" s="2145">
        <v>2012</v>
      </c>
      <c r="G4" s="2145">
        <v>2013</v>
      </c>
      <c r="H4" s="2145">
        <v>2014</v>
      </c>
      <c r="I4" s="2145">
        <v>2015</v>
      </c>
      <c r="J4" s="2145">
        <v>2016</v>
      </c>
      <c r="K4" s="2145">
        <v>2017</v>
      </c>
      <c r="L4" s="2145">
        <v>2018</v>
      </c>
      <c r="M4" s="2145">
        <v>2019</v>
      </c>
    </row>
    <row r="5" spans="1:89" ht="16.899999999999999" customHeight="1">
      <c r="A5" s="2669" t="s">
        <v>3778</v>
      </c>
      <c r="B5" s="2670"/>
      <c r="C5" s="2670"/>
      <c r="D5" s="2671">
        <v>22159</v>
      </c>
      <c r="E5" s="2671">
        <v>22140</v>
      </c>
      <c r="F5" s="2671">
        <v>22143</v>
      </c>
      <c r="G5" s="2672">
        <v>22108</v>
      </c>
      <c r="H5" s="2672">
        <v>22103</v>
      </c>
      <c r="I5" s="2673">
        <v>22069</v>
      </c>
      <c r="J5" s="2673">
        <v>22066</v>
      </c>
      <c r="K5" s="2673">
        <v>22066</v>
      </c>
      <c r="L5" s="2146">
        <v>22048</v>
      </c>
      <c r="M5" s="2146">
        <v>22031</v>
      </c>
    </row>
    <row r="6" spans="1:89" ht="16.899999999999999" customHeight="1">
      <c r="A6" s="2674" t="s">
        <v>3779</v>
      </c>
      <c r="B6" s="2160"/>
      <c r="C6" s="2160"/>
      <c r="D6" s="2153">
        <v>11916</v>
      </c>
      <c r="E6" s="2153">
        <v>11897</v>
      </c>
      <c r="F6" s="2153">
        <v>11900</v>
      </c>
      <c r="G6" s="2154">
        <v>11867</v>
      </c>
      <c r="H6" s="2154">
        <v>11830</v>
      </c>
      <c r="I6" s="2147">
        <v>11804</v>
      </c>
      <c r="J6" s="2147">
        <v>11798</v>
      </c>
      <c r="K6" s="2147">
        <v>11802</v>
      </c>
      <c r="L6" s="2148">
        <v>11799</v>
      </c>
      <c r="M6" s="2148">
        <v>11799</v>
      </c>
    </row>
    <row r="7" spans="1:89" ht="16.899999999999999" customHeight="1">
      <c r="A7" s="2674" t="s">
        <v>3780</v>
      </c>
      <c r="B7" s="2675"/>
      <c r="C7" s="2675"/>
      <c r="D7" s="2153">
        <v>799</v>
      </c>
      <c r="E7" s="2153">
        <v>799</v>
      </c>
      <c r="F7" s="2153">
        <v>799</v>
      </c>
      <c r="G7" s="2154">
        <v>799</v>
      </c>
      <c r="H7" s="2154">
        <v>799</v>
      </c>
      <c r="I7" s="2147">
        <v>799</v>
      </c>
      <c r="J7" s="2147">
        <v>799</v>
      </c>
      <c r="K7" s="2147">
        <v>799</v>
      </c>
      <c r="L7" s="2148">
        <v>799</v>
      </c>
      <c r="M7" s="2148">
        <v>799</v>
      </c>
    </row>
    <row r="8" spans="1:89" ht="16.899999999999999" customHeight="1">
      <c r="A8" s="2676" t="s">
        <v>3781</v>
      </c>
      <c r="B8" s="2677"/>
      <c r="C8" s="2678"/>
      <c r="D8" s="2158">
        <v>200</v>
      </c>
      <c r="E8" s="2158">
        <v>200</v>
      </c>
      <c r="F8" s="2158">
        <v>200</v>
      </c>
      <c r="G8" s="2679">
        <v>200</v>
      </c>
      <c r="H8" s="2679">
        <v>200</v>
      </c>
      <c r="I8" s="2150">
        <v>200</v>
      </c>
      <c r="J8" s="2150">
        <v>200</v>
      </c>
      <c r="K8" s="2150">
        <v>200</v>
      </c>
      <c r="L8" s="2149">
        <v>200</v>
      </c>
      <c r="M8" s="2149">
        <v>200</v>
      </c>
    </row>
    <row r="9" spans="1:89" ht="16.899999999999999" customHeight="1">
      <c r="A9" s="2676" t="s">
        <v>3782</v>
      </c>
      <c r="B9" s="2677"/>
      <c r="C9" s="2678"/>
      <c r="D9" s="2158">
        <v>599</v>
      </c>
      <c r="E9" s="2158">
        <v>599</v>
      </c>
      <c r="F9" s="2158">
        <v>599</v>
      </c>
      <c r="G9" s="2679">
        <v>599</v>
      </c>
      <c r="H9" s="2679">
        <v>599</v>
      </c>
      <c r="I9" s="2150">
        <v>599</v>
      </c>
      <c r="J9" s="2150">
        <v>599</v>
      </c>
      <c r="K9" s="2150">
        <v>599</v>
      </c>
      <c r="L9" s="2149">
        <v>599</v>
      </c>
      <c r="M9" s="2149">
        <v>599</v>
      </c>
    </row>
    <row r="10" spans="1:89" ht="16.899999999999999" customHeight="1">
      <c r="A10" s="2674" t="s">
        <v>3783</v>
      </c>
      <c r="B10" s="2675"/>
      <c r="C10" s="2675"/>
      <c r="D10" s="2153">
        <v>6574</v>
      </c>
      <c r="E10" s="2153">
        <v>6574</v>
      </c>
      <c r="F10" s="2153">
        <v>6574</v>
      </c>
      <c r="G10" s="2154">
        <v>6574</v>
      </c>
      <c r="H10" s="2154">
        <v>6574</v>
      </c>
      <c r="I10" s="2147">
        <v>6574</v>
      </c>
      <c r="J10" s="2147">
        <v>6574</v>
      </c>
      <c r="K10" s="2147">
        <v>6574</v>
      </c>
      <c r="L10" s="2151">
        <v>6574</v>
      </c>
      <c r="M10" s="2148">
        <v>6574</v>
      </c>
    </row>
    <row r="11" spans="1:89" ht="16.899999999999999" customHeight="1">
      <c r="A11" s="2674" t="s">
        <v>3784</v>
      </c>
      <c r="B11" s="2675"/>
      <c r="C11" s="2675"/>
      <c r="D11" s="2153">
        <v>472</v>
      </c>
      <c r="E11" s="2153">
        <v>497</v>
      </c>
      <c r="F11" s="2153">
        <v>497</v>
      </c>
      <c r="G11" s="2154">
        <v>497</v>
      </c>
      <c r="H11" s="2154">
        <v>497</v>
      </c>
      <c r="I11" s="2147">
        <v>497</v>
      </c>
      <c r="J11" s="2147">
        <v>497</v>
      </c>
      <c r="K11" s="2147">
        <v>497</v>
      </c>
      <c r="L11" s="2148">
        <v>497</v>
      </c>
      <c r="M11" s="2148">
        <v>497</v>
      </c>
    </row>
    <row r="12" spans="1:89" ht="16.899999999999999" customHeight="1">
      <c r="A12" s="2674" t="s">
        <v>3785</v>
      </c>
      <c r="B12" s="2675"/>
      <c r="C12" s="2675"/>
      <c r="D12" s="2153">
        <v>134</v>
      </c>
      <c r="E12" s="2153">
        <v>134</v>
      </c>
      <c r="F12" s="2153">
        <v>134</v>
      </c>
      <c r="G12" s="2154">
        <v>134</v>
      </c>
      <c r="H12" s="2154">
        <v>134</v>
      </c>
      <c r="I12" s="2147">
        <v>134</v>
      </c>
      <c r="J12" s="2147">
        <v>134</v>
      </c>
      <c r="K12" s="2147">
        <v>137</v>
      </c>
      <c r="L12" s="2152" t="s">
        <v>3786</v>
      </c>
      <c r="M12" s="2148">
        <v>136</v>
      </c>
    </row>
    <row r="13" spans="1:89" ht="16.899999999999999" customHeight="1">
      <c r="A13" s="2674" t="s">
        <v>3787</v>
      </c>
      <c r="B13" s="2675"/>
      <c r="C13" s="2675"/>
      <c r="D13" s="2153">
        <v>275</v>
      </c>
      <c r="E13" s="2153">
        <v>275</v>
      </c>
      <c r="F13" s="2153">
        <v>275</v>
      </c>
      <c r="G13" s="2153">
        <v>275</v>
      </c>
      <c r="H13" s="2154">
        <v>275</v>
      </c>
      <c r="I13" s="2147">
        <v>275</v>
      </c>
      <c r="J13" s="2147">
        <v>275</v>
      </c>
      <c r="K13" s="2147">
        <v>275</v>
      </c>
      <c r="L13" s="2148">
        <v>275</v>
      </c>
      <c r="M13" s="2148">
        <v>275</v>
      </c>
    </row>
    <row r="14" spans="1:89" ht="16.899999999999999" customHeight="1">
      <c r="A14" s="7219" t="s">
        <v>3788</v>
      </c>
      <c r="B14" s="7220"/>
      <c r="C14" s="7221"/>
      <c r="D14" s="2153">
        <v>26</v>
      </c>
      <c r="E14" s="2153">
        <v>46</v>
      </c>
      <c r="F14" s="2153">
        <v>46</v>
      </c>
      <c r="G14" s="2153">
        <v>46</v>
      </c>
      <c r="H14" s="2154">
        <v>46</v>
      </c>
      <c r="I14" s="2147">
        <v>46</v>
      </c>
      <c r="J14" s="2147">
        <v>46</v>
      </c>
      <c r="K14" s="2147">
        <v>46</v>
      </c>
      <c r="L14" s="2148">
        <v>46</v>
      </c>
      <c r="M14" s="2148">
        <v>46</v>
      </c>
    </row>
    <row r="15" spans="1:89" ht="16.899999999999999" customHeight="1">
      <c r="A15" s="2155" t="s">
        <v>3789</v>
      </c>
      <c r="B15" s="2156"/>
      <c r="C15" s="2157"/>
      <c r="D15" s="2158">
        <v>26</v>
      </c>
      <c r="E15" s="2158">
        <v>26</v>
      </c>
      <c r="F15" s="2158">
        <v>26</v>
      </c>
      <c r="G15" s="2158">
        <v>26</v>
      </c>
      <c r="H15" s="2158">
        <v>26</v>
      </c>
      <c r="I15" s="2158">
        <v>26</v>
      </c>
      <c r="J15" s="2158">
        <v>26</v>
      </c>
      <c r="K15" s="2158">
        <v>26</v>
      </c>
      <c r="L15" s="2149">
        <v>26</v>
      </c>
      <c r="M15" s="2149">
        <v>26</v>
      </c>
    </row>
    <row r="16" spans="1:89" ht="16.899999999999999" customHeight="1">
      <c r="A16" s="2155" t="s">
        <v>3790</v>
      </c>
      <c r="B16" s="2156"/>
      <c r="C16" s="2157"/>
      <c r="D16" s="2158" t="s">
        <v>3791</v>
      </c>
      <c r="E16" s="2158">
        <v>20</v>
      </c>
      <c r="F16" s="2158">
        <v>20</v>
      </c>
      <c r="G16" s="2158">
        <v>20</v>
      </c>
      <c r="H16" s="2158">
        <v>20</v>
      </c>
      <c r="I16" s="2158">
        <v>20</v>
      </c>
      <c r="J16" s="2158">
        <v>20</v>
      </c>
      <c r="K16" s="2158">
        <v>20</v>
      </c>
      <c r="L16" s="2149">
        <v>20</v>
      </c>
      <c r="M16" s="2149">
        <v>20</v>
      </c>
    </row>
    <row r="17" spans="1:13" ht="16.899999999999999" customHeight="1">
      <c r="A17" s="7222" t="s">
        <v>3792</v>
      </c>
      <c r="B17" s="7223"/>
      <c r="C17" s="7224"/>
      <c r="D17" s="2153">
        <v>1332</v>
      </c>
      <c r="E17" s="2153">
        <v>1287</v>
      </c>
      <c r="F17" s="2153">
        <v>1287</v>
      </c>
      <c r="G17" s="2154">
        <v>1286</v>
      </c>
      <c r="H17" s="2154">
        <v>1323</v>
      </c>
      <c r="I17" s="2147">
        <v>1315</v>
      </c>
      <c r="J17" s="2147">
        <v>1320</v>
      </c>
      <c r="K17" s="2147">
        <v>1313</v>
      </c>
      <c r="L17" s="2148" t="s">
        <v>3793</v>
      </c>
      <c r="M17" s="2148">
        <v>1316</v>
      </c>
    </row>
    <row r="18" spans="1:13" ht="16.899999999999999" customHeight="1">
      <c r="A18" s="2674" t="s">
        <v>3794</v>
      </c>
      <c r="B18" s="2675"/>
      <c r="C18" s="2675"/>
      <c r="D18" s="2153">
        <v>631</v>
      </c>
      <c r="E18" s="2153">
        <v>631</v>
      </c>
      <c r="F18" s="2153">
        <v>631</v>
      </c>
      <c r="G18" s="2154">
        <v>630</v>
      </c>
      <c r="H18" s="2154">
        <v>625</v>
      </c>
      <c r="I18" s="2147">
        <v>625</v>
      </c>
      <c r="J18" s="2147">
        <v>623</v>
      </c>
      <c r="K18" s="2147">
        <v>623</v>
      </c>
      <c r="L18" s="2148">
        <v>606</v>
      </c>
      <c r="M18" s="2148">
        <v>589</v>
      </c>
    </row>
    <row r="19" spans="1:13" ht="16.899999999999999" customHeight="1">
      <c r="A19" s="2680" t="s">
        <v>3795</v>
      </c>
      <c r="B19" s="2678"/>
      <c r="C19" s="2678"/>
      <c r="D19" s="2158">
        <v>222</v>
      </c>
      <c r="E19" s="2158">
        <v>222</v>
      </c>
      <c r="F19" s="2158">
        <v>222</v>
      </c>
      <c r="G19" s="2679">
        <v>221</v>
      </c>
      <c r="H19" s="2679">
        <v>216</v>
      </c>
      <c r="I19" s="2150">
        <v>216</v>
      </c>
      <c r="J19" s="2150">
        <v>214</v>
      </c>
      <c r="K19" s="2150">
        <v>214</v>
      </c>
      <c r="L19" s="2149">
        <v>214</v>
      </c>
      <c r="M19" s="2149">
        <v>214</v>
      </c>
    </row>
    <row r="20" spans="1:13" ht="16.899999999999999" customHeight="1">
      <c r="A20" s="7225" t="s">
        <v>3796</v>
      </c>
      <c r="B20" s="7226"/>
      <c r="C20" s="7227"/>
      <c r="D20" s="2158">
        <v>230</v>
      </c>
      <c r="E20" s="2158">
        <v>230</v>
      </c>
      <c r="F20" s="2158">
        <v>230</v>
      </c>
      <c r="G20" s="2679">
        <v>230</v>
      </c>
      <c r="H20" s="2679">
        <v>230</v>
      </c>
      <c r="I20" s="2150">
        <v>230</v>
      </c>
      <c r="J20" s="2150">
        <v>230</v>
      </c>
      <c r="K20" s="2150">
        <v>230</v>
      </c>
      <c r="L20" s="2149">
        <v>230</v>
      </c>
      <c r="M20" s="2149">
        <v>230</v>
      </c>
    </row>
    <row r="21" spans="1:13" ht="16.899999999999999" customHeight="1">
      <c r="A21" s="2680" t="s">
        <v>3797</v>
      </c>
      <c r="B21" s="2678"/>
      <c r="C21" s="2678"/>
      <c r="D21" s="2158">
        <v>179</v>
      </c>
      <c r="E21" s="2158">
        <v>179</v>
      </c>
      <c r="F21" s="2158">
        <v>179</v>
      </c>
      <c r="G21" s="2679">
        <v>179</v>
      </c>
      <c r="H21" s="2679">
        <v>179</v>
      </c>
      <c r="I21" s="2150">
        <v>179</v>
      </c>
      <c r="J21" s="2150">
        <v>179</v>
      </c>
      <c r="K21" s="2150">
        <v>179</v>
      </c>
      <c r="L21" s="2149">
        <v>162</v>
      </c>
      <c r="M21" s="2149">
        <v>162</v>
      </c>
    </row>
    <row r="22" spans="1:13" ht="16.899999999999999" customHeight="1">
      <c r="A22" s="2681"/>
      <c r="B22" s="2160"/>
      <c r="C22" s="2160"/>
      <c r="D22" s="2153"/>
      <c r="E22" s="2153"/>
      <c r="F22" s="2153"/>
      <c r="G22" s="2153"/>
      <c r="H22" s="2153"/>
      <c r="I22" s="2682"/>
      <c r="J22" s="2682"/>
      <c r="K22" s="2682"/>
      <c r="M22" s="2682"/>
    </row>
    <row r="23" spans="1:13" ht="16.899999999999999" customHeight="1">
      <c r="A23" s="2669" t="s">
        <v>3798</v>
      </c>
      <c r="B23" s="2160"/>
      <c r="C23" s="2160"/>
      <c r="D23" s="2671">
        <f>SUM(D24,D28,)</f>
        <v>25000</v>
      </c>
      <c r="E23" s="2671">
        <v>25000</v>
      </c>
      <c r="F23" s="2671">
        <v>25000</v>
      </c>
      <c r="G23" s="2672">
        <v>25000</v>
      </c>
      <c r="H23" s="2672">
        <v>25000</v>
      </c>
      <c r="I23" s="2673">
        <v>25000</v>
      </c>
      <c r="J23" s="2673">
        <v>25000</v>
      </c>
      <c r="K23" s="2673">
        <v>25000</v>
      </c>
      <c r="L23" s="2146">
        <v>25000</v>
      </c>
      <c r="M23" s="2673">
        <v>25000</v>
      </c>
    </row>
    <row r="24" spans="1:13" ht="16.899999999999999" customHeight="1">
      <c r="A24" s="2674" t="s">
        <v>3799</v>
      </c>
      <c r="B24" s="2675"/>
      <c r="C24" s="2160"/>
      <c r="D24" s="2153">
        <v>6553</v>
      </c>
      <c r="E24" s="2153">
        <v>6553</v>
      </c>
      <c r="F24" s="2153">
        <v>6553</v>
      </c>
      <c r="G24" s="2154">
        <v>6553</v>
      </c>
      <c r="H24" s="2154">
        <v>6553</v>
      </c>
      <c r="I24" s="2147">
        <v>6553</v>
      </c>
      <c r="J24" s="2147">
        <v>6553</v>
      </c>
      <c r="K24" s="2147">
        <v>6553</v>
      </c>
      <c r="L24" s="2148">
        <v>6553</v>
      </c>
      <c r="M24" s="2147">
        <v>6553</v>
      </c>
    </row>
    <row r="25" spans="1:13" ht="16.899999999999999" customHeight="1">
      <c r="A25" s="2680" t="s">
        <v>3800</v>
      </c>
      <c r="B25" s="2678"/>
      <c r="C25" s="2678"/>
      <c r="D25" s="2158">
        <v>3800</v>
      </c>
      <c r="E25" s="2158">
        <v>3800</v>
      </c>
      <c r="F25" s="2158">
        <v>3800</v>
      </c>
      <c r="G25" s="2679">
        <v>3800</v>
      </c>
      <c r="H25" s="2679">
        <v>3800</v>
      </c>
      <c r="I25" s="2150">
        <v>3800</v>
      </c>
      <c r="J25" s="2150">
        <v>3800</v>
      </c>
      <c r="K25" s="2150">
        <v>3800</v>
      </c>
      <c r="L25" s="2149">
        <v>3800</v>
      </c>
      <c r="M25" s="2150">
        <v>3800</v>
      </c>
    </row>
    <row r="26" spans="1:13" ht="16.899999999999999" customHeight="1">
      <c r="A26" s="2680" t="s">
        <v>3801</v>
      </c>
      <c r="B26" s="2678"/>
      <c r="C26" s="2678"/>
      <c r="D26" s="2158">
        <v>2740</v>
      </c>
      <c r="E26" s="2158">
        <v>2740</v>
      </c>
      <c r="F26" s="2158">
        <v>2740</v>
      </c>
      <c r="G26" s="2679">
        <v>2740</v>
      </c>
      <c r="H26" s="2679">
        <v>2740</v>
      </c>
      <c r="I26" s="2150">
        <v>2740</v>
      </c>
      <c r="J26" s="2150">
        <v>2740</v>
      </c>
      <c r="K26" s="2150">
        <v>2740</v>
      </c>
      <c r="L26" s="2149">
        <v>2740</v>
      </c>
      <c r="M26" s="2150">
        <v>2740</v>
      </c>
    </row>
    <row r="27" spans="1:13" ht="16.899999999999999" customHeight="1">
      <c r="A27" s="2680" t="s">
        <v>3802</v>
      </c>
      <c r="B27" s="2678"/>
      <c r="C27" s="2678"/>
      <c r="D27" s="2158">
        <v>13</v>
      </c>
      <c r="E27" s="2158">
        <v>13</v>
      </c>
      <c r="F27" s="2158">
        <v>13</v>
      </c>
      <c r="G27" s="2679">
        <v>13</v>
      </c>
      <c r="H27" s="2679">
        <v>13</v>
      </c>
      <c r="I27" s="2150">
        <v>13</v>
      </c>
      <c r="J27" s="2150">
        <v>13</v>
      </c>
      <c r="K27" s="2150">
        <v>13</v>
      </c>
      <c r="L27" s="2149">
        <v>13</v>
      </c>
      <c r="M27" s="2150">
        <v>13</v>
      </c>
    </row>
    <row r="28" spans="1:13" ht="16.899999999999999" customHeight="1">
      <c r="A28" s="2683" t="s">
        <v>3803</v>
      </c>
      <c r="B28" s="2675"/>
      <c r="C28" s="2675"/>
      <c r="D28" s="2153">
        <v>18447</v>
      </c>
      <c r="E28" s="2153">
        <v>18447</v>
      </c>
      <c r="F28" s="2153">
        <v>18447</v>
      </c>
      <c r="G28" s="2154">
        <v>18447</v>
      </c>
      <c r="H28" s="2154">
        <v>18447</v>
      </c>
      <c r="I28" s="2147">
        <v>18447</v>
      </c>
      <c r="J28" s="2147">
        <v>18447</v>
      </c>
      <c r="K28" s="2147">
        <v>18447</v>
      </c>
      <c r="L28" s="2148">
        <v>18447</v>
      </c>
      <c r="M28" s="2147">
        <v>18447</v>
      </c>
    </row>
    <row r="29" spans="1:13" ht="19.899999999999999" customHeight="1">
      <c r="A29" s="7214" t="s">
        <v>260</v>
      </c>
      <c r="B29" s="7215"/>
      <c r="C29" s="7216"/>
      <c r="D29" s="2684">
        <v>47159</v>
      </c>
      <c r="E29" s="2684">
        <v>47140</v>
      </c>
      <c r="F29" s="2684">
        <v>47143</v>
      </c>
      <c r="G29" s="2685">
        <v>47108</v>
      </c>
      <c r="H29" s="2685">
        <v>47103</v>
      </c>
      <c r="I29" s="2685">
        <v>47069</v>
      </c>
      <c r="J29" s="2685">
        <v>47066</v>
      </c>
      <c r="K29" s="2685">
        <v>47066</v>
      </c>
      <c r="L29" s="2685">
        <v>47048</v>
      </c>
      <c r="M29" s="2159">
        <v>47031</v>
      </c>
    </row>
    <row r="30" spans="1:13">
      <c r="A30" s="2686" t="s">
        <v>3804</v>
      </c>
      <c r="B30" s="2687"/>
      <c r="C30" s="2687"/>
      <c r="D30" s="2688"/>
      <c r="E30" s="2688"/>
      <c r="F30" s="2688"/>
    </row>
    <row r="31" spans="1:13" ht="18">
      <c r="A31" s="2689" t="s">
        <v>3805</v>
      </c>
    </row>
    <row r="32" spans="1:13" ht="18">
      <c r="A32" s="2690" t="s">
        <v>3806</v>
      </c>
    </row>
    <row r="33" spans="1:1" ht="18">
      <c r="A33" s="2160" t="s">
        <v>3807</v>
      </c>
    </row>
    <row r="34" spans="1:1" ht="18">
      <c r="A34" s="2689" t="s">
        <v>3808</v>
      </c>
    </row>
  </sheetData>
  <mergeCells count="6">
    <mergeCell ref="A29:C29"/>
    <mergeCell ref="A1:C1"/>
    <mergeCell ref="A4:C4"/>
    <mergeCell ref="A14:C14"/>
    <mergeCell ref="A17:C17"/>
    <mergeCell ref="A20:C20"/>
  </mergeCells>
  <hyperlinks>
    <hyperlink ref="A1" location="CONTENT!A1" display="Back to table of contents"/>
  </hyperlinks>
  <pageMargins left="0.52" right="7.0000000000000007E-2" top="0.42" bottom="0.09" header="0.17" footer="0"/>
  <pageSetup paperSize="9" orientation="landscape" r:id="rId1"/>
  <headerFooter alignWithMargins="0"/>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pageSetUpPr fitToPage="1"/>
  </sheetPr>
  <dimension ref="A1:CL31"/>
  <sheetViews>
    <sheetView workbookViewId="0">
      <selection sqref="A1:XFD1"/>
    </sheetView>
  </sheetViews>
  <sheetFormatPr defaultRowHeight="15.75"/>
  <cols>
    <col min="1" max="1" width="24.5" style="2621" customWidth="1"/>
    <col min="2" max="6" width="12.83203125" style="2621" customWidth="1"/>
    <col min="7" max="7" width="14" style="2621" customWidth="1"/>
    <col min="8" max="11" width="12.83203125" style="2621" customWidth="1"/>
    <col min="12" max="254" width="8.83203125" style="2621"/>
    <col min="255" max="255" width="24.5" style="2621" customWidth="1"/>
    <col min="256" max="260" width="12.83203125" style="2621" customWidth="1"/>
    <col min="261" max="261" width="14" style="2621" customWidth="1"/>
    <col min="262" max="265" width="12.83203125" style="2621" customWidth="1"/>
    <col min="266" max="510" width="8.83203125" style="2621"/>
    <col min="511" max="511" width="24.5" style="2621" customWidth="1"/>
    <col min="512" max="516" width="12.83203125" style="2621" customWidth="1"/>
    <col min="517" max="517" width="14" style="2621" customWidth="1"/>
    <col min="518" max="521" width="12.83203125" style="2621" customWidth="1"/>
    <col min="522" max="766" width="8.83203125" style="2621"/>
    <col min="767" max="767" width="24.5" style="2621" customWidth="1"/>
    <col min="768" max="772" width="12.83203125" style="2621" customWidth="1"/>
    <col min="773" max="773" width="14" style="2621" customWidth="1"/>
    <col min="774" max="777" width="12.83203125" style="2621" customWidth="1"/>
    <col min="778" max="1022" width="8.83203125" style="2621"/>
    <col min="1023" max="1023" width="24.5" style="2621" customWidth="1"/>
    <col min="1024" max="1028" width="12.83203125" style="2621" customWidth="1"/>
    <col min="1029" max="1029" width="14" style="2621" customWidth="1"/>
    <col min="1030" max="1033" width="12.83203125" style="2621" customWidth="1"/>
    <col min="1034" max="1278" width="8.83203125" style="2621"/>
    <col min="1279" max="1279" width="24.5" style="2621" customWidth="1"/>
    <col min="1280" max="1284" width="12.83203125" style="2621" customWidth="1"/>
    <col min="1285" max="1285" width="14" style="2621" customWidth="1"/>
    <col min="1286" max="1289" width="12.83203125" style="2621" customWidth="1"/>
    <col min="1290" max="1534" width="8.83203125" style="2621"/>
    <col min="1535" max="1535" width="24.5" style="2621" customWidth="1"/>
    <col min="1536" max="1540" width="12.83203125" style="2621" customWidth="1"/>
    <col min="1541" max="1541" width="14" style="2621" customWidth="1"/>
    <col min="1542" max="1545" width="12.83203125" style="2621" customWidth="1"/>
    <col min="1546" max="1790" width="8.83203125" style="2621"/>
    <col min="1791" max="1791" width="24.5" style="2621" customWidth="1"/>
    <col min="1792" max="1796" width="12.83203125" style="2621" customWidth="1"/>
    <col min="1797" max="1797" width="14" style="2621" customWidth="1"/>
    <col min="1798" max="1801" width="12.83203125" style="2621" customWidth="1"/>
    <col min="1802" max="2046" width="8.83203125" style="2621"/>
    <col min="2047" max="2047" width="24.5" style="2621" customWidth="1"/>
    <col min="2048" max="2052" width="12.83203125" style="2621" customWidth="1"/>
    <col min="2053" max="2053" width="14" style="2621" customWidth="1"/>
    <col min="2054" max="2057" width="12.83203125" style="2621" customWidth="1"/>
    <col min="2058" max="2302" width="8.83203125" style="2621"/>
    <col min="2303" max="2303" width="24.5" style="2621" customWidth="1"/>
    <col min="2304" max="2308" width="12.83203125" style="2621" customWidth="1"/>
    <col min="2309" max="2309" width="14" style="2621" customWidth="1"/>
    <col min="2310" max="2313" width="12.83203125" style="2621" customWidth="1"/>
    <col min="2314" max="2558" width="8.83203125" style="2621"/>
    <col min="2559" max="2559" width="24.5" style="2621" customWidth="1"/>
    <col min="2560" max="2564" width="12.83203125" style="2621" customWidth="1"/>
    <col min="2565" max="2565" width="14" style="2621" customWidth="1"/>
    <col min="2566" max="2569" width="12.83203125" style="2621" customWidth="1"/>
    <col min="2570" max="2814" width="8.83203125" style="2621"/>
    <col min="2815" max="2815" width="24.5" style="2621" customWidth="1"/>
    <col min="2816" max="2820" width="12.83203125" style="2621" customWidth="1"/>
    <col min="2821" max="2821" width="14" style="2621" customWidth="1"/>
    <col min="2822" max="2825" width="12.83203125" style="2621" customWidth="1"/>
    <col min="2826" max="3070" width="8.83203125" style="2621"/>
    <col min="3071" max="3071" width="24.5" style="2621" customWidth="1"/>
    <col min="3072" max="3076" width="12.83203125" style="2621" customWidth="1"/>
    <col min="3077" max="3077" width="14" style="2621" customWidth="1"/>
    <col min="3078" max="3081" width="12.83203125" style="2621" customWidth="1"/>
    <col min="3082" max="3326" width="8.83203125" style="2621"/>
    <col min="3327" max="3327" width="24.5" style="2621" customWidth="1"/>
    <col min="3328" max="3332" width="12.83203125" style="2621" customWidth="1"/>
    <col min="3333" max="3333" width="14" style="2621" customWidth="1"/>
    <col min="3334" max="3337" width="12.83203125" style="2621" customWidth="1"/>
    <col min="3338" max="3582" width="8.83203125" style="2621"/>
    <col min="3583" max="3583" width="24.5" style="2621" customWidth="1"/>
    <col min="3584" max="3588" width="12.83203125" style="2621" customWidth="1"/>
    <col min="3589" max="3589" width="14" style="2621" customWidth="1"/>
    <col min="3590" max="3593" width="12.83203125" style="2621" customWidth="1"/>
    <col min="3594" max="3838" width="8.83203125" style="2621"/>
    <col min="3839" max="3839" width="24.5" style="2621" customWidth="1"/>
    <col min="3840" max="3844" width="12.83203125" style="2621" customWidth="1"/>
    <col min="3845" max="3845" width="14" style="2621" customWidth="1"/>
    <col min="3846" max="3849" width="12.83203125" style="2621" customWidth="1"/>
    <col min="3850" max="4094" width="8.83203125" style="2621"/>
    <col min="4095" max="4095" width="24.5" style="2621" customWidth="1"/>
    <col min="4096" max="4100" width="12.83203125" style="2621" customWidth="1"/>
    <col min="4101" max="4101" width="14" style="2621" customWidth="1"/>
    <col min="4102" max="4105" width="12.83203125" style="2621" customWidth="1"/>
    <col min="4106" max="4350" width="8.83203125" style="2621"/>
    <col min="4351" max="4351" width="24.5" style="2621" customWidth="1"/>
    <col min="4352" max="4356" width="12.83203125" style="2621" customWidth="1"/>
    <col min="4357" max="4357" width="14" style="2621" customWidth="1"/>
    <col min="4358" max="4361" width="12.83203125" style="2621" customWidth="1"/>
    <col min="4362" max="4606" width="8.83203125" style="2621"/>
    <col min="4607" max="4607" width="24.5" style="2621" customWidth="1"/>
    <col min="4608" max="4612" width="12.83203125" style="2621" customWidth="1"/>
    <col min="4613" max="4613" width="14" style="2621" customWidth="1"/>
    <col min="4614" max="4617" width="12.83203125" style="2621" customWidth="1"/>
    <col min="4618" max="4862" width="8.83203125" style="2621"/>
    <col min="4863" max="4863" width="24.5" style="2621" customWidth="1"/>
    <col min="4864" max="4868" width="12.83203125" style="2621" customWidth="1"/>
    <col min="4869" max="4869" width="14" style="2621" customWidth="1"/>
    <col min="4870" max="4873" width="12.83203125" style="2621" customWidth="1"/>
    <col min="4874" max="5118" width="8.83203125" style="2621"/>
    <col min="5119" max="5119" width="24.5" style="2621" customWidth="1"/>
    <col min="5120" max="5124" width="12.83203125" style="2621" customWidth="1"/>
    <col min="5125" max="5125" width="14" style="2621" customWidth="1"/>
    <col min="5126" max="5129" width="12.83203125" style="2621" customWidth="1"/>
    <col min="5130" max="5374" width="8.83203125" style="2621"/>
    <col min="5375" max="5375" width="24.5" style="2621" customWidth="1"/>
    <col min="5376" max="5380" width="12.83203125" style="2621" customWidth="1"/>
    <col min="5381" max="5381" width="14" style="2621" customWidth="1"/>
    <col min="5382" max="5385" width="12.83203125" style="2621" customWidth="1"/>
    <col min="5386" max="5630" width="8.83203125" style="2621"/>
    <col min="5631" max="5631" width="24.5" style="2621" customWidth="1"/>
    <col min="5632" max="5636" width="12.83203125" style="2621" customWidth="1"/>
    <col min="5637" max="5637" width="14" style="2621" customWidth="1"/>
    <col min="5638" max="5641" width="12.83203125" style="2621" customWidth="1"/>
    <col min="5642" max="5886" width="8.83203125" style="2621"/>
    <col min="5887" max="5887" width="24.5" style="2621" customWidth="1"/>
    <col min="5888" max="5892" width="12.83203125" style="2621" customWidth="1"/>
    <col min="5893" max="5893" width="14" style="2621" customWidth="1"/>
    <col min="5894" max="5897" width="12.83203125" style="2621" customWidth="1"/>
    <col min="5898" max="6142" width="8.83203125" style="2621"/>
    <col min="6143" max="6143" width="24.5" style="2621" customWidth="1"/>
    <col min="6144" max="6148" width="12.83203125" style="2621" customWidth="1"/>
    <col min="6149" max="6149" width="14" style="2621" customWidth="1"/>
    <col min="6150" max="6153" width="12.83203125" style="2621" customWidth="1"/>
    <col min="6154" max="6398" width="8.83203125" style="2621"/>
    <col min="6399" max="6399" width="24.5" style="2621" customWidth="1"/>
    <col min="6400" max="6404" width="12.83203125" style="2621" customWidth="1"/>
    <col min="6405" max="6405" width="14" style="2621" customWidth="1"/>
    <col min="6406" max="6409" width="12.83203125" style="2621" customWidth="1"/>
    <col min="6410" max="6654" width="8.83203125" style="2621"/>
    <col min="6655" max="6655" width="24.5" style="2621" customWidth="1"/>
    <col min="6656" max="6660" width="12.83203125" style="2621" customWidth="1"/>
    <col min="6661" max="6661" width="14" style="2621" customWidth="1"/>
    <col min="6662" max="6665" width="12.83203125" style="2621" customWidth="1"/>
    <col min="6666" max="6910" width="8.83203125" style="2621"/>
    <col min="6911" max="6911" width="24.5" style="2621" customWidth="1"/>
    <col min="6912" max="6916" width="12.83203125" style="2621" customWidth="1"/>
    <col min="6917" max="6917" width="14" style="2621" customWidth="1"/>
    <col min="6918" max="6921" width="12.83203125" style="2621" customWidth="1"/>
    <col min="6922" max="7166" width="8.83203125" style="2621"/>
    <col min="7167" max="7167" width="24.5" style="2621" customWidth="1"/>
    <col min="7168" max="7172" width="12.83203125" style="2621" customWidth="1"/>
    <col min="7173" max="7173" width="14" style="2621" customWidth="1"/>
    <col min="7174" max="7177" width="12.83203125" style="2621" customWidth="1"/>
    <col min="7178" max="7422" width="8.83203125" style="2621"/>
    <col min="7423" max="7423" width="24.5" style="2621" customWidth="1"/>
    <col min="7424" max="7428" width="12.83203125" style="2621" customWidth="1"/>
    <col min="7429" max="7429" width="14" style="2621" customWidth="1"/>
    <col min="7430" max="7433" width="12.83203125" style="2621" customWidth="1"/>
    <col min="7434" max="7678" width="8.83203125" style="2621"/>
    <col min="7679" max="7679" width="24.5" style="2621" customWidth="1"/>
    <col min="7680" max="7684" width="12.83203125" style="2621" customWidth="1"/>
    <col min="7685" max="7685" width="14" style="2621" customWidth="1"/>
    <col min="7686" max="7689" width="12.83203125" style="2621" customWidth="1"/>
    <col min="7690" max="7934" width="8.83203125" style="2621"/>
    <col min="7935" max="7935" width="24.5" style="2621" customWidth="1"/>
    <col min="7936" max="7940" width="12.83203125" style="2621" customWidth="1"/>
    <col min="7941" max="7941" width="14" style="2621" customWidth="1"/>
    <col min="7942" max="7945" width="12.83203125" style="2621" customWidth="1"/>
    <col min="7946" max="8190" width="8.83203125" style="2621"/>
    <col min="8191" max="8191" width="24.5" style="2621" customWidth="1"/>
    <col min="8192" max="8196" width="12.83203125" style="2621" customWidth="1"/>
    <col min="8197" max="8197" width="14" style="2621" customWidth="1"/>
    <col min="8198" max="8201" width="12.83203125" style="2621" customWidth="1"/>
    <col min="8202" max="8446" width="8.83203125" style="2621"/>
    <col min="8447" max="8447" width="24.5" style="2621" customWidth="1"/>
    <col min="8448" max="8452" width="12.83203125" style="2621" customWidth="1"/>
    <col min="8453" max="8453" width="14" style="2621" customWidth="1"/>
    <col min="8454" max="8457" width="12.83203125" style="2621" customWidth="1"/>
    <col min="8458" max="8702" width="8.83203125" style="2621"/>
    <col min="8703" max="8703" width="24.5" style="2621" customWidth="1"/>
    <col min="8704" max="8708" width="12.83203125" style="2621" customWidth="1"/>
    <col min="8709" max="8709" width="14" style="2621" customWidth="1"/>
    <col min="8710" max="8713" width="12.83203125" style="2621" customWidth="1"/>
    <col min="8714" max="8958" width="8.83203125" style="2621"/>
    <col min="8959" max="8959" width="24.5" style="2621" customWidth="1"/>
    <col min="8960" max="8964" width="12.83203125" style="2621" customWidth="1"/>
    <col min="8965" max="8965" width="14" style="2621" customWidth="1"/>
    <col min="8966" max="8969" width="12.83203125" style="2621" customWidth="1"/>
    <col min="8970" max="9214" width="8.83203125" style="2621"/>
    <col min="9215" max="9215" width="24.5" style="2621" customWidth="1"/>
    <col min="9216" max="9220" width="12.83203125" style="2621" customWidth="1"/>
    <col min="9221" max="9221" width="14" style="2621" customWidth="1"/>
    <col min="9222" max="9225" width="12.83203125" style="2621" customWidth="1"/>
    <col min="9226" max="9470" width="8.83203125" style="2621"/>
    <col min="9471" max="9471" width="24.5" style="2621" customWidth="1"/>
    <col min="9472" max="9476" width="12.83203125" style="2621" customWidth="1"/>
    <col min="9477" max="9477" width="14" style="2621" customWidth="1"/>
    <col min="9478" max="9481" width="12.83203125" style="2621" customWidth="1"/>
    <col min="9482" max="9726" width="8.83203125" style="2621"/>
    <col min="9727" max="9727" width="24.5" style="2621" customWidth="1"/>
    <col min="9728" max="9732" width="12.83203125" style="2621" customWidth="1"/>
    <col min="9733" max="9733" width="14" style="2621" customWidth="1"/>
    <col min="9734" max="9737" width="12.83203125" style="2621" customWidth="1"/>
    <col min="9738" max="9982" width="8.83203125" style="2621"/>
    <col min="9983" max="9983" width="24.5" style="2621" customWidth="1"/>
    <col min="9984" max="9988" width="12.83203125" style="2621" customWidth="1"/>
    <col min="9989" max="9989" width="14" style="2621" customWidth="1"/>
    <col min="9990" max="9993" width="12.83203125" style="2621" customWidth="1"/>
    <col min="9994" max="10238" width="8.83203125" style="2621"/>
    <col min="10239" max="10239" width="24.5" style="2621" customWidth="1"/>
    <col min="10240" max="10244" width="12.83203125" style="2621" customWidth="1"/>
    <col min="10245" max="10245" width="14" style="2621" customWidth="1"/>
    <col min="10246" max="10249" width="12.83203125" style="2621" customWidth="1"/>
    <col min="10250" max="10494" width="8.83203125" style="2621"/>
    <col min="10495" max="10495" width="24.5" style="2621" customWidth="1"/>
    <col min="10496" max="10500" width="12.83203125" style="2621" customWidth="1"/>
    <col min="10501" max="10501" width="14" style="2621" customWidth="1"/>
    <col min="10502" max="10505" width="12.83203125" style="2621" customWidth="1"/>
    <col min="10506" max="10750" width="8.83203125" style="2621"/>
    <col min="10751" max="10751" width="24.5" style="2621" customWidth="1"/>
    <col min="10752" max="10756" width="12.83203125" style="2621" customWidth="1"/>
    <col min="10757" max="10757" width="14" style="2621" customWidth="1"/>
    <col min="10758" max="10761" width="12.83203125" style="2621" customWidth="1"/>
    <col min="10762" max="11006" width="8.83203125" style="2621"/>
    <col min="11007" max="11007" width="24.5" style="2621" customWidth="1"/>
    <col min="11008" max="11012" width="12.83203125" style="2621" customWidth="1"/>
    <col min="11013" max="11013" width="14" style="2621" customWidth="1"/>
    <col min="11014" max="11017" width="12.83203125" style="2621" customWidth="1"/>
    <col min="11018" max="11262" width="8.83203125" style="2621"/>
    <col min="11263" max="11263" width="24.5" style="2621" customWidth="1"/>
    <col min="11264" max="11268" width="12.83203125" style="2621" customWidth="1"/>
    <col min="11269" max="11269" width="14" style="2621" customWidth="1"/>
    <col min="11270" max="11273" width="12.83203125" style="2621" customWidth="1"/>
    <col min="11274" max="11518" width="8.83203125" style="2621"/>
    <col min="11519" max="11519" width="24.5" style="2621" customWidth="1"/>
    <col min="11520" max="11524" width="12.83203125" style="2621" customWidth="1"/>
    <col min="11525" max="11525" width="14" style="2621" customWidth="1"/>
    <col min="11526" max="11529" width="12.83203125" style="2621" customWidth="1"/>
    <col min="11530" max="11774" width="8.83203125" style="2621"/>
    <col min="11775" max="11775" width="24.5" style="2621" customWidth="1"/>
    <col min="11776" max="11780" width="12.83203125" style="2621" customWidth="1"/>
    <col min="11781" max="11781" width="14" style="2621" customWidth="1"/>
    <col min="11782" max="11785" width="12.83203125" style="2621" customWidth="1"/>
    <col min="11786" max="12030" width="8.83203125" style="2621"/>
    <col min="12031" max="12031" width="24.5" style="2621" customWidth="1"/>
    <col min="12032" max="12036" width="12.83203125" style="2621" customWidth="1"/>
    <col min="12037" max="12037" width="14" style="2621" customWidth="1"/>
    <col min="12038" max="12041" width="12.83203125" style="2621" customWidth="1"/>
    <col min="12042" max="12286" width="8.83203125" style="2621"/>
    <col min="12287" max="12287" width="24.5" style="2621" customWidth="1"/>
    <col min="12288" max="12292" width="12.83203125" style="2621" customWidth="1"/>
    <col min="12293" max="12293" width="14" style="2621" customWidth="1"/>
    <col min="12294" max="12297" width="12.83203125" style="2621" customWidth="1"/>
    <col min="12298" max="12542" width="8.83203125" style="2621"/>
    <col min="12543" max="12543" width="24.5" style="2621" customWidth="1"/>
    <col min="12544" max="12548" width="12.83203125" style="2621" customWidth="1"/>
    <col min="12549" max="12549" width="14" style="2621" customWidth="1"/>
    <col min="12550" max="12553" width="12.83203125" style="2621" customWidth="1"/>
    <col min="12554" max="12798" width="8.83203125" style="2621"/>
    <col min="12799" max="12799" width="24.5" style="2621" customWidth="1"/>
    <col min="12800" max="12804" width="12.83203125" style="2621" customWidth="1"/>
    <col min="12805" max="12805" width="14" style="2621" customWidth="1"/>
    <col min="12806" max="12809" width="12.83203125" style="2621" customWidth="1"/>
    <col min="12810" max="13054" width="8.83203125" style="2621"/>
    <col min="13055" max="13055" width="24.5" style="2621" customWidth="1"/>
    <col min="13056" max="13060" width="12.83203125" style="2621" customWidth="1"/>
    <col min="13061" max="13061" width="14" style="2621" customWidth="1"/>
    <col min="13062" max="13065" width="12.83203125" style="2621" customWidth="1"/>
    <col min="13066" max="13310" width="8.83203125" style="2621"/>
    <col min="13311" max="13311" width="24.5" style="2621" customWidth="1"/>
    <col min="13312" max="13316" width="12.83203125" style="2621" customWidth="1"/>
    <col min="13317" max="13317" width="14" style="2621" customWidth="1"/>
    <col min="13318" max="13321" width="12.83203125" style="2621" customWidth="1"/>
    <col min="13322" max="13566" width="8.83203125" style="2621"/>
    <col min="13567" max="13567" width="24.5" style="2621" customWidth="1"/>
    <col min="13568" max="13572" width="12.83203125" style="2621" customWidth="1"/>
    <col min="13573" max="13573" width="14" style="2621" customWidth="1"/>
    <col min="13574" max="13577" width="12.83203125" style="2621" customWidth="1"/>
    <col min="13578" max="13822" width="8.83203125" style="2621"/>
    <col min="13823" max="13823" width="24.5" style="2621" customWidth="1"/>
    <col min="13824" max="13828" width="12.83203125" style="2621" customWidth="1"/>
    <col min="13829" max="13829" width="14" style="2621" customWidth="1"/>
    <col min="13830" max="13833" width="12.83203125" style="2621" customWidth="1"/>
    <col min="13834" max="14078" width="8.83203125" style="2621"/>
    <col min="14079" max="14079" width="24.5" style="2621" customWidth="1"/>
    <col min="14080" max="14084" width="12.83203125" style="2621" customWidth="1"/>
    <col min="14085" max="14085" width="14" style="2621" customWidth="1"/>
    <col min="14086" max="14089" width="12.83203125" style="2621" customWidth="1"/>
    <col min="14090" max="14334" width="8.83203125" style="2621"/>
    <col min="14335" max="14335" width="24.5" style="2621" customWidth="1"/>
    <col min="14336" max="14340" width="12.83203125" style="2621" customWidth="1"/>
    <col min="14341" max="14341" width="14" style="2621" customWidth="1"/>
    <col min="14342" max="14345" width="12.83203125" style="2621" customWidth="1"/>
    <col min="14346" max="14590" width="8.83203125" style="2621"/>
    <col min="14591" max="14591" width="24.5" style="2621" customWidth="1"/>
    <col min="14592" max="14596" width="12.83203125" style="2621" customWidth="1"/>
    <col min="14597" max="14597" width="14" style="2621" customWidth="1"/>
    <col min="14598" max="14601" width="12.83203125" style="2621" customWidth="1"/>
    <col min="14602" max="14846" width="8.83203125" style="2621"/>
    <col min="14847" max="14847" width="24.5" style="2621" customWidth="1"/>
    <col min="14848" max="14852" width="12.83203125" style="2621" customWidth="1"/>
    <col min="14853" max="14853" width="14" style="2621" customWidth="1"/>
    <col min="14854" max="14857" width="12.83203125" style="2621" customWidth="1"/>
    <col min="14858" max="15102" width="8.83203125" style="2621"/>
    <col min="15103" max="15103" width="24.5" style="2621" customWidth="1"/>
    <col min="15104" max="15108" width="12.83203125" style="2621" customWidth="1"/>
    <col min="15109" max="15109" width="14" style="2621" customWidth="1"/>
    <col min="15110" max="15113" width="12.83203125" style="2621" customWidth="1"/>
    <col min="15114" max="15358" width="8.83203125" style="2621"/>
    <col min="15359" max="15359" width="24.5" style="2621" customWidth="1"/>
    <col min="15360" max="15364" width="12.83203125" style="2621" customWidth="1"/>
    <col min="15365" max="15365" width="14" style="2621" customWidth="1"/>
    <col min="15366" max="15369" width="12.83203125" style="2621" customWidth="1"/>
    <col min="15370" max="15614" width="8.83203125" style="2621"/>
    <col min="15615" max="15615" width="24.5" style="2621" customWidth="1"/>
    <col min="15616" max="15620" width="12.83203125" style="2621" customWidth="1"/>
    <col min="15621" max="15621" width="14" style="2621" customWidth="1"/>
    <col min="15622" max="15625" width="12.83203125" style="2621" customWidth="1"/>
    <col min="15626" max="15870" width="8.83203125" style="2621"/>
    <col min="15871" max="15871" width="24.5" style="2621" customWidth="1"/>
    <col min="15872" max="15876" width="12.83203125" style="2621" customWidth="1"/>
    <col min="15877" max="15877" width="14" style="2621" customWidth="1"/>
    <col min="15878" max="15881" width="12.83203125" style="2621" customWidth="1"/>
    <col min="15882" max="16126" width="8.83203125" style="2621"/>
    <col min="16127" max="16127" width="24.5" style="2621" customWidth="1"/>
    <col min="16128" max="16132" width="12.83203125" style="2621" customWidth="1"/>
    <col min="16133" max="16133" width="14" style="2621" customWidth="1"/>
    <col min="16134" max="16137" width="12.83203125" style="2621" customWidth="1"/>
    <col min="16138" max="16384" width="8.83203125" style="2621"/>
  </cols>
  <sheetData>
    <row r="1" spans="1:90"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33" customHeight="1">
      <c r="A2" s="2512" t="s">
        <v>3809</v>
      </c>
    </row>
    <row r="3" spans="1:90">
      <c r="A3" s="2622"/>
      <c r="B3" s="2623"/>
      <c r="C3" s="2623"/>
      <c r="F3" s="2624"/>
      <c r="G3" s="2624"/>
      <c r="J3" s="2624"/>
      <c r="K3" s="2624" t="s">
        <v>3265</v>
      </c>
    </row>
    <row r="4" spans="1:90" ht="29.25" customHeight="1">
      <c r="A4" s="2625" t="s">
        <v>3810</v>
      </c>
      <c r="B4" s="2626" t="s">
        <v>409</v>
      </c>
      <c r="C4" s="2626" t="s">
        <v>716</v>
      </c>
      <c r="D4" s="2626" t="s">
        <v>717</v>
      </c>
      <c r="E4" s="2626" t="s">
        <v>791</v>
      </c>
      <c r="F4" s="2626" t="s">
        <v>2392</v>
      </c>
      <c r="G4" s="2626" t="s">
        <v>2393</v>
      </c>
      <c r="H4" s="2626" t="s">
        <v>783</v>
      </c>
      <c r="I4" s="2626" t="s">
        <v>2394</v>
      </c>
      <c r="J4" s="2627" t="s">
        <v>1930</v>
      </c>
      <c r="K4" s="2626" t="s">
        <v>724</v>
      </c>
    </row>
    <row r="5" spans="1:90" ht="31.5" customHeight="1">
      <c r="A5" s="2628" t="s">
        <v>3811</v>
      </c>
      <c r="B5" s="2629">
        <v>9836</v>
      </c>
      <c r="C5" s="2629">
        <v>9813</v>
      </c>
      <c r="D5" s="2629">
        <v>9816</v>
      </c>
      <c r="E5" s="2629">
        <v>9816</v>
      </c>
      <c r="F5" s="2629">
        <v>9774</v>
      </c>
      <c r="G5" s="2629">
        <v>9748</v>
      </c>
      <c r="H5" s="2629">
        <v>9742</v>
      </c>
      <c r="I5" s="2629">
        <v>9741</v>
      </c>
      <c r="J5" s="2629">
        <v>9727</v>
      </c>
      <c r="K5" s="2630">
        <f>K6+K7</f>
        <v>9726.6166999999987</v>
      </c>
    </row>
    <row r="6" spans="1:90" ht="34.5" customHeight="1">
      <c r="A6" s="2631" t="s">
        <v>3812</v>
      </c>
      <c r="B6" s="2632">
        <v>8199</v>
      </c>
      <c r="C6" s="2632">
        <v>8176</v>
      </c>
      <c r="D6" s="2632">
        <v>8179</v>
      </c>
      <c r="E6" s="2633">
        <v>8179</v>
      </c>
      <c r="F6" s="2632">
        <v>8137</v>
      </c>
      <c r="G6" s="2632">
        <v>8111</v>
      </c>
      <c r="H6" s="2632">
        <v>8105</v>
      </c>
      <c r="I6" s="2632">
        <v>8104</v>
      </c>
      <c r="J6" s="2634">
        <v>8088</v>
      </c>
      <c r="K6" s="2635">
        <f>J6-0.3833</f>
        <v>8087.6166999999996</v>
      </c>
    </row>
    <row r="7" spans="1:90" ht="37.5" customHeight="1">
      <c r="A7" s="2631" t="s">
        <v>3813</v>
      </c>
      <c r="B7" s="2632">
        <v>1637</v>
      </c>
      <c r="C7" s="2632">
        <v>1637</v>
      </c>
      <c r="D7" s="2632">
        <v>1637</v>
      </c>
      <c r="E7" s="2633">
        <v>1637</v>
      </c>
      <c r="F7" s="2632">
        <v>1637</v>
      </c>
      <c r="G7" s="2632">
        <v>1637</v>
      </c>
      <c r="H7" s="2632">
        <v>1637</v>
      </c>
      <c r="I7" s="2632">
        <v>1637</v>
      </c>
      <c r="J7" s="2634">
        <v>1639</v>
      </c>
      <c r="K7" s="2634">
        <v>1639</v>
      </c>
    </row>
    <row r="8" spans="1:90" ht="43.5" customHeight="1">
      <c r="A8" s="2628" t="s">
        <v>3814</v>
      </c>
      <c r="B8" s="2636">
        <v>2302</v>
      </c>
      <c r="C8" s="2636">
        <v>2306</v>
      </c>
      <c r="D8" s="2636">
        <v>2306</v>
      </c>
      <c r="E8" s="2636">
        <v>2272</v>
      </c>
      <c r="F8" s="2636">
        <v>2272</v>
      </c>
      <c r="G8" s="2636">
        <v>2272</v>
      </c>
      <c r="H8" s="2636">
        <v>2270</v>
      </c>
      <c r="I8" s="2636">
        <v>2275</v>
      </c>
      <c r="J8" s="2636">
        <v>2218</v>
      </c>
      <c r="K8" s="2637">
        <f>K9+K10</f>
        <v>2268.59</v>
      </c>
    </row>
    <row r="9" spans="1:90" ht="31.5" customHeight="1">
      <c r="A9" s="2638" t="s">
        <v>3815</v>
      </c>
      <c r="B9" s="2632">
        <v>1443</v>
      </c>
      <c r="C9" s="2632">
        <v>1443</v>
      </c>
      <c r="D9" s="2632">
        <v>1443</v>
      </c>
      <c r="E9" s="2633">
        <v>1409</v>
      </c>
      <c r="F9" s="2632">
        <v>1404</v>
      </c>
      <c r="G9" s="2632">
        <v>1404</v>
      </c>
      <c r="H9" s="2632">
        <v>1402</v>
      </c>
      <c r="I9" s="2632">
        <v>1402</v>
      </c>
      <c r="J9" s="2634">
        <v>1402</v>
      </c>
      <c r="K9" s="2635">
        <f>J9-17.41</f>
        <v>1384.59</v>
      </c>
    </row>
    <row r="10" spans="1:90" ht="31.5" customHeight="1">
      <c r="A10" s="2631" t="s">
        <v>3816</v>
      </c>
      <c r="B10" s="2632">
        <v>859</v>
      </c>
      <c r="C10" s="2632">
        <v>863</v>
      </c>
      <c r="D10" s="2632">
        <v>863</v>
      </c>
      <c r="E10" s="2633">
        <v>863</v>
      </c>
      <c r="F10" s="2632">
        <v>868</v>
      </c>
      <c r="G10" s="2632">
        <v>868</v>
      </c>
      <c r="H10" s="2632">
        <v>868</v>
      </c>
      <c r="I10" s="2632">
        <v>873</v>
      </c>
      <c r="J10" s="2634">
        <v>884</v>
      </c>
      <c r="K10" s="2634">
        <v>884</v>
      </c>
    </row>
    <row r="11" spans="1:90" ht="31.5" customHeight="1">
      <c r="A11" s="2639" t="s">
        <v>260</v>
      </c>
      <c r="B11" s="2640">
        <v>12138</v>
      </c>
      <c r="C11" s="2640">
        <v>12119</v>
      </c>
      <c r="D11" s="2640">
        <v>12122</v>
      </c>
      <c r="E11" s="2640">
        <v>12088</v>
      </c>
      <c r="F11" s="2640">
        <v>12046</v>
      </c>
      <c r="G11" s="2640">
        <v>12020</v>
      </c>
      <c r="H11" s="2640">
        <v>12012</v>
      </c>
      <c r="I11" s="2640">
        <v>12016</v>
      </c>
      <c r="J11" s="2641">
        <f>J5+J8</f>
        <v>11945</v>
      </c>
      <c r="K11" s="2641">
        <f>K5+K8</f>
        <v>11995.206699999999</v>
      </c>
    </row>
    <row r="12" spans="1:90" ht="9" customHeight="1">
      <c r="A12" s="2642"/>
      <c r="B12" s="2643"/>
      <c r="C12" s="2643"/>
      <c r="D12" s="2643"/>
      <c r="E12" s="2643"/>
      <c r="F12" s="2643"/>
      <c r="G12" s="2643"/>
      <c r="H12" s="2643"/>
      <c r="I12" s="2644"/>
      <c r="J12" s="2643"/>
      <c r="K12" s="2643"/>
    </row>
    <row r="13" spans="1:90" ht="19.149999999999999" customHeight="1">
      <c r="A13" s="2645" t="s">
        <v>3817</v>
      </c>
    </row>
    <row r="14" spans="1:90">
      <c r="A14" s="2645" t="s">
        <v>3818</v>
      </c>
    </row>
    <row r="15" spans="1:90" ht="8.25" customHeight="1">
      <c r="A15" s="7228"/>
      <c r="B15" s="7228"/>
      <c r="C15" s="7228"/>
      <c r="D15" s="7228"/>
      <c r="E15" s="7228"/>
      <c r="F15" s="7228"/>
      <c r="G15" s="7228"/>
      <c r="H15" s="7228"/>
      <c r="I15" s="7228"/>
      <c r="J15" s="7228"/>
    </row>
    <row r="16" spans="1:90" s="2650" customFormat="1" ht="17.25">
      <c r="A16" s="2646" t="s">
        <v>3819</v>
      </c>
      <c r="B16" s="2647"/>
      <c r="C16" s="2647"/>
      <c r="D16" s="2648"/>
      <c r="E16" s="2648"/>
      <c r="F16" s="2648"/>
      <c r="G16" s="2648"/>
      <c r="H16" s="2648"/>
      <c r="I16" s="2648"/>
      <c r="J16" s="2649"/>
      <c r="K16" s="2649"/>
    </row>
    <row r="17" spans="1:11" s="2650" customFormat="1" ht="21" customHeight="1">
      <c r="A17" s="2646"/>
      <c r="B17" s="2647"/>
      <c r="C17" s="2647"/>
      <c r="D17" s="2648"/>
      <c r="E17" s="2648"/>
      <c r="F17" s="2648"/>
      <c r="G17" s="2648"/>
      <c r="H17" s="2648"/>
      <c r="I17" s="7229" t="s">
        <v>3820</v>
      </c>
      <c r="J17" s="7229"/>
      <c r="K17" s="7229"/>
    </row>
    <row r="18" spans="1:11" s="2650" customFormat="1" ht="42.6" customHeight="1">
      <c r="A18" s="2651" t="s">
        <v>3</v>
      </c>
      <c r="B18" s="2161" t="s">
        <v>409</v>
      </c>
      <c r="C18" s="2161" t="s">
        <v>716</v>
      </c>
      <c r="D18" s="2161" t="s">
        <v>717</v>
      </c>
      <c r="E18" s="2161" t="s">
        <v>791</v>
      </c>
      <c r="F18" s="2652" t="s">
        <v>2392</v>
      </c>
      <c r="G18" s="2652" t="s">
        <v>2393</v>
      </c>
      <c r="H18" s="2652" t="s">
        <v>783</v>
      </c>
      <c r="I18" s="2652" t="s">
        <v>2394</v>
      </c>
      <c r="J18" s="2652" t="s">
        <v>1930</v>
      </c>
      <c r="K18" s="2653" t="s">
        <v>724</v>
      </c>
    </row>
    <row r="19" spans="1:11" s="2650" customFormat="1" ht="45.75" customHeight="1">
      <c r="A19" s="2654" t="s">
        <v>3821</v>
      </c>
      <c r="B19" s="2655">
        <v>14328</v>
      </c>
      <c r="C19" s="2655">
        <v>10960</v>
      </c>
      <c r="D19" s="2655">
        <v>8232</v>
      </c>
      <c r="E19" s="2655">
        <v>5317</v>
      </c>
      <c r="F19" s="2655">
        <v>4847</v>
      </c>
      <c r="G19" s="2655">
        <v>3451</v>
      </c>
      <c r="H19" s="2655">
        <v>6511</v>
      </c>
      <c r="I19" s="2655">
        <v>5652</v>
      </c>
      <c r="J19" s="2655">
        <v>5293</v>
      </c>
      <c r="K19" s="2162">
        <v>7466</v>
      </c>
    </row>
    <row r="20" spans="1:11" s="2650" customFormat="1" ht="48" customHeight="1">
      <c r="A20" s="2656" t="s">
        <v>3822</v>
      </c>
      <c r="B20" s="2657">
        <v>3696</v>
      </c>
      <c r="C20" s="2657">
        <v>3207</v>
      </c>
      <c r="D20" s="2657">
        <v>2354</v>
      </c>
      <c r="E20" s="2657">
        <v>948</v>
      </c>
      <c r="F20" s="2657">
        <v>976</v>
      </c>
      <c r="G20" s="2657">
        <v>598</v>
      </c>
      <c r="H20" s="2657">
        <v>1155</v>
      </c>
      <c r="I20" s="2657">
        <v>1071</v>
      </c>
      <c r="J20" s="2657">
        <v>998</v>
      </c>
      <c r="K20" s="2163">
        <v>1132</v>
      </c>
    </row>
    <row r="21" spans="1:11" s="2650" customFormat="1" ht="46.5" customHeight="1">
      <c r="A21" s="2658" t="s">
        <v>3823</v>
      </c>
      <c r="B21" s="2252">
        <v>3231</v>
      </c>
      <c r="C21" s="2252">
        <v>3077</v>
      </c>
      <c r="D21" s="2252">
        <v>2164</v>
      </c>
      <c r="E21" s="2252">
        <v>853</v>
      </c>
      <c r="F21" s="2252">
        <v>786</v>
      </c>
      <c r="G21" s="2252">
        <v>537</v>
      </c>
      <c r="H21" s="2252">
        <v>974</v>
      </c>
      <c r="I21" s="2252">
        <v>863</v>
      </c>
      <c r="J21" s="2252">
        <v>837</v>
      </c>
      <c r="K21" s="2163">
        <v>858</v>
      </c>
    </row>
    <row r="22" spans="1:11" s="2650" customFormat="1" ht="48.75" customHeight="1">
      <c r="A22" s="2658" t="s">
        <v>3824</v>
      </c>
      <c r="B22" s="2252">
        <v>465</v>
      </c>
      <c r="C22" s="2252">
        <v>130</v>
      </c>
      <c r="D22" s="2252">
        <v>190</v>
      </c>
      <c r="E22" s="2252">
        <v>95</v>
      </c>
      <c r="F22" s="2252">
        <v>190</v>
      </c>
      <c r="G22" s="2252">
        <v>61</v>
      </c>
      <c r="H22" s="2252">
        <v>181</v>
      </c>
      <c r="I22" s="2252">
        <v>208</v>
      </c>
      <c r="J22" s="2252">
        <v>161</v>
      </c>
      <c r="K22" s="2163">
        <v>274</v>
      </c>
    </row>
    <row r="23" spans="1:11" s="2650" customFormat="1" ht="50.25" customHeight="1">
      <c r="A23" s="2656" t="s">
        <v>3825</v>
      </c>
      <c r="B23" s="2657">
        <v>1220</v>
      </c>
      <c r="C23" s="2657">
        <v>1281</v>
      </c>
      <c r="D23" s="2657">
        <v>801</v>
      </c>
      <c r="E23" s="2657">
        <v>484</v>
      </c>
      <c r="F23" s="2657">
        <v>260</v>
      </c>
      <c r="G23" s="2657">
        <v>168</v>
      </c>
      <c r="H23" s="2657">
        <v>178</v>
      </c>
      <c r="I23" s="2657">
        <v>202</v>
      </c>
      <c r="J23" s="2657">
        <v>183</v>
      </c>
      <c r="K23" s="2163">
        <v>300</v>
      </c>
    </row>
    <row r="24" spans="1:11" s="2650" customFormat="1" ht="50.25" customHeight="1">
      <c r="A24" s="2658" t="s">
        <v>3823</v>
      </c>
      <c r="B24" s="2252">
        <v>787</v>
      </c>
      <c r="C24" s="2252">
        <v>1098</v>
      </c>
      <c r="D24" s="2252">
        <v>489</v>
      </c>
      <c r="E24" s="2252">
        <v>321</v>
      </c>
      <c r="F24" s="2252">
        <v>100</v>
      </c>
      <c r="G24" s="2252">
        <v>77</v>
      </c>
      <c r="H24" s="2252">
        <v>68</v>
      </c>
      <c r="I24" s="2252">
        <v>76</v>
      </c>
      <c r="J24" s="2252">
        <v>9</v>
      </c>
      <c r="K24" s="2163">
        <v>105</v>
      </c>
    </row>
    <row r="25" spans="1:11" s="2650" customFormat="1" ht="54" customHeight="1">
      <c r="A25" s="2658" t="s">
        <v>3826</v>
      </c>
      <c r="B25" s="2252">
        <v>433</v>
      </c>
      <c r="C25" s="2252">
        <v>183</v>
      </c>
      <c r="D25" s="2252">
        <v>312</v>
      </c>
      <c r="E25" s="2252">
        <v>163</v>
      </c>
      <c r="F25" s="2252">
        <v>160</v>
      </c>
      <c r="G25" s="2252">
        <v>91</v>
      </c>
      <c r="H25" s="2252">
        <v>110</v>
      </c>
      <c r="I25" s="2252">
        <v>126</v>
      </c>
      <c r="J25" s="2252">
        <v>174</v>
      </c>
      <c r="K25" s="2163">
        <v>192</v>
      </c>
    </row>
    <row r="26" spans="1:11" s="2650" customFormat="1" ht="54" customHeight="1">
      <c r="A26" s="2656" t="s">
        <v>3516</v>
      </c>
      <c r="B26" s="2657">
        <v>9412</v>
      </c>
      <c r="C26" s="2657">
        <v>6472</v>
      </c>
      <c r="D26" s="2657">
        <v>5077</v>
      </c>
      <c r="E26" s="2657">
        <v>3885</v>
      </c>
      <c r="F26" s="2657">
        <v>3611</v>
      </c>
      <c r="G26" s="2657">
        <v>2685</v>
      </c>
      <c r="H26" s="2657">
        <v>5178</v>
      </c>
      <c r="I26" s="2657">
        <v>4379</v>
      </c>
      <c r="J26" s="2657">
        <v>4112</v>
      </c>
      <c r="K26" s="2163">
        <v>6034</v>
      </c>
    </row>
    <row r="27" spans="1:11" s="2650" customFormat="1" ht="54" customHeight="1">
      <c r="A27" s="2658" t="s">
        <v>3823</v>
      </c>
      <c r="B27" s="2252">
        <v>8217</v>
      </c>
      <c r="C27" s="2252">
        <v>5965</v>
      </c>
      <c r="D27" s="2252">
        <v>4658</v>
      </c>
      <c r="E27" s="2252">
        <v>3520</v>
      </c>
      <c r="F27" s="2252">
        <v>3111</v>
      </c>
      <c r="G27" s="2252">
        <v>2512</v>
      </c>
      <c r="H27" s="2252">
        <v>4741</v>
      </c>
      <c r="I27" s="2252">
        <v>4116</v>
      </c>
      <c r="J27" s="2252">
        <v>3821</v>
      </c>
      <c r="K27" s="2163">
        <v>5456</v>
      </c>
    </row>
    <row r="28" spans="1:11" s="2650" customFormat="1" ht="54" customHeight="1">
      <c r="A28" s="2658" t="s">
        <v>3826</v>
      </c>
      <c r="B28" s="2659">
        <v>1195</v>
      </c>
      <c r="C28" s="2659">
        <v>507</v>
      </c>
      <c r="D28" s="2659">
        <v>419</v>
      </c>
      <c r="E28" s="2659">
        <v>365</v>
      </c>
      <c r="F28" s="2659">
        <v>500</v>
      </c>
      <c r="G28" s="2659">
        <v>173</v>
      </c>
      <c r="H28" s="2659">
        <v>437</v>
      </c>
      <c r="I28" s="2659">
        <v>263</v>
      </c>
      <c r="J28" s="2659">
        <v>291</v>
      </c>
      <c r="K28" s="2163">
        <v>578</v>
      </c>
    </row>
    <row r="29" spans="1:11" s="2650" customFormat="1" ht="8.25" customHeight="1">
      <c r="A29" s="2660"/>
      <c r="B29" s="2661"/>
      <c r="C29" s="2661"/>
      <c r="D29" s="2661"/>
      <c r="E29" s="2661"/>
      <c r="F29" s="2661"/>
      <c r="G29" s="2661"/>
      <c r="H29" s="2661"/>
      <c r="I29" s="2661"/>
      <c r="J29" s="2661"/>
      <c r="K29" s="2661"/>
    </row>
    <row r="30" spans="1:11" s="2590" customFormat="1" ht="27.75" customHeight="1">
      <c r="A30" s="2662" t="s">
        <v>3817</v>
      </c>
    </row>
    <row r="31" spans="1:11" s="2590" customFormat="1" ht="18">
      <c r="A31" s="2590" t="s">
        <v>3827</v>
      </c>
    </row>
  </sheetData>
  <mergeCells count="3">
    <mergeCell ref="A1:C1"/>
    <mergeCell ref="A15:J15"/>
    <mergeCell ref="I17:K17"/>
  </mergeCells>
  <hyperlinks>
    <hyperlink ref="A1" location="CONTENT!A1" display="Back to table of contents"/>
  </hyperlinks>
  <pageMargins left="0.62992125984252001" right="0.39370078740157499" top="0.59055118110236204" bottom="0" header="0.39370078740157499" footer="0"/>
  <pageSetup paperSize="9" scale="67" orientation="portrait" r:id="rId1"/>
  <headerFooter alignWithMargins="0"/>
  <tableParts count="2">
    <tablePart r:id="rId2"/>
    <tablePart r:id="rId3"/>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pageSetUpPr fitToPage="1"/>
  </sheetPr>
  <dimension ref="A1:CK15"/>
  <sheetViews>
    <sheetView workbookViewId="0">
      <selection activeCell="H1" sqref="H1:H1048576"/>
    </sheetView>
  </sheetViews>
  <sheetFormatPr defaultRowHeight="15"/>
  <cols>
    <col min="1" max="1" width="11.6640625" style="2590" customWidth="1"/>
    <col min="2" max="2" width="33.5" style="2590" customWidth="1"/>
    <col min="3" max="3" width="30.83203125" style="2590" customWidth="1"/>
    <col min="4" max="5" width="18.5" style="2590" customWidth="1"/>
    <col min="6" max="6" width="18.5" style="2605" customWidth="1"/>
    <col min="7" max="7" width="18.5" style="2590" customWidth="1"/>
    <col min="8" max="255" width="8.83203125" style="2590"/>
    <col min="256" max="256" width="11.6640625" style="2590" customWidth="1"/>
    <col min="257" max="257" width="33.5" style="2590" customWidth="1"/>
    <col min="258" max="258" width="30.83203125" style="2590" customWidth="1"/>
    <col min="259" max="262" width="18.5" style="2590" customWidth="1"/>
    <col min="263" max="263" width="11.1640625" style="2590" customWidth="1"/>
    <col min="264" max="511" width="8.83203125" style="2590"/>
    <col min="512" max="512" width="11.6640625" style="2590" customWidth="1"/>
    <col min="513" max="513" width="33.5" style="2590" customWidth="1"/>
    <col min="514" max="514" width="30.83203125" style="2590" customWidth="1"/>
    <col min="515" max="518" width="18.5" style="2590" customWidth="1"/>
    <col min="519" max="519" width="11.1640625" style="2590" customWidth="1"/>
    <col min="520" max="767" width="8.83203125" style="2590"/>
    <col min="768" max="768" width="11.6640625" style="2590" customWidth="1"/>
    <col min="769" max="769" width="33.5" style="2590" customWidth="1"/>
    <col min="770" max="770" width="30.83203125" style="2590" customWidth="1"/>
    <col min="771" max="774" width="18.5" style="2590" customWidth="1"/>
    <col min="775" max="775" width="11.1640625" style="2590" customWidth="1"/>
    <col min="776" max="1023" width="8.83203125" style="2590"/>
    <col min="1024" max="1024" width="11.6640625" style="2590" customWidth="1"/>
    <col min="1025" max="1025" width="33.5" style="2590" customWidth="1"/>
    <col min="1026" max="1026" width="30.83203125" style="2590" customWidth="1"/>
    <col min="1027" max="1030" width="18.5" style="2590" customWidth="1"/>
    <col min="1031" max="1031" width="11.1640625" style="2590" customWidth="1"/>
    <col min="1032" max="1279" width="8.83203125" style="2590"/>
    <col min="1280" max="1280" width="11.6640625" style="2590" customWidth="1"/>
    <col min="1281" max="1281" width="33.5" style="2590" customWidth="1"/>
    <col min="1282" max="1282" width="30.83203125" style="2590" customWidth="1"/>
    <col min="1283" max="1286" width="18.5" style="2590" customWidth="1"/>
    <col min="1287" max="1287" width="11.1640625" style="2590" customWidth="1"/>
    <col min="1288" max="1535" width="8.83203125" style="2590"/>
    <col min="1536" max="1536" width="11.6640625" style="2590" customWidth="1"/>
    <col min="1537" max="1537" width="33.5" style="2590" customWidth="1"/>
    <col min="1538" max="1538" width="30.83203125" style="2590" customWidth="1"/>
    <col min="1539" max="1542" width="18.5" style="2590" customWidth="1"/>
    <col min="1543" max="1543" width="11.1640625" style="2590" customWidth="1"/>
    <col min="1544" max="1791" width="8.83203125" style="2590"/>
    <col min="1792" max="1792" width="11.6640625" style="2590" customWidth="1"/>
    <col min="1793" max="1793" width="33.5" style="2590" customWidth="1"/>
    <col min="1794" max="1794" width="30.83203125" style="2590" customWidth="1"/>
    <col min="1795" max="1798" width="18.5" style="2590" customWidth="1"/>
    <col min="1799" max="1799" width="11.1640625" style="2590" customWidth="1"/>
    <col min="1800" max="2047" width="8.83203125" style="2590"/>
    <col min="2048" max="2048" width="11.6640625" style="2590" customWidth="1"/>
    <col min="2049" max="2049" width="33.5" style="2590" customWidth="1"/>
    <col min="2050" max="2050" width="30.83203125" style="2590" customWidth="1"/>
    <col min="2051" max="2054" width="18.5" style="2590" customWidth="1"/>
    <col min="2055" max="2055" width="11.1640625" style="2590" customWidth="1"/>
    <col min="2056" max="2303" width="8.83203125" style="2590"/>
    <col min="2304" max="2304" width="11.6640625" style="2590" customWidth="1"/>
    <col min="2305" max="2305" width="33.5" style="2590" customWidth="1"/>
    <col min="2306" max="2306" width="30.83203125" style="2590" customWidth="1"/>
    <col min="2307" max="2310" width="18.5" style="2590" customWidth="1"/>
    <col min="2311" max="2311" width="11.1640625" style="2590" customWidth="1"/>
    <col min="2312" max="2559" width="8.83203125" style="2590"/>
    <col min="2560" max="2560" width="11.6640625" style="2590" customWidth="1"/>
    <col min="2561" max="2561" width="33.5" style="2590" customWidth="1"/>
    <col min="2562" max="2562" width="30.83203125" style="2590" customWidth="1"/>
    <col min="2563" max="2566" width="18.5" style="2590" customWidth="1"/>
    <col min="2567" max="2567" width="11.1640625" style="2590" customWidth="1"/>
    <col min="2568" max="2815" width="8.83203125" style="2590"/>
    <col min="2816" max="2816" width="11.6640625" style="2590" customWidth="1"/>
    <col min="2817" max="2817" width="33.5" style="2590" customWidth="1"/>
    <col min="2818" max="2818" width="30.83203125" style="2590" customWidth="1"/>
    <col min="2819" max="2822" width="18.5" style="2590" customWidth="1"/>
    <col min="2823" max="2823" width="11.1640625" style="2590" customWidth="1"/>
    <col min="2824" max="3071" width="8.83203125" style="2590"/>
    <col min="3072" max="3072" width="11.6640625" style="2590" customWidth="1"/>
    <col min="3073" max="3073" width="33.5" style="2590" customWidth="1"/>
    <col min="3074" max="3074" width="30.83203125" style="2590" customWidth="1"/>
    <col min="3075" max="3078" width="18.5" style="2590" customWidth="1"/>
    <col min="3079" max="3079" width="11.1640625" style="2590" customWidth="1"/>
    <col min="3080" max="3327" width="8.83203125" style="2590"/>
    <col min="3328" max="3328" width="11.6640625" style="2590" customWidth="1"/>
    <col min="3329" max="3329" width="33.5" style="2590" customWidth="1"/>
    <col min="3330" max="3330" width="30.83203125" style="2590" customWidth="1"/>
    <col min="3331" max="3334" width="18.5" style="2590" customWidth="1"/>
    <col min="3335" max="3335" width="11.1640625" style="2590" customWidth="1"/>
    <col min="3336" max="3583" width="8.83203125" style="2590"/>
    <col min="3584" max="3584" width="11.6640625" style="2590" customWidth="1"/>
    <col min="3585" max="3585" width="33.5" style="2590" customWidth="1"/>
    <col min="3586" max="3586" width="30.83203125" style="2590" customWidth="1"/>
    <col min="3587" max="3590" width="18.5" style="2590" customWidth="1"/>
    <col min="3591" max="3591" width="11.1640625" style="2590" customWidth="1"/>
    <col min="3592" max="3839" width="8.83203125" style="2590"/>
    <col min="3840" max="3840" width="11.6640625" style="2590" customWidth="1"/>
    <col min="3841" max="3841" width="33.5" style="2590" customWidth="1"/>
    <col min="3842" max="3842" width="30.83203125" style="2590" customWidth="1"/>
    <col min="3843" max="3846" width="18.5" style="2590" customWidth="1"/>
    <col min="3847" max="3847" width="11.1640625" style="2590" customWidth="1"/>
    <col min="3848" max="4095" width="8.83203125" style="2590"/>
    <col min="4096" max="4096" width="11.6640625" style="2590" customWidth="1"/>
    <col min="4097" max="4097" width="33.5" style="2590" customWidth="1"/>
    <col min="4098" max="4098" width="30.83203125" style="2590" customWidth="1"/>
    <col min="4099" max="4102" width="18.5" style="2590" customWidth="1"/>
    <col min="4103" max="4103" width="11.1640625" style="2590" customWidth="1"/>
    <col min="4104" max="4351" width="8.83203125" style="2590"/>
    <col min="4352" max="4352" width="11.6640625" style="2590" customWidth="1"/>
    <col min="4353" max="4353" width="33.5" style="2590" customWidth="1"/>
    <col min="4354" max="4354" width="30.83203125" style="2590" customWidth="1"/>
    <col min="4355" max="4358" width="18.5" style="2590" customWidth="1"/>
    <col min="4359" max="4359" width="11.1640625" style="2590" customWidth="1"/>
    <col min="4360" max="4607" width="8.83203125" style="2590"/>
    <col min="4608" max="4608" width="11.6640625" style="2590" customWidth="1"/>
    <col min="4609" max="4609" width="33.5" style="2590" customWidth="1"/>
    <col min="4610" max="4610" width="30.83203125" style="2590" customWidth="1"/>
    <col min="4611" max="4614" width="18.5" style="2590" customWidth="1"/>
    <col min="4615" max="4615" width="11.1640625" style="2590" customWidth="1"/>
    <col min="4616" max="4863" width="8.83203125" style="2590"/>
    <col min="4864" max="4864" width="11.6640625" style="2590" customWidth="1"/>
    <col min="4865" max="4865" width="33.5" style="2590" customWidth="1"/>
    <col min="4866" max="4866" width="30.83203125" style="2590" customWidth="1"/>
    <col min="4867" max="4870" width="18.5" style="2590" customWidth="1"/>
    <col min="4871" max="4871" width="11.1640625" style="2590" customWidth="1"/>
    <col min="4872" max="5119" width="8.83203125" style="2590"/>
    <col min="5120" max="5120" width="11.6640625" style="2590" customWidth="1"/>
    <col min="5121" max="5121" width="33.5" style="2590" customWidth="1"/>
    <col min="5122" max="5122" width="30.83203125" style="2590" customWidth="1"/>
    <col min="5123" max="5126" width="18.5" style="2590" customWidth="1"/>
    <col min="5127" max="5127" width="11.1640625" style="2590" customWidth="1"/>
    <col min="5128" max="5375" width="8.83203125" style="2590"/>
    <col min="5376" max="5376" width="11.6640625" style="2590" customWidth="1"/>
    <col min="5377" max="5377" width="33.5" style="2590" customWidth="1"/>
    <col min="5378" max="5378" width="30.83203125" style="2590" customWidth="1"/>
    <col min="5379" max="5382" width="18.5" style="2590" customWidth="1"/>
    <col min="5383" max="5383" width="11.1640625" style="2590" customWidth="1"/>
    <col min="5384" max="5631" width="8.83203125" style="2590"/>
    <col min="5632" max="5632" width="11.6640625" style="2590" customWidth="1"/>
    <col min="5633" max="5633" width="33.5" style="2590" customWidth="1"/>
    <col min="5634" max="5634" width="30.83203125" style="2590" customWidth="1"/>
    <col min="5635" max="5638" width="18.5" style="2590" customWidth="1"/>
    <col min="5639" max="5639" width="11.1640625" style="2590" customWidth="1"/>
    <col min="5640" max="5887" width="8.83203125" style="2590"/>
    <col min="5888" max="5888" width="11.6640625" style="2590" customWidth="1"/>
    <col min="5889" max="5889" width="33.5" style="2590" customWidth="1"/>
    <col min="5890" max="5890" width="30.83203125" style="2590" customWidth="1"/>
    <col min="5891" max="5894" width="18.5" style="2590" customWidth="1"/>
    <col min="5895" max="5895" width="11.1640625" style="2590" customWidth="1"/>
    <col min="5896" max="6143" width="8.83203125" style="2590"/>
    <col min="6144" max="6144" width="11.6640625" style="2590" customWidth="1"/>
    <col min="6145" max="6145" width="33.5" style="2590" customWidth="1"/>
    <col min="6146" max="6146" width="30.83203125" style="2590" customWidth="1"/>
    <col min="6147" max="6150" width="18.5" style="2590" customWidth="1"/>
    <col min="6151" max="6151" width="11.1640625" style="2590" customWidth="1"/>
    <col min="6152" max="6399" width="8.83203125" style="2590"/>
    <col min="6400" max="6400" width="11.6640625" style="2590" customWidth="1"/>
    <col min="6401" max="6401" width="33.5" style="2590" customWidth="1"/>
    <col min="6402" max="6402" width="30.83203125" style="2590" customWidth="1"/>
    <col min="6403" max="6406" width="18.5" style="2590" customWidth="1"/>
    <col min="6407" max="6407" width="11.1640625" style="2590" customWidth="1"/>
    <col min="6408" max="6655" width="8.83203125" style="2590"/>
    <col min="6656" max="6656" width="11.6640625" style="2590" customWidth="1"/>
    <col min="6657" max="6657" width="33.5" style="2590" customWidth="1"/>
    <col min="6658" max="6658" width="30.83203125" style="2590" customWidth="1"/>
    <col min="6659" max="6662" width="18.5" style="2590" customWidth="1"/>
    <col min="6663" max="6663" width="11.1640625" style="2590" customWidth="1"/>
    <col min="6664" max="6911" width="8.83203125" style="2590"/>
    <col min="6912" max="6912" width="11.6640625" style="2590" customWidth="1"/>
    <col min="6913" max="6913" width="33.5" style="2590" customWidth="1"/>
    <col min="6914" max="6914" width="30.83203125" style="2590" customWidth="1"/>
    <col min="6915" max="6918" width="18.5" style="2590" customWidth="1"/>
    <col min="6919" max="6919" width="11.1640625" style="2590" customWidth="1"/>
    <col min="6920" max="7167" width="8.83203125" style="2590"/>
    <col min="7168" max="7168" width="11.6640625" style="2590" customWidth="1"/>
    <col min="7169" max="7169" width="33.5" style="2590" customWidth="1"/>
    <col min="7170" max="7170" width="30.83203125" style="2590" customWidth="1"/>
    <col min="7171" max="7174" width="18.5" style="2590" customWidth="1"/>
    <col min="7175" max="7175" width="11.1640625" style="2590" customWidth="1"/>
    <col min="7176" max="7423" width="8.83203125" style="2590"/>
    <col min="7424" max="7424" width="11.6640625" style="2590" customWidth="1"/>
    <col min="7425" max="7425" width="33.5" style="2590" customWidth="1"/>
    <col min="7426" max="7426" width="30.83203125" style="2590" customWidth="1"/>
    <col min="7427" max="7430" width="18.5" style="2590" customWidth="1"/>
    <col min="7431" max="7431" width="11.1640625" style="2590" customWidth="1"/>
    <col min="7432" max="7679" width="8.83203125" style="2590"/>
    <col min="7680" max="7680" width="11.6640625" style="2590" customWidth="1"/>
    <col min="7681" max="7681" width="33.5" style="2590" customWidth="1"/>
    <col min="7682" max="7682" width="30.83203125" style="2590" customWidth="1"/>
    <col min="7683" max="7686" width="18.5" style="2590" customWidth="1"/>
    <col min="7687" max="7687" width="11.1640625" style="2590" customWidth="1"/>
    <col min="7688" max="7935" width="8.83203125" style="2590"/>
    <col min="7936" max="7936" width="11.6640625" style="2590" customWidth="1"/>
    <col min="7937" max="7937" width="33.5" style="2590" customWidth="1"/>
    <col min="7938" max="7938" width="30.83203125" style="2590" customWidth="1"/>
    <col min="7939" max="7942" width="18.5" style="2590" customWidth="1"/>
    <col min="7943" max="7943" width="11.1640625" style="2590" customWidth="1"/>
    <col min="7944" max="8191" width="8.83203125" style="2590"/>
    <col min="8192" max="8192" width="11.6640625" style="2590" customWidth="1"/>
    <col min="8193" max="8193" width="33.5" style="2590" customWidth="1"/>
    <col min="8194" max="8194" width="30.83203125" style="2590" customWidth="1"/>
    <col min="8195" max="8198" width="18.5" style="2590" customWidth="1"/>
    <col min="8199" max="8199" width="11.1640625" style="2590" customWidth="1"/>
    <col min="8200" max="8447" width="8.83203125" style="2590"/>
    <col min="8448" max="8448" width="11.6640625" style="2590" customWidth="1"/>
    <col min="8449" max="8449" width="33.5" style="2590" customWidth="1"/>
    <col min="8450" max="8450" width="30.83203125" style="2590" customWidth="1"/>
    <col min="8451" max="8454" width="18.5" style="2590" customWidth="1"/>
    <col min="8455" max="8455" width="11.1640625" style="2590" customWidth="1"/>
    <col min="8456" max="8703" width="8.83203125" style="2590"/>
    <col min="8704" max="8704" width="11.6640625" style="2590" customWidth="1"/>
    <col min="8705" max="8705" width="33.5" style="2590" customWidth="1"/>
    <col min="8706" max="8706" width="30.83203125" style="2590" customWidth="1"/>
    <col min="8707" max="8710" width="18.5" style="2590" customWidth="1"/>
    <col min="8711" max="8711" width="11.1640625" style="2590" customWidth="1"/>
    <col min="8712" max="8959" width="8.83203125" style="2590"/>
    <col min="8960" max="8960" width="11.6640625" style="2590" customWidth="1"/>
    <col min="8961" max="8961" width="33.5" style="2590" customWidth="1"/>
    <col min="8962" max="8962" width="30.83203125" style="2590" customWidth="1"/>
    <col min="8963" max="8966" width="18.5" style="2590" customWidth="1"/>
    <col min="8967" max="8967" width="11.1640625" style="2590" customWidth="1"/>
    <col min="8968" max="9215" width="8.83203125" style="2590"/>
    <col min="9216" max="9216" width="11.6640625" style="2590" customWidth="1"/>
    <col min="9217" max="9217" width="33.5" style="2590" customWidth="1"/>
    <col min="9218" max="9218" width="30.83203125" style="2590" customWidth="1"/>
    <col min="9219" max="9222" width="18.5" style="2590" customWidth="1"/>
    <col min="9223" max="9223" width="11.1640625" style="2590" customWidth="1"/>
    <col min="9224" max="9471" width="8.83203125" style="2590"/>
    <col min="9472" max="9472" width="11.6640625" style="2590" customWidth="1"/>
    <col min="9473" max="9473" width="33.5" style="2590" customWidth="1"/>
    <col min="9474" max="9474" width="30.83203125" style="2590" customWidth="1"/>
    <col min="9475" max="9478" width="18.5" style="2590" customWidth="1"/>
    <col min="9479" max="9479" width="11.1640625" style="2590" customWidth="1"/>
    <col min="9480" max="9727" width="8.83203125" style="2590"/>
    <col min="9728" max="9728" width="11.6640625" style="2590" customWidth="1"/>
    <col min="9729" max="9729" width="33.5" style="2590" customWidth="1"/>
    <col min="9730" max="9730" width="30.83203125" style="2590" customWidth="1"/>
    <col min="9731" max="9734" width="18.5" style="2590" customWidth="1"/>
    <col min="9735" max="9735" width="11.1640625" style="2590" customWidth="1"/>
    <col min="9736" max="9983" width="8.83203125" style="2590"/>
    <col min="9984" max="9984" width="11.6640625" style="2590" customWidth="1"/>
    <col min="9985" max="9985" width="33.5" style="2590" customWidth="1"/>
    <col min="9986" max="9986" width="30.83203125" style="2590" customWidth="1"/>
    <col min="9987" max="9990" width="18.5" style="2590" customWidth="1"/>
    <col min="9991" max="9991" width="11.1640625" style="2590" customWidth="1"/>
    <col min="9992" max="10239" width="8.83203125" style="2590"/>
    <col min="10240" max="10240" width="11.6640625" style="2590" customWidth="1"/>
    <col min="10241" max="10241" width="33.5" style="2590" customWidth="1"/>
    <col min="10242" max="10242" width="30.83203125" style="2590" customWidth="1"/>
    <col min="10243" max="10246" width="18.5" style="2590" customWidth="1"/>
    <col min="10247" max="10247" width="11.1640625" style="2590" customWidth="1"/>
    <col min="10248" max="10495" width="8.83203125" style="2590"/>
    <col min="10496" max="10496" width="11.6640625" style="2590" customWidth="1"/>
    <col min="10497" max="10497" width="33.5" style="2590" customWidth="1"/>
    <col min="10498" max="10498" width="30.83203125" style="2590" customWidth="1"/>
    <col min="10499" max="10502" width="18.5" style="2590" customWidth="1"/>
    <col min="10503" max="10503" width="11.1640625" style="2590" customWidth="1"/>
    <col min="10504" max="10751" width="8.83203125" style="2590"/>
    <col min="10752" max="10752" width="11.6640625" style="2590" customWidth="1"/>
    <col min="10753" max="10753" width="33.5" style="2590" customWidth="1"/>
    <col min="10754" max="10754" width="30.83203125" style="2590" customWidth="1"/>
    <col min="10755" max="10758" width="18.5" style="2590" customWidth="1"/>
    <col min="10759" max="10759" width="11.1640625" style="2590" customWidth="1"/>
    <col min="10760" max="11007" width="8.83203125" style="2590"/>
    <col min="11008" max="11008" width="11.6640625" style="2590" customWidth="1"/>
    <col min="11009" max="11009" width="33.5" style="2590" customWidth="1"/>
    <col min="11010" max="11010" width="30.83203125" style="2590" customWidth="1"/>
    <col min="11011" max="11014" width="18.5" style="2590" customWidth="1"/>
    <col min="11015" max="11015" width="11.1640625" style="2590" customWidth="1"/>
    <col min="11016" max="11263" width="8.83203125" style="2590"/>
    <col min="11264" max="11264" width="11.6640625" style="2590" customWidth="1"/>
    <col min="11265" max="11265" width="33.5" style="2590" customWidth="1"/>
    <col min="11266" max="11266" width="30.83203125" style="2590" customWidth="1"/>
    <col min="11267" max="11270" width="18.5" style="2590" customWidth="1"/>
    <col min="11271" max="11271" width="11.1640625" style="2590" customWidth="1"/>
    <col min="11272" max="11519" width="8.83203125" style="2590"/>
    <col min="11520" max="11520" width="11.6640625" style="2590" customWidth="1"/>
    <col min="11521" max="11521" width="33.5" style="2590" customWidth="1"/>
    <col min="11522" max="11522" width="30.83203125" style="2590" customWidth="1"/>
    <col min="11523" max="11526" width="18.5" style="2590" customWidth="1"/>
    <col min="11527" max="11527" width="11.1640625" style="2590" customWidth="1"/>
    <col min="11528" max="11775" width="8.83203125" style="2590"/>
    <col min="11776" max="11776" width="11.6640625" style="2590" customWidth="1"/>
    <col min="11777" max="11777" width="33.5" style="2590" customWidth="1"/>
    <col min="11778" max="11778" width="30.83203125" style="2590" customWidth="1"/>
    <col min="11779" max="11782" width="18.5" style="2590" customWidth="1"/>
    <col min="11783" max="11783" width="11.1640625" style="2590" customWidth="1"/>
    <col min="11784" max="12031" width="8.83203125" style="2590"/>
    <col min="12032" max="12032" width="11.6640625" style="2590" customWidth="1"/>
    <col min="12033" max="12033" width="33.5" style="2590" customWidth="1"/>
    <col min="12034" max="12034" width="30.83203125" style="2590" customWidth="1"/>
    <col min="12035" max="12038" width="18.5" style="2590" customWidth="1"/>
    <col min="12039" max="12039" width="11.1640625" style="2590" customWidth="1"/>
    <col min="12040" max="12287" width="8.83203125" style="2590"/>
    <col min="12288" max="12288" width="11.6640625" style="2590" customWidth="1"/>
    <col min="12289" max="12289" width="33.5" style="2590" customWidth="1"/>
    <col min="12290" max="12290" width="30.83203125" style="2590" customWidth="1"/>
    <col min="12291" max="12294" width="18.5" style="2590" customWidth="1"/>
    <col min="12295" max="12295" width="11.1640625" style="2590" customWidth="1"/>
    <col min="12296" max="12543" width="8.83203125" style="2590"/>
    <col min="12544" max="12544" width="11.6640625" style="2590" customWidth="1"/>
    <col min="12545" max="12545" width="33.5" style="2590" customWidth="1"/>
    <col min="12546" max="12546" width="30.83203125" style="2590" customWidth="1"/>
    <col min="12547" max="12550" width="18.5" style="2590" customWidth="1"/>
    <col min="12551" max="12551" width="11.1640625" style="2590" customWidth="1"/>
    <col min="12552" max="12799" width="8.83203125" style="2590"/>
    <col min="12800" max="12800" width="11.6640625" style="2590" customWidth="1"/>
    <col min="12801" max="12801" width="33.5" style="2590" customWidth="1"/>
    <col min="12802" max="12802" width="30.83203125" style="2590" customWidth="1"/>
    <col min="12803" max="12806" width="18.5" style="2590" customWidth="1"/>
    <col min="12807" max="12807" width="11.1640625" style="2590" customWidth="1"/>
    <col min="12808" max="13055" width="8.83203125" style="2590"/>
    <col min="13056" max="13056" width="11.6640625" style="2590" customWidth="1"/>
    <col min="13057" max="13057" width="33.5" style="2590" customWidth="1"/>
    <col min="13058" max="13058" width="30.83203125" style="2590" customWidth="1"/>
    <col min="13059" max="13062" width="18.5" style="2590" customWidth="1"/>
    <col min="13063" max="13063" width="11.1640625" style="2590" customWidth="1"/>
    <col min="13064" max="13311" width="8.83203125" style="2590"/>
    <col min="13312" max="13312" width="11.6640625" style="2590" customWidth="1"/>
    <col min="13313" max="13313" width="33.5" style="2590" customWidth="1"/>
    <col min="13314" max="13314" width="30.83203125" style="2590" customWidth="1"/>
    <col min="13315" max="13318" width="18.5" style="2590" customWidth="1"/>
    <col min="13319" max="13319" width="11.1640625" style="2590" customWidth="1"/>
    <col min="13320" max="13567" width="8.83203125" style="2590"/>
    <col min="13568" max="13568" width="11.6640625" style="2590" customWidth="1"/>
    <col min="13569" max="13569" width="33.5" style="2590" customWidth="1"/>
    <col min="13570" max="13570" width="30.83203125" style="2590" customWidth="1"/>
    <col min="13571" max="13574" width="18.5" style="2590" customWidth="1"/>
    <col min="13575" max="13575" width="11.1640625" style="2590" customWidth="1"/>
    <col min="13576" max="13823" width="8.83203125" style="2590"/>
    <col min="13824" max="13824" width="11.6640625" style="2590" customWidth="1"/>
    <col min="13825" max="13825" width="33.5" style="2590" customWidth="1"/>
    <col min="13826" max="13826" width="30.83203125" style="2590" customWidth="1"/>
    <col min="13827" max="13830" width="18.5" style="2590" customWidth="1"/>
    <col min="13831" max="13831" width="11.1640625" style="2590" customWidth="1"/>
    <col min="13832" max="14079" width="8.83203125" style="2590"/>
    <col min="14080" max="14080" width="11.6640625" style="2590" customWidth="1"/>
    <col min="14081" max="14081" width="33.5" style="2590" customWidth="1"/>
    <col min="14082" max="14082" width="30.83203125" style="2590" customWidth="1"/>
    <col min="14083" max="14086" width="18.5" style="2590" customWidth="1"/>
    <col min="14087" max="14087" width="11.1640625" style="2590" customWidth="1"/>
    <col min="14088" max="14335" width="8.83203125" style="2590"/>
    <col min="14336" max="14336" width="11.6640625" style="2590" customWidth="1"/>
    <col min="14337" max="14337" width="33.5" style="2590" customWidth="1"/>
    <col min="14338" max="14338" width="30.83203125" style="2590" customWidth="1"/>
    <col min="14339" max="14342" width="18.5" style="2590" customWidth="1"/>
    <col min="14343" max="14343" width="11.1640625" style="2590" customWidth="1"/>
    <col min="14344" max="14591" width="8.83203125" style="2590"/>
    <col min="14592" max="14592" width="11.6640625" style="2590" customWidth="1"/>
    <col min="14593" max="14593" width="33.5" style="2590" customWidth="1"/>
    <col min="14594" max="14594" width="30.83203125" style="2590" customWidth="1"/>
    <col min="14595" max="14598" width="18.5" style="2590" customWidth="1"/>
    <col min="14599" max="14599" width="11.1640625" style="2590" customWidth="1"/>
    <col min="14600" max="14847" width="8.83203125" style="2590"/>
    <col min="14848" max="14848" width="11.6640625" style="2590" customWidth="1"/>
    <col min="14849" max="14849" width="33.5" style="2590" customWidth="1"/>
    <col min="14850" max="14850" width="30.83203125" style="2590" customWidth="1"/>
    <col min="14851" max="14854" width="18.5" style="2590" customWidth="1"/>
    <col min="14855" max="14855" width="11.1640625" style="2590" customWidth="1"/>
    <col min="14856" max="15103" width="8.83203125" style="2590"/>
    <col min="15104" max="15104" width="11.6640625" style="2590" customWidth="1"/>
    <col min="15105" max="15105" width="33.5" style="2590" customWidth="1"/>
    <col min="15106" max="15106" width="30.83203125" style="2590" customWidth="1"/>
    <col min="15107" max="15110" width="18.5" style="2590" customWidth="1"/>
    <col min="15111" max="15111" width="11.1640625" style="2590" customWidth="1"/>
    <col min="15112" max="15359" width="8.83203125" style="2590"/>
    <col min="15360" max="15360" width="11.6640625" style="2590" customWidth="1"/>
    <col min="15361" max="15361" width="33.5" style="2590" customWidth="1"/>
    <col min="15362" max="15362" width="30.83203125" style="2590" customWidth="1"/>
    <col min="15363" max="15366" width="18.5" style="2590" customWidth="1"/>
    <col min="15367" max="15367" width="11.1640625" style="2590" customWidth="1"/>
    <col min="15368" max="15615" width="8.83203125" style="2590"/>
    <col min="15616" max="15616" width="11.6640625" style="2590" customWidth="1"/>
    <col min="15617" max="15617" width="33.5" style="2590" customWidth="1"/>
    <col min="15618" max="15618" width="30.83203125" style="2590" customWidth="1"/>
    <col min="15619" max="15622" width="18.5" style="2590" customWidth="1"/>
    <col min="15623" max="15623" width="11.1640625" style="2590" customWidth="1"/>
    <col min="15624" max="15871" width="8.83203125" style="2590"/>
    <col min="15872" max="15872" width="11.6640625" style="2590" customWidth="1"/>
    <col min="15873" max="15873" width="33.5" style="2590" customWidth="1"/>
    <col min="15874" max="15874" width="30.83203125" style="2590" customWidth="1"/>
    <col min="15875" max="15878" width="18.5" style="2590" customWidth="1"/>
    <col min="15879" max="15879" width="11.1640625" style="2590" customWidth="1"/>
    <col min="15880" max="16127" width="8.83203125" style="2590"/>
    <col min="16128" max="16128" width="11.6640625" style="2590" customWidth="1"/>
    <col min="16129" max="16129" width="33.5" style="2590" customWidth="1"/>
    <col min="16130" max="16130" width="30.83203125" style="2590" customWidth="1"/>
    <col min="16131" max="16134" width="18.5" style="2590" customWidth="1"/>
    <col min="16135" max="16135" width="11.1640625" style="2590" customWidth="1"/>
    <col min="16136" max="16383" width="8.83203125" style="2590"/>
    <col min="16384" max="16384" width="8.83203125" style="2590"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7.75" customHeight="1">
      <c r="A2" s="2604" t="s">
        <v>3828</v>
      </c>
    </row>
    <row r="3" spans="1:89">
      <c r="A3" s="2604"/>
      <c r="D3" s="2606"/>
      <c r="F3" s="2607"/>
      <c r="G3" s="2607"/>
    </row>
    <row r="4" spans="1:89" ht="49.9" customHeight="1">
      <c r="A4" s="2608" t="s">
        <v>3829</v>
      </c>
      <c r="B4" s="2609"/>
      <c r="C4" s="2610" t="s">
        <v>1574</v>
      </c>
      <c r="D4" s="2611">
        <v>2016</v>
      </c>
      <c r="E4" s="2611">
        <v>2017</v>
      </c>
      <c r="F4" s="2611">
        <v>2018</v>
      </c>
      <c r="G4" s="2611">
        <v>2019</v>
      </c>
    </row>
    <row r="5" spans="1:89" ht="23.25" customHeight="1">
      <c r="A5" s="2612" t="s">
        <v>3830</v>
      </c>
      <c r="B5" s="2613"/>
      <c r="C5" s="2614"/>
      <c r="D5" s="2615"/>
      <c r="E5" s="2615"/>
      <c r="F5" s="2615"/>
      <c r="G5" s="2615"/>
    </row>
    <row r="6" spans="1:89" ht="49.9" customHeight="1">
      <c r="A6" s="2616" t="s">
        <v>3831</v>
      </c>
      <c r="B6" s="2617"/>
      <c r="C6" s="2618" t="s">
        <v>3832</v>
      </c>
      <c r="D6" s="2164">
        <v>4087.02</v>
      </c>
      <c r="E6" s="2164">
        <v>4226.17</v>
      </c>
      <c r="F6" s="2164">
        <v>4190.46</v>
      </c>
      <c r="G6" s="2164">
        <v>4264.2</v>
      </c>
    </row>
    <row r="7" spans="1:89" ht="49.9" customHeight="1">
      <c r="A7" s="2616" t="s">
        <v>3833</v>
      </c>
      <c r="B7" s="2617"/>
      <c r="C7" s="2618" t="s">
        <v>3832</v>
      </c>
      <c r="D7" s="2164">
        <v>55.7</v>
      </c>
      <c r="E7" s="2164">
        <v>57.25</v>
      </c>
      <c r="F7" s="2164">
        <v>59.54</v>
      </c>
      <c r="G7" s="2164">
        <v>63.86</v>
      </c>
    </row>
    <row r="8" spans="1:89" ht="49.9" customHeight="1">
      <c r="A8" s="2616" t="s">
        <v>3834</v>
      </c>
      <c r="B8" s="2617"/>
      <c r="C8" s="2618" t="s">
        <v>3832</v>
      </c>
      <c r="D8" s="2164">
        <v>0.57999999999999996</v>
      </c>
      <c r="E8" s="2164">
        <v>0.56000000000000005</v>
      </c>
      <c r="F8" s="2164">
        <v>0.52</v>
      </c>
      <c r="G8" s="2164">
        <v>0.52</v>
      </c>
    </row>
    <row r="9" spans="1:89" ht="49.9" customHeight="1">
      <c r="A9" s="2616" t="s">
        <v>3835</v>
      </c>
      <c r="B9" s="2617"/>
      <c r="C9" s="2618" t="s">
        <v>3836</v>
      </c>
      <c r="D9" s="2164">
        <v>8.92</v>
      </c>
      <c r="E9" s="2164">
        <v>10.06</v>
      </c>
      <c r="F9" s="2164">
        <v>11.19</v>
      </c>
      <c r="G9" s="2164">
        <v>12.05</v>
      </c>
    </row>
    <row r="10" spans="1:89" ht="49.9" customHeight="1">
      <c r="A10" s="2616" t="s">
        <v>3837</v>
      </c>
      <c r="B10" s="2617"/>
      <c r="C10" s="2618" t="s">
        <v>3836</v>
      </c>
      <c r="D10" s="2164">
        <v>5445.43</v>
      </c>
      <c r="E10" s="2164">
        <v>5612.08</v>
      </c>
      <c r="F10" s="2164">
        <v>5613.19</v>
      </c>
      <c r="G10" s="2164">
        <v>5777.04</v>
      </c>
    </row>
    <row r="11" spans="1:89" ht="49.9" customHeight="1">
      <c r="A11" s="2165" t="s">
        <v>3838</v>
      </c>
      <c r="B11" s="2166"/>
      <c r="C11" s="2619" t="s">
        <v>3836</v>
      </c>
      <c r="D11" s="2167">
        <v>5082.2299999999996</v>
      </c>
      <c r="E11" s="2167">
        <v>5247.36</v>
      </c>
      <c r="F11" s="2167">
        <v>5248.19</v>
      </c>
      <c r="G11" s="2167">
        <v>5416.14</v>
      </c>
    </row>
    <row r="13" spans="1:89" ht="33" customHeight="1">
      <c r="A13" s="7230" t="s">
        <v>3839</v>
      </c>
      <c r="B13" s="7230"/>
      <c r="C13" s="7230"/>
      <c r="D13" s="7230"/>
      <c r="E13" s="7230"/>
      <c r="F13" s="7230"/>
      <c r="G13" s="7230"/>
    </row>
    <row r="14" spans="1:89" ht="18">
      <c r="A14" s="2620" t="s">
        <v>3840</v>
      </c>
    </row>
    <row r="15" spans="1:89" ht="18">
      <c r="A15" s="2590" t="s">
        <v>3841</v>
      </c>
    </row>
  </sheetData>
  <mergeCells count="2">
    <mergeCell ref="A1:C1"/>
    <mergeCell ref="A13:G13"/>
  </mergeCells>
  <hyperlinks>
    <hyperlink ref="A1" location="CONTENT!A1" display="Back to table of contents"/>
  </hyperlinks>
  <printOptions horizontalCentered="1" verticalCentered="1"/>
  <pageMargins left="0.17" right="0.25" top="0.7" bottom="0.511811023622047" header="0.59055118110236204" footer="0.511811023622047"/>
  <pageSetup paperSize="9" orientation="landscape"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CL40"/>
  <sheetViews>
    <sheetView workbookViewId="0">
      <selection sqref="A1:XFD1"/>
    </sheetView>
  </sheetViews>
  <sheetFormatPr defaultRowHeight="15"/>
  <cols>
    <col min="1" max="1" width="23.5" style="2590" customWidth="1"/>
    <col min="2" max="8" width="10" style="2590" customWidth="1"/>
    <col min="9" max="247" width="8.83203125" style="2590"/>
    <col min="248" max="248" width="27.6640625" style="2590" customWidth="1"/>
    <col min="249" max="249" width="13.83203125" style="2590" customWidth="1"/>
    <col min="250" max="250" width="13.33203125" style="2590" customWidth="1"/>
    <col min="251" max="251" width="11.6640625" style="2590" customWidth="1"/>
    <col min="252" max="252" width="11" style="2590" customWidth="1"/>
    <col min="253" max="253" width="11.5" style="2590" customWidth="1"/>
    <col min="254" max="254" width="10.5" style="2590" customWidth="1"/>
    <col min="255" max="255" width="12.5" style="2590" customWidth="1"/>
    <col min="256" max="503" width="8.83203125" style="2590"/>
    <col min="504" max="504" width="27.6640625" style="2590" customWidth="1"/>
    <col min="505" max="505" width="13.83203125" style="2590" customWidth="1"/>
    <col min="506" max="506" width="13.33203125" style="2590" customWidth="1"/>
    <col min="507" max="507" width="11.6640625" style="2590" customWidth="1"/>
    <col min="508" max="508" width="11" style="2590" customWidth="1"/>
    <col min="509" max="509" width="11.5" style="2590" customWidth="1"/>
    <col min="510" max="510" width="10.5" style="2590" customWidth="1"/>
    <col min="511" max="511" width="12.5" style="2590" customWidth="1"/>
    <col min="512" max="759" width="8.83203125" style="2590"/>
    <col min="760" max="760" width="27.6640625" style="2590" customWidth="1"/>
    <col min="761" max="761" width="13.83203125" style="2590" customWidth="1"/>
    <col min="762" max="762" width="13.33203125" style="2590" customWidth="1"/>
    <col min="763" max="763" width="11.6640625" style="2590" customWidth="1"/>
    <col min="764" max="764" width="11" style="2590" customWidth="1"/>
    <col min="765" max="765" width="11.5" style="2590" customWidth="1"/>
    <col min="766" max="766" width="10.5" style="2590" customWidth="1"/>
    <col min="767" max="767" width="12.5" style="2590" customWidth="1"/>
    <col min="768" max="1015" width="8.83203125" style="2590"/>
    <col min="1016" max="1016" width="27.6640625" style="2590" customWidth="1"/>
    <col min="1017" max="1017" width="13.83203125" style="2590" customWidth="1"/>
    <col min="1018" max="1018" width="13.33203125" style="2590" customWidth="1"/>
    <col min="1019" max="1019" width="11.6640625" style="2590" customWidth="1"/>
    <col min="1020" max="1020" width="11" style="2590" customWidth="1"/>
    <col min="1021" max="1021" width="11.5" style="2590" customWidth="1"/>
    <col min="1022" max="1022" width="10.5" style="2590" customWidth="1"/>
    <col min="1023" max="1023" width="12.5" style="2590" customWidth="1"/>
    <col min="1024" max="1271" width="8.83203125" style="2590"/>
    <col min="1272" max="1272" width="27.6640625" style="2590" customWidth="1"/>
    <col min="1273" max="1273" width="13.83203125" style="2590" customWidth="1"/>
    <col min="1274" max="1274" width="13.33203125" style="2590" customWidth="1"/>
    <col min="1275" max="1275" width="11.6640625" style="2590" customWidth="1"/>
    <col min="1276" max="1276" width="11" style="2590" customWidth="1"/>
    <col min="1277" max="1277" width="11.5" style="2590" customWidth="1"/>
    <col min="1278" max="1278" width="10.5" style="2590" customWidth="1"/>
    <col min="1279" max="1279" width="12.5" style="2590" customWidth="1"/>
    <col min="1280" max="1527" width="8.83203125" style="2590"/>
    <col min="1528" max="1528" width="27.6640625" style="2590" customWidth="1"/>
    <col min="1529" max="1529" width="13.83203125" style="2590" customWidth="1"/>
    <col min="1530" max="1530" width="13.33203125" style="2590" customWidth="1"/>
    <col min="1531" max="1531" width="11.6640625" style="2590" customWidth="1"/>
    <col min="1532" max="1532" width="11" style="2590" customWidth="1"/>
    <col min="1533" max="1533" width="11.5" style="2590" customWidth="1"/>
    <col min="1534" max="1534" width="10.5" style="2590" customWidth="1"/>
    <col min="1535" max="1535" width="12.5" style="2590" customWidth="1"/>
    <col min="1536" max="1783" width="8.83203125" style="2590"/>
    <col min="1784" max="1784" width="27.6640625" style="2590" customWidth="1"/>
    <col min="1785" max="1785" width="13.83203125" style="2590" customWidth="1"/>
    <col min="1786" max="1786" width="13.33203125" style="2590" customWidth="1"/>
    <col min="1787" max="1787" width="11.6640625" style="2590" customWidth="1"/>
    <col min="1788" max="1788" width="11" style="2590" customWidth="1"/>
    <col min="1789" max="1789" width="11.5" style="2590" customWidth="1"/>
    <col min="1790" max="1790" width="10.5" style="2590" customWidth="1"/>
    <col min="1791" max="1791" width="12.5" style="2590" customWidth="1"/>
    <col min="1792" max="2039" width="8.83203125" style="2590"/>
    <col min="2040" max="2040" width="27.6640625" style="2590" customWidth="1"/>
    <col min="2041" max="2041" width="13.83203125" style="2590" customWidth="1"/>
    <col min="2042" max="2042" width="13.33203125" style="2590" customWidth="1"/>
    <col min="2043" max="2043" width="11.6640625" style="2590" customWidth="1"/>
    <col min="2044" max="2044" width="11" style="2590" customWidth="1"/>
    <col min="2045" max="2045" width="11.5" style="2590" customWidth="1"/>
    <col min="2046" max="2046" width="10.5" style="2590" customWidth="1"/>
    <col min="2047" max="2047" width="12.5" style="2590" customWidth="1"/>
    <col min="2048" max="2295" width="8.83203125" style="2590"/>
    <col min="2296" max="2296" width="27.6640625" style="2590" customWidth="1"/>
    <col min="2297" max="2297" width="13.83203125" style="2590" customWidth="1"/>
    <col min="2298" max="2298" width="13.33203125" style="2590" customWidth="1"/>
    <col min="2299" max="2299" width="11.6640625" style="2590" customWidth="1"/>
    <col min="2300" max="2300" width="11" style="2590" customWidth="1"/>
    <col min="2301" max="2301" width="11.5" style="2590" customWidth="1"/>
    <col min="2302" max="2302" width="10.5" style="2590" customWidth="1"/>
    <col min="2303" max="2303" width="12.5" style="2590" customWidth="1"/>
    <col min="2304" max="2551" width="8.83203125" style="2590"/>
    <col min="2552" max="2552" width="27.6640625" style="2590" customWidth="1"/>
    <col min="2553" max="2553" width="13.83203125" style="2590" customWidth="1"/>
    <col min="2554" max="2554" width="13.33203125" style="2590" customWidth="1"/>
    <col min="2555" max="2555" width="11.6640625" style="2590" customWidth="1"/>
    <col min="2556" max="2556" width="11" style="2590" customWidth="1"/>
    <col min="2557" max="2557" width="11.5" style="2590" customWidth="1"/>
    <col min="2558" max="2558" width="10.5" style="2590" customWidth="1"/>
    <col min="2559" max="2559" width="12.5" style="2590" customWidth="1"/>
    <col min="2560" max="2807" width="8.83203125" style="2590"/>
    <col min="2808" max="2808" width="27.6640625" style="2590" customWidth="1"/>
    <col min="2809" max="2809" width="13.83203125" style="2590" customWidth="1"/>
    <col min="2810" max="2810" width="13.33203125" style="2590" customWidth="1"/>
    <col min="2811" max="2811" width="11.6640625" style="2590" customWidth="1"/>
    <col min="2812" max="2812" width="11" style="2590" customWidth="1"/>
    <col min="2813" max="2813" width="11.5" style="2590" customWidth="1"/>
    <col min="2814" max="2814" width="10.5" style="2590" customWidth="1"/>
    <col min="2815" max="2815" width="12.5" style="2590" customWidth="1"/>
    <col min="2816" max="3063" width="8.83203125" style="2590"/>
    <col min="3064" max="3064" width="27.6640625" style="2590" customWidth="1"/>
    <col min="3065" max="3065" width="13.83203125" style="2590" customWidth="1"/>
    <col min="3066" max="3066" width="13.33203125" style="2590" customWidth="1"/>
    <col min="3067" max="3067" width="11.6640625" style="2590" customWidth="1"/>
    <col min="3068" max="3068" width="11" style="2590" customWidth="1"/>
    <col min="3069" max="3069" width="11.5" style="2590" customWidth="1"/>
    <col min="3070" max="3070" width="10.5" style="2590" customWidth="1"/>
    <col min="3071" max="3071" width="12.5" style="2590" customWidth="1"/>
    <col min="3072" max="3319" width="8.83203125" style="2590"/>
    <col min="3320" max="3320" width="27.6640625" style="2590" customWidth="1"/>
    <col min="3321" max="3321" width="13.83203125" style="2590" customWidth="1"/>
    <col min="3322" max="3322" width="13.33203125" style="2590" customWidth="1"/>
    <col min="3323" max="3323" width="11.6640625" style="2590" customWidth="1"/>
    <col min="3324" max="3324" width="11" style="2590" customWidth="1"/>
    <col min="3325" max="3325" width="11.5" style="2590" customWidth="1"/>
    <col min="3326" max="3326" width="10.5" style="2590" customWidth="1"/>
    <col min="3327" max="3327" width="12.5" style="2590" customWidth="1"/>
    <col min="3328" max="3575" width="8.83203125" style="2590"/>
    <col min="3576" max="3576" width="27.6640625" style="2590" customWidth="1"/>
    <col min="3577" max="3577" width="13.83203125" style="2590" customWidth="1"/>
    <col min="3578" max="3578" width="13.33203125" style="2590" customWidth="1"/>
    <col min="3579" max="3579" width="11.6640625" style="2590" customWidth="1"/>
    <col min="3580" max="3580" width="11" style="2590" customWidth="1"/>
    <col min="3581" max="3581" width="11.5" style="2590" customWidth="1"/>
    <col min="3582" max="3582" width="10.5" style="2590" customWidth="1"/>
    <col min="3583" max="3583" width="12.5" style="2590" customWidth="1"/>
    <col min="3584" max="3831" width="8.83203125" style="2590"/>
    <col min="3832" max="3832" width="27.6640625" style="2590" customWidth="1"/>
    <col min="3833" max="3833" width="13.83203125" style="2590" customWidth="1"/>
    <col min="3834" max="3834" width="13.33203125" style="2590" customWidth="1"/>
    <col min="3835" max="3835" width="11.6640625" style="2590" customWidth="1"/>
    <col min="3836" max="3836" width="11" style="2590" customWidth="1"/>
    <col min="3837" max="3837" width="11.5" style="2590" customWidth="1"/>
    <col min="3838" max="3838" width="10.5" style="2590" customWidth="1"/>
    <col min="3839" max="3839" width="12.5" style="2590" customWidth="1"/>
    <col min="3840" max="4087" width="8.83203125" style="2590"/>
    <col min="4088" max="4088" width="27.6640625" style="2590" customWidth="1"/>
    <col min="4089" max="4089" width="13.83203125" style="2590" customWidth="1"/>
    <col min="4090" max="4090" width="13.33203125" style="2590" customWidth="1"/>
    <col min="4091" max="4091" width="11.6640625" style="2590" customWidth="1"/>
    <col min="4092" max="4092" width="11" style="2590" customWidth="1"/>
    <col min="4093" max="4093" width="11.5" style="2590" customWidth="1"/>
    <col min="4094" max="4094" width="10.5" style="2590" customWidth="1"/>
    <col min="4095" max="4095" width="12.5" style="2590" customWidth="1"/>
    <col min="4096" max="4343" width="8.83203125" style="2590"/>
    <col min="4344" max="4344" width="27.6640625" style="2590" customWidth="1"/>
    <col min="4345" max="4345" width="13.83203125" style="2590" customWidth="1"/>
    <col min="4346" max="4346" width="13.33203125" style="2590" customWidth="1"/>
    <col min="4347" max="4347" width="11.6640625" style="2590" customWidth="1"/>
    <col min="4348" max="4348" width="11" style="2590" customWidth="1"/>
    <col min="4349" max="4349" width="11.5" style="2590" customWidth="1"/>
    <col min="4350" max="4350" width="10.5" style="2590" customWidth="1"/>
    <col min="4351" max="4351" width="12.5" style="2590" customWidth="1"/>
    <col min="4352" max="4599" width="8.83203125" style="2590"/>
    <col min="4600" max="4600" width="27.6640625" style="2590" customWidth="1"/>
    <col min="4601" max="4601" width="13.83203125" style="2590" customWidth="1"/>
    <col min="4602" max="4602" width="13.33203125" style="2590" customWidth="1"/>
    <col min="4603" max="4603" width="11.6640625" style="2590" customWidth="1"/>
    <col min="4604" max="4604" width="11" style="2590" customWidth="1"/>
    <col min="4605" max="4605" width="11.5" style="2590" customWidth="1"/>
    <col min="4606" max="4606" width="10.5" style="2590" customWidth="1"/>
    <col min="4607" max="4607" width="12.5" style="2590" customWidth="1"/>
    <col min="4608" max="4855" width="8.83203125" style="2590"/>
    <col min="4856" max="4856" width="27.6640625" style="2590" customWidth="1"/>
    <col min="4857" max="4857" width="13.83203125" style="2590" customWidth="1"/>
    <col min="4858" max="4858" width="13.33203125" style="2590" customWidth="1"/>
    <col min="4859" max="4859" width="11.6640625" style="2590" customWidth="1"/>
    <col min="4860" max="4860" width="11" style="2590" customWidth="1"/>
    <col min="4861" max="4861" width="11.5" style="2590" customWidth="1"/>
    <col min="4862" max="4862" width="10.5" style="2590" customWidth="1"/>
    <col min="4863" max="4863" width="12.5" style="2590" customWidth="1"/>
    <col min="4864" max="5111" width="8.83203125" style="2590"/>
    <col min="5112" max="5112" width="27.6640625" style="2590" customWidth="1"/>
    <col min="5113" max="5113" width="13.83203125" style="2590" customWidth="1"/>
    <col min="5114" max="5114" width="13.33203125" style="2590" customWidth="1"/>
    <col min="5115" max="5115" width="11.6640625" style="2590" customWidth="1"/>
    <col min="5116" max="5116" width="11" style="2590" customWidth="1"/>
    <col min="5117" max="5117" width="11.5" style="2590" customWidth="1"/>
    <col min="5118" max="5118" width="10.5" style="2590" customWidth="1"/>
    <col min="5119" max="5119" width="12.5" style="2590" customWidth="1"/>
    <col min="5120" max="5367" width="8.83203125" style="2590"/>
    <col min="5368" max="5368" width="27.6640625" style="2590" customWidth="1"/>
    <col min="5369" max="5369" width="13.83203125" style="2590" customWidth="1"/>
    <col min="5370" max="5370" width="13.33203125" style="2590" customWidth="1"/>
    <col min="5371" max="5371" width="11.6640625" style="2590" customWidth="1"/>
    <col min="5372" max="5372" width="11" style="2590" customWidth="1"/>
    <col min="5373" max="5373" width="11.5" style="2590" customWidth="1"/>
    <col min="5374" max="5374" width="10.5" style="2590" customWidth="1"/>
    <col min="5375" max="5375" width="12.5" style="2590" customWidth="1"/>
    <col min="5376" max="5623" width="8.83203125" style="2590"/>
    <col min="5624" max="5624" width="27.6640625" style="2590" customWidth="1"/>
    <col min="5625" max="5625" width="13.83203125" style="2590" customWidth="1"/>
    <col min="5626" max="5626" width="13.33203125" style="2590" customWidth="1"/>
    <col min="5627" max="5627" width="11.6640625" style="2590" customWidth="1"/>
    <col min="5628" max="5628" width="11" style="2590" customWidth="1"/>
    <col min="5629" max="5629" width="11.5" style="2590" customWidth="1"/>
    <col min="5630" max="5630" width="10.5" style="2590" customWidth="1"/>
    <col min="5631" max="5631" width="12.5" style="2590" customWidth="1"/>
    <col min="5632" max="5879" width="8.83203125" style="2590"/>
    <col min="5880" max="5880" width="27.6640625" style="2590" customWidth="1"/>
    <col min="5881" max="5881" width="13.83203125" style="2590" customWidth="1"/>
    <col min="5882" max="5882" width="13.33203125" style="2590" customWidth="1"/>
    <col min="5883" max="5883" width="11.6640625" style="2590" customWidth="1"/>
    <col min="5884" max="5884" width="11" style="2590" customWidth="1"/>
    <col min="5885" max="5885" width="11.5" style="2590" customWidth="1"/>
    <col min="5886" max="5886" width="10.5" style="2590" customWidth="1"/>
    <col min="5887" max="5887" width="12.5" style="2590" customWidth="1"/>
    <col min="5888" max="6135" width="8.83203125" style="2590"/>
    <col min="6136" max="6136" width="27.6640625" style="2590" customWidth="1"/>
    <col min="6137" max="6137" width="13.83203125" style="2590" customWidth="1"/>
    <col min="6138" max="6138" width="13.33203125" style="2590" customWidth="1"/>
    <col min="6139" max="6139" width="11.6640625" style="2590" customWidth="1"/>
    <col min="6140" max="6140" width="11" style="2590" customWidth="1"/>
    <col min="6141" max="6141" width="11.5" style="2590" customWidth="1"/>
    <col min="6142" max="6142" width="10.5" style="2590" customWidth="1"/>
    <col min="6143" max="6143" width="12.5" style="2590" customWidth="1"/>
    <col min="6144" max="6391" width="8.83203125" style="2590"/>
    <col min="6392" max="6392" width="27.6640625" style="2590" customWidth="1"/>
    <col min="6393" max="6393" width="13.83203125" style="2590" customWidth="1"/>
    <col min="6394" max="6394" width="13.33203125" style="2590" customWidth="1"/>
    <col min="6395" max="6395" width="11.6640625" style="2590" customWidth="1"/>
    <col min="6396" max="6396" width="11" style="2590" customWidth="1"/>
    <col min="6397" max="6397" width="11.5" style="2590" customWidth="1"/>
    <col min="6398" max="6398" width="10.5" style="2590" customWidth="1"/>
    <col min="6399" max="6399" width="12.5" style="2590" customWidth="1"/>
    <col min="6400" max="6647" width="8.83203125" style="2590"/>
    <col min="6648" max="6648" width="27.6640625" style="2590" customWidth="1"/>
    <col min="6649" max="6649" width="13.83203125" style="2590" customWidth="1"/>
    <col min="6650" max="6650" width="13.33203125" style="2590" customWidth="1"/>
    <col min="6651" max="6651" width="11.6640625" style="2590" customWidth="1"/>
    <col min="6652" max="6652" width="11" style="2590" customWidth="1"/>
    <col min="6653" max="6653" width="11.5" style="2590" customWidth="1"/>
    <col min="6654" max="6654" width="10.5" style="2590" customWidth="1"/>
    <col min="6655" max="6655" width="12.5" style="2590" customWidth="1"/>
    <col min="6656" max="6903" width="8.83203125" style="2590"/>
    <col min="6904" max="6904" width="27.6640625" style="2590" customWidth="1"/>
    <col min="6905" max="6905" width="13.83203125" style="2590" customWidth="1"/>
    <col min="6906" max="6906" width="13.33203125" style="2590" customWidth="1"/>
    <col min="6907" max="6907" width="11.6640625" style="2590" customWidth="1"/>
    <col min="6908" max="6908" width="11" style="2590" customWidth="1"/>
    <col min="6909" max="6909" width="11.5" style="2590" customWidth="1"/>
    <col min="6910" max="6910" width="10.5" style="2590" customWidth="1"/>
    <col min="6911" max="6911" width="12.5" style="2590" customWidth="1"/>
    <col min="6912" max="7159" width="8.83203125" style="2590"/>
    <col min="7160" max="7160" width="27.6640625" style="2590" customWidth="1"/>
    <col min="7161" max="7161" width="13.83203125" style="2590" customWidth="1"/>
    <col min="7162" max="7162" width="13.33203125" style="2590" customWidth="1"/>
    <col min="7163" max="7163" width="11.6640625" style="2590" customWidth="1"/>
    <col min="7164" max="7164" width="11" style="2590" customWidth="1"/>
    <col min="7165" max="7165" width="11.5" style="2590" customWidth="1"/>
    <col min="7166" max="7166" width="10.5" style="2590" customWidth="1"/>
    <col min="7167" max="7167" width="12.5" style="2590" customWidth="1"/>
    <col min="7168" max="7415" width="8.83203125" style="2590"/>
    <col min="7416" max="7416" width="27.6640625" style="2590" customWidth="1"/>
    <col min="7417" max="7417" width="13.83203125" style="2590" customWidth="1"/>
    <col min="7418" max="7418" width="13.33203125" style="2590" customWidth="1"/>
    <col min="7419" max="7419" width="11.6640625" style="2590" customWidth="1"/>
    <col min="7420" max="7420" width="11" style="2590" customWidth="1"/>
    <col min="7421" max="7421" width="11.5" style="2590" customWidth="1"/>
    <col min="7422" max="7422" width="10.5" style="2590" customWidth="1"/>
    <col min="7423" max="7423" width="12.5" style="2590" customWidth="1"/>
    <col min="7424" max="7671" width="8.83203125" style="2590"/>
    <col min="7672" max="7672" width="27.6640625" style="2590" customWidth="1"/>
    <col min="7673" max="7673" width="13.83203125" style="2590" customWidth="1"/>
    <col min="7674" max="7674" width="13.33203125" style="2590" customWidth="1"/>
    <col min="7675" max="7675" width="11.6640625" style="2590" customWidth="1"/>
    <col min="7676" max="7676" width="11" style="2590" customWidth="1"/>
    <col min="7677" max="7677" width="11.5" style="2590" customWidth="1"/>
    <col min="7678" max="7678" width="10.5" style="2590" customWidth="1"/>
    <col min="7679" max="7679" width="12.5" style="2590" customWidth="1"/>
    <col min="7680" max="7927" width="8.83203125" style="2590"/>
    <col min="7928" max="7928" width="27.6640625" style="2590" customWidth="1"/>
    <col min="7929" max="7929" width="13.83203125" style="2590" customWidth="1"/>
    <col min="7930" max="7930" width="13.33203125" style="2590" customWidth="1"/>
    <col min="7931" max="7931" width="11.6640625" style="2590" customWidth="1"/>
    <col min="7932" max="7932" width="11" style="2590" customWidth="1"/>
    <col min="7933" max="7933" width="11.5" style="2590" customWidth="1"/>
    <col min="7934" max="7934" width="10.5" style="2590" customWidth="1"/>
    <col min="7935" max="7935" width="12.5" style="2590" customWidth="1"/>
    <col min="7936" max="8183" width="8.83203125" style="2590"/>
    <col min="8184" max="8184" width="27.6640625" style="2590" customWidth="1"/>
    <col min="8185" max="8185" width="13.83203125" style="2590" customWidth="1"/>
    <col min="8186" max="8186" width="13.33203125" style="2590" customWidth="1"/>
    <col min="8187" max="8187" width="11.6640625" style="2590" customWidth="1"/>
    <col min="8188" max="8188" width="11" style="2590" customWidth="1"/>
    <col min="8189" max="8189" width="11.5" style="2590" customWidth="1"/>
    <col min="8190" max="8190" width="10.5" style="2590" customWidth="1"/>
    <col min="8191" max="8191" width="12.5" style="2590" customWidth="1"/>
    <col min="8192" max="8439" width="8.83203125" style="2590"/>
    <col min="8440" max="8440" width="27.6640625" style="2590" customWidth="1"/>
    <col min="8441" max="8441" width="13.83203125" style="2590" customWidth="1"/>
    <col min="8442" max="8442" width="13.33203125" style="2590" customWidth="1"/>
    <col min="8443" max="8443" width="11.6640625" style="2590" customWidth="1"/>
    <col min="8444" max="8444" width="11" style="2590" customWidth="1"/>
    <col min="8445" max="8445" width="11.5" style="2590" customWidth="1"/>
    <col min="8446" max="8446" width="10.5" style="2590" customWidth="1"/>
    <col min="8447" max="8447" width="12.5" style="2590" customWidth="1"/>
    <col min="8448" max="8695" width="8.83203125" style="2590"/>
    <col min="8696" max="8696" width="27.6640625" style="2590" customWidth="1"/>
    <col min="8697" max="8697" width="13.83203125" style="2590" customWidth="1"/>
    <col min="8698" max="8698" width="13.33203125" style="2590" customWidth="1"/>
    <col min="8699" max="8699" width="11.6640625" style="2590" customWidth="1"/>
    <col min="8700" max="8700" width="11" style="2590" customWidth="1"/>
    <col min="8701" max="8701" width="11.5" style="2590" customWidth="1"/>
    <col min="8702" max="8702" width="10.5" style="2590" customWidth="1"/>
    <col min="8703" max="8703" width="12.5" style="2590" customWidth="1"/>
    <col min="8704" max="8951" width="8.83203125" style="2590"/>
    <col min="8952" max="8952" width="27.6640625" style="2590" customWidth="1"/>
    <col min="8953" max="8953" width="13.83203125" style="2590" customWidth="1"/>
    <col min="8954" max="8954" width="13.33203125" style="2590" customWidth="1"/>
    <col min="8955" max="8955" width="11.6640625" style="2590" customWidth="1"/>
    <col min="8956" max="8956" width="11" style="2590" customWidth="1"/>
    <col min="8957" max="8957" width="11.5" style="2590" customWidth="1"/>
    <col min="8958" max="8958" width="10.5" style="2590" customWidth="1"/>
    <col min="8959" max="8959" width="12.5" style="2590" customWidth="1"/>
    <col min="8960" max="9207" width="8.83203125" style="2590"/>
    <col min="9208" max="9208" width="27.6640625" style="2590" customWidth="1"/>
    <col min="9209" max="9209" width="13.83203125" style="2590" customWidth="1"/>
    <col min="9210" max="9210" width="13.33203125" style="2590" customWidth="1"/>
    <col min="9211" max="9211" width="11.6640625" style="2590" customWidth="1"/>
    <col min="9212" max="9212" width="11" style="2590" customWidth="1"/>
    <col min="9213" max="9213" width="11.5" style="2590" customWidth="1"/>
    <col min="9214" max="9214" width="10.5" style="2590" customWidth="1"/>
    <col min="9215" max="9215" width="12.5" style="2590" customWidth="1"/>
    <col min="9216" max="9463" width="8.83203125" style="2590"/>
    <col min="9464" max="9464" width="27.6640625" style="2590" customWidth="1"/>
    <col min="9465" max="9465" width="13.83203125" style="2590" customWidth="1"/>
    <col min="9466" max="9466" width="13.33203125" style="2590" customWidth="1"/>
    <col min="9467" max="9467" width="11.6640625" style="2590" customWidth="1"/>
    <col min="9468" max="9468" width="11" style="2590" customWidth="1"/>
    <col min="9469" max="9469" width="11.5" style="2590" customWidth="1"/>
    <col min="9470" max="9470" width="10.5" style="2590" customWidth="1"/>
    <col min="9471" max="9471" width="12.5" style="2590" customWidth="1"/>
    <col min="9472" max="9719" width="8.83203125" style="2590"/>
    <col min="9720" max="9720" width="27.6640625" style="2590" customWidth="1"/>
    <col min="9721" max="9721" width="13.83203125" style="2590" customWidth="1"/>
    <col min="9722" max="9722" width="13.33203125" style="2590" customWidth="1"/>
    <col min="9723" max="9723" width="11.6640625" style="2590" customWidth="1"/>
    <col min="9724" max="9724" width="11" style="2590" customWidth="1"/>
    <col min="9725" max="9725" width="11.5" style="2590" customWidth="1"/>
    <col min="9726" max="9726" width="10.5" style="2590" customWidth="1"/>
    <col min="9727" max="9727" width="12.5" style="2590" customWidth="1"/>
    <col min="9728" max="9975" width="8.83203125" style="2590"/>
    <col min="9976" max="9976" width="27.6640625" style="2590" customWidth="1"/>
    <col min="9977" max="9977" width="13.83203125" style="2590" customWidth="1"/>
    <col min="9978" max="9978" width="13.33203125" style="2590" customWidth="1"/>
    <col min="9979" max="9979" width="11.6640625" style="2590" customWidth="1"/>
    <col min="9980" max="9980" width="11" style="2590" customWidth="1"/>
    <col min="9981" max="9981" width="11.5" style="2590" customWidth="1"/>
    <col min="9982" max="9982" width="10.5" style="2590" customWidth="1"/>
    <col min="9983" max="9983" width="12.5" style="2590" customWidth="1"/>
    <col min="9984" max="10231" width="8.83203125" style="2590"/>
    <col min="10232" max="10232" width="27.6640625" style="2590" customWidth="1"/>
    <col min="10233" max="10233" width="13.83203125" style="2590" customWidth="1"/>
    <col min="10234" max="10234" width="13.33203125" style="2590" customWidth="1"/>
    <col min="10235" max="10235" width="11.6640625" style="2590" customWidth="1"/>
    <col min="10236" max="10236" width="11" style="2590" customWidth="1"/>
    <col min="10237" max="10237" width="11.5" style="2590" customWidth="1"/>
    <col min="10238" max="10238" width="10.5" style="2590" customWidth="1"/>
    <col min="10239" max="10239" width="12.5" style="2590" customWidth="1"/>
    <col min="10240" max="10487" width="8.83203125" style="2590"/>
    <col min="10488" max="10488" width="27.6640625" style="2590" customWidth="1"/>
    <col min="10489" max="10489" width="13.83203125" style="2590" customWidth="1"/>
    <col min="10490" max="10490" width="13.33203125" style="2590" customWidth="1"/>
    <col min="10491" max="10491" width="11.6640625" style="2590" customWidth="1"/>
    <col min="10492" max="10492" width="11" style="2590" customWidth="1"/>
    <col min="10493" max="10493" width="11.5" style="2590" customWidth="1"/>
    <col min="10494" max="10494" width="10.5" style="2590" customWidth="1"/>
    <col min="10495" max="10495" width="12.5" style="2590" customWidth="1"/>
    <col min="10496" max="10743" width="8.83203125" style="2590"/>
    <col min="10744" max="10744" width="27.6640625" style="2590" customWidth="1"/>
    <col min="10745" max="10745" width="13.83203125" style="2590" customWidth="1"/>
    <col min="10746" max="10746" width="13.33203125" style="2590" customWidth="1"/>
    <col min="10747" max="10747" width="11.6640625" style="2590" customWidth="1"/>
    <col min="10748" max="10748" width="11" style="2590" customWidth="1"/>
    <col min="10749" max="10749" width="11.5" style="2590" customWidth="1"/>
    <col min="10750" max="10750" width="10.5" style="2590" customWidth="1"/>
    <col min="10751" max="10751" width="12.5" style="2590" customWidth="1"/>
    <col min="10752" max="10999" width="8.83203125" style="2590"/>
    <col min="11000" max="11000" width="27.6640625" style="2590" customWidth="1"/>
    <col min="11001" max="11001" width="13.83203125" style="2590" customWidth="1"/>
    <col min="11002" max="11002" width="13.33203125" style="2590" customWidth="1"/>
    <col min="11003" max="11003" width="11.6640625" style="2590" customWidth="1"/>
    <col min="11004" max="11004" width="11" style="2590" customWidth="1"/>
    <col min="11005" max="11005" width="11.5" style="2590" customWidth="1"/>
    <col min="11006" max="11006" width="10.5" style="2590" customWidth="1"/>
    <col min="11007" max="11007" width="12.5" style="2590" customWidth="1"/>
    <col min="11008" max="11255" width="8.83203125" style="2590"/>
    <col min="11256" max="11256" width="27.6640625" style="2590" customWidth="1"/>
    <col min="11257" max="11257" width="13.83203125" style="2590" customWidth="1"/>
    <col min="11258" max="11258" width="13.33203125" style="2590" customWidth="1"/>
    <col min="11259" max="11259" width="11.6640625" style="2590" customWidth="1"/>
    <col min="11260" max="11260" width="11" style="2590" customWidth="1"/>
    <col min="11261" max="11261" width="11.5" style="2590" customWidth="1"/>
    <col min="11262" max="11262" width="10.5" style="2590" customWidth="1"/>
    <col min="11263" max="11263" width="12.5" style="2590" customWidth="1"/>
    <col min="11264" max="11511" width="8.83203125" style="2590"/>
    <col min="11512" max="11512" width="27.6640625" style="2590" customWidth="1"/>
    <col min="11513" max="11513" width="13.83203125" style="2590" customWidth="1"/>
    <col min="11514" max="11514" width="13.33203125" style="2590" customWidth="1"/>
    <col min="11515" max="11515" width="11.6640625" style="2590" customWidth="1"/>
    <col min="11516" max="11516" width="11" style="2590" customWidth="1"/>
    <col min="11517" max="11517" width="11.5" style="2590" customWidth="1"/>
    <col min="11518" max="11518" width="10.5" style="2590" customWidth="1"/>
    <col min="11519" max="11519" width="12.5" style="2590" customWidth="1"/>
    <col min="11520" max="11767" width="8.83203125" style="2590"/>
    <col min="11768" max="11768" width="27.6640625" style="2590" customWidth="1"/>
    <col min="11769" max="11769" width="13.83203125" style="2590" customWidth="1"/>
    <col min="11770" max="11770" width="13.33203125" style="2590" customWidth="1"/>
    <col min="11771" max="11771" width="11.6640625" style="2590" customWidth="1"/>
    <col min="11772" max="11772" width="11" style="2590" customWidth="1"/>
    <col min="11773" max="11773" width="11.5" style="2590" customWidth="1"/>
    <col min="11774" max="11774" width="10.5" style="2590" customWidth="1"/>
    <col min="11775" max="11775" width="12.5" style="2590" customWidth="1"/>
    <col min="11776" max="12023" width="8.83203125" style="2590"/>
    <col min="12024" max="12024" width="27.6640625" style="2590" customWidth="1"/>
    <col min="12025" max="12025" width="13.83203125" style="2590" customWidth="1"/>
    <col min="12026" max="12026" width="13.33203125" style="2590" customWidth="1"/>
    <col min="12027" max="12027" width="11.6640625" style="2590" customWidth="1"/>
    <col min="12028" max="12028" width="11" style="2590" customWidth="1"/>
    <col min="12029" max="12029" width="11.5" style="2590" customWidth="1"/>
    <col min="12030" max="12030" width="10.5" style="2590" customWidth="1"/>
    <col min="12031" max="12031" width="12.5" style="2590" customWidth="1"/>
    <col min="12032" max="12279" width="8.83203125" style="2590"/>
    <col min="12280" max="12280" width="27.6640625" style="2590" customWidth="1"/>
    <col min="12281" max="12281" width="13.83203125" style="2590" customWidth="1"/>
    <col min="12282" max="12282" width="13.33203125" style="2590" customWidth="1"/>
    <col min="12283" max="12283" width="11.6640625" style="2590" customWidth="1"/>
    <col min="12284" max="12284" width="11" style="2590" customWidth="1"/>
    <col min="12285" max="12285" width="11.5" style="2590" customWidth="1"/>
    <col min="12286" max="12286" width="10.5" style="2590" customWidth="1"/>
    <col min="12287" max="12287" width="12.5" style="2590" customWidth="1"/>
    <col min="12288" max="12535" width="8.83203125" style="2590"/>
    <col min="12536" max="12536" width="27.6640625" style="2590" customWidth="1"/>
    <col min="12537" max="12537" width="13.83203125" style="2590" customWidth="1"/>
    <col min="12538" max="12538" width="13.33203125" style="2590" customWidth="1"/>
    <col min="12539" max="12539" width="11.6640625" style="2590" customWidth="1"/>
    <col min="12540" max="12540" width="11" style="2590" customWidth="1"/>
    <col min="12541" max="12541" width="11.5" style="2590" customWidth="1"/>
    <col min="12542" max="12542" width="10.5" style="2590" customWidth="1"/>
    <col min="12543" max="12543" width="12.5" style="2590" customWidth="1"/>
    <col min="12544" max="12791" width="8.83203125" style="2590"/>
    <col min="12792" max="12792" width="27.6640625" style="2590" customWidth="1"/>
    <col min="12793" max="12793" width="13.83203125" style="2590" customWidth="1"/>
    <col min="12794" max="12794" width="13.33203125" style="2590" customWidth="1"/>
    <col min="12795" max="12795" width="11.6640625" style="2590" customWidth="1"/>
    <col min="12796" max="12796" width="11" style="2590" customWidth="1"/>
    <col min="12797" max="12797" width="11.5" style="2590" customWidth="1"/>
    <col min="12798" max="12798" width="10.5" style="2590" customWidth="1"/>
    <col min="12799" max="12799" width="12.5" style="2590" customWidth="1"/>
    <col min="12800" max="13047" width="8.83203125" style="2590"/>
    <col min="13048" max="13048" width="27.6640625" style="2590" customWidth="1"/>
    <col min="13049" max="13049" width="13.83203125" style="2590" customWidth="1"/>
    <col min="13050" max="13050" width="13.33203125" style="2590" customWidth="1"/>
    <col min="13051" max="13051" width="11.6640625" style="2590" customWidth="1"/>
    <col min="13052" max="13052" width="11" style="2590" customWidth="1"/>
    <col min="13053" max="13053" width="11.5" style="2590" customWidth="1"/>
    <col min="13054" max="13054" width="10.5" style="2590" customWidth="1"/>
    <col min="13055" max="13055" width="12.5" style="2590" customWidth="1"/>
    <col min="13056" max="13303" width="8.83203125" style="2590"/>
    <col min="13304" max="13304" width="27.6640625" style="2590" customWidth="1"/>
    <col min="13305" max="13305" width="13.83203125" style="2590" customWidth="1"/>
    <col min="13306" max="13306" width="13.33203125" style="2590" customWidth="1"/>
    <col min="13307" max="13307" width="11.6640625" style="2590" customWidth="1"/>
    <col min="13308" max="13308" width="11" style="2590" customWidth="1"/>
    <col min="13309" max="13309" width="11.5" style="2590" customWidth="1"/>
    <col min="13310" max="13310" width="10.5" style="2590" customWidth="1"/>
    <col min="13311" max="13311" width="12.5" style="2590" customWidth="1"/>
    <col min="13312" max="13559" width="8.83203125" style="2590"/>
    <col min="13560" max="13560" width="27.6640625" style="2590" customWidth="1"/>
    <col min="13561" max="13561" width="13.83203125" style="2590" customWidth="1"/>
    <col min="13562" max="13562" width="13.33203125" style="2590" customWidth="1"/>
    <col min="13563" max="13563" width="11.6640625" style="2590" customWidth="1"/>
    <col min="13564" max="13564" width="11" style="2590" customWidth="1"/>
    <col min="13565" max="13565" width="11.5" style="2590" customWidth="1"/>
    <col min="13566" max="13566" width="10.5" style="2590" customWidth="1"/>
    <col min="13567" max="13567" width="12.5" style="2590" customWidth="1"/>
    <col min="13568" max="13815" width="8.83203125" style="2590"/>
    <col min="13816" max="13816" width="27.6640625" style="2590" customWidth="1"/>
    <col min="13817" max="13817" width="13.83203125" style="2590" customWidth="1"/>
    <col min="13818" max="13818" width="13.33203125" style="2590" customWidth="1"/>
    <col min="13819" max="13819" width="11.6640625" style="2590" customWidth="1"/>
    <col min="13820" max="13820" width="11" style="2590" customWidth="1"/>
    <col min="13821" max="13821" width="11.5" style="2590" customWidth="1"/>
    <col min="13822" max="13822" width="10.5" style="2590" customWidth="1"/>
    <col min="13823" max="13823" width="12.5" style="2590" customWidth="1"/>
    <col min="13824" max="14071" width="8.83203125" style="2590"/>
    <col min="14072" max="14072" width="27.6640625" style="2590" customWidth="1"/>
    <col min="14073" max="14073" width="13.83203125" style="2590" customWidth="1"/>
    <col min="14074" max="14074" width="13.33203125" style="2590" customWidth="1"/>
    <col min="14075" max="14075" width="11.6640625" style="2590" customWidth="1"/>
    <col min="14076" max="14076" width="11" style="2590" customWidth="1"/>
    <col min="14077" max="14077" width="11.5" style="2590" customWidth="1"/>
    <col min="14078" max="14078" width="10.5" style="2590" customWidth="1"/>
    <col min="14079" max="14079" width="12.5" style="2590" customWidth="1"/>
    <col min="14080" max="14327" width="8.83203125" style="2590"/>
    <col min="14328" max="14328" width="27.6640625" style="2590" customWidth="1"/>
    <col min="14329" max="14329" width="13.83203125" style="2590" customWidth="1"/>
    <col min="14330" max="14330" width="13.33203125" style="2590" customWidth="1"/>
    <col min="14331" max="14331" width="11.6640625" style="2590" customWidth="1"/>
    <col min="14332" max="14332" width="11" style="2590" customWidth="1"/>
    <col min="14333" max="14333" width="11.5" style="2590" customWidth="1"/>
    <col min="14334" max="14334" width="10.5" style="2590" customWidth="1"/>
    <col min="14335" max="14335" width="12.5" style="2590" customWidth="1"/>
    <col min="14336" max="14583" width="8.83203125" style="2590"/>
    <col min="14584" max="14584" width="27.6640625" style="2590" customWidth="1"/>
    <col min="14585" max="14585" width="13.83203125" style="2590" customWidth="1"/>
    <col min="14586" max="14586" width="13.33203125" style="2590" customWidth="1"/>
    <col min="14587" max="14587" width="11.6640625" style="2590" customWidth="1"/>
    <col min="14588" max="14588" width="11" style="2590" customWidth="1"/>
    <col min="14589" max="14589" width="11.5" style="2590" customWidth="1"/>
    <col min="14590" max="14590" width="10.5" style="2590" customWidth="1"/>
    <col min="14591" max="14591" width="12.5" style="2590" customWidth="1"/>
    <col min="14592" max="14839" width="8.83203125" style="2590"/>
    <col min="14840" max="14840" width="27.6640625" style="2590" customWidth="1"/>
    <col min="14841" max="14841" width="13.83203125" style="2590" customWidth="1"/>
    <col min="14842" max="14842" width="13.33203125" style="2590" customWidth="1"/>
    <col min="14843" max="14843" width="11.6640625" style="2590" customWidth="1"/>
    <col min="14844" max="14844" width="11" style="2590" customWidth="1"/>
    <col min="14845" max="14845" width="11.5" style="2590" customWidth="1"/>
    <col min="14846" max="14846" width="10.5" style="2590" customWidth="1"/>
    <col min="14847" max="14847" width="12.5" style="2590" customWidth="1"/>
    <col min="14848" max="15095" width="8.83203125" style="2590"/>
    <col min="15096" max="15096" width="27.6640625" style="2590" customWidth="1"/>
    <col min="15097" max="15097" width="13.83203125" style="2590" customWidth="1"/>
    <col min="15098" max="15098" width="13.33203125" style="2590" customWidth="1"/>
    <col min="15099" max="15099" width="11.6640625" style="2590" customWidth="1"/>
    <col min="15100" max="15100" width="11" style="2590" customWidth="1"/>
    <col min="15101" max="15101" width="11.5" style="2590" customWidth="1"/>
    <col min="15102" max="15102" width="10.5" style="2590" customWidth="1"/>
    <col min="15103" max="15103" width="12.5" style="2590" customWidth="1"/>
    <col min="15104" max="15351" width="8.83203125" style="2590"/>
    <col min="15352" max="15352" width="27.6640625" style="2590" customWidth="1"/>
    <col min="15353" max="15353" width="13.83203125" style="2590" customWidth="1"/>
    <col min="15354" max="15354" width="13.33203125" style="2590" customWidth="1"/>
    <col min="15355" max="15355" width="11.6640625" style="2590" customWidth="1"/>
    <col min="15356" max="15356" width="11" style="2590" customWidth="1"/>
    <col min="15357" max="15357" width="11.5" style="2590" customWidth="1"/>
    <col min="15358" max="15358" width="10.5" style="2590" customWidth="1"/>
    <col min="15359" max="15359" width="12.5" style="2590" customWidth="1"/>
    <col min="15360" max="15607" width="8.83203125" style="2590"/>
    <col min="15608" max="15608" width="27.6640625" style="2590" customWidth="1"/>
    <col min="15609" max="15609" width="13.83203125" style="2590" customWidth="1"/>
    <col min="15610" max="15610" width="13.33203125" style="2590" customWidth="1"/>
    <col min="15611" max="15611" width="11.6640625" style="2590" customWidth="1"/>
    <col min="15612" max="15612" width="11" style="2590" customWidth="1"/>
    <col min="15613" max="15613" width="11.5" style="2590" customWidth="1"/>
    <col min="15614" max="15614" width="10.5" style="2590" customWidth="1"/>
    <col min="15615" max="15615" width="12.5" style="2590" customWidth="1"/>
    <col min="15616" max="15863" width="8.83203125" style="2590"/>
    <col min="15864" max="15864" width="27.6640625" style="2590" customWidth="1"/>
    <col min="15865" max="15865" width="13.83203125" style="2590" customWidth="1"/>
    <col min="15866" max="15866" width="13.33203125" style="2590" customWidth="1"/>
    <col min="15867" max="15867" width="11.6640625" style="2590" customWidth="1"/>
    <col min="15868" max="15868" width="11" style="2590" customWidth="1"/>
    <col min="15869" max="15869" width="11.5" style="2590" customWidth="1"/>
    <col min="15870" max="15870" width="10.5" style="2590" customWidth="1"/>
    <col min="15871" max="15871" width="12.5" style="2590" customWidth="1"/>
    <col min="15872" max="16119" width="8.83203125" style="2590"/>
    <col min="16120" max="16120" width="27.6640625" style="2590" customWidth="1"/>
    <col min="16121" max="16121" width="13.83203125" style="2590" customWidth="1"/>
    <col min="16122" max="16122" width="13.33203125" style="2590" customWidth="1"/>
    <col min="16123" max="16123" width="11.6640625" style="2590" customWidth="1"/>
    <col min="16124" max="16124" width="11" style="2590" customWidth="1"/>
    <col min="16125" max="16125" width="11.5" style="2590" customWidth="1"/>
    <col min="16126" max="16126" width="10.5" style="2590" customWidth="1"/>
    <col min="16127" max="16127" width="12.5" style="2590" customWidth="1"/>
    <col min="16128" max="16384" width="8.83203125" style="2590"/>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30" customHeight="1">
      <c r="A2" s="2589" t="s">
        <v>3842</v>
      </c>
    </row>
    <row r="3" spans="1:90" ht="18.75" customHeight="1">
      <c r="A3" s="2591"/>
      <c r="B3" s="2591"/>
      <c r="C3" s="2591"/>
      <c r="D3" s="2591"/>
      <c r="E3" s="2591"/>
      <c r="F3" s="2591"/>
      <c r="G3" s="2591"/>
      <c r="H3" s="2592" t="s">
        <v>3843</v>
      </c>
    </row>
    <row r="4" spans="1:90" ht="40.15" customHeight="1">
      <c r="A4" s="2593" t="s">
        <v>3844</v>
      </c>
      <c r="B4" s="2593" t="s">
        <v>791</v>
      </c>
      <c r="C4" s="2593" t="s">
        <v>2392</v>
      </c>
      <c r="D4" s="2593" t="s">
        <v>2393</v>
      </c>
      <c r="E4" s="2593">
        <v>2016</v>
      </c>
      <c r="F4" s="2593">
        <v>2017</v>
      </c>
      <c r="G4" s="2593">
        <v>2018</v>
      </c>
      <c r="H4" s="2593">
        <v>2019</v>
      </c>
    </row>
    <row r="5" spans="1:90" ht="40.15" customHeight="1">
      <c r="A5" s="2594" t="s">
        <v>3845</v>
      </c>
      <c r="B5" s="2595">
        <v>408858</v>
      </c>
      <c r="C5" s="2595">
        <v>401785</v>
      </c>
      <c r="D5" s="2595">
        <v>431995</v>
      </c>
      <c r="E5" s="2595">
        <v>428032</v>
      </c>
      <c r="F5" s="2595">
        <f>415106.58+47317.4+2.8+3.94</f>
        <v>462430.72000000003</v>
      </c>
      <c r="G5" s="2595">
        <v>522292</v>
      </c>
      <c r="H5" s="2595">
        <v>512907.93</v>
      </c>
    </row>
    <row r="6" spans="1:90" ht="40.15" customHeight="1">
      <c r="A6" s="2596" t="s">
        <v>1820</v>
      </c>
      <c r="B6" s="2595">
        <v>6141</v>
      </c>
      <c r="C6" s="2595">
        <v>2363</v>
      </c>
      <c r="D6" s="2595">
        <v>1488</v>
      </c>
      <c r="E6" s="2595">
        <v>2757</v>
      </c>
      <c r="F6" s="2595">
        <v>2090.1</v>
      </c>
      <c r="G6" s="2595">
        <v>4872</v>
      </c>
      <c r="H6" s="2595">
        <v>9577.7000000000007</v>
      </c>
    </row>
    <row r="7" spans="1:90" ht="40.15" customHeight="1">
      <c r="A7" s="2594" t="s">
        <v>3846</v>
      </c>
      <c r="B7" s="2595">
        <v>325</v>
      </c>
      <c r="C7" s="2595">
        <v>190</v>
      </c>
      <c r="D7" s="2595">
        <v>279</v>
      </c>
      <c r="E7" s="2595">
        <v>263</v>
      </c>
      <c r="F7" s="2595">
        <f>506.84</f>
        <v>506.84</v>
      </c>
      <c r="G7" s="2595">
        <v>471</v>
      </c>
      <c r="H7" s="2595">
        <v>397.3</v>
      </c>
    </row>
    <row r="8" spans="1:90" ht="40.15" customHeight="1">
      <c r="A8" s="2596" t="s">
        <v>3118</v>
      </c>
      <c r="B8" s="2595">
        <v>89</v>
      </c>
      <c r="C8" s="2595">
        <v>18</v>
      </c>
      <c r="D8" s="2595">
        <v>9</v>
      </c>
      <c r="E8" s="2595">
        <v>0</v>
      </c>
      <c r="F8" s="2595">
        <v>0</v>
      </c>
      <c r="G8" s="2595">
        <v>0</v>
      </c>
      <c r="H8" s="2595">
        <v>0</v>
      </c>
    </row>
    <row r="9" spans="1:90" ht="40.15" customHeight="1">
      <c r="A9" s="2596" t="s">
        <v>3847</v>
      </c>
      <c r="B9" s="2595">
        <v>6963</v>
      </c>
      <c r="C9" s="2595">
        <v>5191</v>
      </c>
      <c r="D9" s="2595">
        <v>4692</v>
      </c>
      <c r="E9" s="2595">
        <v>4284</v>
      </c>
      <c r="F9" s="2595">
        <f>5059.08+21.81</f>
        <v>5080.8900000000003</v>
      </c>
      <c r="G9" s="2595">
        <v>4592</v>
      </c>
      <c r="H9" s="2595">
        <v>1928.96</v>
      </c>
    </row>
    <row r="10" spans="1:90" ht="40.15" customHeight="1">
      <c r="A10" s="2596" t="s">
        <v>3848</v>
      </c>
      <c r="B10" s="2595">
        <v>5316</v>
      </c>
      <c r="C10" s="2595">
        <v>5707</v>
      </c>
      <c r="D10" s="2595">
        <v>6333</v>
      </c>
      <c r="E10" s="2595">
        <v>7028</v>
      </c>
      <c r="F10" s="2595">
        <v>7576.16</v>
      </c>
      <c r="G10" s="2595">
        <v>8094</v>
      </c>
      <c r="H10" s="2595">
        <v>8389.98</v>
      </c>
    </row>
    <row r="11" spans="1:90" ht="40.15" customHeight="1">
      <c r="A11" s="2596" t="s">
        <v>3849</v>
      </c>
      <c r="B11" s="2595">
        <v>315</v>
      </c>
      <c r="C11" s="2595">
        <v>431</v>
      </c>
      <c r="D11" s="2595">
        <v>486</v>
      </c>
      <c r="E11" s="2595">
        <v>492</v>
      </c>
      <c r="F11" s="2595">
        <v>854.8</v>
      </c>
      <c r="G11" s="2595">
        <v>671</v>
      </c>
      <c r="H11" s="2595">
        <v>564</v>
      </c>
    </row>
    <row r="12" spans="1:90" ht="40.15" customHeight="1">
      <c r="A12" s="2596" t="s">
        <v>3850</v>
      </c>
      <c r="B12" s="2595">
        <v>50</v>
      </c>
      <c r="C12" s="2595">
        <v>26</v>
      </c>
      <c r="D12" s="2595">
        <v>15</v>
      </c>
      <c r="E12" s="2595">
        <v>34</v>
      </c>
      <c r="F12" s="2595">
        <v>40.96</v>
      </c>
      <c r="G12" s="2595">
        <v>136</v>
      </c>
      <c r="H12" s="2595">
        <v>87.4</v>
      </c>
    </row>
    <row r="13" spans="1:90" ht="40.15" customHeight="1">
      <c r="A13" s="2596" t="s">
        <v>3851</v>
      </c>
      <c r="B13" s="2595">
        <v>1588</v>
      </c>
      <c r="C13" s="2595">
        <v>1586</v>
      </c>
      <c r="D13" s="2595">
        <v>2840</v>
      </c>
      <c r="E13" s="2595">
        <v>1125</v>
      </c>
      <c r="F13" s="2595">
        <v>1340</v>
      </c>
      <c r="G13" s="2595">
        <v>1049</v>
      </c>
      <c r="H13" s="2595">
        <v>1121.1600000000001</v>
      </c>
    </row>
    <row r="14" spans="1:90" ht="40.15" customHeight="1">
      <c r="A14" s="2594" t="s">
        <v>3852</v>
      </c>
      <c r="B14" s="2595">
        <v>17</v>
      </c>
      <c r="C14" s="2595">
        <v>1</v>
      </c>
      <c r="D14" s="2595">
        <v>17</v>
      </c>
      <c r="E14" s="2595">
        <v>1</v>
      </c>
      <c r="F14" s="2595">
        <v>934</v>
      </c>
      <c r="G14" s="2595">
        <v>805</v>
      </c>
      <c r="H14" s="2595">
        <v>939.18</v>
      </c>
    </row>
    <row r="15" spans="1:90" ht="40.15" customHeight="1">
      <c r="A15" s="2596" t="s">
        <v>3853</v>
      </c>
      <c r="B15" s="2595">
        <v>30</v>
      </c>
      <c r="C15" s="2595">
        <v>5</v>
      </c>
      <c r="D15" s="2595">
        <v>10</v>
      </c>
      <c r="E15" s="2595">
        <v>2</v>
      </c>
      <c r="F15" s="2595">
        <f>3.04+6.46+3.56+10.66</f>
        <v>23.72</v>
      </c>
      <c r="G15" s="2595">
        <v>50</v>
      </c>
      <c r="H15" s="2595">
        <v>34.119999999999997</v>
      </c>
    </row>
    <row r="16" spans="1:90" ht="40.15" customHeight="1">
      <c r="A16" s="2596" t="s">
        <v>3854</v>
      </c>
      <c r="B16" s="2595">
        <v>243</v>
      </c>
      <c r="C16" s="2595">
        <v>175</v>
      </c>
      <c r="D16" s="2595">
        <v>312</v>
      </c>
      <c r="E16" s="2595">
        <v>677</v>
      </c>
      <c r="F16" s="2595">
        <v>1318</v>
      </c>
      <c r="G16" s="2595">
        <v>165</v>
      </c>
      <c r="H16" s="2595">
        <v>1199.3599999999999</v>
      </c>
    </row>
    <row r="17" spans="1:9" ht="40.15" customHeight="1">
      <c r="A17" s="2593" t="s">
        <v>260</v>
      </c>
      <c r="B17" s="2597">
        <v>429935</v>
      </c>
      <c r="C17" s="2597">
        <v>417478</v>
      </c>
      <c r="D17" s="2597">
        <v>448476</v>
      </c>
      <c r="E17" s="2598">
        <v>444695</v>
      </c>
      <c r="F17" s="2598">
        <v>482196</v>
      </c>
      <c r="G17" s="2598">
        <v>543197</v>
      </c>
      <c r="H17" s="2598">
        <v>537147</v>
      </c>
      <c r="I17" s="2599"/>
    </row>
    <row r="18" spans="1:9" ht="32.450000000000003" customHeight="1">
      <c r="A18" s="7231" t="s">
        <v>3855</v>
      </c>
      <c r="B18" s="7231"/>
      <c r="C18" s="7231"/>
      <c r="D18" s="7231"/>
      <c r="E18" s="7231"/>
      <c r="F18" s="7231"/>
      <c r="G18" s="7231"/>
      <c r="H18" s="7231"/>
      <c r="I18" s="7232"/>
    </row>
    <row r="19" spans="1:9" s="2601" customFormat="1" ht="15.75" customHeight="1">
      <c r="A19" s="2600" t="s">
        <v>3856</v>
      </c>
      <c r="B19" s="2600"/>
      <c r="C19" s="2600"/>
      <c r="D19" s="2600"/>
      <c r="E19" s="2600"/>
      <c r="F19" s="2600"/>
      <c r="G19" s="2600"/>
      <c r="H19" s="2600"/>
      <c r="I19" s="2600"/>
    </row>
    <row r="20" spans="1:9" s="2601" customFormat="1" ht="18.75" customHeight="1">
      <c r="A20" s="7233" t="s">
        <v>3857</v>
      </c>
      <c r="B20" s="7233"/>
      <c r="C20" s="7233"/>
      <c r="D20" s="2600" t="s">
        <v>3858</v>
      </c>
      <c r="E20" s="2600"/>
      <c r="F20" s="2600"/>
      <c r="G20" s="2600"/>
      <c r="H20" s="2600"/>
    </row>
    <row r="21" spans="1:9">
      <c r="B21" s="2602"/>
    </row>
    <row r="22" spans="1:9">
      <c r="A22" s="2603"/>
      <c r="B22" s="2603"/>
      <c r="C22" s="2603"/>
      <c r="D22" s="2603"/>
      <c r="E22" s="2603"/>
      <c r="F22" s="2603"/>
      <c r="G22" s="2603"/>
      <c r="H22" s="2603"/>
    </row>
    <row r="23" spans="1:9">
      <c r="B23" s="2602"/>
    </row>
    <row r="24" spans="1:9">
      <c r="B24" s="2602"/>
    </row>
    <row r="25" spans="1:9">
      <c r="B25" s="2602"/>
    </row>
    <row r="26" spans="1:9">
      <c r="B26" s="2602"/>
    </row>
    <row r="27" spans="1:9">
      <c r="B27" s="2602"/>
    </row>
    <row r="29" spans="1:9">
      <c r="B29" s="2602"/>
      <c r="C29" s="2602"/>
    </row>
    <row r="30" spans="1:9">
      <c r="B30" s="2602"/>
      <c r="C30" s="2602"/>
    </row>
    <row r="31" spans="1:9">
      <c r="B31" s="2602"/>
      <c r="C31" s="2602"/>
    </row>
    <row r="32" spans="1:9">
      <c r="B32" s="2602"/>
      <c r="C32" s="2602"/>
    </row>
    <row r="33" spans="2:3">
      <c r="B33" s="2602"/>
      <c r="C33" s="2602"/>
    </row>
    <row r="34" spans="2:3">
      <c r="B34" s="2602"/>
      <c r="C34" s="2602"/>
    </row>
    <row r="35" spans="2:3">
      <c r="B35" s="2602"/>
      <c r="C35" s="2602"/>
    </row>
    <row r="36" spans="2:3">
      <c r="B36" s="2602"/>
      <c r="C36" s="2602"/>
    </row>
    <row r="37" spans="2:3">
      <c r="B37" s="2602"/>
      <c r="C37" s="2602"/>
    </row>
    <row r="38" spans="2:3">
      <c r="B38" s="2602"/>
      <c r="C38" s="2602"/>
    </row>
    <row r="39" spans="2:3">
      <c r="B39" s="2602"/>
      <c r="C39" s="2602"/>
    </row>
    <row r="40" spans="2:3">
      <c r="B40" s="2602"/>
      <c r="C40" s="2602"/>
    </row>
  </sheetData>
  <mergeCells count="3">
    <mergeCell ref="A1:C1"/>
    <mergeCell ref="A18:I18"/>
    <mergeCell ref="A20:C20"/>
  </mergeCells>
  <hyperlinks>
    <hyperlink ref="A1" location="CONTENT!A1" display="Back to table of contents"/>
  </hyperlinks>
  <printOptions horizontalCentered="1" verticalCentered="1"/>
  <pageMargins left="0.70866141732283505" right="0.23622047244094499" top="1" bottom="0" header="0.25" footer="0.65118110236220506"/>
  <pageSetup paperSize="9" fitToHeight="0"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CL22"/>
  <sheetViews>
    <sheetView workbookViewId="0">
      <selection sqref="A1:XFD1"/>
    </sheetView>
  </sheetViews>
  <sheetFormatPr defaultRowHeight="15.75"/>
  <cols>
    <col min="1" max="1" width="30.6640625" style="2581" customWidth="1"/>
    <col min="2" max="10" width="9.83203125" style="2581" customWidth="1"/>
    <col min="11" max="11" width="10.6640625" style="2581" customWidth="1"/>
    <col min="12" max="254" width="8.83203125" style="2581"/>
    <col min="255" max="255" width="30.6640625" style="2581" customWidth="1"/>
    <col min="256" max="264" width="9.83203125" style="2581" customWidth="1"/>
    <col min="265" max="265" width="10.6640625" style="2581" customWidth="1"/>
    <col min="266" max="510" width="8.83203125" style="2581"/>
    <col min="511" max="511" width="30.6640625" style="2581" customWidth="1"/>
    <col min="512" max="520" width="9.83203125" style="2581" customWidth="1"/>
    <col min="521" max="521" width="10.6640625" style="2581" customWidth="1"/>
    <col min="522" max="766" width="8.83203125" style="2581"/>
    <col min="767" max="767" width="30.6640625" style="2581" customWidth="1"/>
    <col min="768" max="776" width="9.83203125" style="2581" customWidth="1"/>
    <col min="777" max="777" width="10.6640625" style="2581" customWidth="1"/>
    <col min="778" max="1022" width="8.83203125" style="2581"/>
    <col min="1023" max="1023" width="30.6640625" style="2581" customWidth="1"/>
    <col min="1024" max="1032" width="9.83203125" style="2581" customWidth="1"/>
    <col min="1033" max="1033" width="10.6640625" style="2581" customWidth="1"/>
    <col min="1034" max="1278" width="8.83203125" style="2581"/>
    <col min="1279" max="1279" width="30.6640625" style="2581" customWidth="1"/>
    <col min="1280" max="1288" width="9.83203125" style="2581" customWidth="1"/>
    <col min="1289" max="1289" width="10.6640625" style="2581" customWidth="1"/>
    <col min="1290" max="1534" width="8.83203125" style="2581"/>
    <col min="1535" max="1535" width="30.6640625" style="2581" customWidth="1"/>
    <col min="1536" max="1544" width="9.83203125" style="2581" customWidth="1"/>
    <col min="1545" max="1545" width="10.6640625" style="2581" customWidth="1"/>
    <col min="1546" max="1790" width="8.83203125" style="2581"/>
    <col min="1791" max="1791" width="30.6640625" style="2581" customWidth="1"/>
    <col min="1792" max="1800" width="9.83203125" style="2581" customWidth="1"/>
    <col min="1801" max="1801" width="10.6640625" style="2581" customWidth="1"/>
    <col min="1802" max="2046" width="8.83203125" style="2581"/>
    <col min="2047" max="2047" width="30.6640625" style="2581" customWidth="1"/>
    <col min="2048" max="2056" width="9.83203125" style="2581" customWidth="1"/>
    <col min="2057" max="2057" width="10.6640625" style="2581" customWidth="1"/>
    <col min="2058" max="2302" width="8.83203125" style="2581"/>
    <col min="2303" max="2303" width="30.6640625" style="2581" customWidth="1"/>
    <col min="2304" max="2312" width="9.83203125" style="2581" customWidth="1"/>
    <col min="2313" max="2313" width="10.6640625" style="2581" customWidth="1"/>
    <col min="2314" max="2558" width="8.83203125" style="2581"/>
    <col min="2559" max="2559" width="30.6640625" style="2581" customWidth="1"/>
    <col min="2560" max="2568" width="9.83203125" style="2581" customWidth="1"/>
    <col min="2569" max="2569" width="10.6640625" style="2581" customWidth="1"/>
    <col min="2570" max="2814" width="8.83203125" style="2581"/>
    <col min="2815" max="2815" width="30.6640625" style="2581" customWidth="1"/>
    <col min="2816" max="2824" width="9.83203125" style="2581" customWidth="1"/>
    <col min="2825" max="2825" width="10.6640625" style="2581" customWidth="1"/>
    <col min="2826" max="3070" width="8.83203125" style="2581"/>
    <col min="3071" max="3071" width="30.6640625" style="2581" customWidth="1"/>
    <col min="3072" max="3080" width="9.83203125" style="2581" customWidth="1"/>
    <col min="3081" max="3081" width="10.6640625" style="2581" customWidth="1"/>
    <col min="3082" max="3326" width="8.83203125" style="2581"/>
    <col min="3327" max="3327" width="30.6640625" style="2581" customWidth="1"/>
    <col min="3328" max="3336" width="9.83203125" style="2581" customWidth="1"/>
    <col min="3337" max="3337" width="10.6640625" style="2581" customWidth="1"/>
    <col min="3338" max="3582" width="8.83203125" style="2581"/>
    <col min="3583" max="3583" width="30.6640625" style="2581" customWidth="1"/>
    <col min="3584" max="3592" width="9.83203125" style="2581" customWidth="1"/>
    <col min="3593" max="3593" width="10.6640625" style="2581" customWidth="1"/>
    <col min="3594" max="3838" width="8.83203125" style="2581"/>
    <col min="3839" max="3839" width="30.6640625" style="2581" customWidth="1"/>
    <col min="3840" max="3848" width="9.83203125" style="2581" customWidth="1"/>
    <col min="3849" max="3849" width="10.6640625" style="2581" customWidth="1"/>
    <col min="3850" max="4094" width="8.83203125" style="2581"/>
    <col min="4095" max="4095" width="30.6640625" style="2581" customWidth="1"/>
    <col min="4096" max="4104" width="9.83203125" style="2581" customWidth="1"/>
    <col min="4105" max="4105" width="10.6640625" style="2581" customWidth="1"/>
    <col min="4106" max="4350" width="8.83203125" style="2581"/>
    <col min="4351" max="4351" width="30.6640625" style="2581" customWidth="1"/>
    <col min="4352" max="4360" width="9.83203125" style="2581" customWidth="1"/>
    <col min="4361" max="4361" width="10.6640625" style="2581" customWidth="1"/>
    <col min="4362" max="4606" width="8.83203125" style="2581"/>
    <col min="4607" max="4607" width="30.6640625" style="2581" customWidth="1"/>
    <col min="4608" max="4616" width="9.83203125" style="2581" customWidth="1"/>
    <col min="4617" max="4617" width="10.6640625" style="2581" customWidth="1"/>
    <col min="4618" max="4862" width="8.83203125" style="2581"/>
    <col min="4863" max="4863" width="30.6640625" style="2581" customWidth="1"/>
    <col min="4864" max="4872" width="9.83203125" style="2581" customWidth="1"/>
    <col min="4873" max="4873" width="10.6640625" style="2581" customWidth="1"/>
    <col min="4874" max="5118" width="8.83203125" style="2581"/>
    <col min="5119" max="5119" width="30.6640625" style="2581" customWidth="1"/>
    <col min="5120" max="5128" width="9.83203125" style="2581" customWidth="1"/>
    <col min="5129" max="5129" width="10.6640625" style="2581" customWidth="1"/>
    <col min="5130" max="5374" width="8.83203125" style="2581"/>
    <col min="5375" max="5375" width="30.6640625" style="2581" customWidth="1"/>
    <col min="5376" max="5384" width="9.83203125" style="2581" customWidth="1"/>
    <col min="5385" max="5385" width="10.6640625" style="2581" customWidth="1"/>
    <col min="5386" max="5630" width="8.83203125" style="2581"/>
    <col min="5631" max="5631" width="30.6640625" style="2581" customWidth="1"/>
    <col min="5632" max="5640" width="9.83203125" style="2581" customWidth="1"/>
    <col min="5641" max="5641" width="10.6640625" style="2581" customWidth="1"/>
    <col min="5642" max="5886" width="8.83203125" style="2581"/>
    <col min="5887" max="5887" width="30.6640625" style="2581" customWidth="1"/>
    <col min="5888" max="5896" width="9.83203125" style="2581" customWidth="1"/>
    <col min="5897" max="5897" width="10.6640625" style="2581" customWidth="1"/>
    <col min="5898" max="6142" width="8.83203125" style="2581"/>
    <col min="6143" max="6143" width="30.6640625" style="2581" customWidth="1"/>
    <col min="6144" max="6152" width="9.83203125" style="2581" customWidth="1"/>
    <col min="6153" max="6153" width="10.6640625" style="2581" customWidth="1"/>
    <col min="6154" max="6398" width="8.83203125" style="2581"/>
    <col min="6399" max="6399" width="30.6640625" style="2581" customWidth="1"/>
    <col min="6400" max="6408" width="9.83203125" style="2581" customWidth="1"/>
    <col min="6409" max="6409" width="10.6640625" style="2581" customWidth="1"/>
    <col min="6410" max="6654" width="8.83203125" style="2581"/>
    <col min="6655" max="6655" width="30.6640625" style="2581" customWidth="1"/>
    <col min="6656" max="6664" width="9.83203125" style="2581" customWidth="1"/>
    <col min="6665" max="6665" width="10.6640625" style="2581" customWidth="1"/>
    <col min="6666" max="6910" width="8.83203125" style="2581"/>
    <col min="6911" max="6911" width="30.6640625" style="2581" customWidth="1"/>
    <col min="6912" max="6920" width="9.83203125" style="2581" customWidth="1"/>
    <col min="6921" max="6921" width="10.6640625" style="2581" customWidth="1"/>
    <col min="6922" max="7166" width="8.83203125" style="2581"/>
    <col min="7167" max="7167" width="30.6640625" style="2581" customWidth="1"/>
    <col min="7168" max="7176" width="9.83203125" style="2581" customWidth="1"/>
    <col min="7177" max="7177" width="10.6640625" style="2581" customWidth="1"/>
    <col min="7178" max="7422" width="8.83203125" style="2581"/>
    <col min="7423" max="7423" width="30.6640625" style="2581" customWidth="1"/>
    <col min="7424" max="7432" width="9.83203125" style="2581" customWidth="1"/>
    <col min="7433" max="7433" width="10.6640625" style="2581" customWidth="1"/>
    <col min="7434" max="7678" width="8.83203125" style="2581"/>
    <col min="7679" max="7679" width="30.6640625" style="2581" customWidth="1"/>
    <col min="7680" max="7688" width="9.83203125" style="2581" customWidth="1"/>
    <col min="7689" max="7689" width="10.6640625" style="2581" customWidth="1"/>
    <col min="7690" max="7934" width="8.83203125" style="2581"/>
    <col min="7935" max="7935" width="30.6640625" style="2581" customWidth="1"/>
    <col min="7936" max="7944" width="9.83203125" style="2581" customWidth="1"/>
    <col min="7945" max="7945" width="10.6640625" style="2581" customWidth="1"/>
    <col min="7946" max="8190" width="8.83203125" style="2581"/>
    <col min="8191" max="8191" width="30.6640625" style="2581" customWidth="1"/>
    <col min="8192" max="8200" width="9.83203125" style="2581" customWidth="1"/>
    <col min="8201" max="8201" width="10.6640625" style="2581" customWidth="1"/>
    <col min="8202" max="8446" width="8.83203125" style="2581"/>
    <col min="8447" max="8447" width="30.6640625" style="2581" customWidth="1"/>
    <col min="8448" max="8456" width="9.83203125" style="2581" customWidth="1"/>
    <col min="8457" max="8457" width="10.6640625" style="2581" customWidth="1"/>
    <col min="8458" max="8702" width="8.83203125" style="2581"/>
    <col min="8703" max="8703" width="30.6640625" style="2581" customWidth="1"/>
    <col min="8704" max="8712" width="9.83203125" style="2581" customWidth="1"/>
    <col min="8713" max="8713" width="10.6640625" style="2581" customWidth="1"/>
    <col min="8714" max="8958" width="8.83203125" style="2581"/>
    <col min="8959" max="8959" width="30.6640625" style="2581" customWidth="1"/>
    <col min="8960" max="8968" width="9.83203125" style="2581" customWidth="1"/>
    <col min="8969" max="8969" width="10.6640625" style="2581" customWidth="1"/>
    <col min="8970" max="9214" width="8.83203125" style="2581"/>
    <col min="9215" max="9215" width="30.6640625" style="2581" customWidth="1"/>
    <col min="9216" max="9224" width="9.83203125" style="2581" customWidth="1"/>
    <col min="9225" max="9225" width="10.6640625" style="2581" customWidth="1"/>
    <col min="9226" max="9470" width="8.83203125" style="2581"/>
    <col min="9471" max="9471" width="30.6640625" style="2581" customWidth="1"/>
    <col min="9472" max="9480" width="9.83203125" style="2581" customWidth="1"/>
    <col min="9481" max="9481" width="10.6640625" style="2581" customWidth="1"/>
    <col min="9482" max="9726" width="8.83203125" style="2581"/>
    <col min="9727" max="9727" width="30.6640625" style="2581" customWidth="1"/>
    <col min="9728" max="9736" width="9.83203125" style="2581" customWidth="1"/>
    <col min="9737" max="9737" width="10.6640625" style="2581" customWidth="1"/>
    <col min="9738" max="9982" width="8.83203125" style="2581"/>
    <col min="9983" max="9983" width="30.6640625" style="2581" customWidth="1"/>
    <col min="9984" max="9992" width="9.83203125" style="2581" customWidth="1"/>
    <col min="9993" max="9993" width="10.6640625" style="2581" customWidth="1"/>
    <col min="9994" max="10238" width="8.83203125" style="2581"/>
    <col min="10239" max="10239" width="30.6640625" style="2581" customWidth="1"/>
    <col min="10240" max="10248" width="9.83203125" style="2581" customWidth="1"/>
    <col min="10249" max="10249" width="10.6640625" style="2581" customWidth="1"/>
    <col min="10250" max="10494" width="8.83203125" style="2581"/>
    <col min="10495" max="10495" width="30.6640625" style="2581" customWidth="1"/>
    <col min="10496" max="10504" width="9.83203125" style="2581" customWidth="1"/>
    <col min="10505" max="10505" width="10.6640625" style="2581" customWidth="1"/>
    <col min="10506" max="10750" width="8.83203125" style="2581"/>
    <col min="10751" max="10751" width="30.6640625" style="2581" customWidth="1"/>
    <col min="10752" max="10760" width="9.83203125" style="2581" customWidth="1"/>
    <col min="10761" max="10761" width="10.6640625" style="2581" customWidth="1"/>
    <col min="10762" max="11006" width="8.83203125" style="2581"/>
    <col min="11007" max="11007" width="30.6640625" style="2581" customWidth="1"/>
    <col min="11008" max="11016" width="9.83203125" style="2581" customWidth="1"/>
    <col min="11017" max="11017" width="10.6640625" style="2581" customWidth="1"/>
    <col min="11018" max="11262" width="8.83203125" style="2581"/>
    <col min="11263" max="11263" width="30.6640625" style="2581" customWidth="1"/>
    <col min="11264" max="11272" width="9.83203125" style="2581" customWidth="1"/>
    <col min="11273" max="11273" width="10.6640625" style="2581" customWidth="1"/>
    <col min="11274" max="11518" width="8.83203125" style="2581"/>
    <col min="11519" max="11519" width="30.6640625" style="2581" customWidth="1"/>
    <col min="11520" max="11528" width="9.83203125" style="2581" customWidth="1"/>
    <col min="11529" max="11529" width="10.6640625" style="2581" customWidth="1"/>
    <col min="11530" max="11774" width="8.83203125" style="2581"/>
    <col min="11775" max="11775" width="30.6640625" style="2581" customWidth="1"/>
    <col min="11776" max="11784" width="9.83203125" style="2581" customWidth="1"/>
    <col min="11785" max="11785" width="10.6640625" style="2581" customWidth="1"/>
    <col min="11786" max="12030" width="8.83203125" style="2581"/>
    <col min="12031" max="12031" width="30.6640625" style="2581" customWidth="1"/>
    <col min="12032" max="12040" width="9.83203125" style="2581" customWidth="1"/>
    <col min="12041" max="12041" width="10.6640625" style="2581" customWidth="1"/>
    <col min="12042" max="12286" width="8.83203125" style="2581"/>
    <col min="12287" max="12287" width="30.6640625" style="2581" customWidth="1"/>
    <col min="12288" max="12296" width="9.83203125" style="2581" customWidth="1"/>
    <col min="12297" max="12297" width="10.6640625" style="2581" customWidth="1"/>
    <col min="12298" max="12542" width="8.83203125" style="2581"/>
    <col min="12543" max="12543" width="30.6640625" style="2581" customWidth="1"/>
    <col min="12544" max="12552" width="9.83203125" style="2581" customWidth="1"/>
    <col min="12553" max="12553" width="10.6640625" style="2581" customWidth="1"/>
    <col min="12554" max="12798" width="8.83203125" style="2581"/>
    <col min="12799" max="12799" width="30.6640625" style="2581" customWidth="1"/>
    <col min="12800" max="12808" width="9.83203125" style="2581" customWidth="1"/>
    <col min="12809" max="12809" width="10.6640625" style="2581" customWidth="1"/>
    <col min="12810" max="13054" width="8.83203125" style="2581"/>
    <col min="13055" max="13055" width="30.6640625" style="2581" customWidth="1"/>
    <col min="13056" max="13064" width="9.83203125" style="2581" customWidth="1"/>
    <col min="13065" max="13065" width="10.6640625" style="2581" customWidth="1"/>
    <col min="13066" max="13310" width="8.83203125" style="2581"/>
    <col min="13311" max="13311" width="30.6640625" style="2581" customWidth="1"/>
    <col min="13312" max="13320" width="9.83203125" style="2581" customWidth="1"/>
    <col min="13321" max="13321" width="10.6640625" style="2581" customWidth="1"/>
    <col min="13322" max="13566" width="8.83203125" style="2581"/>
    <col min="13567" max="13567" width="30.6640625" style="2581" customWidth="1"/>
    <col min="13568" max="13576" width="9.83203125" style="2581" customWidth="1"/>
    <col min="13577" max="13577" width="10.6640625" style="2581" customWidth="1"/>
    <col min="13578" max="13822" width="8.83203125" style="2581"/>
    <col min="13823" max="13823" width="30.6640625" style="2581" customWidth="1"/>
    <col min="13824" max="13832" width="9.83203125" style="2581" customWidth="1"/>
    <col min="13833" max="13833" width="10.6640625" style="2581" customWidth="1"/>
    <col min="13834" max="14078" width="8.83203125" style="2581"/>
    <col min="14079" max="14079" width="30.6640625" style="2581" customWidth="1"/>
    <col min="14080" max="14088" width="9.83203125" style="2581" customWidth="1"/>
    <col min="14089" max="14089" width="10.6640625" style="2581" customWidth="1"/>
    <col min="14090" max="14334" width="8.83203125" style="2581"/>
    <col min="14335" max="14335" width="30.6640625" style="2581" customWidth="1"/>
    <col min="14336" max="14344" width="9.83203125" style="2581" customWidth="1"/>
    <col min="14345" max="14345" width="10.6640625" style="2581" customWidth="1"/>
    <col min="14346" max="14590" width="8.83203125" style="2581"/>
    <col min="14591" max="14591" width="30.6640625" style="2581" customWidth="1"/>
    <col min="14592" max="14600" width="9.83203125" style="2581" customWidth="1"/>
    <col min="14601" max="14601" width="10.6640625" style="2581" customWidth="1"/>
    <col min="14602" max="14846" width="8.83203125" style="2581"/>
    <col min="14847" max="14847" width="30.6640625" style="2581" customWidth="1"/>
    <col min="14848" max="14856" width="9.83203125" style="2581" customWidth="1"/>
    <col min="14857" max="14857" width="10.6640625" style="2581" customWidth="1"/>
    <col min="14858" max="15102" width="8.83203125" style="2581"/>
    <col min="15103" max="15103" width="30.6640625" style="2581" customWidth="1"/>
    <col min="15104" max="15112" width="9.83203125" style="2581" customWidth="1"/>
    <col min="15113" max="15113" width="10.6640625" style="2581" customWidth="1"/>
    <col min="15114" max="15358" width="8.83203125" style="2581"/>
    <col min="15359" max="15359" width="30.6640625" style="2581" customWidth="1"/>
    <col min="15360" max="15368" width="9.83203125" style="2581" customWidth="1"/>
    <col min="15369" max="15369" width="10.6640625" style="2581" customWidth="1"/>
    <col min="15370" max="15614" width="8.83203125" style="2581"/>
    <col min="15615" max="15615" width="30.6640625" style="2581" customWidth="1"/>
    <col min="15616" max="15624" width="9.83203125" style="2581" customWidth="1"/>
    <col min="15625" max="15625" width="10.6640625" style="2581" customWidth="1"/>
    <col min="15626" max="15870" width="8.83203125" style="2581"/>
    <col min="15871" max="15871" width="30.6640625" style="2581" customWidth="1"/>
    <col min="15872" max="15880" width="9.83203125" style="2581" customWidth="1"/>
    <col min="15881" max="15881" width="10.6640625" style="2581" customWidth="1"/>
    <col min="15882" max="16126" width="8.83203125" style="2581"/>
    <col min="16127" max="16127" width="30.6640625" style="2581" customWidth="1"/>
    <col min="16128" max="16136" width="9.83203125" style="2581" customWidth="1"/>
    <col min="16137" max="16137" width="10.6640625" style="2581" customWidth="1"/>
    <col min="16138" max="16384" width="8.83203125" style="2581"/>
  </cols>
  <sheetData>
    <row r="1" spans="1:90"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8.5" customHeight="1">
      <c r="A2" s="7234" t="s">
        <v>3859</v>
      </c>
      <c r="B2" s="7234"/>
      <c r="C2" s="7234"/>
      <c r="D2" s="7234"/>
      <c r="E2" s="7234"/>
      <c r="F2" s="7234"/>
      <c r="G2" s="7234"/>
      <c r="H2" s="7234"/>
      <c r="I2" s="7234"/>
      <c r="J2" s="7234"/>
      <c r="K2" s="7234"/>
    </row>
    <row r="3" spans="1:90" ht="19.5" customHeight="1">
      <c r="A3" s="2168"/>
      <c r="B3" s="2168"/>
      <c r="C3" s="2168"/>
      <c r="D3" s="2168"/>
      <c r="E3" s="2168"/>
      <c r="F3" s="2168"/>
      <c r="G3" s="2168"/>
      <c r="H3" s="2168"/>
      <c r="I3" s="2168"/>
      <c r="J3" s="2168"/>
      <c r="K3" s="2169" t="s">
        <v>3860</v>
      </c>
    </row>
    <row r="4" spans="1:90" ht="46.5" customHeight="1">
      <c r="A4" s="2170" t="s">
        <v>3861</v>
      </c>
      <c r="B4" s="2171" t="s">
        <v>409</v>
      </c>
      <c r="C4" s="2171" t="s">
        <v>716</v>
      </c>
      <c r="D4" s="2171" t="s">
        <v>717</v>
      </c>
      <c r="E4" s="2171" t="s">
        <v>791</v>
      </c>
      <c r="F4" s="2171" t="s">
        <v>2392</v>
      </c>
      <c r="G4" s="2171" t="s">
        <v>2393</v>
      </c>
      <c r="H4" s="2171">
        <v>2016</v>
      </c>
      <c r="I4" s="2171">
        <v>2017</v>
      </c>
      <c r="J4" s="2171">
        <v>2018</v>
      </c>
      <c r="K4" s="2171">
        <v>2019</v>
      </c>
    </row>
    <row r="5" spans="1:90" ht="54.75" customHeight="1">
      <c r="A5" s="2172" t="s">
        <v>3862</v>
      </c>
      <c r="B5" s="2173">
        <v>19.61</v>
      </c>
      <c r="C5" s="2173">
        <v>26.189999999999998</v>
      </c>
      <c r="D5" s="2173">
        <v>20.2</v>
      </c>
      <c r="E5" s="2173">
        <v>21.759999999999998</v>
      </c>
      <c r="F5" s="2173">
        <v>23.950000000000003</v>
      </c>
      <c r="G5" s="2173">
        <v>27.91</v>
      </c>
      <c r="H5" s="2173">
        <v>29.46</v>
      </c>
      <c r="I5" s="2173">
        <v>31.46</v>
      </c>
      <c r="J5" s="2173">
        <v>25.92</v>
      </c>
      <c r="K5" s="2173">
        <v>25.17</v>
      </c>
    </row>
    <row r="6" spans="1:90" ht="54.75" customHeight="1">
      <c r="A6" s="2174" t="s">
        <v>3863</v>
      </c>
      <c r="B6" s="2175">
        <v>11.4</v>
      </c>
      <c r="C6" s="2175">
        <v>17.25</v>
      </c>
      <c r="D6" s="2175">
        <v>11.5</v>
      </c>
      <c r="E6" s="2175">
        <v>13.22</v>
      </c>
      <c r="F6" s="2175">
        <v>14.4</v>
      </c>
      <c r="G6" s="2175">
        <v>15.07</v>
      </c>
      <c r="H6" s="2175">
        <v>14.49</v>
      </c>
      <c r="I6" s="2175">
        <v>15.49</v>
      </c>
      <c r="J6" s="2175">
        <v>12.78</v>
      </c>
      <c r="K6" s="2175">
        <v>13.49</v>
      </c>
    </row>
    <row r="7" spans="1:90" ht="54.75" customHeight="1">
      <c r="A7" s="2176" t="s">
        <v>3864</v>
      </c>
      <c r="B7" s="2177">
        <v>8.2100000000000009</v>
      </c>
      <c r="C7" s="2177">
        <v>8.94</v>
      </c>
      <c r="D7" s="2177">
        <v>8.6999999999999993</v>
      </c>
      <c r="E7" s="2177">
        <v>8.5399999999999991</v>
      </c>
      <c r="F7" s="2177">
        <v>9.5500000000000007</v>
      </c>
      <c r="G7" s="2177">
        <v>12.84</v>
      </c>
      <c r="H7" s="2177">
        <v>14.97</v>
      </c>
      <c r="I7" s="2177">
        <v>15.97</v>
      </c>
      <c r="J7" s="2177">
        <v>13.14</v>
      </c>
      <c r="K7" s="2177">
        <v>11.68</v>
      </c>
    </row>
    <row r="8" spans="1:90" ht="54.75" customHeight="1">
      <c r="A8" s="2178" t="s">
        <v>3865</v>
      </c>
      <c r="B8" s="2173">
        <v>0.73</v>
      </c>
      <c r="C8" s="2173">
        <v>0.73</v>
      </c>
      <c r="D8" s="2173">
        <v>0.73</v>
      </c>
      <c r="E8" s="2173">
        <v>0.73</v>
      </c>
      <c r="F8" s="2173">
        <v>0.76</v>
      </c>
      <c r="G8" s="2173">
        <v>0.79</v>
      </c>
      <c r="H8" s="2173">
        <v>0.83</v>
      </c>
      <c r="I8" s="2173">
        <v>0.9</v>
      </c>
      <c r="J8" s="2173">
        <v>0.9</v>
      </c>
      <c r="K8" s="2173">
        <v>0.93</v>
      </c>
    </row>
    <row r="9" spans="1:90" ht="54.75" customHeight="1">
      <c r="A9" s="2179" t="s">
        <v>3866</v>
      </c>
      <c r="B9" s="2180">
        <v>0.1</v>
      </c>
      <c r="C9" s="2180">
        <v>0.1</v>
      </c>
      <c r="D9" s="2180">
        <v>0.1</v>
      </c>
      <c r="E9" s="2180">
        <v>0.1</v>
      </c>
      <c r="F9" s="2180">
        <v>0.1</v>
      </c>
      <c r="G9" s="2180">
        <v>0.1</v>
      </c>
      <c r="H9" s="2180">
        <v>0.1</v>
      </c>
      <c r="I9" s="2180">
        <v>0.14000000000000001</v>
      </c>
      <c r="J9" s="2180">
        <v>0.14000000000000001</v>
      </c>
      <c r="K9" s="2180">
        <v>0.15</v>
      </c>
    </row>
    <row r="10" spans="1:90" ht="54.75" customHeight="1">
      <c r="A10" s="2179" t="s">
        <v>3867</v>
      </c>
      <c r="B10" s="2180">
        <v>0.2</v>
      </c>
      <c r="C10" s="2180">
        <v>0.2</v>
      </c>
      <c r="D10" s="2180">
        <v>0.2</v>
      </c>
      <c r="E10" s="2180">
        <v>0.2</v>
      </c>
      <c r="F10" s="2180">
        <v>0.2</v>
      </c>
      <c r="G10" s="2180">
        <v>0.2</v>
      </c>
      <c r="H10" s="2180">
        <v>0.2</v>
      </c>
      <c r="I10" s="2180">
        <v>0.2</v>
      </c>
      <c r="J10" s="2180">
        <v>0.2</v>
      </c>
      <c r="K10" s="2180">
        <v>0.2</v>
      </c>
    </row>
    <row r="11" spans="1:90" ht="54.75" customHeight="1">
      <c r="A11" s="2179" t="s">
        <v>3868</v>
      </c>
      <c r="B11" s="2180">
        <v>0.1</v>
      </c>
      <c r="C11" s="2180">
        <v>0.1</v>
      </c>
      <c r="D11" s="2180">
        <v>0.1</v>
      </c>
      <c r="E11" s="2180">
        <v>0.1</v>
      </c>
      <c r="F11" s="2180">
        <v>0.06</v>
      </c>
      <c r="G11" s="2180">
        <v>0.06</v>
      </c>
      <c r="H11" s="2180">
        <v>0.1</v>
      </c>
      <c r="I11" s="2180">
        <v>0.1</v>
      </c>
      <c r="J11" s="2180">
        <v>0.1</v>
      </c>
      <c r="K11" s="2180">
        <v>0.1</v>
      </c>
    </row>
    <row r="12" spans="1:90" ht="54.75" customHeight="1">
      <c r="A12" s="2179" t="s">
        <v>3869</v>
      </c>
      <c r="B12" s="2180">
        <v>0.03</v>
      </c>
      <c r="C12" s="2180">
        <v>0.03</v>
      </c>
      <c r="D12" s="2180">
        <v>0.03</v>
      </c>
      <c r="E12" s="2180">
        <v>0.03</v>
      </c>
      <c r="F12" s="2180">
        <v>0.03</v>
      </c>
      <c r="G12" s="2180">
        <v>0.03</v>
      </c>
      <c r="H12" s="2180">
        <v>0.03</v>
      </c>
      <c r="I12" s="2180">
        <v>0.03</v>
      </c>
      <c r="J12" s="2180">
        <v>0.03</v>
      </c>
      <c r="K12" s="2180">
        <v>0.03</v>
      </c>
    </row>
    <row r="13" spans="1:90" ht="54.75" customHeight="1">
      <c r="A13" s="2179" t="s">
        <v>3870</v>
      </c>
      <c r="B13" s="2180">
        <v>0.1</v>
      </c>
      <c r="C13" s="2180">
        <v>0.1</v>
      </c>
      <c r="D13" s="2180">
        <v>0.1</v>
      </c>
      <c r="E13" s="2180">
        <v>0.1</v>
      </c>
      <c r="F13" s="2180">
        <v>0.12</v>
      </c>
      <c r="G13" s="2180">
        <v>0.15</v>
      </c>
      <c r="H13" s="2180">
        <v>0.15</v>
      </c>
      <c r="I13" s="2180">
        <v>0.15</v>
      </c>
      <c r="J13" s="2180">
        <v>0.15</v>
      </c>
      <c r="K13" s="2180">
        <v>0.15</v>
      </c>
    </row>
    <row r="14" spans="1:90" ht="54.75" customHeight="1">
      <c r="A14" s="2179" t="s">
        <v>3871</v>
      </c>
      <c r="B14" s="2180">
        <v>0.1</v>
      </c>
      <c r="C14" s="2180">
        <v>0.1</v>
      </c>
      <c r="D14" s="2180">
        <v>0.1</v>
      </c>
      <c r="E14" s="2180">
        <v>0.1</v>
      </c>
      <c r="F14" s="2180">
        <v>0.15</v>
      </c>
      <c r="G14" s="2180">
        <v>0.15</v>
      </c>
      <c r="H14" s="2180">
        <v>0.15</v>
      </c>
      <c r="I14" s="2180">
        <v>0.15</v>
      </c>
      <c r="J14" s="2180">
        <v>0.15</v>
      </c>
      <c r="K14" s="2180">
        <v>0.15</v>
      </c>
    </row>
    <row r="15" spans="1:90" ht="54.75" customHeight="1">
      <c r="A15" s="2176" t="s">
        <v>3872</v>
      </c>
      <c r="B15" s="2177">
        <v>0.1</v>
      </c>
      <c r="C15" s="2177">
        <v>0.1</v>
      </c>
      <c r="D15" s="2177">
        <v>0.1</v>
      </c>
      <c r="E15" s="2177">
        <v>0.1</v>
      </c>
      <c r="F15" s="2177">
        <v>0.1</v>
      </c>
      <c r="G15" s="2177">
        <v>0.1</v>
      </c>
      <c r="H15" s="2177">
        <v>0.1</v>
      </c>
      <c r="I15" s="2177">
        <v>0.13</v>
      </c>
      <c r="J15" s="2177">
        <v>0.13</v>
      </c>
      <c r="K15" s="2177">
        <v>0.15</v>
      </c>
    </row>
    <row r="16" spans="1:90" ht="54.75" customHeight="1">
      <c r="A16" s="2178" t="s">
        <v>3873</v>
      </c>
      <c r="B16" s="2173">
        <v>14.6</v>
      </c>
      <c r="C16" s="2173">
        <v>13.24</v>
      </c>
      <c r="D16" s="2173">
        <v>15.67</v>
      </c>
      <c r="E16" s="2173">
        <v>18.55</v>
      </c>
      <c r="F16" s="2173">
        <v>15.75</v>
      </c>
      <c r="G16" s="2173">
        <v>20.67</v>
      </c>
      <c r="H16" s="2173">
        <v>20.350000000000001</v>
      </c>
      <c r="I16" s="2173">
        <v>20.23</v>
      </c>
      <c r="J16" s="2173">
        <v>16.7</v>
      </c>
      <c r="K16" s="2173">
        <v>21</v>
      </c>
    </row>
    <row r="17" spans="1:11" ht="54.75" customHeight="1">
      <c r="A17" s="2179" t="s">
        <v>3874</v>
      </c>
      <c r="B17" s="2180">
        <v>0.6</v>
      </c>
      <c r="C17" s="2175">
        <v>0.6</v>
      </c>
      <c r="D17" s="2180">
        <v>0.77</v>
      </c>
      <c r="E17" s="2180">
        <v>0.86</v>
      </c>
      <c r="F17" s="2180">
        <v>0.98</v>
      </c>
      <c r="G17" s="2180">
        <v>0.99</v>
      </c>
      <c r="H17" s="2180">
        <v>0.85</v>
      </c>
      <c r="I17" s="2180">
        <v>0.83</v>
      </c>
      <c r="J17" s="2180">
        <v>0.9</v>
      </c>
      <c r="K17" s="2180">
        <v>1</v>
      </c>
    </row>
    <row r="18" spans="1:11" ht="54.75" customHeight="1">
      <c r="A18" s="2181" t="s">
        <v>3875</v>
      </c>
      <c r="B18" s="2182">
        <v>14</v>
      </c>
      <c r="C18" s="2182">
        <v>12.64</v>
      </c>
      <c r="D18" s="2182">
        <v>14.9</v>
      </c>
      <c r="E18" s="2182">
        <v>17.690000000000001</v>
      </c>
      <c r="F18" s="2182">
        <v>14.77</v>
      </c>
      <c r="G18" s="2182">
        <v>19.68</v>
      </c>
      <c r="H18" s="2182">
        <v>19.5</v>
      </c>
      <c r="I18" s="2182">
        <v>19.399999999999999</v>
      </c>
      <c r="J18" s="2182">
        <v>15.8</v>
      </c>
      <c r="K18" s="2182">
        <v>20</v>
      </c>
    </row>
    <row r="19" spans="1:11" ht="42" customHeight="1">
      <c r="A19" s="2170" t="s">
        <v>260</v>
      </c>
      <c r="B19" s="2183">
        <v>34.940000000000005</v>
      </c>
      <c r="C19" s="2183">
        <v>40.160000000000004</v>
      </c>
      <c r="D19" s="2183">
        <v>36.600000000000009</v>
      </c>
      <c r="E19" s="2183">
        <v>41.040000000000006</v>
      </c>
      <c r="F19" s="2183">
        <v>40.46</v>
      </c>
      <c r="G19" s="2183">
        <v>49.37</v>
      </c>
      <c r="H19" s="2183">
        <v>50.64</v>
      </c>
      <c r="I19" s="2183">
        <v>52.59</v>
      </c>
      <c r="J19" s="2183">
        <v>43.52</v>
      </c>
      <c r="K19" s="2183">
        <v>47.1</v>
      </c>
    </row>
    <row r="20" spans="1:11">
      <c r="A20" s="2582" t="s">
        <v>3876</v>
      </c>
      <c r="B20" s="2583"/>
      <c r="C20" s="2583"/>
      <c r="D20" s="2583"/>
      <c r="E20" s="2583"/>
      <c r="F20" s="2584"/>
      <c r="G20" s="2585"/>
      <c r="H20" s="2585"/>
      <c r="I20" s="2585"/>
      <c r="J20" s="2585"/>
      <c r="K20" s="2585"/>
    </row>
    <row r="21" spans="1:11" ht="18.75">
      <c r="A21" s="2586"/>
      <c r="B21" s="2587"/>
      <c r="C21" s="2587"/>
      <c r="D21" s="2587"/>
      <c r="E21" s="2587"/>
      <c r="F21" s="2587"/>
      <c r="G21" s="2587"/>
      <c r="H21" s="2587"/>
      <c r="I21" s="2587"/>
      <c r="J21" s="2587"/>
      <c r="K21" s="2585"/>
    </row>
    <row r="22" spans="1:11">
      <c r="B22" s="2588"/>
      <c r="C22" s="2588"/>
      <c r="D22" s="2588"/>
      <c r="E22" s="2588"/>
      <c r="F22" s="2588"/>
      <c r="G22" s="2588"/>
      <c r="H22" s="2588"/>
      <c r="I22" s="2588"/>
      <c r="J22" s="2588"/>
      <c r="K22" s="2588"/>
    </row>
  </sheetData>
  <mergeCells count="2">
    <mergeCell ref="A1:C1"/>
    <mergeCell ref="A2:K2"/>
  </mergeCells>
  <hyperlinks>
    <hyperlink ref="A1" location="CONTENT!A1" display="Back to table of contents"/>
  </hyperlinks>
  <printOptions horizontalCentered="1" verticalCentered="1"/>
  <pageMargins left="0.70866141732283505" right="0.23622047244094499" top="1" bottom="0" header="0.25" footer="0.65118110236220506"/>
  <pageSetup paperSize="9"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CK10"/>
  <sheetViews>
    <sheetView workbookViewId="0">
      <selection activeCell="M1" sqref="M1"/>
    </sheetView>
  </sheetViews>
  <sheetFormatPr defaultRowHeight="12.75"/>
  <cols>
    <col min="1" max="1" width="30" style="2563" customWidth="1"/>
    <col min="2" max="9" width="11.33203125" style="2563" customWidth="1"/>
    <col min="10" max="10" width="11.33203125" style="2578" customWidth="1"/>
    <col min="11" max="11" width="11.33203125" style="2563" customWidth="1"/>
    <col min="12" max="255" width="8.83203125" style="2563"/>
    <col min="256" max="256" width="30" style="2563" customWidth="1"/>
    <col min="257" max="266" width="11.33203125" style="2563" customWidth="1"/>
    <col min="267" max="511" width="8.83203125" style="2563"/>
    <col min="512" max="512" width="30" style="2563" customWidth="1"/>
    <col min="513" max="522" width="11.33203125" style="2563" customWidth="1"/>
    <col min="523" max="767" width="8.83203125" style="2563"/>
    <col min="768" max="768" width="30" style="2563" customWidth="1"/>
    <col min="769" max="778" width="11.33203125" style="2563" customWidth="1"/>
    <col min="779" max="1023" width="8.83203125" style="2563"/>
    <col min="1024" max="1024" width="30" style="2563" customWidth="1"/>
    <col min="1025" max="1034" width="11.33203125" style="2563" customWidth="1"/>
    <col min="1035" max="1279" width="8.83203125" style="2563"/>
    <col min="1280" max="1280" width="30" style="2563" customWidth="1"/>
    <col min="1281" max="1290" width="11.33203125" style="2563" customWidth="1"/>
    <col min="1291" max="1535" width="8.83203125" style="2563"/>
    <col min="1536" max="1536" width="30" style="2563" customWidth="1"/>
    <col min="1537" max="1546" width="11.33203125" style="2563" customWidth="1"/>
    <col min="1547" max="1791" width="8.83203125" style="2563"/>
    <col min="1792" max="1792" width="30" style="2563" customWidth="1"/>
    <col min="1793" max="1802" width="11.33203125" style="2563" customWidth="1"/>
    <col min="1803" max="2047" width="8.83203125" style="2563"/>
    <col min="2048" max="2048" width="30" style="2563" customWidth="1"/>
    <col min="2049" max="2058" width="11.33203125" style="2563" customWidth="1"/>
    <col min="2059" max="2303" width="8.83203125" style="2563"/>
    <col min="2304" max="2304" width="30" style="2563" customWidth="1"/>
    <col min="2305" max="2314" width="11.33203125" style="2563" customWidth="1"/>
    <col min="2315" max="2559" width="8.83203125" style="2563"/>
    <col min="2560" max="2560" width="30" style="2563" customWidth="1"/>
    <col min="2561" max="2570" width="11.33203125" style="2563" customWidth="1"/>
    <col min="2571" max="2815" width="8.83203125" style="2563"/>
    <col min="2816" max="2816" width="30" style="2563" customWidth="1"/>
    <col min="2817" max="2826" width="11.33203125" style="2563" customWidth="1"/>
    <col min="2827" max="3071" width="8.83203125" style="2563"/>
    <col min="3072" max="3072" width="30" style="2563" customWidth="1"/>
    <col min="3073" max="3082" width="11.33203125" style="2563" customWidth="1"/>
    <col min="3083" max="3327" width="8.83203125" style="2563"/>
    <col min="3328" max="3328" width="30" style="2563" customWidth="1"/>
    <col min="3329" max="3338" width="11.33203125" style="2563" customWidth="1"/>
    <col min="3339" max="3583" width="8.83203125" style="2563"/>
    <col min="3584" max="3584" width="30" style="2563" customWidth="1"/>
    <col min="3585" max="3594" width="11.33203125" style="2563" customWidth="1"/>
    <col min="3595" max="3839" width="8.83203125" style="2563"/>
    <col min="3840" max="3840" width="30" style="2563" customWidth="1"/>
    <col min="3841" max="3850" width="11.33203125" style="2563" customWidth="1"/>
    <col min="3851" max="4095" width="8.83203125" style="2563"/>
    <col min="4096" max="4096" width="30" style="2563" customWidth="1"/>
    <col min="4097" max="4106" width="11.33203125" style="2563" customWidth="1"/>
    <col min="4107" max="4351" width="8.83203125" style="2563"/>
    <col min="4352" max="4352" width="30" style="2563" customWidth="1"/>
    <col min="4353" max="4362" width="11.33203125" style="2563" customWidth="1"/>
    <col min="4363" max="4607" width="8.83203125" style="2563"/>
    <col min="4608" max="4608" width="30" style="2563" customWidth="1"/>
    <col min="4609" max="4618" width="11.33203125" style="2563" customWidth="1"/>
    <col min="4619" max="4863" width="8.83203125" style="2563"/>
    <col min="4864" max="4864" width="30" style="2563" customWidth="1"/>
    <col min="4865" max="4874" width="11.33203125" style="2563" customWidth="1"/>
    <col min="4875" max="5119" width="8.83203125" style="2563"/>
    <col min="5120" max="5120" width="30" style="2563" customWidth="1"/>
    <col min="5121" max="5130" width="11.33203125" style="2563" customWidth="1"/>
    <col min="5131" max="5375" width="8.83203125" style="2563"/>
    <col min="5376" max="5376" width="30" style="2563" customWidth="1"/>
    <col min="5377" max="5386" width="11.33203125" style="2563" customWidth="1"/>
    <col min="5387" max="5631" width="8.83203125" style="2563"/>
    <col min="5632" max="5632" width="30" style="2563" customWidth="1"/>
    <col min="5633" max="5642" width="11.33203125" style="2563" customWidth="1"/>
    <col min="5643" max="5887" width="8.83203125" style="2563"/>
    <col min="5888" max="5888" width="30" style="2563" customWidth="1"/>
    <col min="5889" max="5898" width="11.33203125" style="2563" customWidth="1"/>
    <col min="5899" max="6143" width="8.83203125" style="2563"/>
    <col min="6144" max="6144" width="30" style="2563" customWidth="1"/>
    <col min="6145" max="6154" width="11.33203125" style="2563" customWidth="1"/>
    <col min="6155" max="6399" width="8.83203125" style="2563"/>
    <col min="6400" max="6400" width="30" style="2563" customWidth="1"/>
    <col min="6401" max="6410" width="11.33203125" style="2563" customWidth="1"/>
    <col min="6411" max="6655" width="8.83203125" style="2563"/>
    <col min="6656" max="6656" width="30" style="2563" customWidth="1"/>
    <col min="6657" max="6666" width="11.33203125" style="2563" customWidth="1"/>
    <col min="6667" max="6911" width="8.83203125" style="2563"/>
    <col min="6912" max="6912" width="30" style="2563" customWidth="1"/>
    <col min="6913" max="6922" width="11.33203125" style="2563" customWidth="1"/>
    <col min="6923" max="7167" width="8.83203125" style="2563"/>
    <col min="7168" max="7168" width="30" style="2563" customWidth="1"/>
    <col min="7169" max="7178" width="11.33203125" style="2563" customWidth="1"/>
    <col min="7179" max="7423" width="8.83203125" style="2563"/>
    <col min="7424" max="7424" width="30" style="2563" customWidth="1"/>
    <col min="7425" max="7434" width="11.33203125" style="2563" customWidth="1"/>
    <col min="7435" max="7679" width="8.83203125" style="2563"/>
    <col min="7680" max="7680" width="30" style="2563" customWidth="1"/>
    <col min="7681" max="7690" width="11.33203125" style="2563" customWidth="1"/>
    <col min="7691" max="7935" width="8.83203125" style="2563"/>
    <col min="7936" max="7936" width="30" style="2563" customWidth="1"/>
    <col min="7937" max="7946" width="11.33203125" style="2563" customWidth="1"/>
    <col min="7947" max="8191" width="8.83203125" style="2563"/>
    <col min="8192" max="8192" width="30" style="2563" customWidth="1"/>
    <col min="8193" max="8202" width="11.33203125" style="2563" customWidth="1"/>
    <col min="8203" max="8447" width="8.83203125" style="2563"/>
    <col min="8448" max="8448" width="30" style="2563" customWidth="1"/>
    <col min="8449" max="8458" width="11.33203125" style="2563" customWidth="1"/>
    <col min="8459" max="8703" width="8.83203125" style="2563"/>
    <col min="8704" max="8704" width="30" style="2563" customWidth="1"/>
    <col min="8705" max="8714" width="11.33203125" style="2563" customWidth="1"/>
    <col min="8715" max="8959" width="8.83203125" style="2563"/>
    <col min="8960" max="8960" width="30" style="2563" customWidth="1"/>
    <col min="8961" max="8970" width="11.33203125" style="2563" customWidth="1"/>
    <col min="8971" max="9215" width="8.83203125" style="2563"/>
    <col min="9216" max="9216" width="30" style="2563" customWidth="1"/>
    <col min="9217" max="9226" width="11.33203125" style="2563" customWidth="1"/>
    <col min="9227" max="9471" width="8.83203125" style="2563"/>
    <col min="9472" max="9472" width="30" style="2563" customWidth="1"/>
    <col min="9473" max="9482" width="11.33203125" style="2563" customWidth="1"/>
    <col min="9483" max="9727" width="8.83203125" style="2563"/>
    <col min="9728" max="9728" width="30" style="2563" customWidth="1"/>
    <col min="9729" max="9738" width="11.33203125" style="2563" customWidth="1"/>
    <col min="9739" max="9983" width="8.83203125" style="2563"/>
    <col min="9984" max="9984" width="30" style="2563" customWidth="1"/>
    <col min="9985" max="9994" width="11.33203125" style="2563" customWidth="1"/>
    <col min="9995" max="10239" width="8.83203125" style="2563"/>
    <col min="10240" max="10240" width="30" style="2563" customWidth="1"/>
    <col min="10241" max="10250" width="11.33203125" style="2563" customWidth="1"/>
    <col min="10251" max="10495" width="8.83203125" style="2563"/>
    <col min="10496" max="10496" width="30" style="2563" customWidth="1"/>
    <col min="10497" max="10506" width="11.33203125" style="2563" customWidth="1"/>
    <col min="10507" max="10751" width="8.83203125" style="2563"/>
    <col min="10752" max="10752" width="30" style="2563" customWidth="1"/>
    <col min="10753" max="10762" width="11.33203125" style="2563" customWidth="1"/>
    <col min="10763" max="11007" width="8.83203125" style="2563"/>
    <col min="11008" max="11008" width="30" style="2563" customWidth="1"/>
    <col min="11009" max="11018" width="11.33203125" style="2563" customWidth="1"/>
    <col min="11019" max="11263" width="8.83203125" style="2563"/>
    <col min="11264" max="11264" width="30" style="2563" customWidth="1"/>
    <col min="11265" max="11274" width="11.33203125" style="2563" customWidth="1"/>
    <col min="11275" max="11519" width="8.83203125" style="2563"/>
    <col min="11520" max="11520" width="30" style="2563" customWidth="1"/>
    <col min="11521" max="11530" width="11.33203125" style="2563" customWidth="1"/>
    <col min="11531" max="11775" width="8.83203125" style="2563"/>
    <col min="11776" max="11776" width="30" style="2563" customWidth="1"/>
    <col min="11777" max="11786" width="11.33203125" style="2563" customWidth="1"/>
    <col min="11787" max="12031" width="8.83203125" style="2563"/>
    <col min="12032" max="12032" width="30" style="2563" customWidth="1"/>
    <col min="12033" max="12042" width="11.33203125" style="2563" customWidth="1"/>
    <col min="12043" max="12287" width="8.83203125" style="2563"/>
    <col min="12288" max="12288" width="30" style="2563" customWidth="1"/>
    <col min="12289" max="12298" width="11.33203125" style="2563" customWidth="1"/>
    <col min="12299" max="12543" width="8.83203125" style="2563"/>
    <col min="12544" max="12544" width="30" style="2563" customWidth="1"/>
    <col min="12545" max="12554" width="11.33203125" style="2563" customWidth="1"/>
    <col min="12555" max="12799" width="8.83203125" style="2563"/>
    <col min="12800" max="12800" width="30" style="2563" customWidth="1"/>
    <col min="12801" max="12810" width="11.33203125" style="2563" customWidth="1"/>
    <col min="12811" max="13055" width="8.83203125" style="2563"/>
    <col min="13056" max="13056" width="30" style="2563" customWidth="1"/>
    <col min="13057" max="13066" width="11.33203125" style="2563" customWidth="1"/>
    <col min="13067" max="13311" width="8.83203125" style="2563"/>
    <col min="13312" max="13312" width="30" style="2563" customWidth="1"/>
    <col min="13313" max="13322" width="11.33203125" style="2563" customWidth="1"/>
    <col min="13323" max="13567" width="8.83203125" style="2563"/>
    <col min="13568" max="13568" width="30" style="2563" customWidth="1"/>
    <col min="13569" max="13578" width="11.33203125" style="2563" customWidth="1"/>
    <col min="13579" max="13823" width="8.83203125" style="2563"/>
    <col min="13824" max="13824" width="30" style="2563" customWidth="1"/>
    <col min="13825" max="13834" width="11.33203125" style="2563" customWidth="1"/>
    <col min="13835" max="14079" width="8.83203125" style="2563"/>
    <col min="14080" max="14080" width="30" style="2563" customWidth="1"/>
    <col min="14081" max="14090" width="11.33203125" style="2563" customWidth="1"/>
    <col min="14091" max="14335" width="8.83203125" style="2563"/>
    <col min="14336" max="14336" width="30" style="2563" customWidth="1"/>
    <col min="14337" max="14346" width="11.33203125" style="2563" customWidth="1"/>
    <col min="14347" max="14591" width="8.83203125" style="2563"/>
    <col min="14592" max="14592" width="30" style="2563" customWidth="1"/>
    <col min="14593" max="14602" width="11.33203125" style="2563" customWidth="1"/>
    <col min="14603" max="14847" width="8.83203125" style="2563"/>
    <col min="14848" max="14848" width="30" style="2563" customWidth="1"/>
    <col min="14849" max="14858" width="11.33203125" style="2563" customWidth="1"/>
    <col min="14859" max="15103" width="8.83203125" style="2563"/>
    <col min="15104" max="15104" width="30" style="2563" customWidth="1"/>
    <col min="15105" max="15114" width="11.33203125" style="2563" customWidth="1"/>
    <col min="15115" max="15359" width="8.83203125" style="2563"/>
    <col min="15360" max="15360" width="30" style="2563" customWidth="1"/>
    <col min="15361" max="15370" width="11.33203125" style="2563" customWidth="1"/>
    <col min="15371" max="15615" width="8.83203125" style="2563"/>
    <col min="15616" max="15616" width="30" style="2563" customWidth="1"/>
    <col min="15617" max="15626" width="11.33203125" style="2563" customWidth="1"/>
    <col min="15627" max="15871" width="8.83203125" style="2563"/>
    <col min="15872" max="15872" width="30" style="2563" customWidth="1"/>
    <col min="15873" max="15882" width="11.33203125" style="2563" customWidth="1"/>
    <col min="15883" max="16127" width="8.83203125" style="2563"/>
    <col min="16128" max="16128" width="30" style="2563" customWidth="1"/>
    <col min="16129" max="16138" width="11.33203125" style="2563" customWidth="1"/>
    <col min="16139" max="16383" width="8.83203125" style="2563"/>
    <col min="16384" max="16384" width="8.83203125" style="2563" customWidth="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42.6" customHeight="1">
      <c r="A2" s="2560" t="s">
        <v>3877</v>
      </c>
      <c r="B2" s="2561"/>
      <c r="C2" s="2561"/>
      <c r="D2" s="2561"/>
      <c r="E2" s="2561"/>
      <c r="F2" s="2561"/>
      <c r="G2" s="2561"/>
      <c r="H2" s="2561"/>
      <c r="I2" s="2561"/>
      <c r="J2" s="2562"/>
      <c r="K2" s="2561"/>
    </row>
    <row r="3" spans="1:89" ht="21" customHeight="1">
      <c r="A3" s="2561"/>
      <c r="B3" s="2561"/>
      <c r="C3" s="2561"/>
      <c r="D3" s="2561"/>
      <c r="E3" s="2561"/>
      <c r="F3" s="2564"/>
      <c r="G3" s="2564"/>
      <c r="H3" s="2561"/>
      <c r="I3" s="2565"/>
      <c r="J3" s="7235" t="s">
        <v>3878</v>
      </c>
      <c r="K3" s="7235"/>
    </row>
    <row r="4" spans="1:89" s="2569" customFormat="1" ht="100.15" customHeight="1">
      <c r="A4" s="2566" t="s">
        <v>3879</v>
      </c>
      <c r="B4" s="2567" t="s">
        <v>409</v>
      </c>
      <c r="C4" s="2567" t="s">
        <v>716</v>
      </c>
      <c r="D4" s="2567" t="s">
        <v>717</v>
      </c>
      <c r="E4" s="2568" t="s">
        <v>791</v>
      </c>
      <c r="F4" s="2568" t="s">
        <v>2392</v>
      </c>
      <c r="G4" s="2567" t="s">
        <v>2393</v>
      </c>
      <c r="H4" s="2567" t="s">
        <v>783</v>
      </c>
      <c r="I4" s="2567" t="s">
        <v>2394</v>
      </c>
      <c r="J4" s="2567" t="s">
        <v>1930</v>
      </c>
      <c r="K4" s="2567" t="s">
        <v>724</v>
      </c>
    </row>
    <row r="5" spans="1:89" s="2569" customFormat="1" ht="100.15" customHeight="1">
      <c r="A5" s="2570" t="s">
        <v>3880</v>
      </c>
      <c r="B5" s="2571">
        <v>96.13</v>
      </c>
      <c r="C5" s="2571">
        <v>157.4</v>
      </c>
      <c r="D5" s="2571">
        <v>125.94</v>
      </c>
      <c r="E5" s="2572">
        <v>96.87</v>
      </c>
      <c r="F5" s="2572">
        <v>142.52000000000001</v>
      </c>
      <c r="G5" s="2572">
        <v>122.34</v>
      </c>
      <c r="H5" s="2572">
        <v>110.97</v>
      </c>
      <c r="I5" s="2572">
        <v>106.1</v>
      </c>
      <c r="J5" s="2572">
        <v>124.48</v>
      </c>
      <c r="K5" s="2572" t="s">
        <v>1074</v>
      </c>
    </row>
    <row r="6" spans="1:89" s="2569" customFormat="1" ht="100.15" customHeight="1">
      <c r="A6" s="2573" t="s">
        <v>260</v>
      </c>
      <c r="B6" s="2574">
        <v>96.13</v>
      </c>
      <c r="C6" s="2574">
        <v>157.4</v>
      </c>
      <c r="D6" s="2574">
        <v>125.94</v>
      </c>
      <c r="E6" s="2575">
        <v>96.87</v>
      </c>
      <c r="F6" s="2575">
        <v>142.52000000000001</v>
      </c>
      <c r="G6" s="2575">
        <v>122.34</v>
      </c>
      <c r="H6" s="2575">
        <v>110.97</v>
      </c>
      <c r="I6" s="2575">
        <v>106.1</v>
      </c>
      <c r="J6" s="2575">
        <v>124.48</v>
      </c>
      <c r="K6" s="2576" t="s">
        <v>1074</v>
      </c>
    </row>
    <row r="7" spans="1:89" s="2569" customFormat="1" ht="16.5" customHeight="1">
      <c r="A7" s="7236" t="s">
        <v>3881</v>
      </c>
      <c r="B7" s="7236"/>
      <c r="C7" s="7236"/>
      <c r="D7" s="7236"/>
      <c r="E7" s="7236"/>
      <c r="F7" s="7236"/>
      <c r="G7" s="7236"/>
      <c r="H7" s="7236"/>
      <c r="I7" s="7237"/>
      <c r="J7" s="7237"/>
      <c r="K7" s="2577"/>
    </row>
    <row r="8" spans="1:89" ht="16.5" customHeight="1">
      <c r="A8" s="2563" t="s">
        <v>1076</v>
      </c>
    </row>
    <row r="9" spans="1:89">
      <c r="B9" s="2579"/>
      <c r="C9" s="2579"/>
      <c r="D9" s="2579"/>
      <c r="E9" s="2579"/>
      <c r="F9" s="2579"/>
      <c r="G9" s="2579"/>
      <c r="H9" s="2579"/>
      <c r="I9" s="2579"/>
      <c r="J9" s="2579"/>
      <c r="K9" s="2579"/>
    </row>
    <row r="10" spans="1:89">
      <c r="B10" s="2580"/>
    </row>
  </sheetData>
  <mergeCells count="3">
    <mergeCell ref="A1:C1"/>
    <mergeCell ref="J3:K3"/>
    <mergeCell ref="A7:J7"/>
  </mergeCells>
  <hyperlinks>
    <hyperlink ref="A1" location="CONTENT!A1" display="Back to table of contents"/>
  </hyperlinks>
  <printOptions horizontalCentered="1"/>
  <pageMargins left="0.68" right="0.23622047244094499" top="0.62992125984252001" bottom="0.511811023622047" header="0.70866141732283505" footer="0.511811023622047"/>
  <pageSetup paperSize="9" orientation="landscape" horizontalDpi="300" verticalDpi="300" r:id="rId1"/>
  <headerFooter alignWithMargins="0"/>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K30"/>
  <sheetViews>
    <sheetView workbookViewId="0">
      <selection sqref="A1:C1"/>
    </sheetView>
  </sheetViews>
  <sheetFormatPr defaultColWidth="12" defaultRowHeight="15.75"/>
  <cols>
    <col min="1" max="1" width="22.33203125" style="10" customWidth="1"/>
    <col min="2" max="2" width="14.5" style="10" customWidth="1"/>
    <col min="3" max="3" width="15.6640625" style="10" customWidth="1"/>
    <col min="4" max="4" width="15.5" style="10" customWidth="1"/>
    <col min="5" max="5" width="12.83203125" style="10" customWidth="1"/>
    <col min="6" max="6" width="15" style="10" customWidth="1"/>
    <col min="7" max="7" width="15.33203125" style="10" customWidth="1"/>
    <col min="8" max="8" width="14.83203125" style="10" customWidth="1"/>
    <col min="9" max="9" width="13.6640625" style="10" customWidth="1"/>
    <col min="10" max="16384" width="12"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4.75" customHeight="1">
      <c r="A2" s="5506" t="s">
        <v>226</v>
      </c>
    </row>
    <row r="3" spans="1:89" ht="16.5" customHeight="1" thickBot="1">
      <c r="A3" s="43" t="s">
        <v>227</v>
      </c>
    </row>
    <row r="4" spans="1:89" ht="24.75" customHeight="1" thickBot="1">
      <c r="A4" s="5507" t="s">
        <v>180</v>
      </c>
      <c r="B4" s="5508" t="s">
        <v>228</v>
      </c>
      <c r="C4" s="5509"/>
      <c r="D4" s="5281"/>
      <c r="E4" s="85"/>
      <c r="F4" s="5508" t="s">
        <v>224</v>
      </c>
      <c r="G4" s="5509"/>
      <c r="H4" s="5281"/>
      <c r="I4" s="85"/>
    </row>
    <row r="5" spans="1:89" ht="24" customHeight="1" thickBot="1">
      <c r="A5" s="5510" t="s">
        <v>183</v>
      </c>
      <c r="B5" s="5511" t="s">
        <v>6</v>
      </c>
      <c r="C5" s="5512" t="s">
        <v>7</v>
      </c>
      <c r="D5" s="5513" t="s">
        <v>5</v>
      </c>
      <c r="E5" s="5541"/>
      <c r="F5" s="5511" t="s">
        <v>6</v>
      </c>
      <c r="G5" s="5512" t="s">
        <v>7</v>
      </c>
      <c r="H5" s="5513" t="s">
        <v>5</v>
      </c>
      <c r="I5" s="5541"/>
    </row>
    <row r="6" spans="1:89" ht="18.75" customHeight="1" thickBot="1">
      <c r="A6" s="326"/>
      <c r="B6" s="5415"/>
      <c r="C6" s="5515"/>
      <c r="D6" s="5516" t="s">
        <v>98</v>
      </c>
      <c r="E6" s="5542"/>
      <c r="F6" s="5415"/>
      <c r="G6" s="5515"/>
      <c r="H6" s="5516" t="s">
        <v>98</v>
      </c>
      <c r="I6" s="5542"/>
    </row>
    <row r="7" spans="1:89" ht="15.95" customHeight="1">
      <c r="A7" s="5518" t="s">
        <v>229</v>
      </c>
      <c r="B7" s="5519">
        <v>33208</v>
      </c>
      <c r="C7" s="5520">
        <v>31839</v>
      </c>
      <c r="D7" s="5543">
        <v>65047</v>
      </c>
      <c r="E7" s="5544">
        <v>5.1408239765494903</v>
      </c>
      <c r="F7" s="5519">
        <v>32964</v>
      </c>
      <c r="G7" s="5520">
        <v>31525</v>
      </c>
      <c r="H7" s="5543">
        <v>64489</v>
      </c>
      <c r="I7" s="5544">
        <v>5.0950809465983937</v>
      </c>
    </row>
    <row r="8" spans="1:89" ht="15.95" customHeight="1">
      <c r="A8" s="5523" t="s">
        <v>230</v>
      </c>
      <c r="B8" s="5524">
        <v>54067</v>
      </c>
      <c r="C8" s="5525">
        <v>52672</v>
      </c>
      <c r="D8" s="5529">
        <v>106739</v>
      </c>
      <c r="E8" s="5545">
        <v>8.4358450110368821</v>
      </c>
      <c r="F8" s="5524">
        <v>52218</v>
      </c>
      <c r="G8" s="5525">
        <v>51084</v>
      </c>
      <c r="H8" s="5529">
        <v>103302</v>
      </c>
      <c r="I8" s="5545">
        <v>8.1615787490193252</v>
      </c>
    </row>
    <row r="9" spans="1:89" ht="15.95" customHeight="1">
      <c r="A9" s="5523" t="s">
        <v>231</v>
      </c>
      <c r="B9" s="5524">
        <v>77900</v>
      </c>
      <c r="C9" s="5525">
        <v>75139</v>
      </c>
      <c r="D9" s="5529">
        <v>153039</v>
      </c>
      <c r="E9" s="5545">
        <v>12.095047589391632</v>
      </c>
      <c r="F9" s="5524">
        <v>76678</v>
      </c>
      <c r="G9" s="5525">
        <v>73923</v>
      </c>
      <c r="H9" s="5529">
        <v>150601</v>
      </c>
      <c r="I9" s="5545">
        <v>11.898529759163031</v>
      </c>
    </row>
    <row r="10" spans="1:89" ht="15.95" customHeight="1">
      <c r="A10" s="5523" t="s">
        <v>232</v>
      </c>
      <c r="B10" s="5524">
        <v>29989</v>
      </c>
      <c r="C10" s="5525">
        <v>28910</v>
      </c>
      <c r="D10" s="5529">
        <v>58899</v>
      </c>
      <c r="E10" s="5545">
        <v>4.6549324549139612</v>
      </c>
      <c r="F10" s="5524">
        <v>29743</v>
      </c>
      <c r="G10" s="5525">
        <v>28963</v>
      </c>
      <c r="H10" s="5529">
        <v>58706</v>
      </c>
      <c r="I10" s="5545">
        <v>4.6381835979935389</v>
      </c>
    </row>
    <row r="11" spans="1:89" ht="15.95" customHeight="1">
      <c r="A11" s="5523" t="s">
        <v>233</v>
      </c>
      <c r="B11" s="5524">
        <v>115531</v>
      </c>
      <c r="C11" s="5525">
        <v>111644</v>
      </c>
      <c r="D11" s="5529">
        <v>227175</v>
      </c>
      <c r="E11" s="5545">
        <v>17.899999999999999</v>
      </c>
      <c r="F11" s="5524">
        <v>112424</v>
      </c>
      <c r="G11" s="5525">
        <v>108724</v>
      </c>
      <c r="H11" s="5529">
        <v>221148</v>
      </c>
      <c r="I11" s="5545">
        <v>17.472234973070471</v>
      </c>
    </row>
    <row r="12" spans="1:89" ht="15.95" customHeight="1">
      <c r="A12" s="5523" t="s">
        <v>234</v>
      </c>
      <c r="B12" s="5524">
        <v>145304</v>
      </c>
      <c r="C12" s="5525">
        <v>140636</v>
      </c>
      <c r="D12" s="5529">
        <v>285940</v>
      </c>
      <c r="E12" s="5545">
        <v>22.598539638331687</v>
      </c>
      <c r="F12" s="5524">
        <v>141680</v>
      </c>
      <c r="G12" s="5525">
        <v>137170</v>
      </c>
      <c r="H12" s="5529">
        <v>278850</v>
      </c>
      <c r="I12" s="5545">
        <v>22.031095566049437</v>
      </c>
    </row>
    <row r="13" spans="1:89" ht="15.95" customHeight="1">
      <c r="A13" s="5523" t="s">
        <v>235</v>
      </c>
      <c r="B13" s="5524">
        <v>175023</v>
      </c>
      <c r="C13" s="5525">
        <v>169169</v>
      </c>
      <c r="D13" s="5529">
        <v>344192</v>
      </c>
      <c r="E13" s="5545">
        <v>27.202338096092397</v>
      </c>
      <c r="F13" s="5524">
        <v>171646</v>
      </c>
      <c r="G13" s="5525">
        <v>165888</v>
      </c>
      <c r="H13" s="5529">
        <v>337534</v>
      </c>
      <c r="I13" s="5545">
        <v>26.667541010546643</v>
      </c>
    </row>
    <row r="14" spans="1:89" ht="15.95" customHeight="1">
      <c r="A14" s="5523" t="s">
        <v>236</v>
      </c>
      <c r="B14" s="5524">
        <v>326917</v>
      </c>
      <c r="C14" s="5525">
        <v>318840</v>
      </c>
      <c r="D14" s="5529">
        <v>645757</v>
      </c>
      <c r="E14" s="5545">
        <v>51.035759814052447</v>
      </c>
      <c r="F14" s="5524">
        <v>326863</v>
      </c>
      <c r="G14" s="5525">
        <v>318360</v>
      </c>
      <c r="H14" s="5529">
        <v>645223</v>
      </c>
      <c r="I14" s="5545">
        <v>50.97711878936029</v>
      </c>
    </row>
    <row r="15" spans="1:89" ht="15.95" customHeight="1">
      <c r="A15" s="5523" t="s">
        <v>237</v>
      </c>
      <c r="B15" s="5524">
        <v>415992</v>
      </c>
      <c r="C15" s="5525">
        <v>410121</v>
      </c>
      <c r="D15" s="5529">
        <v>826113</v>
      </c>
      <c r="E15" s="5545">
        <v>65.289736924673377</v>
      </c>
      <c r="F15" s="5524">
        <v>415364</v>
      </c>
      <c r="G15" s="5525">
        <v>408749</v>
      </c>
      <c r="H15" s="5529">
        <v>824113</v>
      </c>
      <c r="I15" s="5545">
        <v>65.110676923879154</v>
      </c>
    </row>
    <row r="16" spans="1:89" ht="15.95" customHeight="1">
      <c r="A16" s="5523" t="s">
        <v>238</v>
      </c>
      <c r="B16" s="5524">
        <v>450768</v>
      </c>
      <c r="C16" s="5525">
        <v>447719</v>
      </c>
      <c r="D16" s="5529">
        <v>898487</v>
      </c>
      <c r="E16" s="5545">
        <v>71.009631685058835</v>
      </c>
      <c r="F16" s="5524">
        <v>451141</v>
      </c>
      <c r="G16" s="5525">
        <v>447466</v>
      </c>
      <c r="H16" s="5529">
        <v>898607</v>
      </c>
      <c r="I16" s="5545">
        <v>70.996222676424566</v>
      </c>
    </row>
    <row r="17" spans="1:9" ht="15.95" customHeight="1">
      <c r="A17" s="5523" t="s">
        <v>239</v>
      </c>
      <c r="B17" s="5524">
        <v>538755</v>
      </c>
      <c r="C17" s="5525">
        <v>554762</v>
      </c>
      <c r="D17" s="5529">
        <v>1093517</v>
      </c>
      <c r="E17" s="5545">
        <v>86.423331012413627</v>
      </c>
      <c r="F17" s="5524">
        <v>540985</v>
      </c>
      <c r="G17" s="5525">
        <v>556935</v>
      </c>
      <c r="H17" s="5529">
        <v>1097920</v>
      </c>
      <c r="I17" s="5545">
        <v>86.743340304382272</v>
      </c>
    </row>
    <row r="18" spans="1:9" ht="15.95" customHeight="1">
      <c r="A18" s="5523" t="s">
        <v>240</v>
      </c>
      <c r="B18" s="5524">
        <v>510499</v>
      </c>
      <c r="C18" s="5525">
        <v>527629</v>
      </c>
      <c r="D18" s="5529">
        <v>1038128</v>
      </c>
      <c r="E18" s="5545">
        <v>82.1</v>
      </c>
      <c r="F18" s="5524">
        <v>513743</v>
      </c>
      <c r="G18" s="5525">
        <v>530820</v>
      </c>
      <c r="H18" s="5529">
        <v>1044563</v>
      </c>
      <c r="I18" s="5545">
        <v>82.527765026929529</v>
      </c>
    </row>
    <row r="19" spans="1:9" ht="15.95" customHeight="1">
      <c r="A19" s="5523" t="s">
        <v>241</v>
      </c>
      <c r="B19" s="5524">
        <v>500662</v>
      </c>
      <c r="C19" s="5525">
        <v>517923</v>
      </c>
      <c r="D19" s="5529">
        <v>1018585</v>
      </c>
      <c r="E19" s="5545">
        <v>80.501271237008055</v>
      </c>
      <c r="F19" s="5524">
        <v>504081</v>
      </c>
      <c r="G19" s="5525">
        <v>521574</v>
      </c>
      <c r="H19" s="5529">
        <v>1025655</v>
      </c>
      <c r="I19" s="5545">
        <v>81.033901103806485</v>
      </c>
    </row>
    <row r="20" spans="1:9" ht="15.95" customHeight="1">
      <c r="A20" s="5523" t="s">
        <v>242</v>
      </c>
      <c r="B20" s="5524">
        <v>480726</v>
      </c>
      <c r="C20" s="5525">
        <v>498637</v>
      </c>
      <c r="D20" s="5529">
        <v>979363</v>
      </c>
      <c r="E20" s="5545">
        <v>77.401460361668313</v>
      </c>
      <c r="F20" s="5524">
        <v>484487</v>
      </c>
      <c r="G20" s="5525">
        <v>502374</v>
      </c>
      <c r="H20" s="5529">
        <v>986861</v>
      </c>
      <c r="I20" s="5545">
        <v>77.968904433950556</v>
      </c>
    </row>
    <row r="21" spans="1:9" ht="15.95" customHeight="1">
      <c r="A21" s="5523" t="s">
        <v>243</v>
      </c>
      <c r="B21" s="5524">
        <v>451007</v>
      </c>
      <c r="C21" s="5525">
        <v>470104</v>
      </c>
      <c r="D21" s="5529">
        <v>921111</v>
      </c>
      <c r="E21" s="5545">
        <v>72.797661903907596</v>
      </c>
      <c r="F21" s="5524">
        <v>454521</v>
      </c>
      <c r="G21" s="5525">
        <v>473656</v>
      </c>
      <c r="H21" s="5529">
        <v>928177</v>
      </c>
      <c r="I21" s="5545">
        <v>73.332458989453357</v>
      </c>
    </row>
    <row r="22" spans="1:9" ht="15.95" customHeight="1">
      <c r="A22" s="5523" t="s">
        <v>244</v>
      </c>
      <c r="B22" s="5524">
        <v>94507</v>
      </c>
      <c r="C22" s="5525">
        <v>117508</v>
      </c>
      <c r="D22" s="5529">
        <v>212015</v>
      </c>
      <c r="E22" s="5545">
        <v>16.756065543194001</v>
      </c>
      <c r="F22" s="5524">
        <v>98379</v>
      </c>
      <c r="G22" s="5525">
        <v>122071</v>
      </c>
      <c r="H22" s="5529">
        <v>220450</v>
      </c>
      <c r="I22" s="5545">
        <v>17.417088103050379</v>
      </c>
    </row>
    <row r="23" spans="1:9" ht="15.95" customHeight="1">
      <c r="A23" s="5523" t="s">
        <v>245</v>
      </c>
      <c r="B23" s="5524">
        <v>59731</v>
      </c>
      <c r="C23" s="5525">
        <v>79910</v>
      </c>
      <c r="D23" s="5529">
        <v>139641</v>
      </c>
      <c r="E23" s="5545">
        <v>11.1</v>
      </c>
      <c r="F23" s="5524">
        <v>62602</v>
      </c>
      <c r="G23" s="5525">
        <v>83354</v>
      </c>
      <c r="H23" s="5529">
        <v>145956</v>
      </c>
      <c r="I23" s="5545">
        <v>11.531542350504973</v>
      </c>
    </row>
    <row r="24" spans="1:9" ht="15.95" customHeight="1" thickBot="1">
      <c r="A24" s="5523" t="s">
        <v>205</v>
      </c>
      <c r="B24" s="5546">
        <v>626030</v>
      </c>
      <c r="C24" s="5547">
        <v>639273</v>
      </c>
      <c r="D24" s="5548">
        <v>1265303</v>
      </c>
      <c r="E24" s="5545">
        <v>100</v>
      </c>
      <c r="F24" s="5546">
        <v>626167</v>
      </c>
      <c r="G24" s="5547">
        <v>639544</v>
      </c>
      <c r="H24" s="5548">
        <v>1265711</v>
      </c>
      <c r="I24" s="5545">
        <v>100</v>
      </c>
    </row>
    <row r="25" spans="1:9" ht="15.95" customHeight="1">
      <c r="A25" s="5518" t="s">
        <v>246</v>
      </c>
      <c r="B25" s="5530">
        <v>36.417694040221711</v>
      </c>
      <c r="C25" s="5531">
        <v>38.11703607066152</v>
      </c>
      <c r="D25" s="5532">
        <v>37.276257939797816</v>
      </c>
      <c r="E25" s="5549"/>
      <c r="F25" s="5530">
        <v>36.770000000000003</v>
      </c>
      <c r="G25" s="5531">
        <v>38.49</v>
      </c>
      <c r="H25" s="5532">
        <v>37.64</v>
      </c>
      <c r="I25" s="5549"/>
    </row>
    <row r="26" spans="1:9" ht="15.95" customHeight="1">
      <c r="A26" s="5523" t="s">
        <v>247</v>
      </c>
      <c r="B26" s="5533">
        <v>35.771109420667017</v>
      </c>
      <c r="C26" s="5534">
        <v>37.338560220744185</v>
      </c>
      <c r="D26" s="5535">
        <v>36.543769095689065</v>
      </c>
      <c r="E26" s="288"/>
      <c r="F26" s="5533">
        <v>36.11</v>
      </c>
      <c r="G26" s="5534">
        <v>37.76</v>
      </c>
      <c r="H26" s="5535">
        <v>36.92</v>
      </c>
      <c r="I26" s="288"/>
    </row>
    <row r="27" spans="1:9" ht="15.75" customHeight="1" thickBot="1">
      <c r="A27" s="5536" t="s">
        <v>248</v>
      </c>
      <c r="B27" s="5537">
        <v>388.80754623220815</v>
      </c>
      <c r="C27" s="5538">
        <v>427.84425052320762</v>
      </c>
      <c r="D27" s="5539">
        <v>408.25966318933939</v>
      </c>
      <c r="E27" s="313"/>
      <c r="F27" s="5537">
        <v>387.96</v>
      </c>
      <c r="G27" s="5538">
        <v>429.26</v>
      </c>
      <c r="H27" s="5539">
        <v>408.53</v>
      </c>
      <c r="I27" s="313"/>
    </row>
    <row r="28" spans="1:9" ht="15.95" customHeight="1">
      <c r="A28" s="5540" t="s">
        <v>249</v>
      </c>
      <c r="B28" s="61"/>
      <c r="C28" s="61"/>
      <c r="D28" s="61"/>
      <c r="E28" s="61"/>
      <c r="F28" s="61"/>
      <c r="G28" s="61"/>
      <c r="H28" s="61"/>
    </row>
    <row r="29" spans="1:9" ht="15.95" customHeight="1">
      <c r="A29" s="5540" t="s">
        <v>250</v>
      </c>
      <c r="B29" s="61"/>
      <c r="C29" s="61"/>
      <c r="D29" s="61"/>
      <c r="E29" s="61"/>
      <c r="F29" s="61"/>
      <c r="G29" s="61"/>
      <c r="H29" s="61"/>
    </row>
    <row r="30" spans="1:9" ht="15.95" customHeight="1">
      <c r="A30" s="5297" t="s">
        <v>251</v>
      </c>
      <c r="B30" s="61"/>
      <c r="C30" s="61"/>
      <c r="D30" s="61"/>
      <c r="E30" s="61"/>
      <c r="F30" s="61"/>
      <c r="G30" s="61"/>
      <c r="H30" s="61"/>
    </row>
  </sheetData>
  <mergeCells count="1">
    <mergeCell ref="A1:C1"/>
  </mergeCells>
  <hyperlinks>
    <hyperlink ref="A1" location="CONTENT!A1" display="Back to table of contents"/>
  </hyperlinks>
  <pageMargins left="0.9055118110236221" right="0.23622047244094491" top="0.74" bottom="0.55118110236220474" header="0.35433070866141736" footer="0.31496062992125984"/>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showGridLines="0" workbookViewId="0">
      <selection activeCell="B4" sqref="B4:B5"/>
    </sheetView>
  </sheetViews>
  <sheetFormatPr defaultRowHeight="12.75"/>
  <cols>
    <col min="1" max="1" width="25.5" customWidth="1"/>
    <col min="2" max="2" width="56.5" customWidth="1"/>
  </cols>
  <sheetData>
    <row r="1" spans="1:2" ht="18.75">
      <c r="A1" s="6222" t="s">
        <v>4254</v>
      </c>
      <c r="B1" s="6222"/>
    </row>
    <row r="2" spans="1:2" ht="16.5">
      <c r="A2" s="6150"/>
      <c r="B2" s="6151"/>
    </row>
    <row r="3" spans="1:2" ht="18.75">
      <c r="A3" s="6152" t="s">
        <v>610</v>
      </c>
      <c r="B3" s="6152" t="s">
        <v>4255</v>
      </c>
    </row>
    <row r="4" spans="1:2">
      <c r="A4" s="6223" t="s">
        <v>1074</v>
      </c>
      <c r="B4" s="6223" t="s">
        <v>4256</v>
      </c>
    </row>
    <row r="5" spans="1:2">
      <c r="A5" s="6223"/>
      <c r="B5" s="6223"/>
    </row>
    <row r="6" spans="1:2" ht="18.75">
      <c r="A6" s="6152" t="s">
        <v>3791</v>
      </c>
      <c r="B6" s="6152" t="s">
        <v>4257</v>
      </c>
    </row>
    <row r="7" spans="1:2" ht="18.75">
      <c r="A7" s="6152" t="s">
        <v>3179</v>
      </c>
      <c r="B7" s="6152" t="s">
        <v>98</v>
      </c>
    </row>
    <row r="8" spans="1:2" ht="18.75">
      <c r="A8" s="6152">
        <v>0</v>
      </c>
      <c r="B8" s="6152" t="s">
        <v>4258</v>
      </c>
    </row>
    <row r="9" spans="1:2" ht="18.75">
      <c r="A9" s="6152" t="s">
        <v>3366</v>
      </c>
      <c r="B9" s="6152" t="s">
        <v>4259</v>
      </c>
    </row>
    <row r="10" spans="1:2" ht="18.75">
      <c r="A10" s="6152" t="s">
        <v>4260</v>
      </c>
      <c r="B10" s="6152" t="s">
        <v>4261</v>
      </c>
    </row>
    <row r="11" spans="1:2" ht="18.75">
      <c r="A11" s="6152" t="s">
        <v>4262</v>
      </c>
      <c r="B11" s="6152" t="s">
        <v>4263</v>
      </c>
    </row>
    <row r="12" spans="1:2" ht="18.75">
      <c r="A12" s="6152" t="s">
        <v>4264</v>
      </c>
      <c r="B12" s="6152" t="s">
        <v>4265</v>
      </c>
    </row>
    <row r="13" spans="1:2" ht="18.75">
      <c r="A13" s="6152" t="s">
        <v>3657</v>
      </c>
      <c r="B13" s="6152" t="s">
        <v>4266</v>
      </c>
    </row>
    <row r="14" spans="1:2" ht="18.75">
      <c r="A14" s="6152" t="s">
        <v>3379</v>
      </c>
      <c r="B14" s="6152" t="s">
        <v>4267</v>
      </c>
    </row>
    <row r="15" spans="1:2" ht="18.75">
      <c r="A15" s="6152" t="s">
        <v>4268</v>
      </c>
      <c r="B15" s="6152" t="s">
        <v>4269</v>
      </c>
    </row>
    <row r="16" spans="1:2" ht="18.75">
      <c r="A16" s="6152" t="s">
        <v>4270</v>
      </c>
      <c r="B16" s="6152" t="s">
        <v>4271</v>
      </c>
    </row>
    <row r="17" spans="1:2" ht="18.75">
      <c r="A17" s="6152" t="s">
        <v>3248</v>
      </c>
      <c r="B17" s="6152" t="s">
        <v>4272</v>
      </c>
    </row>
    <row r="18" spans="1:2" ht="18.75">
      <c r="A18" s="6152" t="s">
        <v>3488</v>
      </c>
      <c r="B18" s="6152" t="s">
        <v>4273</v>
      </c>
    </row>
    <row r="19" spans="1:2" ht="18.75">
      <c r="A19" s="6152" t="s">
        <v>3543</v>
      </c>
      <c r="B19" s="6152" t="s">
        <v>4274</v>
      </c>
    </row>
    <row r="20" spans="1:2" ht="18.75">
      <c r="A20" s="6152" t="s">
        <v>4275</v>
      </c>
      <c r="B20" s="6152" t="s">
        <v>4276</v>
      </c>
    </row>
    <row r="21" spans="1:2" ht="18.75">
      <c r="A21" s="6152" t="s">
        <v>3485</v>
      </c>
      <c r="B21" s="6152" t="s">
        <v>4277</v>
      </c>
    </row>
    <row r="22" spans="1:2" ht="18.75">
      <c r="A22" s="6152" t="s">
        <v>3481</v>
      </c>
      <c r="B22" s="6152" t="s">
        <v>4278</v>
      </c>
    </row>
    <row r="23" spans="1:2" ht="18.75">
      <c r="A23" s="6152" t="s">
        <v>3473</v>
      </c>
      <c r="B23" s="6152" t="s">
        <v>4279</v>
      </c>
    </row>
    <row r="24" spans="1:2" ht="18.75">
      <c r="A24" s="6152" t="s">
        <v>4280</v>
      </c>
      <c r="B24" s="6152" t="s">
        <v>4281</v>
      </c>
    </row>
  </sheetData>
  <mergeCells count="3">
    <mergeCell ref="A1:B1"/>
    <mergeCell ref="A4:A5"/>
    <mergeCell ref="B4:B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K30"/>
  <sheetViews>
    <sheetView workbookViewId="0">
      <selection sqref="A1:C1"/>
    </sheetView>
  </sheetViews>
  <sheetFormatPr defaultColWidth="12" defaultRowHeight="18" customHeight="1"/>
  <cols>
    <col min="1" max="1" width="19.83203125" style="10" customWidth="1"/>
    <col min="2" max="2" width="15.33203125" style="10" customWidth="1"/>
    <col min="3" max="3" width="14.5" style="10" customWidth="1"/>
    <col min="4" max="4" width="14.6640625" style="10" customWidth="1"/>
    <col min="5" max="5" width="12.83203125" style="10" customWidth="1"/>
    <col min="6" max="6" width="15.5" style="10" customWidth="1"/>
    <col min="7" max="7" width="14.5" style="10" customWidth="1"/>
    <col min="8" max="8" width="16.6640625" style="10" customWidth="1"/>
    <col min="9" max="9" width="16.1640625" style="10" customWidth="1"/>
    <col min="10" max="16384" width="12" style="10"/>
  </cols>
  <sheetData>
    <row r="1" spans="1:89"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5.5" customHeight="1">
      <c r="A2" s="5506" t="s">
        <v>252</v>
      </c>
    </row>
    <row r="3" spans="1:89" ht="13.5" customHeight="1">
      <c r="A3" s="43" t="s">
        <v>227</v>
      </c>
    </row>
    <row r="4" spans="1:89" ht="13.5" customHeight="1" thickBot="1"/>
    <row r="5" spans="1:89" ht="21" customHeight="1" thickBot="1">
      <c r="A5" s="5507" t="s">
        <v>180</v>
      </c>
      <c r="B5" s="5508" t="s">
        <v>223</v>
      </c>
      <c r="C5" s="5509"/>
      <c r="D5" s="5281"/>
      <c r="E5" s="5282"/>
      <c r="F5" s="5508" t="s">
        <v>224</v>
      </c>
      <c r="G5" s="5509"/>
      <c r="H5" s="5281"/>
      <c r="I5" s="5282"/>
    </row>
    <row r="6" spans="1:89" ht="26.25" customHeight="1" thickBot="1">
      <c r="A6" s="5510" t="s">
        <v>183</v>
      </c>
      <c r="B6" s="5511" t="s">
        <v>6</v>
      </c>
      <c r="C6" s="5512" t="s">
        <v>7</v>
      </c>
      <c r="D6" s="5513" t="s">
        <v>5</v>
      </c>
      <c r="E6" s="5514"/>
      <c r="F6" s="5511" t="s">
        <v>6</v>
      </c>
      <c r="G6" s="5512" t="s">
        <v>7</v>
      </c>
      <c r="H6" s="5513" t="s">
        <v>5</v>
      </c>
      <c r="I6" s="5514"/>
    </row>
    <row r="7" spans="1:89" ht="22.5" customHeight="1" thickBot="1">
      <c r="A7" s="326"/>
      <c r="B7" s="5415"/>
      <c r="C7" s="5515"/>
      <c r="D7" s="5516" t="s">
        <v>98</v>
      </c>
      <c r="E7" s="5517" t="s">
        <v>184</v>
      </c>
      <c r="F7" s="5415"/>
      <c r="G7" s="5515"/>
      <c r="H7" s="5516" t="s">
        <v>98</v>
      </c>
      <c r="I7" s="5517" t="s">
        <v>184</v>
      </c>
    </row>
    <row r="8" spans="1:89" ht="15.95" customHeight="1">
      <c r="A8" s="5518" t="s">
        <v>229</v>
      </c>
      <c r="B8" s="5519">
        <v>31389</v>
      </c>
      <c r="C8" s="5520">
        <v>30019</v>
      </c>
      <c r="D8" s="5521">
        <v>61408</v>
      </c>
      <c r="E8" s="5522">
        <v>5.0241027336067052</v>
      </c>
      <c r="F8" s="5519">
        <v>31118</v>
      </c>
      <c r="G8" s="5520">
        <v>29684</v>
      </c>
      <c r="H8" s="5521">
        <v>60802</v>
      </c>
      <c r="I8" s="5522">
        <v>4.9742297560416908</v>
      </c>
    </row>
    <row r="9" spans="1:89" ht="15.95" customHeight="1">
      <c r="A9" s="5523" t="s">
        <v>230</v>
      </c>
      <c r="B9" s="5524">
        <v>51448</v>
      </c>
      <c r="C9" s="5525">
        <v>50098</v>
      </c>
      <c r="D9" s="5526">
        <v>101546</v>
      </c>
      <c r="E9" s="5527">
        <v>8.3079979186234123</v>
      </c>
      <c r="F9" s="5524">
        <v>49643</v>
      </c>
      <c r="G9" s="5525">
        <v>48613</v>
      </c>
      <c r="H9" s="5526">
        <v>98256</v>
      </c>
      <c r="I9" s="5527">
        <v>8.0383526678338271</v>
      </c>
    </row>
    <row r="10" spans="1:89" ht="15.95" customHeight="1">
      <c r="A10" s="5523" t="s">
        <v>231</v>
      </c>
      <c r="B10" s="5524">
        <v>74567</v>
      </c>
      <c r="C10" s="5525">
        <v>71865</v>
      </c>
      <c r="D10" s="5526">
        <v>146432</v>
      </c>
      <c r="E10" s="5527">
        <v>11.980351281388369</v>
      </c>
      <c r="F10" s="5524">
        <v>73318</v>
      </c>
      <c r="G10" s="5525">
        <v>70590</v>
      </c>
      <c r="H10" s="5526">
        <v>143908</v>
      </c>
      <c r="I10" s="5527">
        <v>11.773156404928251</v>
      </c>
    </row>
    <row r="11" spans="1:89" ht="15.95" customHeight="1">
      <c r="A11" s="5523" t="s">
        <v>232</v>
      </c>
      <c r="B11" s="5524">
        <v>28720</v>
      </c>
      <c r="C11" s="5525">
        <v>27686</v>
      </c>
      <c r="D11" s="5526">
        <v>56406</v>
      </c>
      <c r="E11" s="5527">
        <v>4.6148635160210363</v>
      </c>
      <c r="F11" s="5524">
        <v>28487</v>
      </c>
      <c r="G11" s="5525">
        <v>27740</v>
      </c>
      <c r="H11" s="5526">
        <v>56227</v>
      </c>
      <c r="I11" s="5527">
        <v>4.5999476414091012</v>
      </c>
    </row>
    <row r="12" spans="1:89" ht="15.95" customHeight="1">
      <c r="A12" s="5523" t="s">
        <v>233</v>
      </c>
      <c r="B12" s="5524">
        <v>109817</v>
      </c>
      <c r="C12" s="5525">
        <v>105994</v>
      </c>
      <c r="D12" s="5526">
        <v>215811</v>
      </c>
      <c r="E12" s="5527">
        <v>17.600000000000001</v>
      </c>
      <c r="F12" s="5524">
        <v>106755</v>
      </c>
      <c r="G12" s="5525">
        <v>103152</v>
      </c>
      <c r="H12" s="5526">
        <v>209907</v>
      </c>
      <c r="I12" s="5527">
        <v>17.172554281132911</v>
      </c>
    </row>
    <row r="13" spans="1:89" ht="15.95" customHeight="1">
      <c r="A13" s="5523" t="s">
        <v>234</v>
      </c>
      <c r="B13" s="5524">
        <v>138336</v>
      </c>
      <c r="C13" s="5525">
        <v>133764</v>
      </c>
      <c r="D13" s="5526">
        <v>272100</v>
      </c>
      <c r="E13" s="5527">
        <v>22.261893463626635</v>
      </c>
      <c r="F13" s="5524">
        <v>134745</v>
      </c>
      <c r="G13" s="5525">
        <v>130335</v>
      </c>
      <c r="H13" s="5526">
        <v>265080</v>
      </c>
      <c r="I13" s="5527">
        <v>21.686273868154522</v>
      </c>
    </row>
    <row r="14" spans="1:89" ht="15.95" customHeight="1">
      <c r="A14" s="5523" t="s">
        <v>235</v>
      </c>
      <c r="B14" s="5524">
        <v>166902</v>
      </c>
      <c r="C14" s="5525">
        <v>161145</v>
      </c>
      <c r="D14" s="5526">
        <v>328047</v>
      </c>
      <c r="E14" s="5527">
        <v>26.839203840728874</v>
      </c>
      <c r="F14" s="5524">
        <v>163503</v>
      </c>
      <c r="G14" s="5525">
        <v>157860</v>
      </c>
      <c r="H14" s="5526">
        <v>321363</v>
      </c>
      <c r="I14" s="5527">
        <v>26.290802886267322</v>
      </c>
    </row>
    <row r="15" spans="1:89" ht="15.95" customHeight="1">
      <c r="A15" s="5523" t="s">
        <v>236</v>
      </c>
      <c r="B15" s="5524">
        <v>316221</v>
      </c>
      <c r="C15" s="5525">
        <v>307662</v>
      </c>
      <c r="D15" s="5526">
        <v>623883</v>
      </c>
      <c r="E15" s="5527">
        <v>51.1</v>
      </c>
      <c r="F15" s="5524">
        <v>316061</v>
      </c>
      <c r="G15" s="5525">
        <v>307045</v>
      </c>
      <c r="H15" s="5526">
        <v>623106</v>
      </c>
      <c r="I15" s="5527">
        <v>50.976487720274235</v>
      </c>
    </row>
    <row r="16" spans="1:89" ht="15.95" customHeight="1">
      <c r="A16" s="5523" t="s">
        <v>237</v>
      </c>
      <c r="B16" s="5524">
        <v>403105</v>
      </c>
      <c r="C16" s="5525">
        <v>396711</v>
      </c>
      <c r="D16" s="5526">
        <v>799816</v>
      </c>
      <c r="E16" s="5527">
        <v>65.5</v>
      </c>
      <c r="F16" s="5524">
        <v>402387</v>
      </c>
      <c r="G16" s="5525">
        <v>395187</v>
      </c>
      <c r="H16" s="5526">
        <v>797574</v>
      </c>
      <c r="I16" s="5527">
        <v>65.3</v>
      </c>
    </row>
    <row r="17" spans="1:9" ht="15.95" customHeight="1">
      <c r="A17" s="5523" t="s">
        <v>238</v>
      </c>
      <c r="B17" s="5524">
        <v>436973</v>
      </c>
      <c r="C17" s="5525">
        <v>433438</v>
      </c>
      <c r="D17" s="5526">
        <v>870411</v>
      </c>
      <c r="E17" s="5527">
        <v>71.3</v>
      </c>
      <c r="F17" s="5524">
        <v>437214</v>
      </c>
      <c r="G17" s="5525">
        <v>433010</v>
      </c>
      <c r="H17" s="5526">
        <v>870224</v>
      </c>
      <c r="I17" s="5527">
        <v>71.193285010717148</v>
      </c>
    </row>
    <row r="18" spans="1:9" ht="15.95" customHeight="1">
      <c r="A18" s="5523" t="s">
        <v>239</v>
      </c>
      <c r="B18" s="5524">
        <v>522078</v>
      </c>
      <c r="C18" s="5525">
        <v>537236</v>
      </c>
      <c r="D18" s="5526">
        <v>1059314</v>
      </c>
      <c r="E18" s="5527">
        <v>86.66789934776989</v>
      </c>
      <c r="F18" s="5524">
        <v>524135</v>
      </c>
      <c r="G18" s="5525">
        <v>539147</v>
      </c>
      <c r="H18" s="5526">
        <v>1063282</v>
      </c>
      <c r="I18" s="5527">
        <v>86.987417576124486</v>
      </c>
    </row>
    <row r="19" spans="1:9" ht="15.95" customHeight="1">
      <c r="A19" s="5523" t="s">
        <v>240</v>
      </c>
      <c r="B19" s="5524">
        <v>495098</v>
      </c>
      <c r="C19" s="5525">
        <v>511359</v>
      </c>
      <c r="D19" s="5526">
        <v>1006457</v>
      </c>
      <c r="E19" s="5527">
        <v>82.4</v>
      </c>
      <c r="F19" s="5524">
        <v>498141</v>
      </c>
      <c r="G19" s="5525">
        <v>514292</v>
      </c>
      <c r="H19" s="5526">
        <v>1012433</v>
      </c>
      <c r="I19" s="5527">
        <v>82.827445718867082</v>
      </c>
    </row>
    <row r="20" spans="1:9" ht="15.95" customHeight="1">
      <c r="A20" s="5523" t="s">
        <v>241</v>
      </c>
      <c r="B20" s="5524">
        <v>485681</v>
      </c>
      <c r="C20" s="5525">
        <v>502062</v>
      </c>
      <c r="D20" s="5526">
        <v>987743</v>
      </c>
      <c r="E20" s="5527">
        <v>80.812309575314089</v>
      </c>
      <c r="F20" s="5524">
        <v>488902</v>
      </c>
      <c r="G20" s="5525">
        <v>505488</v>
      </c>
      <c r="H20" s="5526">
        <v>994390</v>
      </c>
      <c r="I20" s="5527">
        <v>81.351342506994783</v>
      </c>
    </row>
    <row r="21" spans="1:9" ht="15.95" customHeight="1">
      <c r="A21" s="5523" t="s">
        <v>242</v>
      </c>
      <c r="B21" s="5524">
        <v>466579</v>
      </c>
      <c r="C21" s="5525">
        <v>483589</v>
      </c>
      <c r="D21" s="5526">
        <v>950168</v>
      </c>
      <c r="E21" s="5527">
        <v>77.738106536373365</v>
      </c>
      <c r="F21" s="5524">
        <v>470151</v>
      </c>
      <c r="G21" s="5525">
        <v>487109</v>
      </c>
      <c r="H21" s="5526">
        <v>957260</v>
      </c>
      <c r="I21" s="5527">
        <v>78.31372613184547</v>
      </c>
    </row>
    <row r="22" spans="1:9" ht="15.95" customHeight="1">
      <c r="A22" s="5523" t="s">
        <v>243</v>
      </c>
      <c r="B22" s="5524">
        <v>438013</v>
      </c>
      <c r="C22" s="5525">
        <v>456208</v>
      </c>
      <c r="D22" s="5526">
        <v>894221</v>
      </c>
      <c r="E22" s="5527">
        <v>73.160796159271129</v>
      </c>
      <c r="F22" s="5524">
        <v>441393</v>
      </c>
      <c r="G22" s="5525">
        <v>459584</v>
      </c>
      <c r="H22" s="5526">
        <v>900977</v>
      </c>
      <c r="I22" s="5527">
        <v>73.709197113732671</v>
      </c>
    </row>
    <row r="23" spans="1:9" ht="15.95" customHeight="1">
      <c r="A23" s="5523" t="s">
        <v>244</v>
      </c>
      <c r="B23" s="5524">
        <v>91993</v>
      </c>
      <c r="C23" s="5525">
        <v>114648</v>
      </c>
      <c r="D23" s="5526">
        <v>206641</v>
      </c>
      <c r="E23" s="5527">
        <v>16.906357689148368</v>
      </c>
      <c r="F23" s="5524">
        <v>95754</v>
      </c>
      <c r="G23" s="5525">
        <v>119105</v>
      </c>
      <c r="H23" s="5526">
        <v>214859</v>
      </c>
      <c r="I23" s="5527">
        <v>17.5</v>
      </c>
    </row>
    <row r="24" spans="1:9" ht="15.95" customHeight="1">
      <c r="A24" s="5523" t="s">
        <v>245</v>
      </c>
      <c r="B24" s="5524">
        <v>58125</v>
      </c>
      <c r="C24" s="5525">
        <v>77921</v>
      </c>
      <c r="D24" s="5526">
        <v>136046</v>
      </c>
      <c r="E24" s="5527">
        <v>11.130619471343437</v>
      </c>
      <c r="F24" s="5524">
        <v>60927</v>
      </c>
      <c r="G24" s="5525">
        <v>81282</v>
      </c>
      <c r="H24" s="5526">
        <v>142209</v>
      </c>
      <c r="I24" s="5527">
        <v>11.634160708149942</v>
      </c>
    </row>
    <row r="25" spans="1:9" ht="15.95" customHeight="1" thickBot="1">
      <c r="A25" s="5523" t="s">
        <v>205</v>
      </c>
      <c r="B25" s="5528">
        <v>604915</v>
      </c>
      <c r="C25" s="5529">
        <v>617353</v>
      </c>
      <c r="D25" s="5526">
        <v>1222268</v>
      </c>
      <c r="E25" s="5527">
        <v>100</v>
      </c>
      <c r="F25" s="5528">
        <v>604896</v>
      </c>
      <c r="G25" s="5529">
        <v>617444</v>
      </c>
      <c r="H25" s="5526">
        <v>1222340</v>
      </c>
      <c r="I25" s="5527">
        <v>100</v>
      </c>
    </row>
    <row r="26" spans="1:9" s="43" customFormat="1" ht="15.95" customHeight="1">
      <c r="A26" s="5518" t="s">
        <v>246</v>
      </c>
      <c r="B26" s="5530">
        <v>36.575848672954052</v>
      </c>
      <c r="C26" s="5531">
        <v>38.301760905025162</v>
      </c>
      <c r="D26" s="5532">
        <v>37.447586372219511</v>
      </c>
      <c r="E26" s="261"/>
      <c r="F26" s="5530">
        <v>36.94</v>
      </c>
      <c r="G26" s="5531">
        <v>38.65</v>
      </c>
      <c r="H26" s="5532">
        <v>37.82</v>
      </c>
      <c r="I26" s="261"/>
    </row>
    <row r="27" spans="1:9" ht="15.95" customHeight="1">
      <c r="A27" s="5523" t="s">
        <v>247</v>
      </c>
      <c r="B27" s="5533">
        <v>35.960376890139216</v>
      </c>
      <c r="C27" s="5534">
        <v>37.565194621978065</v>
      </c>
      <c r="D27" s="5535">
        <v>36.749626810756254</v>
      </c>
      <c r="E27" s="276"/>
      <c r="F27" s="5533">
        <v>36.299999999999997</v>
      </c>
      <c r="G27" s="5534">
        <v>38</v>
      </c>
      <c r="H27" s="5535">
        <v>37.14</v>
      </c>
      <c r="I27" s="276"/>
    </row>
    <row r="28" spans="1:9" ht="18" customHeight="1" thickBot="1">
      <c r="A28" s="5536" t="s">
        <v>253</v>
      </c>
      <c r="B28" s="5537">
        <v>384.33038196868</v>
      </c>
      <c r="C28" s="5538">
        <v>424.31674195617364</v>
      </c>
      <c r="D28" s="5539">
        <v>404.24236366498127</v>
      </c>
      <c r="E28" s="294"/>
      <c r="F28" s="5537">
        <v>383.52</v>
      </c>
      <c r="G28" s="5538">
        <v>425.93</v>
      </c>
      <c r="H28" s="5539">
        <v>404.63</v>
      </c>
      <c r="I28" s="294"/>
    </row>
    <row r="29" spans="1:9" ht="18" customHeight="1">
      <c r="A29" s="5540" t="s">
        <v>254</v>
      </c>
      <c r="B29" s="61"/>
      <c r="C29" s="61"/>
      <c r="D29" s="61"/>
      <c r="E29" s="61"/>
      <c r="F29" s="61"/>
      <c r="G29" s="61"/>
      <c r="H29" s="61"/>
      <c r="I29" s="61"/>
    </row>
    <row r="30" spans="1:9" ht="18" customHeight="1">
      <c r="A30" s="5297" t="s">
        <v>255</v>
      </c>
      <c r="B30" s="61"/>
      <c r="C30" s="61"/>
      <c r="D30" s="61"/>
      <c r="E30" s="61"/>
      <c r="F30" s="61"/>
      <c r="G30" s="61"/>
      <c r="H30" s="61"/>
      <c r="I30" s="61"/>
    </row>
  </sheetData>
  <mergeCells count="1">
    <mergeCell ref="A1:C1"/>
  </mergeCells>
  <hyperlinks>
    <hyperlink ref="A1" location="CONTENT!A1" display="Back to table of contents"/>
  </hyperlinks>
  <pageMargins left="0.9055118110236221" right="0.23622047244094491" top="0.70866141732283472" bottom="0.27559055118110237" header="0.23622047244094491" footer="0.31496062992125984"/>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K19"/>
  <sheetViews>
    <sheetView workbookViewId="0">
      <pane xSplit="1" ySplit="7" topLeftCell="B8" activePane="bottomRight" state="frozen"/>
      <selection sqref="A1:XFD1"/>
      <selection pane="topRight" sqref="A1:XFD1"/>
      <selection pane="bottomLeft" sqref="A1:XFD1"/>
      <selection pane="bottomRight" sqref="A1:C1"/>
    </sheetView>
  </sheetViews>
  <sheetFormatPr defaultColWidth="10.6640625" defaultRowHeight="15.75"/>
  <cols>
    <col min="1" max="1" width="11.83203125" style="10" customWidth="1"/>
    <col min="2" max="2" width="14.6640625" style="10" customWidth="1"/>
    <col min="3" max="3" width="10.83203125" style="10" customWidth="1"/>
    <col min="4" max="5" width="11.5" style="10" customWidth="1"/>
    <col min="6" max="6" width="15" style="10" customWidth="1"/>
    <col min="7" max="7" width="10.33203125" style="10" customWidth="1"/>
    <col min="8" max="8" width="11.5" style="10" customWidth="1"/>
    <col min="9" max="9" width="16.5" style="10" customWidth="1"/>
    <col min="10" max="10" width="11.1640625" style="10" customWidth="1"/>
    <col min="11" max="11" width="16.6640625" style="10" customWidth="1"/>
    <col min="12" max="12" width="13.33203125" style="10" bestFit="1" customWidth="1"/>
    <col min="13" max="16384" width="10.66406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75">
      <c r="A2" s="6" t="s">
        <v>256</v>
      </c>
    </row>
    <row r="3" spans="1:89" ht="10.5" customHeight="1" thickBot="1"/>
    <row r="4" spans="1:89" s="137" customFormat="1" ht="27.75" customHeight="1" thickBot="1">
      <c r="A4" s="138"/>
      <c r="B4" s="139" t="s">
        <v>257</v>
      </c>
      <c r="C4" s="140"/>
      <c r="D4" s="2188" t="s">
        <v>258</v>
      </c>
      <c r="E4" s="141"/>
      <c r="F4" s="142" t="s">
        <v>259</v>
      </c>
      <c r="G4" s="139" t="s">
        <v>260</v>
      </c>
      <c r="H4" s="140"/>
      <c r="I4" s="143" t="s">
        <v>261</v>
      </c>
      <c r="J4" s="141"/>
      <c r="K4" s="139" t="s">
        <v>262</v>
      </c>
    </row>
    <row r="5" spans="1:89" s="137" customFormat="1" ht="33" customHeight="1">
      <c r="A5" s="144" t="s">
        <v>263</v>
      </c>
      <c r="B5" s="145" t="s">
        <v>264</v>
      </c>
      <c r="C5" s="144" t="s">
        <v>265</v>
      </c>
      <c r="D5" s="146" t="s">
        <v>266</v>
      </c>
      <c r="E5" s="147" t="s">
        <v>267</v>
      </c>
      <c r="F5" s="145" t="s">
        <v>268</v>
      </c>
      <c r="G5" s="145" t="s">
        <v>269</v>
      </c>
      <c r="H5" s="144" t="s">
        <v>267</v>
      </c>
      <c r="I5" s="148" t="s">
        <v>270</v>
      </c>
      <c r="J5" s="147" t="s">
        <v>260</v>
      </c>
      <c r="K5" s="149" t="s">
        <v>271</v>
      </c>
    </row>
    <row r="6" spans="1:89" s="137" customFormat="1" ht="38.25" customHeight="1" thickBot="1">
      <c r="A6" s="150"/>
      <c r="B6" s="151" t="s">
        <v>272</v>
      </c>
      <c r="C6" s="2186" t="s">
        <v>273</v>
      </c>
      <c r="D6" s="152"/>
      <c r="E6" s="2187" t="s">
        <v>269</v>
      </c>
      <c r="F6" s="153" t="s">
        <v>274</v>
      </c>
      <c r="G6" s="154"/>
      <c r="H6" s="2186" t="s">
        <v>269</v>
      </c>
      <c r="I6" s="155" t="s">
        <v>274</v>
      </c>
      <c r="J6" s="156"/>
      <c r="K6" s="157"/>
    </row>
    <row r="7" spans="1:89" s="137" customFormat="1" ht="56.25" hidden="1" customHeight="1">
      <c r="A7" s="158">
        <v>2011</v>
      </c>
      <c r="B7" s="159">
        <v>1251402</v>
      </c>
      <c r="C7" s="160">
        <v>14701</v>
      </c>
      <c r="D7" s="161">
        <v>9170</v>
      </c>
      <c r="E7" s="162">
        <v>5531</v>
      </c>
      <c r="F7" s="163">
        <v>-3068</v>
      </c>
      <c r="G7" s="164">
        <v>2463</v>
      </c>
      <c r="H7" s="165">
        <v>0.41080977617207592</v>
      </c>
      <c r="I7" s="166">
        <v>-0.2</v>
      </c>
      <c r="J7" s="167">
        <v>0.2</v>
      </c>
      <c r="K7" s="159">
        <v>1253865</v>
      </c>
    </row>
    <row r="8" spans="1:89" s="137" customFormat="1" ht="48" hidden="1" customHeight="1">
      <c r="A8" s="158">
        <v>2011</v>
      </c>
      <c r="B8" s="159">
        <v>1251402</v>
      </c>
      <c r="C8" s="160">
        <v>14701</v>
      </c>
      <c r="D8" s="161">
        <v>9170</v>
      </c>
      <c r="E8" s="162">
        <v>5531</v>
      </c>
      <c r="F8" s="163">
        <v>-3068</v>
      </c>
      <c r="G8" s="164">
        <v>2463</v>
      </c>
      <c r="H8" s="165">
        <v>0.4419842704422719</v>
      </c>
      <c r="I8" s="166">
        <v>-0.24516502291030379</v>
      </c>
      <c r="J8" s="167">
        <v>0.19681924753196811</v>
      </c>
      <c r="K8" s="159">
        <v>1253865</v>
      </c>
    </row>
    <row r="9" spans="1:89" s="137" customFormat="1" ht="39.75" customHeight="1">
      <c r="A9" s="158">
        <v>2011</v>
      </c>
      <c r="B9" s="159">
        <v>1251402</v>
      </c>
      <c r="C9" s="160">
        <v>14701</v>
      </c>
      <c r="D9" s="161">
        <v>9170</v>
      </c>
      <c r="E9" s="162">
        <v>5531</v>
      </c>
      <c r="F9" s="163">
        <v>-3068</v>
      </c>
      <c r="G9" s="164">
        <v>2463</v>
      </c>
      <c r="H9" s="165">
        <v>0.4</v>
      </c>
      <c r="I9" s="166">
        <v>-0.2</v>
      </c>
      <c r="J9" s="167">
        <v>0.2</v>
      </c>
      <c r="K9" s="159">
        <v>1253865</v>
      </c>
    </row>
    <row r="10" spans="1:89" ht="39.75" customHeight="1">
      <c r="A10" s="158">
        <v>2012</v>
      </c>
      <c r="B10" s="159">
        <v>1253865</v>
      </c>
      <c r="C10" s="160">
        <v>14494</v>
      </c>
      <c r="D10" s="161">
        <v>9343</v>
      </c>
      <c r="E10" s="162">
        <v>5151</v>
      </c>
      <c r="F10" s="163">
        <v>-1800</v>
      </c>
      <c r="G10" s="164">
        <v>3351</v>
      </c>
      <c r="H10" s="165">
        <v>0.41080977617207592</v>
      </c>
      <c r="I10" s="166">
        <v>-0.14355612446315991</v>
      </c>
      <c r="J10" s="167">
        <v>0.26725365170891602</v>
      </c>
      <c r="K10" s="159">
        <v>1257216</v>
      </c>
    </row>
    <row r="11" spans="1:89" ht="39.75" customHeight="1">
      <c r="A11" s="158">
        <v>2013</v>
      </c>
      <c r="B11" s="159">
        <v>1257216</v>
      </c>
      <c r="C11" s="160">
        <v>13688</v>
      </c>
      <c r="D11" s="161">
        <v>9440</v>
      </c>
      <c r="E11" s="168">
        <v>4248</v>
      </c>
      <c r="F11" s="163">
        <v>-1900</v>
      </c>
      <c r="G11" s="164">
        <v>2348</v>
      </c>
      <c r="H11" s="169">
        <v>0.33788943188759929</v>
      </c>
      <c r="I11" s="166">
        <v>-0.1</v>
      </c>
      <c r="J11" s="167">
        <v>0.18676186112807983</v>
      </c>
      <c r="K11" s="159">
        <v>1259564</v>
      </c>
    </row>
    <row r="12" spans="1:89" ht="39.75" customHeight="1">
      <c r="A12" s="158">
        <v>2014</v>
      </c>
      <c r="B12" s="159">
        <v>1259564</v>
      </c>
      <c r="C12" s="160">
        <v>13415</v>
      </c>
      <c r="D12" s="161">
        <v>9682</v>
      </c>
      <c r="E12" s="168">
        <v>3733</v>
      </c>
      <c r="F12" s="163">
        <v>-1850</v>
      </c>
      <c r="G12" s="164">
        <v>1883</v>
      </c>
      <c r="H12" s="169">
        <v>0.3</v>
      </c>
      <c r="I12" s="166">
        <v>-0.2</v>
      </c>
      <c r="J12" s="167">
        <v>0.1</v>
      </c>
      <c r="K12" s="159">
        <v>1261447</v>
      </c>
    </row>
    <row r="13" spans="1:89" ht="39.75" customHeight="1">
      <c r="A13" s="158">
        <v>2015</v>
      </c>
      <c r="B13" s="159">
        <v>1261447</v>
      </c>
      <c r="C13" s="160">
        <v>12738</v>
      </c>
      <c r="D13" s="161">
        <v>9747</v>
      </c>
      <c r="E13" s="168">
        <v>2991</v>
      </c>
      <c r="F13" s="163">
        <v>-1850</v>
      </c>
      <c r="G13" s="164">
        <v>1141</v>
      </c>
      <c r="H13" s="169">
        <v>0.2</v>
      </c>
      <c r="I13" s="166">
        <v>-0.1</v>
      </c>
      <c r="J13" s="167">
        <v>0.1</v>
      </c>
      <c r="K13" s="159">
        <v>1262588</v>
      </c>
    </row>
    <row r="14" spans="1:89" ht="39.75" customHeight="1">
      <c r="A14" s="158">
        <v>2016</v>
      </c>
      <c r="B14" s="170">
        <v>1262588</v>
      </c>
      <c r="C14" s="160">
        <v>13082</v>
      </c>
      <c r="D14" s="161">
        <v>10174</v>
      </c>
      <c r="E14" s="168">
        <v>2908</v>
      </c>
      <c r="F14" s="163">
        <v>-1950</v>
      </c>
      <c r="G14" s="164">
        <v>958</v>
      </c>
      <c r="H14" s="169">
        <v>0.23032057963484526</v>
      </c>
      <c r="I14" s="166">
        <v>-0.1</v>
      </c>
      <c r="J14" s="167">
        <v>7.58758993432537E-2</v>
      </c>
      <c r="K14" s="159">
        <v>1263546</v>
      </c>
    </row>
    <row r="15" spans="1:89" ht="39.75" customHeight="1">
      <c r="A15" s="158">
        <v>2017</v>
      </c>
      <c r="B15" s="159">
        <v>1263546</v>
      </c>
      <c r="C15" s="160">
        <v>13479</v>
      </c>
      <c r="D15" s="161">
        <v>10140</v>
      </c>
      <c r="E15" s="168">
        <v>3339</v>
      </c>
      <c r="F15" s="163">
        <v>-1850</v>
      </c>
      <c r="G15" s="164">
        <v>1489</v>
      </c>
      <c r="H15" s="169">
        <v>0.26425630724959753</v>
      </c>
      <c r="I15" s="166">
        <v>-0.2</v>
      </c>
      <c r="J15" s="167">
        <v>0.11784295941738568</v>
      </c>
      <c r="K15" s="159">
        <v>1265035</v>
      </c>
    </row>
    <row r="16" spans="1:89" ht="39.75" customHeight="1">
      <c r="A16" s="158">
        <v>2018</v>
      </c>
      <c r="B16" s="159">
        <v>1265035</v>
      </c>
      <c r="C16" s="160">
        <v>12965</v>
      </c>
      <c r="D16" s="161">
        <v>10787</v>
      </c>
      <c r="E16" s="168">
        <v>2178</v>
      </c>
      <c r="F16" s="163">
        <v>-1850</v>
      </c>
      <c r="G16" s="164">
        <v>328</v>
      </c>
      <c r="H16" s="169">
        <v>0.17216914947017276</v>
      </c>
      <c r="I16" s="166">
        <v>-0.14624101309449938</v>
      </c>
      <c r="J16" s="167">
        <v>0.1</v>
      </c>
      <c r="K16" s="159">
        <v>1265363</v>
      </c>
    </row>
    <row r="17" spans="1:12" ht="39.75" customHeight="1" thickBot="1">
      <c r="A17" s="171">
        <v>2019</v>
      </c>
      <c r="B17" s="172">
        <v>1265363</v>
      </c>
      <c r="C17" s="173">
        <v>12862</v>
      </c>
      <c r="D17" s="174">
        <v>11174</v>
      </c>
      <c r="E17" s="175">
        <v>1688</v>
      </c>
      <c r="F17" s="176">
        <v>-1850</v>
      </c>
      <c r="G17" s="177">
        <v>-162</v>
      </c>
      <c r="H17" s="178">
        <v>0.13340045504728681</v>
      </c>
      <c r="I17" s="179">
        <v>-0.14620310535395772</v>
      </c>
      <c r="J17" s="180">
        <v>0</v>
      </c>
      <c r="K17" s="172">
        <v>1265201</v>
      </c>
      <c r="L17" s="181"/>
    </row>
    <row r="18" spans="1:12" ht="15.75" customHeight="1">
      <c r="H18" s="182"/>
      <c r="I18" s="182"/>
      <c r="J18" s="182"/>
    </row>
    <row r="19" spans="1:12" ht="16.5" customHeight="1">
      <c r="A19" s="81" t="s">
        <v>275</v>
      </c>
      <c r="E19" s="181"/>
    </row>
  </sheetData>
  <mergeCells count="1">
    <mergeCell ref="A1:C1"/>
  </mergeCells>
  <hyperlinks>
    <hyperlink ref="A1" location="CONTENT!A1" display="Back to table of contents"/>
  </hyperlinks>
  <pageMargins left="0.82677165354330717" right="0.35433070866141736" top="0.70866141732283472" bottom="0.59055118110236227"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K19"/>
  <sheetViews>
    <sheetView workbookViewId="0">
      <pane xSplit="1" ySplit="7" topLeftCell="B8" activePane="bottomRight" state="frozen"/>
      <selection sqref="A1:XFD1"/>
      <selection pane="topRight" sqref="A1:XFD1"/>
      <selection pane="bottomLeft" sqref="A1:XFD1"/>
      <selection pane="bottomRight" sqref="A1:C1"/>
    </sheetView>
  </sheetViews>
  <sheetFormatPr defaultColWidth="10.6640625" defaultRowHeight="15.75"/>
  <cols>
    <col min="1" max="1" width="10.5" style="10" customWidth="1"/>
    <col min="2" max="2" width="14.33203125" style="10" customWidth="1"/>
    <col min="3" max="4" width="11.5" style="10" customWidth="1"/>
    <col min="5" max="5" width="12.1640625" style="10" customWidth="1"/>
    <col min="6" max="6" width="15.33203125" style="10" customWidth="1"/>
    <col min="7" max="7" width="12" style="10" customWidth="1"/>
    <col min="8" max="8" width="12.83203125" style="10" customWidth="1"/>
    <col min="9" max="9" width="13.6640625" style="10" customWidth="1"/>
    <col min="10" max="10" width="11.6640625" style="10" customWidth="1"/>
    <col min="11" max="11" width="16" style="10" customWidth="1"/>
    <col min="12" max="16384" width="10.66406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c r="A2" s="6" t="s">
        <v>276</v>
      </c>
    </row>
    <row r="3" spans="1:89" ht="21" customHeight="1" thickBot="1"/>
    <row r="4" spans="1:89" s="137" customFormat="1" ht="30" customHeight="1" thickBot="1">
      <c r="A4" s="138"/>
      <c r="B4" s="139" t="s">
        <v>257</v>
      </c>
      <c r="C4" s="140"/>
      <c r="D4" s="2188" t="s">
        <v>258</v>
      </c>
      <c r="E4" s="141"/>
      <c r="F4" s="142" t="s">
        <v>259</v>
      </c>
      <c r="G4" s="139" t="s">
        <v>260</v>
      </c>
      <c r="H4" s="183"/>
      <c r="I4" s="143" t="s">
        <v>261</v>
      </c>
      <c r="J4" s="184"/>
      <c r="K4" s="139" t="s">
        <v>262</v>
      </c>
    </row>
    <row r="5" spans="1:89" s="137" customFormat="1" ht="27" customHeight="1">
      <c r="A5" s="144" t="s">
        <v>263</v>
      </c>
      <c r="B5" s="145" t="s">
        <v>264</v>
      </c>
      <c r="C5" s="144" t="s">
        <v>265</v>
      </c>
      <c r="D5" s="146" t="s">
        <v>266</v>
      </c>
      <c r="E5" s="147" t="s">
        <v>267</v>
      </c>
      <c r="F5" s="145" t="s">
        <v>274</v>
      </c>
      <c r="G5" s="145" t="s">
        <v>269</v>
      </c>
      <c r="H5" s="144" t="s">
        <v>267</v>
      </c>
      <c r="I5" s="146" t="s">
        <v>277</v>
      </c>
      <c r="J5" s="147" t="s">
        <v>260</v>
      </c>
      <c r="K5" s="149" t="s">
        <v>271</v>
      </c>
    </row>
    <row r="6" spans="1:89" s="137" customFormat="1" ht="30" customHeight="1" thickBot="1">
      <c r="A6" s="150"/>
      <c r="B6" s="151" t="s">
        <v>272</v>
      </c>
      <c r="C6" s="2186" t="s">
        <v>273</v>
      </c>
      <c r="D6" s="155"/>
      <c r="E6" s="2187" t="s">
        <v>269</v>
      </c>
      <c r="F6" s="153"/>
      <c r="G6" s="185"/>
      <c r="H6" s="2186" t="s">
        <v>269</v>
      </c>
      <c r="I6" s="155" t="s">
        <v>278</v>
      </c>
      <c r="J6" s="2187"/>
      <c r="K6" s="153"/>
    </row>
    <row r="7" spans="1:89" s="137" customFormat="1" ht="65.25" hidden="1" customHeight="1">
      <c r="A7" s="158">
        <v>2011</v>
      </c>
      <c r="B7" s="186">
        <v>1211181</v>
      </c>
      <c r="C7" s="187">
        <v>14002</v>
      </c>
      <c r="D7" s="188">
        <v>8951</v>
      </c>
      <c r="E7" s="189">
        <v>5051</v>
      </c>
      <c r="F7" s="190">
        <v>-3030</v>
      </c>
      <c r="G7" s="191">
        <v>2021</v>
      </c>
      <c r="H7" s="192">
        <v>0.4</v>
      </c>
      <c r="I7" s="193">
        <v>-0.2</v>
      </c>
      <c r="J7" s="194">
        <v>0.2</v>
      </c>
      <c r="K7" s="186">
        <v>1213202</v>
      </c>
    </row>
    <row r="8" spans="1:89" s="137" customFormat="1" ht="54.75" hidden="1" customHeight="1">
      <c r="A8" s="158">
        <v>2011</v>
      </c>
      <c r="B8" s="186">
        <v>1211181</v>
      </c>
      <c r="C8" s="187">
        <v>14002</v>
      </c>
      <c r="D8" s="188">
        <v>8951</v>
      </c>
      <c r="E8" s="189">
        <v>5051</v>
      </c>
      <c r="F8" s="190">
        <v>-3030</v>
      </c>
      <c r="G8" s="191">
        <v>2021</v>
      </c>
      <c r="H8" s="192">
        <v>0.4</v>
      </c>
      <c r="I8" s="193">
        <v>-0.2</v>
      </c>
      <c r="J8" s="194">
        <v>0.2</v>
      </c>
      <c r="K8" s="186">
        <v>1213202</v>
      </c>
    </row>
    <row r="9" spans="1:89" s="137" customFormat="1" ht="45" customHeight="1">
      <c r="A9" s="158">
        <v>2011</v>
      </c>
      <c r="B9" s="186">
        <v>1211181</v>
      </c>
      <c r="C9" s="187">
        <v>14002</v>
      </c>
      <c r="D9" s="188">
        <v>8951</v>
      </c>
      <c r="E9" s="189">
        <v>8051</v>
      </c>
      <c r="F9" s="190">
        <v>-3030</v>
      </c>
      <c r="G9" s="191">
        <v>2021</v>
      </c>
      <c r="H9" s="192">
        <v>0.4</v>
      </c>
      <c r="I9" s="193">
        <v>-0.2</v>
      </c>
      <c r="J9" s="194">
        <v>0.2</v>
      </c>
      <c r="K9" s="186">
        <v>1213202</v>
      </c>
    </row>
    <row r="10" spans="1:89" ht="45" customHeight="1">
      <c r="A10" s="158">
        <v>2012</v>
      </c>
      <c r="B10" s="186">
        <v>1213202</v>
      </c>
      <c r="C10" s="187">
        <v>13766</v>
      </c>
      <c r="D10" s="188">
        <v>9103</v>
      </c>
      <c r="E10" s="189">
        <v>4663</v>
      </c>
      <c r="F10" s="190">
        <v>-1732</v>
      </c>
      <c r="G10" s="191">
        <v>2931</v>
      </c>
      <c r="H10" s="192">
        <v>0.4</v>
      </c>
      <c r="I10" s="193">
        <v>-0.2</v>
      </c>
      <c r="J10" s="194">
        <v>0.2</v>
      </c>
      <c r="K10" s="186">
        <v>1216133</v>
      </c>
    </row>
    <row r="11" spans="1:89" ht="45" customHeight="1">
      <c r="A11" s="158">
        <v>2013</v>
      </c>
      <c r="B11" s="159">
        <v>1216133</v>
      </c>
      <c r="C11" s="195">
        <v>12986</v>
      </c>
      <c r="D11" s="196">
        <v>9231</v>
      </c>
      <c r="E11" s="168">
        <v>3755</v>
      </c>
      <c r="F11" s="190">
        <v>-1828</v>
      </c>
      <c r="G11" s="191">
        <v>1927</v>
      </c>
      <c r="H11" s="192">
        <v>0.30876557087094914</v>
      </c>
      <c r="I11" s="193">
        <v>-0.1</v>
      </c>
      <c r="J11" s="194">
        <v>0.16</v>
      </c>
      <c r="K11" s="186">
        <v>1218060</v>
      </c>
    </row>
    <row r="12" spans="1:89" ht="45" customHeight="1">
      <c r="A12" s="158">
        <v>2014</v>
      </c>
      <c r="B12" s="159">
        <v>1218060</v>
      </c>
      <c r="C12" s="195">
        <v>12727</v>
      </c>
      <c r="D12" s="196">
        <v>9438</v>
      </c>
      <c r="E12" s="168">
        <v>3289</v>
      </c>
      <c r="F12" s="190">
        <v>-1690</v>
      </c>
      <c r="G12" s="191">
        <v>1599</v>
      </c>
      <c r="H12" s="192">
        <v>0.3</v>
      </c>
      <c r="I12" s="193">
        <v>-0.2</v>
      </c>
      <c r="J12" s="194">
        <v>0.1</v>
      </c>
      <c r="K12" s="186">
        <v>1219659</v>
      </c>
    </row>
    <row r="13" spans="1:89" ht="45" customHeight="1" thickBot="1">
      <c r="A13" s="158">
        <v>2015</v>
      </c>
      <c r="B13" s="159">
        <v>1219659</v>
      </c>
      <c r="C13" s="195">
        <v>12057</v>
      </c>
      <c r="D13" s="196">
        <v>9496</v>
      </c>
      <c r="E13" s="168">
        <v>2561</v>
      </c>
      <c r="F13" s="190">
        <v>-1690</v>
      </c>
      <c r="G13" s="191">
        <v>871</v>
      </c>
      <c r="H13" s="192">
        <v>0.2</v>
      </c>
      <c r="I13" s="193">
        <v>-0.1</v>
      </c>
      <c r="J13" s="194">
        <v>0.1</v>
      </c>
      <c r="K13" s="186">
        <v>1220530</v>
      </c>
    </row>
    <row r="14" spans="1:89" ht="45" customHeight="1">
      <c r="A14" s="158">
        <v>2016</v>
      </c>
      <c r="B14" s="197">
        <v>1220530</v>
      </c>
      <c r="C14" s="195">
        <v>12330</v>
      </c>
      <c r="D14" s="196">
        <v>9920</v>
      </c>
      <c r="E14" s="168">
        <v>2410</v>
      </c>
      <c r="F14" s="190">
        <v>-1790</v>
      </c>
      <c r="G14" s="191">
        <v>620</v>
      </c>
      <c r="H14" s="192">
        <v>0.19745520388683604</v>
      </c>
      <c r="I14" s="193">
        <v>-0.14665759956740104</v>
      </c>
      <c r="J14" s="194">
        <v>5.0797604319434995E-2</v>
      </c>
      <c r="K14" s="186">
        <v>1221150</v>
      </c>
    </row>
    <row r="15" spans="1:89" ht="45" customHeight="1">
      <c r="A15" s="158">
        <v>2017</v>
      </c>
      <c r="B15" s="159">
        <v>1221150</v>
      </c>
      <c r="C15" s="195">
        <v>12671</v>
      </c>
      <c r="D15" s="196">
        <v>9914</v>
      </c>
      <c r="E15" s="168">
        <v>2757</v>
      </c>
      <c r="F15" s="190">
        <v>-1690</v>
      </c>
      <c r="G15" s="191">
        <v>1067</v>
      </c>
      <c r="H15" s="192">
        <v>0.2257707898292593</v>
      </c>
      <c r="I15" s="193">
        <v>-0.13839413667444622</v>
      </c>
      <c r="J15" s="194">
        <v>8.7376653154813078E-2</v>
      </c>
      <c r="K15" s="186">
        <v>1222217</v>
      </c>
    </row>
    <row r="16" spans="1:89" ht="45" customHeight="1">
      <c r="A16" s="158">
        <v>2018</v>
      </c>
      <c r="B16" s="159">
        <v>1222217</v>
      </c>
      <c r="C16" s="195">
        <v>12202</v>
      </c>
      <c r="D16" s="196">
        <v>10521</v>
      </c>
      <c r="E16" s="168">
        <v>1681</v>
      </c>
      <c r="F16" s="190">
        <v>-1690</v>
      </c>
      <c r="G16" s="191">
        <v>-9</v>
      </c>
      <c r="H16" s="192">
        <v>0.13753695129424642</v>
      </c>
      <c r="I16" s="193">
        <v>-0.13827331807690452</v>
      </c>
      <c r="J16" s="194">
        <v>-7.363667826580933E-4</v>
      </c>
      <c r="K16" s="186">
        <v>1222208</v>
      </c>
    </row>
    <row r="17" spans="1:11" ht="45" customHeight="1" thickBot="1">
      <c r="A17" s="171">
        <v>2019</v>
      </c>
      <c r="B17" s="172">
        <v>1222208</v>
      </c>
      <c r="C17" s="198">
        <v>12056</v>
      </c>
      <c r="D17" s="199">
        <v>10911</v>
      </c>
      <c r="E17" s="175">
        <v>1145</v>
      </c>
      <c r="F17" s="200">
        <v>-1690</v>
      </c>
      <c r="G17" s="201">
        <v>-545</v>
      </c>
      <c r="H17" s="202">
        <v>9.3682908310205787E-2</v>
      </c>
      <c r="I17" s="203">
        <v>-0.13827433628318583</v>
      </c>
      <c r="J17" s="204">
        <v>-4.4591427972980047E-2</v>
      </c>
      <c r="K17" s="205">
        <v>1221663</v>
      </c>
    </row>
    <row r="18" spans="1:11" ht="14.25" customHeight="1"/>
    <row r="19" spans="1:11">
      <c r="E19" s="181"/>
    </row>
  </sheetData>
  <mergeCells count="1">
    <mergeCell ref="A1:C1"/>
  </mergeCells>
  <hyperlinks>
    <hyperlink ref="A1" location="CONTENT!A1" display="Back to table of contents"/>
  </hyperlinks>
  <pageMargins left="0.78740157480314965" right="0.23622047244094491" top="0.74803149606299213" bottom="0.23622047244094491"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K17"/>
  <sheetViews>
    <sheetView workbookViewId="0">
      <selection sqref="A1:C1"/>
    </sheetView>
  </sheetViews>
  <sheetFormatPr defaultColWidth="17.83203125" defaultRowHeight="15.75"/>
  <cols>
    <col min="1" max="1" width="10.1640625" style="207" customWidth="1"/>
    <col min="2" max="2" width="14.6640625" style="207" customWidth="1"/>
    <col min="3" max="3" width="12.33203125" style="207" customWidth="1"/>
    <col min="4" max="4" width="12.1640625" style="207" customWidth="1"/>
    <col min="5" max="6" width="13" style="207" customWidth="1"/>
    <col min="7" max="7" width="12.1640625" style="207" customWidth="1"/>
    <col min="8" max="10" width="14" style="207" customWidth="1"/>
    <col min="11" max="11" width="14.6640625" style="207" customWidth="1"/>
    <col min="12" max="16384" width="17.83203125" style="207"/>
  </cols>
  <sheetData>
    <row r="1" spans="1:89"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2.5" customHeight="1">
      <c r="A2" s="206" t="s">
        <v>279</v>
      </c>
    </row>
    <row r="3" spans="1:89" ht="21" customHeight="1" thickBot="1"/>
    <row r="4" spans="1:89" s="214" customFormat="1" ht="27.6" customHeight="1" thickBot="1">
      <c r="A4" s="208"/>
      <c r="B4" s="6239" t="s">
        <v>280</v>
      </c>
      <c r="C4" s="209"/>
      <c r="D4" s="210" t="s">
        <v>258</v>
      </c>
      <c r="E4" s="211"/>
      <c r="F4" s="6239" t="s">
        <v>281</v>
      </c>
      <c r="G4" s="6239" t="s">
        <v>282</v>
      </c>
      <c r="H4" s="212"/>
      <c r="I4" s="213" t="s">
        <v>261</v>
      </c>
      <c r="J4" s="211"/>
      <c r="K4" s="6239" t="s">
        <v>283</v>
      </c>
    </row>
    <row r="5" spans="1:89" s="214" customFormat="1" ht="14.45" customHeight="1">
      <c r="A5" s="215" t="s">
        <v>263</v>
      </c>
      <c r="B5" s="6240"/>
      <c r="C5" s="216" t="s">
        <v>284</v>
      </c>
      <c r="D5" s="217" t="s">
        <v>266</v>
      </c>
      <c r="E5" s="218" t="s">
        <v>267</v>
      </c>
      <c r="F5" s="6240"/>
      <c r="G5" s="6240"/>
      <c r="H5" s="219" t="s">
        <v>267</v>
      </c>
      <c r="I5" s="146" t="s">
        <v>277</v>
      </c>
      <c r="J5" s="220" t="s">
        <v>260</v>
      </c>
      <c r="K5" s="6240"/>
    </row>
    <row r="6" spans="1:89" s="226" customFormat="1" ht="30" customHeight="1" thickBot="1">
      <c r="A6" s="221"/>
      <c r="B6" s="6241"/>
      <c r="C6" s="221"/>
      <c r="D6" s="222"/>
      <c r="E6" s="223" t="s">
        <v>269</v>
      </c>
      <c r="F6" s="6241"/>
      <c r="G6" s="6241"/>
      <c r="H6" s="224" t="s">
        <v>269</v>
      </c>
      <c r="I6" s="155" t="s">
        <v>278</v>
      </c>
      <c r="J6" s="225"/>
      <c r="K6" s="6241"/>
    </row>
    <row r="7" spans="1:89" s="226" customFormat="1" ht="30" hidden="1" customHeight="1">
      <c r="A7" s="227">
        <v>2011</v>
      </c>
      <c r="B7" s="228">
        <v>40221</v>
      </c>
      <c r="C7" s="229">
        <v>699</v>
      </c>
      <c r="D7" s="230">
        <v>219</v>
      </c>
      <c r="E7" s="231">
        <v>480</v>
      </c>
      <c r="F7" s="232">
        <v>-38</v>
      </c>
      <c r="G7" s="233">
        <v>442</v>
      </c>
      <c r="H7" s="234">
        <v>1.2</v>
      </c>
      <c r="I7" s="235">
        <v>-0.1</v>
      </c>
      <c r="J7" s="236">
        <v>1.1000000000000001</v>
      </c>
      <c r="K7" s="237">
        <v>40663</v>
      </c>
    </row>
    <row r="8" spans="1:89" s="226" customFormat="1" ht="52.5" hidden="1" customHeight="1">
      <c r="A8" s="227">
        <v>2011</v>
      </c>
      <c r="B8" s="228">
        <v>40221</v>
      </c>
      <c r="C8" s="229">
        <v>699</v>
      </c>
      <c r="D8" s="230">
        <v>219</v>
      </c>
      <c r="E8" s="231">
        <v>480</v>
      </c>
      <c r="F8" s="232">
        <v>-38</v>
      </c>
      <c r="G8" s="233">
        <v>442</v>
      </c>
      <c r="H8" s="234">
        <v>1.2</v>
      </c>
      <c r="I8" s="235">
        <v>-0.1</v>
      </c>
      <c r="J8" s="236">
        <v>1.1000000000000001</v>
      </c>
      <c r="K8" s="237">
        <v>40663</v>
      </c>
    </row>
    <row r="9" spans="1:89" s="226" customFormat="1" ht="44.1" customHeight="1">
      <c r="A9" s="227">
        <v>2011</v>
      </c>
      <c r="B9" s="237">
        <v>40221</v>
      </c>
      <c r="C9" s="229">
        <v>699</v>
      </c>
      <c r="D9" s="230">
        <v>219</v>
      </c>
      <c r="E9" s="231">
        <v>480</v>
      </c>
      <c r="F9" s="232">
        <v>-38</v>
      </c>
      <c r="G9" s="233">
        <v>442</v>
      </c>
      <c r="H9" s="234">
        <v>1.2</v>
      </c>
      <c r="I9" s="235">
        <v>-0.1</v>
      </c>
      <c r="J9" s="236">
        <v>1.1000000000000001</v>
      </c>
      <c r="K9" s="237">
        <v>40663</v>
      </c>
    </row>
    <row r="10" spans="1:89" ht="44.1" customHeight="1">
      <c r="A10" s="227">
        <v>2012</v>
      </c>
      <c r="B10" s="237">
        <v>40663</v>
      </c>
      <c r="C10" s="229">
        <v>728</v>
      </c>
      <c r="D10" s="230">
        <v>240</v>
      </c>
      <c r="E10" s="231">
        <v>488</v>
      </c>
      <c r="F10" s="232">
        <v>-68</v>
      </c>
      <c r="G10" s="233">
        <v>420</v>
      </c>
      <c r="H10" s="234">
        <v>1.2001082064776332</v>
      </c>
      <c r="I10" s="235">
        <v>-0.16722819270589973</v>
      </c>
      <c r="J10" s="236">
        <v>1.03</v>
      </c>
      <c r="K10" s="237">
        <v>41083</v>
      </c>
    </row>
    <row r="11" spans="1:89" ht="44.1" customHeight="1">
      <c r="A11" s="227">
        <v>2013</v>
      </c>
      <c r="B11" s="237">
        <v>41083</v>
      </c>
      <c r="C11" s="229">
        <v>702</v>
      </c>
      <c r="D11" s="230">
        <v>209</v>
      </c>
      <c r="E11" s="231">
        <v>493</v>
      </c>
      <c r="F11" s="232">
        <v>-72</v>
      </c>
      <c r="G11" s="233">
        <v>421</v>
      </c>
      <c r="H11" s="234">
        <v>1.2000097363873135</v>
      </c>
      <c r="I11" s="235">
        <v>-0.17525497164277193</v>
      </c>
      <c r="J11" s="236">
        <v>1.02</v>
      </c>
      <c r="K11" s="237">
        <v>41504</v>
      </c>
    </row>
    <row r="12" spans="1:89" ht="44.1" customHeight="1">
      <c r="A12" s="227">
        <v>2014</v>
      </c>
      <c r="B12" s="237">
        <v>41504</v>
      </c>
      <c r="C12" s="229">
        <v>688</v>
      </c>
      <c r="D12" s="230">
        <v>244</v>
      </c>
      <c r="E12" s="231">
        <v>444</v>
      </c>
      <c r="F12" s="232">
        <v>-160</v>
      </c>
      <c r="G12" s="233">
        <v>284</v>
      </c>
      <c r="H12" s="234">
        <v>1.1000000000000001</v>
      </c>
      <c r="I12" s="235">
        <v>-0.4</v>
      </c>
      <c r="J12" s="236">
        <v>0.7</v>
      </c>
      <c r="K12" s="237">
        <v>41788</v>
      </c>
    </row>
    <row r="13" spans="1:89" ht="44.1" customHeight="1">
      <c r="A13" s="227">
        <v>2015</v>
      </c>
      <c r="B13" s="237">
        <v>41788</v>
      </c>
      <c r="C13" s="229">
        <v>681</v>
      </c>
      <c r="D13" s="230">
        <v>251</v>
      </c>
      <c r="E13" s="231">
        <v>430</v>
      </c>
      <c r="F13" s="232">
        <v>-160</v>
      </c>
      <c r="G13" s="233">
        <v>270</v>
      </c>
      <c r="H13" s="234">
        <v>1</v>
      </c>
      <c r="I13" s="235">
        <v>-0.4</v>
      </c>
      <c r="J13" s="236">
        <v>0.6</v>
      </c>
      <c r="K13" s="237">
        <v>42058</v>
      </c>
    </row>
    <row r="14" spans="1:89" ht="44.1" customHeight="1">
      <c r="A14" s="227">
        <v>2016</v>
      </c>
      <c r="B14" s="237">
        <v>42058</v>
      </c>
      <c r="C14" s="229">
        <v>752</v>
      </c>
      <c r="D14" s="230">
        <v>254</v>
      </c>
      <c r="E14" s="231">
        <v>498</v>
      </c>
      <c r="F14" s="232">
        <v>-160</v>
      </c>
      <c r="G14" s="233">
        <v>338</v>
      </c>
      <c r="H14" s="234">
        <v>1.1840791288221029</v>
      </c>
      <c r="I14" s="235">
        <v>-0.3804270293404346</v>
      </c>
      <c r="J14" s="236">
        <v>0.80365209948166827</v>
      </c>
      <c r="K14" s="237">
        <v>42396</v>
      </c>
    </row>
    <row r="15" spans="1:89" ht="44.1" customHeight="1">
      <c r="A15" s="227">
        <v>2017</v>
      </c>
      <c r="B15" s="237">
        <v>42396</v>
      </c>
      <c r="C15" s="229">
        <v>808</v>
      </c>
      <c r="D15" s="230">
        <v>226</v>
      </c>
      <c r="E15" s="231">
        <v>582</v>
      </c>
      <c r="F15" s="232">
        <v>-160</v>
      </c>
      <c r="G15" s="233">
        <v>422</v>
      </c>
      <c r="H15" s="234">
        <v>1.3727710161335975</v>
      </c>
      <c r="I15" s="235">
        <v>-0.37739409378243227</v>
      </c>
      <c r="J15" s="236">
        <v>0.99537692235116526</v>
      </c>
      <c r="K15" s="237">
        <v>42818</v>
      </c>
    </row>
    <row r="16" spans="1:89" ht="44.1" customHeight="1">
      <c r="A16" s="227">
        <v>2018</v>
      </c>
      <c r="B16" s="237">
        <v>42818</v>
      </c>
      <c r="C16" s="229">
        <v>763</v>
      </c>
      <c r="D16" s="230">
        <v>266</v>
      </c>
      <c r="E16" s="231">
        <v>497</v>
      </c>
      <c r="F16" s="232">
        <v>-160</v>
      </c>
      <c r="G16" s="233">
        <v>337</v>
      </c>
      <c r="H16" s="234">
        <v>1.160726797141389</v>
      </c>
      <c r="I16" s="235">
        <v>-0.37367462282217762</v>
      </c>
      <c r="J16" s="236">
        <v>0.78705217431921137</v>
      </c>
      <c r="K16" s="237">
        <v>43155</v>
      </c>
    </row>
    <row r="17" spans="1:11" ht="44.1" customHeight="1" thickBot="1">
      <c r="A17" s="238">
        <v>2019</v>
      </c>
      <c r="B17" s="239">
        <v>43155</v>
      </c>
      <c r="C17" s="240">
        <v>806</v>
      </c>
      <c r="D17" s="241">
        <v>263</v>
      </c>
      <c r="E17" s="242">
        <v>543</v>
      </c>
      <c r="F17" s="243">
        <v>-160</v>
      </c>
      <c r="G17" s="244">
        <v>383</v>
      </c>
      <c r="H17" s="245">
        <v>1.2582551268682656</v>
      </c>
      <c r="I17" s="246">
        <v>-0.37075657513613719</v>
      </c>
      <c r="J17" s="247">
        <v>0.88749855173212833</v>
      </c>
      <c r="K17" s="239">
        <v>43538</v>
      </c>
    </row>
  </sheetData>
  <mergeCells count="5">
    <mergeCell ref="B4:B6"/>
    <mergeCell ref="F4:F6"/>
    <mergeCell ref="G4:G6"/>
    <mergeCell ref="K4:K6"/>
    <mergeCell ref="A1:C1"/>
  </mergeCells>
  <hyperlinks>
    <hyperlink ref="A1" location="CONTENT!A1" display="Back to table of contents"/>
  </hyperlinks>
  <pageMargins left="0.82677165354330695" right="0.27559055118110198" top="0.3" bottom="0.74803149606299202" header="0.96" footer="0.511811023622047"/>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L47"/>
  <sheetViews>
    <sheetView workbookViewId="0">
      <selection sqref="A1:C1"/>
    </sheetView>
  </sheetViews>
  <sheetFormatPr defaultColWidth="9.33203125" defaultRowHeight="15.75"/>
  <cols>
    <col min="1" max="1" width="3.5" style="10" customWidth="1"/>
    <col min="2" max="2" width="21.5" style="10" customWidth="1"/>
    <col min="3" max="4" width="9.83203125" style="10" customWidth="1"/>
    <col min="5" max="5" width="8.6640625" style="10" customWidth="1"/>
    <col min="6" max="6" width="9.83203125" style="10" customWidth="1"/>
    <col min="7" max="7" width="7.5" style="10" customWidth="1"/>
    <col min="8" max="8" width="8.6640625" style="10" customWidth="1"/>
    <col min="9" max="9" width="9.5" style="10" customWidth="1"/>
    <col min="10" max="10" width="10" style="10" customWidth="1"/>
    <col min="11" max="214" width="10.6640625" style="10" customWidth="1"/>
    <col min="215" max="16384" width="9.33203125" style="10"/>
  </cols>
  <sheetData>
    <row r="1" spans="1:90">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5.5" customHeight="1">
      <c r="A2" s="6" t="s">
        <v>285</v>
      </c>
      <c r="B2" s="43"/>
    </row>
    <row r="3" spans="1:90" ht="20.25" customHeight="1" thickBot="1">
      <c r="A3" s="43"/>
      <c r="B3" s="6" t="s">
        <v>286</v>
      </c>
    </row>
    <row r="4" spans="1:90" ht="17.25" customHeight="1">
      <c r="A4" s="248"/>
      <c r="B4" s="249"/>
      <c r="C4" s="6247" t="s">
        <v>287</v>
      </c>
      <c r="D4" s="6248"/>
      <c r="E4" s="6258"/>
      <c r="F4" s="6259" t="s">
        <v>288</v>
      </c>
      <c r="G4" s="6260"/>
      <c r="H4" s="6247" t="s">
        <v>287</v>
      </c>
      <c r="I4" s="6248"/>
      <c r="J4" s="6258"/>
    </row>
    <row r="5" spans="1:90" ht="15" customHeight="1">
      <c r="A5" s="250" t="s">
        <v>289</v>
      </c>
      <c r="B5" s="251"/>
      <c r="C5" s="6242" t="s">
        <v>290</v>
      </c>
      <c r="D5" s="6243"/>
      <c r="E5" s="6244"/>
      <c r="F5" s="252" t="s">
        <v>291</v>
      </c>
      <c r="G5" s="253"/>
      <c r="H5" s="6242" t="s">
        <v>290</v>
      </c>
      <c r="I5" s="6243"/>
      <c r="J5" s="6244"/>
    </row>
    <row r="6" spans="1:90" ht="18" customHeight="1" thickBot="1">
      <c r="A6" s="254"/>
      <c r="B6" s="255"/>
      <c r="C6" s="256" t="s">
        <v>292</v>
      </c>
      <c r="D6" s="257"/>
      <c r="E6" s="257"/>
      <c r="F6" s="6253" t="s">
        <v>293</v>
      </c>
      <c r="G6" s="6254"/>
      <c r="H6" s="6255" t="s">
        <v>292</v>
      </c>
      <c r="I6" s="6256"/>
      <c r="J6" s="6257"/>
    </row>
    <row r="7" spans="1:90" ht="22.5" customHeight="1">
      <c r="A7" s="5505" t="s">
        <v>294</v>
      </c>
      <c r="B7" s="258"/>
      <c r="C7" s="248"/>
      <c r="D7" s="259"/>
      <c r="E7" s="259"/>
      <c r="F7" s="260" t="s">
        <v>295</v>
      </c>
      <c r="G7" s="261"/>
      <c r="H7" s="248"/>
      <c r="I7" s="259"/>
      <c r="J7" s="261"/>
      <c r="L7" s="2559"/>
      <c r="M7" s="2559"/>
      <c r="N7" s="2559"/>
      <c r="O7" s="2559"/>
      <c r="P7" s="2559"/>
      <c r="Q7" s="2559"/>
      <c r="R7" s="2559"/>
      <c r="S7" s="2559"/>
      <c r="T7" s="2559"/>
      <c r="U7" s="2559"/>
      <c r="V7" s="2559"/>
      <c r="W7" s="2559"/>
      <c r="X7" s="2559"/>
      <c r="Y7" s="2559"/>
      <c r="Z7" s="2559"/>
      <c r="AA7" s="2559"/>
      <c r="AB7" s="2559"/>
      <c r="AC7" s="2559"/>
      <c r="AD7" s="2559"/>
      <c r="AE7" s="2559"/>
      <c r="AF7" s="2559"/>
      <c r="AG7" s="2559"/>
      <c r="AH7" s="2559"/>
    </row>
    <row r="8" spans="1:90" ht="18" customHeight="1">
      <c r="A8" s="289"/>
      <c r="B8" s="262" t="s">
        <v>296</v>
      </c>
      <c r="C8" s="263"/>
      <c r="D8" s="264">
        <v>0.1</v>
      </c>
      <c r="E8" s="265"/>
      <c r="F8" s="6249" t="s">
        <v>297</v>
      </c>
      <c r="G8" s="6250"/>
      <c r="H8" s="94"/>
      <c r="I8" s="264">
        <v>0.5</v>
      </c>
      <c r="J8" s="265"/>
      <c r="L8" s="2559"/>
      <c r="M8" s="2559"/>
      <c r="N8" s="2559"/>
      <c r="O8" s="2559"/>
      <c r="P8" s="2559"/>
      <c r="Q8" s="2559"/>
      <c r="R8" s="2559"/>
      <c r="S8" s="2559"/>
      <c r="T8" s="2559"/>
      <c r="U8" s="2559"/>
      <c r="V8" s="2559"/>
      <c r="W8" s="2559"/>
      <c r="X8" s="2559"/>
      <c r="Y8" s="2559"/>
      <c r="Z8" s="2559"/>
      <c r="AA8" s="2559"/>
      <c r="AB8" s="2559"/>
      <c r="AC8" s="2559"/>
      <c r="AD8" s="2559"/>
      <c r="AE8" s="2559"/>
      <c r="AF8" s="2559"/>
      <c r="AG8" s="2559"/>
      <c r="AH8" s="2559"/>
    </row>
    <row r="9" spans="1:90" ht="18" customHeight="1">
      <c r="A9" s="289"/>
      <c r="B9" s="266" t="s">
        <v>298</v>
      </c>
      <c r="C9" s="267"/>
      <c r="D9" s="268">
        <v>0.1</v>
      </c>
      <c r="E9" s="269"/>
      <c r="F9" s="6249" t="s">
        <v>299</v>
      </c>
      <c r="G9" s="6250"/>
      <c r="I9" s="264">
        <v>0.7</v>
      </c>
      <c r="J9" s="2198"/>
      <c r="L9" s="2559"/>
      <c r="M9" s="2559"/>
      <c r="N9" s="2559"/>
      <c r="O9" s="2559"/>
      <c r="P9" s="2559"/>
      <c r="Q9" s="2559"/>
      <c r="R9" s="2559"/>
      <c r="S9" s="2559"/>
      <c r="T9" s="2559"/>
      <c r="U9" s="2559"/>
      <c r="V9" s="2559"/>
      <c r="W9" s="2559"/>
      <c r="X9" s="2559"/>
      <c r="Y9" s="2559"/>
      <c r="Z9" s="2559"/>
      <c r="AA9" s="2559"/>
      <c r="AB9" s="2559"/>
      <c r="AC9" s="2559"/>
      <c r="AD9" s="2559"/>
      <c r="AE9" s="2559"/>
      <c r="AF9" s="2559"/>
      <c r="AG9" s="2559"/>
      <c r="AH9" s="2559"/>
    </row>
    <row r="10" spans="1:90" ht="18" customHeight="1">
      <c r="A10" s="289"/>
      <c r="B10" s="266" t="s">
        <v>300</v>
      </c>
      <c r="C10" s="267"/>
      <c r="D10" s="268">
        <v>0.9</v>
      </c>
      <c r="E10" s="269"/>
      <c r="F10" s="6249" t="s">
        <v>301</v>
      </c>
      <c r="G10" s="6250"/>
      <c r="H10" s="94"/>
      <c r="I10" s="264">
        <v>-0.2</v>
      </c>
      <c r="J10" s="265"/>
      <c r="L10" s="2559"/>
      <c r="M10" s="2559"/>
      <c r="N10" s="2559"/>
      <c r="O10" s="2559"/>
      <c r="P10" s="2559"/>
      <c r="Q10" s="2559"/>
      <c r="R10" s="2559"/>
      <c r="S10" s="2559"/>
      <c r="T10" s="2559"/>
      <c r="U10" s="2559"/>
      <c r="V10" s="2559"/>
      <c r="W10" s="2559"/>
      <c r="X10" s="2559"/>
      <c r="Y10" s="2559"/>
      <c r="Z10" s="2559"/>
      <c r="AA10" s="2559"/>
      <c r="AB10" s="2559"/>
      <c r="AC10" s="2559"/>
      <c r="AD10" s="2559"/>
      <c r="AE10" s="2559"/>
      <c r="AF10" s="2559"/>
      <c r="AG10" s="2559"/>
      <c r="AH10" s="2559"/>
    </row>
    <row r="11" spans="1:90" ht="18" customHeight="1">
      <c r="A11" s="289"/>
      <c r="B11" s="266" t="s">
        <v>302</v>
      </c>
      <c r="C11" s="263"/>
      <c r="D11" s="264">
        <v>2.7</v>
      </c>
      <c r="E11" s="265"/>
      <c r="F11" s="6249" t="s">
        <v>303</v>
      </c>
      <c r="G11" s="6250"/>
      <c r="H11" s="270"/>
      <c r="I11" s="271">
        <v>1.3</v>
      </c>
      <c r="J11" s="2198"/>
      <c r="L11" s="2559"/>
      <c r="M11" s="2559"/>
      <c r="N11" s="2559"/>
      <c r="O11" s="2559"/>
      <c r="P11" s="2559"/>
      <c r="Q11" s="2559"/>
      <c r="R11" s="2559"/>
      <c r="S11" s="2559"/>
      <c r="T11" s="2559"/>
      <c r="U11" s="2559"/>
      <c r="V11" s="2559"/>
      <c r="W11" s="2559"/>
      <c r="X11" s="2559"/>
      <c r="Y11" s="2559"/>
      <c r="Z11" s="2559"/>
      <c r="AA11" s="2559"/>
      <c r="AB11" s="2559"/>
      <c r="AC11" s="2559"/>
      <c r="AD11" s="2559"/>
      <c r="AE11" s="2559"/>
      <c r="AF11" s="2559"/>
      <c r="AG11" s="2559"/>
      <c r="AH11" s="2559"/>
    </row>
    <row r="12" spans="1:90" ht="18" customHeight="1">
      <c r="A12" s="289"/>
      <c r="B12" s="266" t="s">
        <v>304</v>
      </c>
      <c r="C12" s="263"/>
      <c r="D12" s="264">
        <v>2.9</v>
      </c>
      <c r="E12" s="265"/>
      <c r="F12" s="6251"/>
      <c r="G12" s="6252"/>
      <c r="H12" s="272"/>
      <c r="I12" s="264"/>
      <c r="J12" s="273"/>
    </row>
    <row r="13" spans="1:90" ht="14.25" customHeight="1">
      <c r="A13" s="289"/>
      <c r="B13" s="266" t="s">
        <v>305</v>
      </c>
      <c r="C13" s="274"/>
      <c r="D13" s="264">
        <v>0.9</v>
      </c>
      <c r="E13" s="265"/>
      <c r="F13" s="275"/>
      <c r="G13" s="276"/>
      <c r="H13" s="272"/>
      <c r="I13" s="277"/>
      <c r="J13" s="273"/>
    </row>
    <row r="14" spans="1:90" ht="22.5" customHeight="1">
      <c r="A14" s="286" t="s">
        <v>306</v>
      </c>
      <c r="B14" s="266"/>
      <c r="C14" s="278"/>
      <c r="D14" s="279"/>
      <c r="E14" s="279"/>
      <c r="F14" s="280" t="s">
        <v>307</v>
      </c>
      <c r="G14" s="276"/>
      <c r="H14" s="272"/>
      <c r="I14" s="277"/>
      <c r="J14" s="273"/>
    </row>
    <row r="15" spans="1:90" ht="18" customHeight="1">
      <c r="A15" s="289"/>
      <c r="B15" s="266" t="s">
        <v>308</v>
      </c>
      <c r="C15" s="263"/>
      <c r="D15" s="264">
        <v>1.1000000000000001</v>
      </c>
      <c r="E15" s="265"/>
      <c r="F15" s="281" t="s">
        <v>309</v>
      </c>
      <c r="G15" s="276"/>
      <c r="H15" s="282"/>
      <c r="I15" s="264">
        <v>0.6</v>
      </c>
      <c r="J15" s="283"/>
    </row>
    <row r="16" spans="1:90" ht="18" customHeight="1">
      <c r="A16" s="289"/>
      <c r="B16" s="266" t="s">
        <v>310</v>
      </c>
      <c r="C16" s="263"/>
      <c r="D16" s="264">
        <v>0</v>
      </c>
      <c r="E16" s="265"/>
      <c r="F16" s="2196" t="s">
        <v>311</v>
      </c>
      <c r="G16" s="276"/>
      <c r="H16" s="263"/>
      <c r="I16" s="264">
        <v>0.4</v>
      </c>
      <c r="J16" s="265"/>
    </row>
    <row r="17" spans="1:10" ht="18" customHeight="1">
      <c r="A17" s="289"/>
      <c r="B17" s="266" t="s">
        <v>312</v>
      </c>
      <c r="C17" s="263"/>
      <c r="D17" s="264">
        <v>0.1</v>
      </c>
      <c r="E17" s="265"/>
      <c r="F17" s="6245" t="s">
        <v>313</v>
      </c>
      <c r="G17" s="6246"/>
      <c r="I17" s="264">
        <v>0.2</v>
      </c>
      <c r="J17" s="265"/>
    </row>
    <row r="18" spans="1:10" ht="18" customHeight="1">
      <c r="A18" s="289"/>
      <c r="B18" s="266" t="s">
        <v>314</v>
      </c>
      <c r="C18" s="263"/>
      <c r="D18" s="264">
        <v>0.7</v>
      </c>
      <c r="E18" s="265"/>
      <c r="F18" s="275" t="s">
        <v>315</v>
      </c>
      <c r="G18" s="276"/>
      <c r="H18" s="94"/>
      <c r="I18" s="284">
        <v>0.3</v>
      </c>
      <c r="J18" s="273"/>
    </row>
    <row r="19" spans="1:10" ht="18.75" customHeight="1">
      <c r="A19" s="289"/>
      <c r="B19" s="266"/>
      <c r="C19" s="2197"/>
      <c r="D19" s="285"/>
      <c r="E19" s="285"/>
      <c r="F19" s="6245" t="s">
        <v>316</v>
      </c>
      <c r="G19" s="6246"/>
      <c r="H19" s="272"/>
      <c r="I19" s="277">
        <v>0.7</v>
      </c>
      <c r="J19" s="276"/>
    </row>
    <row r="20" spans="1:10" ht="22.5" customHeight="1">
      <c r="A20" s="286" t="s">
        <v>317</v>
      </c>
      <c r="B20" s="266"/>
      <c r="C20" s="287"/>
      <c r="D20" s="285"/>
      <c r="E20" s="285"/>
      <c r="F20" s="94"/>
      <c r="G20" s="288"/>
      <c r="J20" s="288"/>
    </row>
    <row r="21" spans="1:10" ht="18" customHeight="1">
      <c r="A21" s="289"/>
      <c r="B21" s="266" t="s">
        <v>318</v>
      </c>
      <c r="C21" s="263"/>
      <c r="D21" s="264">
        <v>1.6</v>
      </c>
      <c r="E21" s="265"/>
      <c r="F21" s="275"/>
      <c r="G21" s="276"/>
      <c r="H21" s="275"/>
      <c r="I21" s="279"/>
      <c r="J21" s="276"/>
    </row>
    <row r="22" spans="1:10" ht="18" customHeight="1">
      <c r="A22" s="289"/>
      <c r="B22" s="266" t="s">
        <v>319</v>
      </c>
      <c r="C22" s="263"/>
      <c r="D22" s="264">
        <v>1.4</v>
      </c>
      <c r="E22" s="265"/>
      <c r="F22" s="275"/>
      <c r="G22" s="276"/>
      <c r="H22" s="275"/>
      <c r="I22" s="279"/>
      <c r="J22" s="276"/>
    </row>
    <row r="23" spans="1:10" ht="12" customHeight="1" thickBot="1">
      <c r="A23" s="254"/>
      <c r="B23" s="290"/>
      <c r="C23" s="291"/>
      <c r="D23" s="292"/>
      <c r="E23" s="292"/>
      <c r="F23" s="293"/>
      <c r="G23" s="294"/>
      <c r="H23" s="293"/>
      <c r="I23" s="295"/>
      <c r="J23" s="294"/>
    </row>
    <row r="24" spans="1:10" ht="15.75" customHeight="1">
      <c r="A24" s="126" t="s">
        <v>320</v>
      </c>
      <c r="B24" s="73"/>
    </row>
    <row r="25" spans="1:10" ht="13.5" customHeight="1">
      <c r="A25" s="73"/>
      <c r="B25" s="81" t="s">
        <v>321</v>
      </c>
    </row>
    <row r="26" spans="1:10" ht="13.5" customHeight="1">
      <c r="B26" s="73" t="s">
        <v>322</v>
      </c>
    </row>
    <row r="27" spans="1:10" ht="13.5" customHeight="1">
      <c r="B27" s="73"/>
    </row>
    <row r="28" spans="1:10" ht="22.5" customHeight="1">
      <c r="A28" s="6" t="s">
        <v>323</v>
      </c>
      <c r="B28" s="43"/>
    </row>
    <row r="29" spans="1:10" ht="13.5" customHeight="1">
      <c r="B29" s="43"/>
      <c r="D29" s="43" t="s">
        <v>324</v>
      </c>
    </row>
    <row r="30" spans="1:10" ht="9" customHeight="1" thickBot="1"/>
    <row r="31" spans="1:10" ht="17.25" customHeight="1">
      <c r="A31" s="296" t="s">
        <v>325</v>
      </c>
      <c r="B31" s="297"/>
      <c r="C31" s="6247" t="s">
        <v>326</v>
      </c>
      <c r="D31" s="6248"/>
      <c r="E31" s="6248"/>
      <c r="F31" s="298"/>
      <c r="G31" s="6247" t="s">
        <v>327</v>
      </c>
      <c r="H31" s="6248"/>
      <c r="I31" s="6248"/>
      <c r="J31" s="261"/>
    </row>
    <row r="32" spans="1:10" ht="4.5" customHeight="1" thickBot="1">
      <c r="A32" s="94"/>
      <c r="B32" s="299"/>
      <c r="C32" s="295"/>
      <c r="D32" s="295"/>
      <c r="E32" s="295"/>
      <c r="F32" s="294"/>
      <c r="G32" s="295"/>
      <c r="H32" s="295"/>
      <c r="I32" s="295"/>
      <c r="J32" s="294"/>
    </row>
    <row r="33" spans="1:10" ht="20.25" customHeight="1">
      <c r="A33" s="300"/>
      <c r="B33" s="2195" t="s">
        <v>328</v>
      </c>
      <c r="C33" s="301" t="s">
        <v>329</v>
      </c>
      <c r="D33" s="302" t="s">
        <v>330</v>
      </c>
      <c r="E33" s="303" t="s">
        <v>331</v>
      </c>
      <c r="F33" s="303" t="s">
        <v>332</v>
      </c>
      <c r="G33" s="302" t="s">
        <v>329</v>
      </c>
      <c r="H33" s="302" t="s">
        <v>333</v>
      </c>
      <c r="I33" s="303" t="s">
        <v>331</v>
      </c>
      <c r="J33" s="303" t="s">
        <v>334</v>
      </c>
    </row>
    <row r="34" spans="1:10" ht="15" customHeight="1">
      <c r="A34" s="94"/>
      <c r="B34" s="276"/>
      <c r="C34" s="304">
        <v>1984</v>
      </c>
      <c r="D34" s="20" t="s">
        <v>335</v>
      </c>
      <c r="E34" s="305" t="s">
        <v>336</v>
      </c>
      <c r="F34" s="305" t="s">
        <v>337</v>
      </c>
      <c r="G34" s="20">
        <v>1984</v>
      </c>
      <c r="H34" s="20" t="s">
        <v>335</v>
      </c>
      <c r="I34" s="305" t="s">
        <v>336</v>
      </c>
      <c r="J34" s="305" t="s">
        <v>337</v>
      </c>
    </row>
    <row r="35" spans="1:10" ht="3" customHeight="1" thickBot="1">
      <c r="A35" s="306"/>
      <c r="B35" s="294"/>
      <c r="C35" s="307"/>
      <c r="D35" s="308"/>
      <c r="E35" s="295"/>
      <c r="F35" s="295"/>
      <c r="G35" s="308"/>
      <c r="H35" s="308"/>
      <c r="I35" s="294"/>
      <c r="J35" s="309"/>
    </row>
    <row r="36" spans="1:10" ht="20.25" customHeight="1">
      <c r="A36" s="310"/>
      <c r="B36" s="311">
        <v>0</v>
      </c>
      <c r="C36" s="24">
        <v>64.400000000000006</v>
      </c>
      <c r="D36" s="24">
        <v>65.599999999999994</v>
      </c>
      <c r="E36" s="312">
        <v>68.17</v>
      </c>
      <c r="F36" s="312">
        <v>70.42</v>
      </c>
      <c r="G36" s="24">
        <v>71.7</v>
      </c>
      <c r="H36" s="24">
        <v>73.400000000000006</v>
      </c>
      <c r="I36" s="312">
        <v>75.3</v>
      </c>
      <c r="J36" s="312">
        <v>77.5</v>
      </c>
    </row>
    <row r="37" spans="1:10" ht="20.100000000000001" customHeight="1">
      <c r="A37" s="94"/>
      <c r="B37" s="2198">
        <v>10</v>
      </c>
      <c r="C37" s="24">
        <v>56.8</v>
      </c>
      <c r="D37" s="24">
        <v>57.5</v>
      </c>
      <c r="E37" s="312">
        <v>59.69</v>
      </c>
      <c r="F37" s="312">
        <v>61.62</v>
      </c>
      <c r="G37" s="24">
        <v>63.9</v>
      </c>
      <c r="H37" s="24">
        <v>65</v>
      </c>
      <c r="I37" s="312">
        <v>66.510000000000005</v>
      </c>
      <c r="J37" s="312">
        <v>68.59</v>
      </c>
    </row>
    <row r="38" spans="1:10" ht="20.100000000000001" customHeight="1">
      <c r="A38" s="94"/>
      <c r="B38" s="2198">
        <v>20</v>
      </c>
      <c r="C38" s="24">
        <v>47.2</v>
      </c>
      <c r="D38" s="24">
        <v>47.8</v>
      </c>
      <c r="E38" s="312">
        <v>49.97</v>
      </c>
      <c r="F38" s="312">
        <v>51.9</v>
      </c>
      <c r="G38" s="24">
        <v>54.3</v>
      </c>
      <c r="H38" s="24">
        <v>55.3</v>
      </c>
      <c r="I38" s="312">
        <v>56.72</v>
      </c>
      <c r="J38" s="312">
        <v>58.7</v>
      </c>
    </row>
    <row r="39" spans="1:10" ht="20.100000000000001" customHeight="1">
      <c r="A39" s="94"/>
      <c r="B39" s="2198">
        <v>30</v>
      </c>
      <c r="C39" s="24">
        <v>37.799999999999997</v>
      </c>
      <c r="D39" s="24">
        <v>38.299999999999997</v>
      </c>
      <c r="E39" s="312">
        <v>40.6</v>
      </c>
      <c r="F39" s="312">
        <v>42.61</v>
      </c>
      <c r="G39" s="24">
        <v>44.9</v>
      </c>
      <c r="H39" s="24">
        <v>45.8</v>
      </c>
      <c r="I39" s="312">
        <v>47.07</v>
      </c>
      <c r="J39" s="312">
        <v>49.05</v>
      </c>
    </row>
    <row r="40" spans="1:10" ht="20.100000000000001" customHeight="1">
      <c r="A40" s="94"/>
      <c r="B40" s="2198">
        <v>40</v>
      </c>
      <c r="C40" s="24">
        <v>28.8</v>
      </c>
      <c r="D40" s="24">
        <v>29.4</v>
      </c>
      <c r="E40" s="312">
        <v>31.5</v>
      </c>
      <c r="F40" s="312">
        <v>33.729999999999997</v>
      </c>
      <c r="G40" s="24">
        <v>35.5</v>
      </c>
      <c r="H40" s="24">
        <v>36.299999999999997</v>
      </c>
      <c r="I40" s="312">
        <v>37.51</v>
      </c>
      <c r="J40" s="312">
        <v>39.54</v>
      </c>
    </row>
    <row r="41" spans="1:10" ht="20.100000000000001" customHeight="1">
      <c r="A41" s="94"/>
      <c r="B41" s="2198">
        <v>50</v>
      </c>
      <c r="C41" s="24">
        <v>20.7</v>
      </c>
      <c r="D41" s="24">
        <v>21.4</v>
      </c>
      <c r="E41" s="312">
        <v>23.28</v>
      </c>
      <c r="F41" s="312">
        <v>25.38</v>
      </c>
      <c r="G41" s="24">
        <v>26.5</v>
      </c>
      <c r="H41" s="24">
        <v>27.3</v>
      </c>
      <c r="I41" s="312">
        <v>28.4</v>
      </c>
      <c r="J41" s="312">
        <v>30.46</v>
      </c>
    </row>
    <row r="42" spans="1:10" ht="20.100000000000001" customHeight="1">
      <c r="A42" s="94"/>
      <c r="B42" s="2198">
        <v>60</v>
      </c>
      <c r="C42" s="24">
        <v>13.8</v>
      </c>
      <c r="D42" s="24">
        <v>14.8</v>
      </c>
      <c r="E42" s="312">
        <v>16.12</v>
      </c>
      <c r="F42" s="312">
        <v>18.04</v>
      </c>
      <c r="G42" s="24">
        <v>18.399999999999999</v>
      </c>
      <c r="H42" s="24">
        <v>19.100000000000001</v>
      </c>
      <c r="I42" s="312">
        <v>20.27</v>
      </c>
      <c r="J42" s="312">
        <v>22.04</v>
      </c>
    </row>
    <row r="43" spans="1:10" ht="20.100000000000001" customHeight="1">
      <c r="A43" s="94"/>
      <c r="B43" s="2198">
        <v>70</v>
      </c>
      <c r="C43" s="24">
        <v>8.5</v>
      </c>
      <c r="D43" s="24">
        <v>9.6</v>
      </c>
      <c r="E43" s="312">
        <v>10.6</v>
      </c>
      <c r="F43" s="312">
        <v>11.9</v>
      </c>
      <c r="G43" s="24">
        <v>11.6</v>
      </c>
      <c r="H43" s="24">
        <v>12.3</v>
      </c>
      <c r="I43" s="312">
        <v>13.3</v>
      </c>
      <c r="J43" s="312">
        <v>14.69</v>
      </c>
    </row>
    <row r="44" spans="1:10" ht="20.100000000000001" customHeight="1">
      <c r="A44" s="94"/>
      <c r="B44" s="2198">
        <v>80</v>
      </c>
      <c r="C44" s="24">
        <v>4.8</v>
      </c>
      <c r="D44" s="24">
        <v>5.8</v>
      </c>
      <c r="E44" s="312">
        <v>6.51</v>
      </c>
      <c r="F44" s="312">
        <v>7.22</v>
      </c>
      <c r="G44" s="24">
        <v>6.9</v>
      </c>
      <c r="H44" s="24">
        <v>7.4</v>
      </c>
      <c r="I44" s="312">
        <v>8.06</v>
      </c>
      <c r="J44" s="312">
        <v>8.94</v>
      </c>
    </row>
    <row r="45" spans="1:10" ht="3" customHeight="1" thickBot="1">
      <c r="A45" s="306"/>
      <c r="B45" s="313"/>
      <c r="C45" s="314"/>
      <c r="D45" s="314"/>
      <c r="E45" s="314"/>
      <c r="F45" s="313"/>
      <c r="G45" s="314"/>
      <c r="H45" s="314"/>
      <c r="I45" s="314"/>
      <c r="J45" s="313"/>
    </row>
    <row r="46" spans="1:10" ht="7.5" customHeight="1"/>
    <row r="47" spans="1:10" ht="15" customHeight="1">
      <c r="B47" s="126"/>
    </row>
  </sheetData>
  <mergeCells count="17">
    <mergeCell ref="C5:E5"/>
    <mergeCell ref="H5:J5"/>
    <mergeCell ref="A1:C1"/>
    <mergeCell ref="F19:G19"/>
    <mergeCell ref="C31:E31"/>
    <mergeCell ref="G31:I31"/>
    <mergeCell ref="F8:G8"/>
    <mergeCell ref="F9:G9"/>
    <mergeCell ref="F10:G10"/>
    <mergeCell ref="F11:G11"/>
    <mergeCell ref="F12:G12"/>
    <mergeCell ref="F17:G17"/>
    <mergeCell ref="F6:G6"/>
    <mergeCell ref="H6:J6"/>
    <mergeCell ref="C4:E4"/>
    <mergeCell ref="F4:G4"/>
    <mergeCell ref="H4:J4"/>
  </mergeCells>
  <hyperlinks>
    <hyperlink ref="A1" location="CONTENT!A1" display="Back to table of contents"/>
  </hyperlinks>
  <pageMargins left="0.90551181102362199" right="0.27559055118110198" top="0.59055118110236204" bottom="0.23622047244094499" header="0.35433070866141703" footer="0.31496062992126"/>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L48"/>
  <sheetViews>
    <sheetView workbookViewId="0">
      <pane xSplit="1" ySplit="6" topLeftCell="B7" activePane="bottomRight" state="frozen"/>
      <selection sqref="A1:XFD1"/>
      <selection pane="topRight" sqref="A1:XFD1"/>
      <selection pane="bottomLeft" sqref="A1:XFD1"/>
      <selection pane="bottomRight" sqref="A1:C1"/>
    </sheetView>
  </sheetViews>
  <sheetFormatPr defaultColWidth="10.6640625" defaultRowHeight="15.75"/>
  <cols>
    <col min="1" max="1" width="10.5" style="10" customWidth="1"/>
    <col min="2" max="2" width="15" style="10" customWidth="1"/>
    <col min="3" max="3" width="12.33203125" style="10" customWidth="1"/>
    <col min="4" max="4" width="11" style="10" customWidth="1"/>
    <col min="5" max="5" width="10.83203125" style="10" customWidth="1"/>
    <col min="6" max="6" width="11" style="10" customWidth="1"/>
    <col min="7" max="7" width="13.1640625" style="10" customWidth="1"/>
    <col min="8" max="8" width="12.33203125" style="10" customWidth="1"/>
    <col min="9" max="9" width="8" style="10" customWidth="1"/>
    <col min="10" max="16384" width="10.6640625" style="10"/>
  </cols>
  <sheetData>
    <row r="1" spans="1:90">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9.25" customHeight="1">
      <c r="A2" s="6" t="s">
        <v>338</v>
      </c>
      <c r="I2" s="2559"/>
      <c r="J2" s="2559"/>
      <c r="K2" s="2559"/>
      <c r="L2" s="2559"/>
      <c r="M2" s="2559"/>
      <c r="N2" s="2559"/>
      <c r="O2" s="2559"/>
      <c r="P2" s="2559"/>
      <c r="Q2" s="2559"/>
    </row>
    <row r="3" spans="1:90" ht="11.25" customHeight="1" thickBot="1">
      <c r="I3" s="2559"/>
      <c r="J3" s="2559"/>
      <c r="K3" s="2559"/>
      <c r="L3" s="2559"/>
      <c r="M3" s="2559"/>
      <c r="N3" s="2559"/>
      <c r="O3" s="2559"/>
      <c r="P3" s="2559"/>
      <c r="Q3" s="2559"/>
    </row>
    <row r="4" spans="1:90" ht="22.5" customHeight="1">
      <c r="A4" s="5476"/>
      <c r="B4" s="5476" t="s">
        <v>257</v>
      </c>
      <c r="C4" s="5476" t="s">
        <v>265</v>
      </c>
      <c r="D4" s="5476"/>
      <c r="E4" s="5476" t="s">
        <v>339</v>
      </c>
      <c r="F4" s="5476" t="s">
        <v>340</v>
      </c>
      <c r="G4" s="5476" t="s">
        <v>341</v>
      </c>
      <c r="H4" s="5476"/>
      <c r="I4" s="2559"/>
      <c r="J4" s="2559"/>
      <c r="K4" s="2559"/>
      <c r="L4" s="2559"/>
      <c r="M4" s="2559"/>
      <c r="N4" s="2559"/>
      <c r="O4" s="2559"/>
      <c r="P4" s="2559"/>
      <c r="Q4" s="2559"/>
    </row>
    <row r="5" spans="1:90" ht="22.5" customHeight="1">
      <c r="A5" s="158" t="s">
        <v>342</v>
      </c>
      <c r="B5" s="158" t="s">
        <v>343</v>
      </c>
      <c r="C5" s="158" t="s">
        <v>273</v>
      </c>
      <c r="D5" s="158" t="s">
        <v>266</v>
      </c>
      <c r="E5" s="5478" t="s">
        <v>344</v>
      </c>
      <c r="F5" s="158" t="s">
        <v>273</v>
      </c>
      <c r="G5" s="158" t="s">
        <v>345</v>
      </c>
      <c r="H5" s="158" t="s">
        <v>346</v>
      </c>
      <c r="I5" s="2559"/>
      <c r="J5" s="2559"/>
      <c r="K5" s="2559"/>
      <c r="L5" s="2559"/>
      <c r="M5" s="2559"/>
      <c r="N5" s="2559"/>
      <c r="O5" s="2559"/>
      <c r="P5" s="2559"/>
      <c r="Q5" s="2559"/>
    </row>
    <row r="6" spans="1:90" ht="22.5" customHeight="1" thickBot="1">
      <c r="A6" s="171"/>
      <c r="B6" s="5479" t="s">
        <v>347</v>
      </c>
      <c r="C6" s="171"/>
      <c r="D6" s="171"/>
      <c r="E6" s="171"/>
      <c r="F6" s="171"/>
      <c r="G6" s="171"/>
      <c r="H6" s="171"/>
      <c r="I6" s="2559"/>
      <c r="J6" s="2559"/>
      <c r="K6" s="2559"/>
      <c r="L6" s="2559"/>
      <c r="M6" s="2559"/>
      <c r="N6" s="2559"/>
      <c r="O6" s="2559"/>
      <c r="P6" s="2559"/>
      <c r="Q6" s="2559"/>
    </row>
    <row r="7" spans="1:90" ht="15.75" customHeight="1">
      <c r="A7" s="5317">
        <v>1984</v>
      </c>
      <c r="B7" s="5502">
        <v>1012221</v>
      </c>
      <c r="C7" s="5502">
        <v>20332</v>
      </c>
      <c r="D7" s="5502">
        <v>6646</v>
      </c>
      <c r="E7" s="5502">
        <v>505</v>
      </c>
      <c r="F7" s="5502">
        <v>404</v>
      </c>
      <c r="G7" s="5502">
        <v>10865</v>
      </c>
      <c r="H7" s="67">
        <v>471</v>
      </c>
      <c r="I7" s="2559"/>
      <c r="J7" s="2559"/>
      <c r="K7" s="2559"/>
      <c r="L7" s="2559"/>
      <c r="M7" s="2559"/>
      <c r="N7" s="2559"/>
      <c r="O7" s="2559"/>
      <c r="P7" s="2559"/>
      <c r="Q7" s="2559"/>
    </row>
    <row r="8" spans="1:90" ht="15.75" customHeight="1">
      <c r="A8" s="5317">
        <v>1985</v>
      </c>
      <c r="B8" s="5502">
        <v>1020528</v>
      </c>
      <c r="C8" s="5502">
        <v>19376</v>
      </c>
      <c r="D8" s="5502">
        <v>6906</v>
      </c>
      <c r="E8" s="5502">
        <v>487</v>
      </c>
      <c r="F8" s="5502">
        <v>383</v>
      </c>
      <c r="G8" s="5502">
        <v>11245</v>
      </c>
      <c r="H8" s="67">
        <v>460</v>
      </c>
      <c r="I8" s="2559"/>
      <c r="J8" s="2559"/>
      <c r="K8" s="2559"/>
      <c r="L8" s="2559"/>
      <c r="M8" s="2559"/>
      <c r="N8" s="2559"/>
      <c r="O8" s="2559"/>
      <c r="P8" s="2559"/>
      <c r="Q8" s="2559"/>
    </row>
    <row r="9" spans="1:90" ht="15.75" customHeight="1">
      <c r="A9" s="5317">
        <v>1986</v>
      </c>
      <c r="B9" s="5502">
        <v>1028360</v>
      </c>
      <c r="C9" s="5502">
        <v>19170</v>
      </c>
      <c r="D9" s="5502">
        <v>6805</v>
      </c>
      <c r="E9" s="5502">
        <v>524</v>
      </c>
      <c r="F9" s="5502">
        <v>365</v>
      </c>
      <c r="G9" s="5502">
        <v>10556</v>
      </c>
      <c r="H9" s="67">
        <v>616</v>
      </c>
      <c r="I9" s="2559"/>
      <c r="J9" s="2559"/>
      <c r="K9" s="2559"/>
      <c r="L9" s="2559"/>
      <c r="M9" s="2559"/>
      <c r="N9" s="2559"/>
      <c r="O9" s="2559"/>
      <c r="P9" s="2559"/>
      <c r="Q9" s="2559"/>
    </row>
    <row r="10" spans="1:90" ht="15.75" customHeight="1">
      <c r="A10" s="5317">
        <v>1987</v>
      </c>
      <c r="B10" s="5502">
        <v>1036082</v>
      </c>
      <c r="C10" s="5502">
        <v>20033</v>
      </c>
      <c r="D10" s="5502">
        <v>6753</v>
      </c>
      <c r="E10" s="5502">
        <v>504</v>
      </c>
      <c r="F10" s="5502">
        <v>363</v>
      </c>
      <c r="G10" s="5502">
        <v>11392</v>
      </c>
      <c r="H10" s="67">
        <v>842</v>
      </c>
      <c r="I10" s="2559"/>
      <c r="J10" s="2559"/>
      <c r="K10" s="2559"/>
      <c r="L10" s="2559"/>
      <c r="M10" s="2559"/>
      <c r="N10" s="2559"/>
      <c r="O10" s="2559"/>
      <c r="P10" s="2559"/>
      <c r="Q10" s="2559"/>
    </row>
    <row r="11" spans="1:90" ht="15.75" customHeight="1">
      <c r="A11" s="5317">
        <v>1988</v>
      </c>
      <c r="B11" s="5502">
        <v>1043239</v>
      </c>
      <c r="C11" s="5502">
        <v>20941</v>
      </c>
      <c r="D11" s="5502">
        <v>6879</v>
      </c>
      <c r="E11" s="5502">
        <v>471</v>
      </c>
      <c r="F11" s="5502">
        <v>374</v>
      </c>
      <c r="G11" s="5502">
        <v>11453</v>
      </c>
      <c r="H11" s="67">
        <v>740</v>
      </c>
      <c r="I11" s="2559"/>
      <c r="J11" s="2559"/>
      <c r="K11" s="2559"/>
      <c r="L11" s="2559"/>
      <c r="M11" s="2559"/>
      <c r="N11" s="2559"/>
      <c r="O11" s="2559"/>
      <c r="P11" s="2559"/>
      <c r="Q11" s="2559"/>
    </row>
    <row r="12" spans="1:90" ht="15.75" customHeight="1">
      <c r="A12" s="5317">
        <v>1989</v>
      </c>
      <c r="B12" s="5502">
        <v>1051260</v>
      </c>
      <c r="C12" s="5502">
        <v>21822</v>
      </c>
      <c r="D12" s="5502">
        <v>7149</v>
      </c>
      <c r="E12" s="5502">
        <v>498</v>
      </c>
      <c r="F12" s="5502">
        <v>415</v>
      </c>
      <c r="G12" s="5502">
        <v>11197</v>
      </c>
      <c r="H12" s="67">
        <v>711</v>
      </c>
      <c r="I12" s="2559"/>
      <c r="J12" s="2559"/>
      <c r="K12" s="2559"/>
      <c r="L12" s="2559"/>
      <c r="M12" s="2559"/>
      <c r="N12" s="2559"/>
      <c r="O12" s="2559"/>
      <c r="P12" s="2559"/>
      <c r="Q12" s="2559"/>
    </row>
    <row r="13" spans="1:90" ht="15.75" customHeight="1">
      <c r="A13" s="5317">
        <v>1990</v>
      </c>
      <c r="B13" s="5502">
        <v>1058775</v>
      </c>
      <c r="C13" s="5502">
        <v>22602</v>
      </c>
      <c r="D13" s="5502">
        <v>7031</v>
      </c>
      <c r="E13" s="5502">
        <v>462</v>
      </c>
      <c r="F13" s="5502">
        <v>365</v>
      </c>
      <c r="G13" s="5502">
        <v>11425</v>
      </c>
      <c r="H13" s="67">
        <v>549</v>
      </c>
      <c r="I13" s="2559"/>
      <c r="J13" s="2559"/>
      <c r="K13" s="2559"/>
      <c r="L13" s="2559"/>
      <c r="M13" s="2559"/>
      <c r="N13" s="2559"/>
      <c r="O13" s="2559"/>
      <c r="P13" s="2559"/>
      <c r="Q13" s="2559"/>
    </row>
    <row r="14" spans="1:90" ht="15.75" customHeight="1">
      <c r="A14" s="5317">
        <v>1991</v>
      </c>
      <c r="B14" s="5502">
        <v>1070266</v>
      </c>
      <c r="C14" s="5502">
        <v>22197</v>
      </c>
      <c r="D14" s="5502">
        <v>7027</v>
      </c>
      <c r="E14" s="5502">
        <v>413</v>
      </c>
      <c r="F14" s="5502">
        <v>400</v>
      </c>
      <c r="G14" s="5502">
        <v>11295</v>
      </c>
      <c r="H14" s="67">
        <v>707</v>
      </c>
      <c r="I14" s="2559"/>
      <c r="J14" s="2559"/>
      <c r="K14" s="2559"/>
      <c r="L14" s="2559"/>
      <c r="M14" s="2559"/>
      <c r="N14" s="2559"/>
      <c r="O14" s="2559"/>
      <c r="P14" s="2559"/>
      <c r="Q14" s="2559"/>
    </row>
    <row r="15" spans="1:90" ht="15.75" customHeight="1">
      <c r="A15" s="5317">
        <v>1992</v>
      </c>
      <c r="B15" s="5502">
        <v>1084441</v>
      </c>
      <c r="C15" s="5502">
        <v>22902</v>
      </c>
      <c r="D15" s="5502">
        <v>7023</v>
      </c>
      <c r="E15" s="5502">
        <v>426</v>
      </c>
      <c r="F15" s="5502">
        <v>291</v>
      </c>
      <c r="G15" s="5502">
        <v>11408</v>
      </c>
      <c r="H15" s="67">
        <v>781</v>
      </c>
      <c r="I15" s="2559"/>
      <c r="J15" s="2559"/>
      <c r="K15" s="2559"/>
      <c r="L15" s="2559"/>
      <c r="M15" s="2559"/>
      <c r="N15" s="2559"/>
      <c r="O15" s="2559"/>
      <c r="P15" s="2559"/>
      <c r="Q15" s="2559"/>
    </row>
    <row r="16" spans="1:90" ht="15.75" customHeight="1">
      <c r="A16" s="5317">
        <v>1993</v>
      </c>
      <c r="B16" s="5502">
        <v>1097374</v>
      </c>
      <c r="C16" s="5502">
        <v>22329</v>
      </c>
      <c r="D16" s="5502">
        <v>7433</v>
      </c>
      <c r="E16" s="5502">
        <v>438</v>
      </c>
      <c r="F16" s="5502">
        <v>337</v>
      </c>
      <c r="G16" s="5502">
        <v>11576</v>
      </c>
      <c r="H16" s="67">
        <v>762</v>
      </c>
      <c r="I16" s="2559"/>
      <c r="J16" s="2559"/>
      <c r="K16" s="2559"/>
      <c r="L16" s="2559"/>
      <c r="M16" s="2559"/>
      <c r="N16" s="2559"/>
      <c r="O16" s="2559"/>
      <c r="P16" s="2559"/>
      <c r="Q16" s="2559"/>
    </row>
    <row r="17" spans="1:17" ht="15.75" customHeight="1">
      <c r="A17" s="5317">
        <v>1994</v>
      </c>
      <c r="B17" s="5502">
        <v>1112846</v>
      </c>
      <c r="C17" s="5502">
        <v>21795</v>
      </c>
      <c r="D17" s="5502">
        <v>7402</v>
      </c>
      <c r="E17" s="5502">
        <v>394</v>
      </c>
      <c r="F17" s="5502">
        <v>274</v>
      </c>
      <c r="G17" s="5502">
        <v>11414</v>
      </c>
      <c r="H17" s="67">
        <v>733</v>
      </c>
      <c r="I17" s="2559"/>
      <c r="J17" s="2559"/>
      <c r="K17" s="2559"/>
      <c r="L17" s="2559"/>
      <c r="M17" s="2559"/>
      <c r="N17" s="2559"/>
      <c r="O17" s="2559"/>
      <c r="P17" s="2559"/>
      <c r="Q17" s="2559"/>
    </row>
    <row r="18" spans="1:17" ht="15.75" customHeight="1">
      <c r="A18" s="5317">
        <v>1995</v>
      </c>
      <c r="B18" s="5502">
        <v>1122457</v>
      </c>
      <c r="C18" s="5502">
        <v>20549</v>
      </c>
      <c r="D18" s="5502">
        <v>7465</v>
      </c>
      <c r="E18" s="5502">
        <v>404</v>
      </c>
      <c r="F18" s="5502">
        <v>299</v>
      </c>
      <c r="G18" s="5502">
        <v>10624</v>
      </c>
      <c r="H18" s="67">
        <v>801</v>
      </c>
      <c r="I18" s="2559"/>
      <c r="J18" s="2559"/>
      <c r="K18" s="2559"/>
      <c r="L18" s="2559"/>
      <c r="M18" s="2559"/>
      <c r="N18" s="2559"/>
      <c r="O18" s="2559"/>
      <c r="P18" s="2559"/>
      <c r="Q18" s="2559"/>
    </row>
    <row r="19" spans="1:17" ht="15.75" customHeight="1">
      <c r="A19" s="5317">
        <v>1996</v>
      </c>
      <c r="B19" s="5502">
        <v>1133996</v>
      </c>
      <c r="C19" s="5502">
        <v>20763</v>
      </c>
      <c r="D19" s="5502">
        <v>7670</v>
      </c>
      <c r="E19" s="5502">
        <v>459</v>
      </c>
      <c r="F19" s="5502">
        <v>266</v>
      </c>
      <c r="G19" s="5502">
        <v>10700</v>
      </c>
      <c r="H19" s="5504">
        <v>792</v>
      </c>
      <c r="I19" s="2559"/>
      <c r="J19" s="2559"/>
      <c r="K19" s="2559"/>
      <c r="L19" s="2559"/>
      <c r="M19" s="2559"/>
      <c r="N19" s="2559"/>
      <c r="O19" s="2559"/>
      <c r="P19" s="2559"/>
      <c r="Q19" s="2559"/>
    </row>
    <row r="20" spans="1:17" ht="15.75" customHeight="1">
      <c r="A20" s="5317">
        <v>1997</v>
      </c>
      <c r="B20" s="5502">
        <v>1148284</v>
      </c>
      <c r="C20" s="5502">
        <v>20012</v>
      </c>
      <c r="D20" s="5502">
        <v>7986</v>
      </c>
      <c r="E20" s="5502">
        <v>406</v>
      </c>
      <c r="F20" s="5502">
        <v>257</v>
      </c>
      <c r="G20" s="5502">
        <v>10887</v>
      </c>
      <c r="H20" s="5504">
        <v>891</v>
      </c>
      <c r="I20" s="2559"/>
      <c r="J20" s="2559"/>
      <c r="K20" s="2559"/>
      <c r="L20" s="2559"/>
      <c r="M20" s="2559"/>
      <c r="N20" s="2559"/>
      <c r="O20" s="2559"/>
      <c r="P20" s="2559"/>
      <c r="Q20" s="2559"/>
    </row>
    <row r="21" spans="1:17" ht="15.75" customHeight="1">
      <c r="A21" s="5317">
        <v>1998</v>
      </c>
      <c r="B21" s="5502">
        <v>1160421</v>
      </c>
      <c r="C21" s="5502">
        <v>19434</v>
      </c>
      <c r="D21" s="5502">
        <v>7839</v>
      </c>
      <c r="E21" s="5502">
        <v>376</v>
      </c>
      <c r="F21" s="5502">
        <v>227</v>
      </c>
      <c r="G21" s="5502">
        <v>10898</v>
      </c>
      <c r="H21" s="5504">
        <v>1012</v>
      </c>
      <c r="I21" s="2559"/>
      <c r="J21" s="2559"/>
      <c r="K21" s="2559"/>
      <c r="L21" s="2559"/>
      <c r="M21" s="2559"/>
      <c r="N21" s="2559"/>
      <c r="O21" s="2559"/>
      <c r="P21" s="2559"/>
      <c r="Q21" s="2559"/>
    </row>
    <row r="22" spans="1:17" ht="15.75" customHeight="1">
      <c r="A22" s="5317">
        <v>1999</v>
      </c>
      <c r="B22" s="5502">
        <v>1175267</v>
      </c>
      <c r="C22" s="5502">
        <v>20311</v>
      </c>
      <c r="D22" s="5502">
        <v>7944</v>
      </c>
      <c r="E22" s="5502">
        <v>396</v>
      </c>
      <c r="F22" s="5502">
        <v>226</v>
      </c>
      <c r="G22" s="5502">
        <v>11295</v>
      </c>
      <c r="H22" s="315">
        <v>1150</v>
      </c>
      <c r="I22" s="2559"/>
      <c r="J22" s="2559"/>
      <c r="K22" s="2559"/>
      <c r="L22" s="2559"/>
      <c r="M22" s="2559"/>
      <c r="N22" s="2559"/>
      <c r="O22" s="2559"/>
      <c r="P22" s="2559"/>
      <c r="Q22" s="2559"/>
    </row>
    <row r="23" spans="1:17" ht="15.75" customHeight="1">
      <c r="A23" s="5317">
        <v>2000</v>
      </c>
      <c r="B23" s="5502">
        <v>1186873</v>
      </c>
      <c r="C23" s="5502">
        <v>20205</v>
      </c>
      <c r="D23" s="5502">
        <v>7982</v>
      </c>
      <c r="E23" s="5502">
        <v>322</v>
      </c>
      <c r="F23" s="5502">
        <v>266</v>
      </c>
      <c r="G23" s="5502">
        <v>10963</v>
      </c>
      <c r="H23" s="315">
        <v>1191</v>
      </c>
      <c r="I23" s="2559"/>
      <c r="J23" s="2559"/>
      <c r="K23" s="2559"/>
      <c r="L23" s="2559"/>
      <c r="M23" s="2559"/>
      <c r="N23" s="2559"/>
      <c r="O23" s="2559"/>
      <c r="P23" s="2559"/>
      <c r="Q23" s="2559"/>
    </row>
    <row r="24" spans="1:17" ht="15.75" customHeight="1">
      <c r="A24" s="5317">
        <v>2001</v>
      </c>
      <c r="B24" s="5502">
        <v>1196287</v>
      </c>
      <c r="C24" s="5502">
        <v>19696</v>
      </c>
      <c r="D24" s="5502">
        <v>7983</v>
      </c>
      <c r="E24" s="5502">
        <v>282</v>
      </c>
      <c r="F24" s="5502">
        <v>244</v>
      </c>
      <c r="G24" s="5502">
        <v>10635</v>
      </c>
      <c r="H24" s="315">
        <v>1512</v>
      </c>
      <c r="I24" s="2559"/>
      <c r="J24" s="2559"/>
      <c r="K24" s="2559"/>
      <c r="L24" s="2559"/>
      <c r="M24" s="2559"/>
      <c r="N24" s="2559"/>
      <c r="O24" s="2559"/>
      <c r="P24" s="2559"/>
      <c r="Q24" s="2559"/>
    </row>
    <row r="25" spans="1:17" ht="15.75" customHeight="1">
      <c r="A25" s="5317">
        <v>2002</v>
      </c>
      <c r="B25" s="5502">
        <v>1204621</v>
      </c>
      <c r="C25" s="5502">
        <v>19983</v>
      </c>
      <c r="D25" s="5502">
        <v>8310</v>
      </c>
      <c r="E25" s="5502">
        <v>297</v>
      </c>
      <c r="F25" s="5502">
        <v>203</v>
      </c>
      <c r="G25" s="5502">
        <v>10484</v>
      </c>
      <c r="H25" s="315">
        <v>1291</v>
      </c>
      <c r="I25" s="2559"/>
      <c r="J25" s="2559"/>
      <c r="K25" s="2559"/>
      <c r="L25" s="2559"/>
      <c r="M25" s="2559"/>
      <c r="N25" s="2559"/>
      <c r="O25" s="2559"/>
      <c r="P25" s="2559"/>
      <c r="Q25" s="2559"/>
    </row>
    <row r="26" spans="1:17" ht="15.75" customHeight="1">
      <c r="A26" s="5317">
        <v>2003</v>
      </c>
      <c r="B26" s="5502">
        <v>1213370</v>
      </c>
      <c r="C26" s="5502">
        <v>19343</v>
      </c>
      <c r="D26" s="5502">
        <v>8520</v>
      </c>
      <c r="E26" s="5502">
        <v>250</v>
      </c>
      <c r="F26" s="5502">
        <v>220</v>
      </c>
      <c r="G26" s="5502">
        <v>10812</v>
      </c>
      <c r="H26" s="315">
        <v>1190</v>
      </c>
      <c r="I26" s="2559"/>
      <c r="J26" s="2559"/>
      <c r="K26" s="2559"/>
      <c r="L26" s="2559"/>
      <c r="M26" s="2559"/>
      <c r="N26" s="2559"/>
      <c r="O26" s="2559"/>
      <c r="P26" s="2559"/>
      <c r="Q26" s="2559"/>
    </row>
    <row r="27" spans="1:17" ht="15.75" customHeight="1">
      <c r="A27" s="5317">
        <v>2004</v>
      </c>
      <c r="B27" s="5502">
        <v>1221003</v>
      </c>
      <c r="C27" s="5502">
        <v>19230</v>
      </c>
      <c r="D27" s="5502">
        <v>8475</v>
      </c>
      <c r="E27" s="5502">
        <v>277</v>
      </c>
      <c r="F27" s="5502">
        <v>191</v>
      </c>
      <c r="G27" s="5502">
        <v>11385</v>
      </c>
      <c r="H27" s="315">
        <v>1162</v>
      </c>
      <c r="I27" s="2559"/>
      <c r="J27" s="2559"/>
      <c r="K27" s="2559"/>
      <c r="L27" s="2559"/>
      <c r="M27" s="2559"/>
      <c r="N27" s="2559"/>
      <c r="O27" s="2559"/>
      <c r="P27" s="2559"/>
      <c r="Q27" s="2559"/>
    </row>
    <row r="28" spans="1:17" ht="15.75" customHeight="1">
      <c r="A28" s="5317">
        <v>2005</v>
      </c>
      <c r="B28" s="5502">
        <v>1228254</v>
      </c>
      <c r="C28" s="5502">
        <v>18820</v>
      </c>
      <c r="D28" s="5502">
        <v>8646</v>
      </c>
      <c r="E28" s="5502">
        <v>248</v>
      </c>
      <c r="F28" s="5502">
        <v>185</v>
      </c>
      <c r="G28" s="5502">
        <v>11294</v>
      </c>
      <c r="H28" s="315">
        <v>1133</v>
      </c>
      <c r="I28" s="2559"/>
      <c r="J28" s="2559"/>
      <c r="K28" s="2559"/>
      <c r="L28" s="2559"/>
      <c r="M28" s="2559"/>
      <c r="N28" s="2559"/>
      <c r="O28" s="2559"/>
      <c r="P28" s="2559"/>
      <c r="Q28" s="2559"/>
    </row>
    <row r="29" spans="1:17" ht="15.75" customHeight="1">
      <c r="A29" s="5317">
        <v>2006</v>
      </c>
      <c r="B29" s="5502">
        <v>1233996</v>
      </c>
      <c r="C29" s="5502">
        <v>17604</v>
      </c>
      <c r="D29" s="5502">
        <v>9162</v>
      </c>
      <c r="E29" s="5502">
        <v>249</v>
      </c>
      <c r="F29" s="5502">
        <v>147</v>
      </c>
      <c r="G29" s="5502">
        <v>11471</v>
      </c>
      <c r="H29" s="315">
        <v>1379</v>
      </c>
      <c r="I29" s="2559"/>
      <c r="J29" s="2559"/>
      <c r="K29" s="2559"/>
      <c r="L29" s="2559"/>
      <c r="M29" s="2559"/>
      <c r="N29" s="2559"/>
      <c r="O29" s="2559"/>
      <c r="P29" s="2559"/>
      <c r="Q29" s="2559"/>
    </row>
    <row r="30" spans="1:17" ht="15.75" customHeight="1">
      <c r="A30" s="5317">
        <v>2007</v>
      </c>
      <c r="B30" s="5502">
        <v>1239630</v>
      </c>
      <c r="C30" s="5502">
        <v>17034</v>
      </c>
      <c r="D30" s="5502">
        <v>8498</v>
      </c>
      <c r="E30" s="5502">
        <v>261</v>
      </c>
      <c r="F30" s="5502">
        <v>172</v>
      </c>
      <c r="G30" s="5502">
        <v>11547</v>
      </c>
      <c r="H30" s="315">
        <v>1302</v>
      </c>
      <c r="I30" s="2559"/>
      <c r="J30" s="2559"/>
      <c r="K30" s="2559"/>
      <c r="L30" s="2559"/>
      <c r="M30" s="2559"/>
      <c r="N30" s="2559"/>
      <c r="O30" s="2559"/>
      <c r="P30" s="2559"/>
      <c r="Q30" s="2559"/>
    </row>
    <row r="31" spans="1:17" ht="15.75" customHeight="1">
      <c r="A31" s="5317">
        <v>2008</v>
      </c>
      <c r="B31" s="5502">
        <v>1244121</v>
      </c>
      <c r="C31" s="5502">
        <v>16372</v>
      </c>
      <c r="D31" s="5502">
        <v>9004</v>
      </c>
      <c r="E31" s="5502">
        <v>236</v>
      </c>
      <c r="F31" s="5502">
        <v>165</v>
      </c>
      <c r="G31" s="5502">
        <v>11197</v>
      </c>
      <c r="H31" s="315">
        <v>1569</v>
      </c>
      <c r="I31" s="2559"/>
      <c r="J31" s="2559"/>
      <c r="K31" s="2559"/>
      <c r="L31" s="2559"/>
      <c r="M31" s="2559"/>
      <c r="N31" s="2559"/>
      <c r="O31" s="2559"/>
      <c r="P31" s="2559"/>
      <c r="Q31" s="2559"/>
    </row>
    <row r="32" spans="1:17" ht="15.75" customHeight="1">
      <c r="A32" s="5317">
        <v>2009</v>
      </c>
      <c r="B32" s="5502">
        <v>1247429</v>
      </c>
      <c r="C32" s="5502">
        <v>15344</v>
      </c>
      <c r="D32" s="5502">
        <v>9224</v>
      </c>
      <c r="E32" s="5502">
        <v>205</v>
      </c>
      <c r="F32" s="5502">
        <v>138</v>
      </c>
      <c r="G32" s="5502">
        <v>10619</v>
      </c>
      <c r="H32" s="315">
        <v>2154</v>
      </c>
      <c r="I32" s="2559"/>
      <c r="J32" s="2559"/>
      <c r="K32" s="2559"/>
      <c r="L32" s="2559"/>
      <c r="M32" s="2559"/>
      <c r="N32" s="2559"/>
      <c r="O32" s="2559"/>
      <c r="P32" s="2559"/>
      <c r="Q32" s="2559"/>
    </row>
    <row r="33" spans="1:17" ht="15.75" customHeight="1">
      <c r="A33" s="5317">
        <v>2010</v>
      </c>
      <c r="B33" s="5502">
        <v>1250400</v>
      </c>
      <c r="C33" s="5502">
        <v>15005</v>
      </c>
      <c r="D33" s="5502">
        <v>9131</v>
      </c>
      <c r="E33" s="5502">
        <v>187</v>
      </c>
      <c r="F33" s="5502">
        <v>103</v>
      </c>
      <c r="G33" s="5502">
        <v>10555</v>
      </c>
      <c r="H33" s="315">
        <v>1837</v>
      </c>
      <c r="I33" s="2559"/>
      <c r="J33" s="2559"/>
      <c r="K33" s="2559"/>
      <c r="L33" s="2559"/>
      <c r="M33" s="2559"/>
      <c r="N33" s="2559"/>
      <c r="O33" s="2559"/>
      <c r="P33" s="2559"/>
      <c r="Q33" s="2559"/>
    </row>
    <row r="34" spans="1:17" ht="15.75" customHeight="1">
      <c r="A34" s="5317">
        <v>2011</v>
      </c>
      <c r="B34" s="5502">
        <v>1252404</v>
      </c>
      <c r="C34" s="5502">
        <v>14701</v>
      </c>
      <c r="D34" s="5502">
        <v>9170</v>
      </c>
      <c r="E34" s="5502">
        <v>189</v>
      </c>
      <c r="F34" s="5502">
        <v>139</v>
      </c>
      <c r="G34" s="5502">
        <v>10499</v>
      </c>
      <c r="H34" s="315">
        <v>1788</v>
      </c>
      <c r="I34" s="2559"/>
      <c r="J34" s="2559"/>
      <c r="K34" s="2559"/>
      <c r="L34" s="2559"/>
      <c r="M34" s="2559"/>
      <c r="N34" s="2559"/>
      <c r="O34" s="2559"/>
      <c r="P34" s="2559"/>
      <c r="Q34" s="2559"/>
    </row>
    <row r="35" spans="1:17" ht="15.75" customHeight="1">
      <c r="A35" s="5317">
        <v>2012</v>
      </c>
      <c r="B35" s="5502">
        <v>1255882</v>
      </c>
      <c r="C35" s="5502">
        <v>14494</v>
      </c>
      <c r="D35" s="5502">
        <v>9343</v>
      </c>
      <c r="E35" s="5502">
        <v>199</v>
      </c>
      <c r="F35" s="5502">
        <v>140</v>
      </c>
      <c r="G35" s="5502">
        <v>10382</v>
      </c>
      <c r="H35" s="315">
        <v>2003</v>
      </c>
      <c r="I35" s="2559"/>
      <c r="J35" s="2559"/>
      <c r="K35" s="2559"/>
      <c r="L35" s="2559"/>
      <c r="M35" s="2559"/>
      <c r="N35" s="2559"/>
      <c r="O35" s="2559"/>
      <c r="P35" s="2559"/>
      <c r="Q35" s="2559"/>
    </row>
    <row r="36" spans="1:17" ht="15.75" customHeight="1">
      <c r="A36" s="5317">
        <v>2013</v>
      </c>
      <c r="B36" s="5502">
        <v>1258653</v>
      </c>
      <c r="C36" s="5502">
        <v>13688</v>
      </c>
      <c r="D36" s="5502">
        <v>9440</v>
      </c>
      <c r="E36" s="5502">
        <v>165</v>
      </c>
      <c r="F36" s="5502">
        <v>117</v>
      </c>
      <c r="G36" s="5502">
        <v>9575</v>
      </c>
      <c r="H36" s="315">
        <v>1584</v>
      </c>
      <c r="I36" s="2559"/>
      <c r="J36" s="2559"/>
      <c r="K36" s="2559"/>
      <c r="L36" s="2559"/>
      <c r="M36" s="2559"/>
      <c r="N36" s="2559"/>
      <c r="O36" s="2559"/>
      <c r="P36" s="2559"/>
      <c r="Q36" s="2559"/>
    </row>
    <row r="37" spans="1:17" ht="15.75" customHeight="1">
      <c r="A37" s="5317">
        <v>2014</v>
      </c>
      <c r="B37" s="5502">
        <v>1260934</v>
      </c>
      <c r="C37" s="5502">
        <v>13415</v>
      </c>
      <c r="D37" s="5502">
        <v>9682</v>
      </c>
      <c r="E37" s="5502">
        <v>194</v>
      </c>
      <c r="F37" s="5502">
        <v>138</v>
      </c>
      <c r="G37" s="5502">
        <v>9959</v>
      </c>
      <c r="H37" s="315">
        <v>2262</v>
      </c>
      <c r="I37" s="2559"/>
      <c r="J37" s="2559"/>
      <c r="K37" s="2559"/>
      <c r="L37" s="2559"/>
      <c r="M37" s="2559"/>
      <c r="N37" s="2559"/>
      <c r="O37" s="2559"/>
      <c r="P37" s="2559"/>
      <c r="Q37" s="2559"/>
    </row>
    <row r="38" spans="1:17" ht="15.75" customHeight="1">
      <c r="A38" s="5317">
        <v>2015</v>
      </c>
      <c r="B38" s="5502">
        <v>1262605</v>
      </c>
      <c r="C38" s="5502">
        <v>12738</v>
      </c>
      <c r="D38" s="5502">
        <v>9747</v>
      </c>
      <c r="E38" s="5502">
        <v>173</v>
      </c>
      <c r="F38" s="5502">
        <v>125</v>
      </c>
      <c r="G38" s="5502">
        <v>9709</v>
      </c>
      <c r="H38" s="315">
        <v>2161</v>
      </c>
      <c r="I38" s="2559"/>
      <c r="J38" s="2559"/>
      <c r="K38" s="2559"/>
      <c r="L38" s="2559"/>
      <c r="M38" s="2559"/>
      <c r="N38" s="2559"/>
      <c r="O38" s="2559"/>
      <c r="P38" s="2559"/>
      <c r="Q38" s="2559"/>
    </row>
    <row r="39" spans="1:17" ht="15.75" customHeight="1">
      <c r="A39" s="5317">
        <v>2016</v>
      </c>
      <c r="B39" s="5502">
        <v>1263473</v>
      </c>
      <c r="C39" s="5502">
        <v>13082</v>
      </c>
      <c r="D39" s="5502">
        <v>10174</v>
      </c>
      <c r="E39" s="5502">
        <v>154</v>
      </c>
      <c r="F39" s="5502">
        <v>127</v>
      </c>
      <c r="G39" s="5502">
        <v>10042</v>
      </c>
      <c r="H39" s="315">
        <v>1910</v>
      </c>
      <c r="I39" s="2559"/>
      <c r="J39" s="2559"/>
      <c r="K39" s="2559"/>
      <c r="L39" s="2559"/>
      <c r="M39" s="2559"/>
      <c r="N39" s="2559"/>
      <c r="O39" s="2559"/>
      <c r="P39" s="2559"/>
      <c r="Q39" s="2559"/>
    </row>
    <row r="40" spans="1:17" ht="15.75" customHeight="1">
      <c r="A40" s="5317">
        <v>2017</v>
      </c>
      <c r="B40" s="5502">
        <v>1264613</v>
      </c>
      <c r="C40" s="5502">
        <v>13479</v>
      </c>
      <c r="D40" s="5502">
        <v>10140</v>
      </c>
      <c r="E40" s="5502">
        <v>164</v>
      </c>
      <c r="F40" s="5502">
        <v>135</v>
      </c>
      <c r="G40" s="5502">
        <v>9757</v>
      </c>
      <c r="H40" s="315">
        <v>1996</v>
      </c>
      <c r="I40" s="2559"/>
      <c r="J40" s="2559"/>
      <c r="K40" s="2559"/>
      <c r="L40" s="2559"/>
      <c r="M40" s="2559"/>
      <c r="N40" s="2559"/>
      <c r="O40" s="2559"/>
      <c r="P40" s="2559"/>
      <c r="Q40" s="2559"/>
    </row>
    <row r="41" spans="1:17" ht="15.75" customHeight="1">
      <c r="A41" s="5317">
        <v>2018</v>
      </c>
      <c r="B41" s="5502">
        <v>1265303</v>
      </c>
      <c r="C41" s="5502">
        <v>12965</v>
      </c>
      <c r="D41" s="5502">
        <v>10787</v>
      </c>
      <c r="E41" s="5502">
        <v>181</v>
      </c>
      <c r="F41" s="5502">
        <v>130</v>
      </c>
      <c r="G41" s="5502">
        <v>10034</v>
      </c>
      <c r="H41" s="315">
        <v>2425</v>
      </c>
      <c r="I41" s="2559"/>
      <c r="J41" s="2559"/>
      <c r="K41" s="2559"/>
      <c r="L41" s="2559"/>
      <c r="M41" s="2559"/>
      <c r="N41" s="2559"/>
      <c r="O41" s="2559"/>
      <c r="P41" s="2559"/>
      <c r="Q41" s="2559"/>
    </row>
    <row r="42" spans="1:17" ht="15.75" customHeight="1" thickBot="1">
      <c r="A42" s="5326">
        <v>2019</v>
      </c>
      <c r="B42" s="5503">
        <v>1265711</v>
      </c>
      <c r="C42" s="5503">
        <v>12862</v>
      </c>
      <c r="D42" s="5503">
        <v>11174</v>
      </c>
      <c r="E42" s="5503">
        <v>187</v>
      </c>
      <c r="F42" s="5503">
        <v>139</v>
      </c>
      <c r="G42" s="5503">
        <v>9709</v>
      </c>
      <c r="H42" s="316">
        <v>2174</v>
      </c>
      <c r="I42" s="2559"/>
      <c r="J42" s="2559"/>
      <c r="K42" s="2559"/>
      <c r="L42" s="2559"/>
      <c r="M42" s="2559"/>
      <c r="N42" s="2559"/>
      <c r="O42" s="2559"/>
      <c r="P42" s="2559"/>
      <c r="Q42" s="2559"/>
    </row>
    <row r="43" spans="1:17" ht="17.25" customHeight="1">
      <c r="A43" s="73" t="s">
        <v>348</v>
      </c>
      <c r="I43" s="2559"/>
      <c r="J43" s="2559"/>
      <c r="K43" s="2559"/>
      <c r="L43" s="2559"/>
      <c r="M43" s="2559"/>
      <c r="N43" s="2559"/>
      <c r="O43" s="2559"/>
      <c r="P43" s="2559"/>
      <c r="Q43" s="2559"/>
    </row>
    <row r="44" spans="1:17" ht="15" customHeight="1">
      <c r="A44" s="81" t="s">
        <v>349</v>
      </c>
      <c r="I44" s="2559"/>
      <c r="J44" s="2559"/>
      <c r="K44" s="2559"/>
      <c r="L44" s="2559"/>
      <c r="M44" s="2559"/>
      <c r="N44" s="2559"/>
      <c r="O44" s="2559"/>
      <c r="P44" s="2559"/>
      <c r="Q44" s="2559"/>
    </row>
    <row r="45" spans="1:17" ht="15" customHeight="1">
      <c r="A45" s="81" t="s">
        <v>350</v>
      </c>
      <c r="F45" s="73"/>
      <c r="I45" s="2559"/>
      <c r="J45" s="2559"/>
      <c r="K45" s="2559"/>
      <c r="L45" s="2559"/>
      <c r="M45" s="2559"/>
      <c r="N45" s="2559"/>
      <c r="O45" s="2559"/>
      <c r="P45" s="2559"/>
      <c r="Q45" s="2559"/>
    </row>
    <row r="46" spans="1:17" ht="15" customHeight="1">
      <c r="A46" s="73" t="s">
        <v>351</v>
      </c>
      <c r="I46" s="2559"/>
      <c r="J46" s="2559"/>
      <c r="K46" s="2559"/>
      <c r="L46" s="2559"/>
      <c r="M46" s="2559"/>
      <c r="N46" s="2559"/>
      <c r="O46" s="2559"/>
      <c r="P46" s="2559"/>
      <c r="Q46" s="2559"/>
    </row>
    <row r="47" spans="1:17" ht="15" customHeight="1">
      <c r="A47" s="126" t="s">
        <v>352</v>
      </c>
      <c r="I47" s="2559"/>
      <c r="J47" s="2559"/>
      <c r="K47" s="2559"/>
      <c r="L47" s="2559"/>
      <c r="M47" s="2559"/>
      <c r="N47" s="2559"/>
      <c r="O47" s="2559"/>
      <c r="P47" s="2559"/>
      <c r="Q47" s="2559"/>
    </row>
    <row r="48" spans="1:17" ht="15" customHeight="1">
      <c r="A48" s="2559"/>
      <c r="I48" s="2559"/>
      <c r="J48" s="2559"/>
      <c r="K48" s="2559"/>
      <c r="L48" s="2559"/>
      <c r="M48" s="2559"/>
      <c r="N48" s="2559"/>
      <c r="O48" s="2559"/>
      <c r="P48" s="2559"/>
      <c r="Q48" s="2559"/>
    </row>
  </sheetData>
  <mergeCells count="1">
    <mergeCell ref="A1:C1"/>
  </mergeCells>
  <hyperlinks>
    <hyperlink ref="A1" location="CONTENT!A1" display="Back to table of contents"/>
  </hyperlinks>
  <pageMargins left="0.82677165354330695" right="0.511811023622047" top="0.55118110236220497" bottom="0.23622047244094499" header="0.55118110236220497" footer="0.47244094488188998"/>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L52"/>
  <sheetViews>
    <sheetView workbookViewId="0">
      <selection sqref="A1:C1"/>
    </sheetView>
  </sheetViews>
  <sheetFormatPr defaultColWidth="10.6640625" defaultRowHeight="15.75"/>
  <cols>
    <col min="1" max="1" width="16" style="10" customWidth="1"/>
    <col min="2" max="2" width="15.1640625" style="10" customWidth="1"/>
    <col min="3" max="3" width="13" style="10" customWidth="1"/>
    <col min="4" max="4" width="12.33203125" style="10" customWidth="1"/>
    <col min="5" max="5" width="12" style="10" customWidth="1"/>
    <col min="6" max="6" width="13.1640625" style="10" customWidth="1"/>
    <col min="7" max="7" width="13.33203125" style="10" customWidth="1"/>
    <col min="8" max="16384" width="10.6640625" style="10"/>
  </cols>
  <sheetData>
    <row r="1" spans="1:90">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9" customHeight="1"/>
    <row r="3" spans="1:90" ht="18.75" customHeight="1" thickBot="1">
      <c r="A3" s="6" t="s">
        <v>353</v>
      </c>
    </row>
    <row r="4" spans="1:90" ht="21" customHeight="1">
      <c r="A4" s="5312"/>
      <c r="B4" s="5312" t="s">
        <v>257</v>
      </c>
      <c r="C4" s="5312" t="s">
        <v>354</v>
      </c>
      <c r="D4" s="5312"/>
      <c r="E4" s="5312" t="s">
        <v>339</v>
      </c>
      <c r="F4" s="5312" t="s">
        <v>355</v>
      </c>
      <c r="G4" s="5312" t="s">
        <v>341</v>
      </c>
    </row>
    <row r="5" spans="1:90" ht="14.25" customHeight="1">
      <c r="A5" s="5317" t="s">
        <v>342</v>
      </c>
      <c r="B5" s="5317" t="s">
        <v>343</v>
      </c>
      <c r="C5" s="5317" t="s">
        <v>356</v>
      </c>
      <c r="D5" s="5317" t="s">
        <v>266</v>
      </c>
      <c r="E5" s="321" t="s">
        <v>344</v>
      </c>
      <c r="F5" s="5317" t="s">
        <v>356</v>
      </c>
      <c r="G5" s="5317" t="s">
        <v>345</v>
      </c>
    </row>
    <row r="6" spans="1:90" ht="15" customHeight="1" thickBot="1">
      <c r="A6" s="5501"/>
      <c r="B6" s="5394" t="s">
        <v>357</v>
      </c>
      <c r="C6" s="5326"/>
      <c r="D6" s="5326"/>
      <c r="E6" s="5326"/>
      <c r="F6" s="5326"/>
      <c r="G6" s="5326"/>
    </row>
    <row r="7" spans="1:90" ht="15" customHeight="1">
      <c r="A7" s="5317">
        <v>1978</v>
      </c>
      <c r="B7" s="67">
        <v>907779</v>
      </c>
      <c r="C7" s="67">
        <v>24250</v>
      </c>
      <c r="D7" s="5502">
        <v>6400</v>
      </c>
      <c r="E7" s="67">
        <v>823</v>
      </c>
      <c r="F7" s="67">
        <v>653</v>
      </c>
      <c r="G7" s="67">
        <v>10532</v>
      </c>
    </row>
    <row r="8" spans="1:90" ht="15" customHeight="1">
      <c r="A8" s="5317">
        <v>1979</v>
      </c>
      <c r="B8" s="67">
        <v>922807</v>
      </c>
      <c r="C8" s="67">
        <v>25056</v>
      </c>
      <c r="D8" s="5502">
        <v>6625</v>
      </c>
      <c r="E8" s="67">
        <v>824</v>
      </c>
      <c r="F8" s="67">
        <v>650</v>
      </c>
      <c r="G8" s="67">
        <v>9080</v>
      </c>
    </row>
    <row r="9" spans="1:90" ht="15" customHeight="1">
      <c r="A9" s="5317">
        <v>1980</v>
      </c>
      <c r="B9" s="67">
        <v>937886</v>
      </c>
      <c r="C9" s="67">
        <v>24983</v>
      </c>
      <c r="D9" s="5502">
        <v>6685</v>
      </c>
      <c r="E9" s="67">
        <v>808</v>
      </c>
      <c r="F9" s="67">
        <v>623</v>
      </c>
      <c r="G9" s="67">
        <v>8629</v>
      </c>
    </row>
    <row r="10" spans="1:90" ht="15" customHeight="1">
      <c r="A10" s="5317">
        <v>1981</v>
      </c>
      <c r="B10" s="67">
        <v>950785</v>
      </c>
      <c r="C10" s="67">
        <v>23670</v>
      </c>
      <c r="D10" s="5502">
        <v>6404</v>
      </c>
      <c r="E10" s="67">
        <v>795</v>
      </c>
      <c r="F10" s="67">
        <v>553</v>
      </c>
      <c r="G10" s="67">
        <v>8169</v>
      </c>
    </row>
    <row r="11" spans="1:90" ht="15" customHeight="1">
      <c r="A11" s="5317">
        <v>1982</v>
      </c>
      <c r="B11" s="67">
        <v>960994</v>
      </c>
      <c r="C11" s="67">
        <v>21247</v>
      </c>
      <c r="D11" s="5502">
        <v>6385</v>
      </c>
      <c r="E11" s="67">
        <v>624</v>
      </c>
      <c r="F11" s="67">
        <v>438</v>
      </c>
      <c r="G11" s="67">
        <v>10597</v>
      </c>
    </row>
    <row r="12" spans="1:90" ht="15" customHeight="1">
      <c r="A12" s="5317">
        <v>1983</v>
      </c>
      <c r="B12" s="67">
        <v>968609</v>
      </c>
      <c r="C12" s="67">
        <v>19948</v>
      </c>
      <c r="D12" s="5502">
        <v>6322</v>
      </c>
      <c r="E12" s="67">
        <v>511</v>
      </c>
      <c r="F12" s="67">
        <v>379</v>
      </c>
      <c r="G12" s="67">
        <v>10067</v>
      </c>
    </row>
    <row r="13" spans="1:90" ht="15" customHeight="1">
      <c r="A13" s="5317">
        <v>1984</v>
      </c>
      <c r="B13" s="67">
        <v>978658</v>
      </c>
      <c r="C13" s="67">
        <v>19222</v>
      </c>
      <c r="D13" s="5502">
        <v>6417</v>
      </c>
      <c r="E13" s="67">
        <v>444</v>
      </c>
      <c r="F13" s="67">
        <v>388</v>
      </c>
      <c r="G13" s="67">
        <v>10638</v>
      </c>
    </row>
    <row r="14" spans="1:90" ht="15" customHeight="1">
      <c r="A14" s="5317">
        <v>1985</v>
      </c>
      <c r="B14" s="67">
        <v>986520</v>
      </c>
      <c r="C14" s="67">
        <v>18520</v>
      </c>
      <c r="D14" s="5502">
        <v>6691</v>
      </c>
      <c r="E14" s="67">
        <v>441</v>
      </c>
      <c r="F14" s="67">
        <v>368</v>
      </c>
      <c r="G14" s="67">
        <v>11088</v>
      </c>
    </row>
    <row r="15" spans="1:90" ht="15" customHeight="1">
      <c r="A15" s="5317">
        <v>1986</v>
      </c>
      <c r="B15" s="67">
        <v>994319</v>
      </c>
      <c r="C15" s="67">
        <v>18225</v>
      </c>
      <c r="D15" s="5502">
        <v>6622</v>
      </c>
      <c r="E15" s="67">
        <v>480</v>
      </c>
      <c r="F15" s="67">
        <v>342</v>
      </c>
      <c r="G15" s="67">
        <v>10337</v>
      </c>
    </row>
    <row r="16" spans="1:90" ht="15" customHeight="1">
      <c r="A16" s="5317">
        <v>1987</v>
      </c>
      <c r="B16" s="67">
        <v>1001607</v>
      </c>
      <c r="C16" s="67">
        <v>19151</v>
      </c>
      <c r="D16" s="5502">
        <v>6581</v>
      </c>
      <c r="E16" s="67">
        <v>463</v>
      </c>
      <c r="F16" s="67">
        <v>344</v>
      </c>
      <c r="G16" s="67">
        <v>11201</v>
      </c>
    </row>
    <row r="17" spans="1:7" ht="15" customHeight="1">
      <c r="A17" s="5317">
        <v>1988</v>
      </c>
      <c r="B17" s="315">
        <v>1009332</v>
      </c>
      <c r="C17" s="67">
        <v>20057</v>
      </c>
      <c r="D17" s="5502">
        <v>6699</v>
      </c>
      <c r="E17" s="67">
        <v>441</v>
      </c>
      <c r="F17" s="67">
        <v>351</v>
      </c>
      <c r="G17" s="67">
        <v>11283</v>
      </c>
    </row>
    <row r="18" spans="1:7" ht="15" customHeight="1">
      <c r="A18" s="5317">
        <v>1989</v>
      </c>
      <c r="B18" s="67">
        <v>1017307</v>
      </c>
      <c r="C18" s="67">
        <v>20955</v>
      </c>
      <c r="D18" s="5502">
        <v>6946</v>
      </c>
      <c r="E18" s="67">
        <v>452</v>
      </c>
      <c r="F18" s="67">
        <v>399</v>
      </c>
      <c r="G18" s="67">
        <v>11040</v>
      </c>
    </row>
    <row r="19" spans="1:7" ht="15" customHeight="1">
      <c r="A19" s="5317">
        <v>1990</v>
      </c>
      <c r="B19" s="67">
        <v>1024571</v>
      </c>
      <c r="C19" s="67">
        <v>21799</v>
      </c>
      <c r="D19" s="5502">
        <v>6854</v>
      </c>
      <c r="E19" s="67">
        <v>434</v>
      </c>
      <c r="F19" s="67">
        <v>348</v>
      </c>
      <c r="G19" s="67">
        <v>11252</v>
      </c>
    </row>
    <row r="20" spans="1:7" ht="15" customHeight="1">
      <c r="A20" s="5317">
        <v>1991</v>
      </c>
      <c r="B20" s="67">
        <v>1035936</v>
      </c>
      <c r="C20" s="67">
        <v>21436</v>
      </c>
      <c r="D20" s="5502">
        <v>6815</v>
      </c>
      <c r="E20" s="67">
        <v>388</v>
      </c>
      <c r="F20" s="67">
        <v>386</v>
      </c>
      <c r="G20" s="67">
        <v>11146</v>
      </c>
    </row>
    <row r="21" spans="1:7" ht="15" customHeight="1">
      <c r="A21" s="5317">
        <v>1992</v>
      </c>
      <c r="B21" s="67">
        <v>1049988</v>
      </c>
      <c r="C21" s="67">
        <v>22170</v>
      </c>
      <c r="D21" s="5502">
        <v>6866</v>
      </c>
      <c r="E21" s="67">
        <v>408</v>
      </c>
      <c r="F21" s="67">
        <v>286</v>
      </c>
      <c r="G21" s="67">
        <v>11246</v>
      </c>
    </row>
    <row r="22" spans="1:7" ht="15" customHeight="1">
      <c r="A22" s="5317">
        <v>1993</v>
      </c>
      <c r="B22" s="67">
        <v>1062855</v>
      </c>
      <c r="C22" s="67">
        <v>21667</v>
      </c>
      <c r="D22" s="5502">
        <v>7275</v>
      </c>
      <c r="E22" s="67">
        <v>424</v>
      </c>
      <c r="F22" s="67">
        <v>333</v>
      </c>
      <c r="G22" s="67">
        <v>11383</v>
      </c>
    </row>
    <row r="23" spans="1:7" ht="15" customHeight="1">
      <c r="A23" s="5317">
        <v>1994</v>
      </c>
      <c r="B23" s="67">
        <v>1078148</v>
      </c>
      <c r="C23" s="67">
        <v>21050</v>
      </c>
      <c r="D23" s="5502">
        <v>7234</v>
      </c>
      <c r="E23" s="67">
        <v>379</v>
      </c>
      <c r="F23" s="67">
        <v>271</v>
      </c>
      <c r="G23" s="67">
        <v>11212</v>
      </c>
    </row>
    <row r="24" spans="1:7" ht="15" customHeight="1">
      <c r="A24" s="5317">
        <v>1995</v>
      </c>
      <c r="B24" s="67">
        <v>1087636</v>
      </c>
      <c r="C24" s="67">
        <v>19824</v>
      </c>
      <c r="D24" s="5502">
        <v>7298</v>
      </c>
      <c r="E24" s="67">
        <v>388</v>
      </c>
      <c r="F24" s="67">
        <v>297</v>
      </c>
      <c r="G24" s="67">
        <v>10430</v>
      </c>
    </row>
    <row r="25" spans="1:7" ht="15" customHeight="1">
      <c r="A25" s="5317">
        <v>1996</v>
      </c>
      <c r="B25" s="67">
        <v>1099057</v>
      </c>
      <c r="C25" s="67">
        <v>20049</v>
      </c>
      <c r="D25" s="5502">
        <v>7508</v>
      </c>
      <c r="E25" s="67">
        <v>445</v>
      </c>
      <c r="F25" s="67">
        <v>264</v>
      </c>
      <c r="G25" s="67">
        <v>10502</v>
      </c>
    </row>
    <row r="26" spans="1:7" ht="15" customHeight="1">
      <c r="A26" s="5317">
        <v>1997</v>
      </c>
      <c r="B26" s="67">
        <v>1113144</v>
      </c>
      <c r="C26" s="67">
        <v>19331</v>
      </c>
      <c r="D26" s="5502">
        <v>7798</v>
      </c>
      <c r="E26" s="67">
        <v>393</v>
      </c>
      <c r="F26" s="67">
        <v>253</v>
      </c>
      <c r="G26" s="67">
        <v>10654</v>
      </c>
    </row>
    <row r="27" spans="1:7" ht="15" customHeight="1">
      <c r="A27" s="5317">
        <v>1998</v>
      </c>
      <c r="B27" s="67">
        <v>1125118</v>
      </c>
      <c r="C27" s="67">
        <v>18744</v>
      </c>
      <c r="D27" s="5502">
        <v>7651</v>
      </c>
      <c r="E27" s="67">
        <v>364</v>
      </c>
      <c r="F27" s="67">
        <v>221</v>
      </c>
      <c r="G27" s="67">
        <v>10650</v>
      </c>
    </row>
    <row r="28" spans="1:7" ht="15" customHeight="1">
      <c r="A28" s="5317">
        <v>1999</v>
      </c>
      <c r="B28" s="67">
        <v>1139718</v>
      </c>
      <c r="C28" s="67">
        <v>19543</v>
      </c>
      <c r="D28" s="5502">
        <v>7791</v>
      </c>
      <c r="E28" s="67">
        <v>375</v>
      </c>
      <c r="F28" s="67">
        <v>219</v>
      </c>
      <c r="G28" s="67">
        <v>11072</v>
      </c>
    </row>
    <row r="29" spans="1:7" ht="15" customHeight="1">
      <c r="A29" s="5317">
        <v>2000</v>
      </c>
      <c r="B29" s="67">
        <v>1151094</v>
      </c>
      <c r="C29" s="67">
        <v>19398</v>
      </c>
      <c r="D29" s="5502">
        <v>7806</v>
      </c>
      <c r="E29" s="67">
        <v>306</v>
      </c>
      <c r="F29" s="67">
        <v>263</v>
      </c>
      <c r="G29" s="67">
        <v>10720</v>
      </c>
    </row>
    <row r="30" spans="1:7" ht="15" customHeight="1">
      <c r="A30" s="5317">
        <v>2001</v>
      </c>
      <c r="B30" s="67">
        <v>1160083</v>
      </c>
      <c r="C30" s="67">
        <v>18884</v>
      </c>
      <c r="D30" s="5502">
        <v>7761</v>
      </c>
      <c r="E30" s="67">
        <v>263</v>
      </c>
      <c r="F30" s="67">
        <v>234</v>
      </c>
      <c r="G30" s="67">
        <v>10414</v>
      </c>
    </row>
    <row r="31" spans="1:7" ht="15" customHeight="1">
      <c r="A31" s="5317">
        <v>2002</v>
      </c>
      <c r="B31" s="67">
        <v>1167995</v>
      </c>
      <c r="C31" s="67">
        <v>19169</v>
      </c>
      <c r="D31" s="5502">
        <v>8081</v>
      </c>
      <c r="E31" s="67">
        <v>278</v>
      </c>
      <c r="F31" s="67">
        <v>197</v>
      </c>
      <c r="G31" s="67">
        <v>10253</v>
      </c>
    </row>
    <row r="32" spans="1:7" ht="15" customHeight="1">
      <c r="A32" s="5317">
        <v>2003</v>
      </c>
      <c r="B32" s="67">
        <v>1176323</v>
      </c>
      <c r="C32" s="67">
        <v>18518</v>
      </c>
      <c r="D32" s="5502">
        <v>8310</v>
      </c>
      <c r="E32" s="67">
        <v>230</v>
      </c>
      <c r="F32" s="67">
        <v>205</v>
      </c>
      <c r="G32" s="67">
        <v>10556</v>
      </c>
    </row>
    <row r="33" spans="1:7" ht="15" customHeight="1">
      <c r="A33" s="5317">
        <v>2004</v>
      </c>
      <c r="B33" s="67">
        <v>1183533</v>
      </c>
      <c r="C33" s="67">
        <v>18285</v>
      </c>
      <c r="D33" s="5502">
        <v>8259</v>
      </c>
      <c r="E33" s="67">
        <v>256</v>
      </c>
      <c r="F33" s="67">
        <v>167</v>
      </c>
      <c r="G33" s="67">
        <v>11138</v>
      </c>
    </row>
    <row r="34" spans="1:7" ht="15" customHeight="1">
      <c r="A34" s="5317">
        <v>2005</v>
      </c>
      <c r="B34" s="67">
        <v>1190361</v>
      </c>
      <c r="C34" s="67">
        <v>17924</v>
      </c>
      <c r="D34" s="5502">
        <v>8422</v>
      </c>
      <c r="E34" s="67">
        <v>237</v>
      </c>
      <c r="F34" s="67">
        <v>173</v>
      </c>
      <c r="G34" s="67">
        <v>11076</v>
      </c>
    </row>
    <row r="35" spans="1:7" ht="15" customHeight="1">
      <c r="A35" s="5317">
        <v>2006</v>
      </c>
      <c r="B35" s="67">
        <v>1195676</v>
      </c>
      <c r="C35" s="67">
        <v>16723</v>
      </c>
      <c r="D35" s="5502">
        <v>8917</v>
      </c>
      <c r="E35" s="67">
        <v>225</v>
      </c>
      <c r="F35" s="67">
        <v>135</v>
      </c>
      <c r="G35" s="67">
        <v>11262</v>
      </c>
    </row>
    <row r="36" spans="1:7" ht="15" customHeight="1">
      <c r="A36" s="5317">
        <v>2007</v>
      </c>
      <c r="B36" s="67">
        <v>1200887</v>
      </c>
      <c r="C36" s="67">
        <v>16190</v>
      </c>
      <c r="D36" s="5502">
        <v>8323</v>
      </c>
      <c r="E36" s="67">
        <v>248</v>
      </c>
      <c r="F36" s="67">
        <v>157</v>
      </c>
      <c r="G36" s="67">
        <v>11361</v>
      </c>
    </row>
    <row r="37" spans="1:7" ht="15" customHeight="1">
      <c r="A37" s="5317">
        <v>2008</v>
      </c>
      <c r="B37" s="67">
        <v>1204955</v>
      </c>
      <c r="C37" s="67">
        <v>15590</v>
      </c>
      <c r="D37" s="5502">
        <v>8798</v>
      </c>
      <c r="E37" s="67">
        <v>223</v>
      </c>
      <c r="F37" s="67">
        <v>159</v>
      </c>
      <c r="G37" s="67">
        <v>11012</v>
      </c>
    </row>
    <row r="38" spans="1:7" ht="15" customHeight="1">
      <c r="A38" s="5317">
        <v>2009</v>
      </c>
      <c r="B38" s="5489">
        <v>1207842</v>
      </c>
      <c r="C38" s="67">
        <v>14623</v>
      </c>
      <c r="D38" s="5502">
        <v>8987</v>
      </c>
      <c r="E38" s="67">
        <v>195</v>
      </c>
      <c r="F38" s="67">
        <v>133</v>
      </c>
      <c r="G38" s="67">
        <v>10446</v>
      </c>
    </row>
    <row r="39" spans="1:7" ht="15" customHeight="1">
      <c r="A39" s="5317">
        <v>2010</v>
      </c>
      <c r="B39" s="5489">
        <v>1210391</v>
      </c>
      <c r="C39" s="67">
        <v>14291</v>
      </c>
      <c r="D39" s="5502">
        <v>8891</v>
      </c>
      <c r="E39" s="67">
        <v>177</v>
      </c>
      <c r="F39" s="67">
        <v>95</v>
      </c>
      <c r="G39" s="67">
        <v>10370</v>
      </c>
    </row>
    <row r="40" spans="1:7" ht="15" customHeight="1">
      <c r="A40" s="5317">
        <v>2011</v>
      </c>
      <c r="B40" s="5489">
        <v>1211970</v>
      </c>
      <c r="C40" s="67">
        <v>14002</v>
      </c>
      <c r="D40" s="5502">
        <v>8951</v>
      </c>
      <c r="E40" s="67">
        <v>177</v>
      </c>
      <c r="F40" s="67">
        <v>136</v>
      </c>
      <c r="G40" s="67">
        <v>10334</v>
      </c>
    </row>
    <row r="41" spans="1:7" ht="15" customHeight="1">
      <c r="A41" s="5317">
        <v>2012</v>
      </c>
      <c r="B41" s="5489">
        <v>1214987</v>
      </c>
      <c r="C41" s="67">
        <v>13766</v>
      </c>
      <c r="D41" s="5502">
        <v>9103</v>
      </c>
      <c r="E41" s="67">
        <v>184</v>
      </c>
      <c r="F41" s="67">
        <v>132</v>
      </c>
      <c r="G41" s="67">
        <v>10197</v>
      </c>
    </row>
    <row r="42" spans="1:7" ht="15" customHeight="1">
      <c r="A42" s="5317">
        <v>2013</v>
      </c>
      <c r="B42" s="5489">
        <v>1217341</v>
      </c>
      <c r="C42" s="67">
        <v>12986</v>
      </c>
      <c r="D42" s="5502">
        <v>9231</v>
      </c>
      <c r="E42" s="67">
        <v>159</v>
      </c>
      <c r="F42" s="67">
        <v>114</v>
      </c>
      <c r="G42" s="67">
        <v>9393</v>
      </c>
    </row>
    <row r="43" spans="1:7" ht="15" customHeight="1">
      <c r="A43" s="5317">
        <v>2014</v>
      </c>
      <c r="B43" s="5489">
        <v>1219265</v>
      </c>
      <c r="C43" s="67">
        <v>12727</v>
      </c>
      <c r="D43" s="5502">
        <v>9438</v>
      </c>
      <c r="E43" s="67">
        <v>179</v>
      </c>
      <c r="F43" s="67">
        <v>130</v>
      </c>
      <c r="G43" s="67">
        <v>9796</v>
      </c>
    </row>
    <row r="44" spans="1:7" ht="15" customHeight="1">
      <c r="A44" s="5317">
        <v>2015</v>
      </c>
      <c r="B44" s="5489">
        <v>1220663</v>
      </c>
      <c r="C44" s="67">
        <v>12057</v>
      </c>
      <c r="D44" s="5502">
        <v>9496</v>
      </c>
      <c r="E44" s="67">
        <v>165</v>
      </c>
      <c r="F44" s="67">
        <v>118</v>
      </c>
      <c r="G44" s="67">
        <v>9548</v>
      </c>
    </row>
    <row r="45" spans="1:7" ht="15" customHeight="1">
      <c r="A45" s="5317">
        <v>2016</v>
      </c>
      <c r="B45" s="5489">
        <v>1221213</v>
      </c>
      <c r="C45" s="67">
        <v>12330</v>
      </c>
      <c r="D45" s="5502">
        <v>9920</v>
      </c>
      <c r="E45" s="67">
        <v>143</v>
      </c>
      <c r="F45" s="67">
        <v>117</v>
      </c>
      <c r="G45" s="67">
        <v>9882</v>
      </c>
    </row>
    <row r="46" spans="1:7" ht="15" customHeight="1">
      <c r="A46" s="5317">
        <v>2017</v>
      </c>
      <c r="B46" s="5489">
        <v>1221975</v>
      </c>
      <c r="C46" s="67">
        <v>12671</v>
      </c>
      <c r="D46" s="5502">
        <v>9914</v>
      </c>
      <c r="E46" s="67">
        <v>148</v>
      </c>
      <c r="F46" s="67">
        <v>128</v>
      </c>
      <c r="G46" s="67">
        <v>9586</v>
      </c>
    </row>
    <row r="47" spans="1:7" ht="15" customHeight="1">
      <c r="A47" s="5317">
        <v>2018</v>
      </c>
      <c r="B47" s="5489">
        <v>1222268</v>
      </c>
      <c r="C47" s="67">
        <v>12202</v>
      </c>
      <c r="D47" s="5502">
        <v>10521</v>
      </c>
      <c r="E47" s="67">
        <v>168</v>
      </c>
      <c r="F47" s="67">
        <v>123</v>
      </c>
      <c r="G47" s="67">
        <v>9834</v>
      </c>
    </row>
    <row r="48" spans="1:7" ht="15" customHeight="1" thickBot="1">
      <c r="A48" s="5326">
        <v>2019</v>
      </c>
      <c r="B48" s="5494">
        <v>1222340</v>
      </c>
      <c r="C48" s="68">
        <v>12056</v>
      </c>
      <c r="D48" s="5503">
        <v>10911</v>
      </c>
      <c r="E48" s="68">
        <v>173</v>
      </c>
      <c r="F48" s="68">
        <v>131</v>
      </c>
      <c r="G48" s="68">
        <v>9501</v>
      </c>
    </row>
    <row r="49" spans="1:1" ht="24" customHeight="1">
      <c r="A49" s="81" t="s">
        <v>358</v>
      </c>
    </row>
    <row r="50" spans="1:1" ht="15" customHeight="1">
      <c r="A50" s="73" t="s">
        <v>359</v>
      </c>
    </row>
    <row r="51" spans="1:1" ht="15" customHeight="1">
      <c r="A51" s="126" t="s">
        <v>360</v>
      </c>
    </row>
    <row r="52" spans="1:1" ht="14.1" customHeight="1">
      <c r="A52" s="126"/>
    </row>
  </sheetData>
  <mergeCells count="1">
    <mergeCell ref="A1:C1"/>
  </mergeCells>
  <hyperlinks>
    <hyperlink ref="A1" location="CONTENT!A1" display="Back to table of contents"/>
  </hyperlinks>
  <pageMargins left="0.86614173228346503" right="0.23622047244094499" top="0.70866141732283505" bottom="0.196850393700787" header="0.511811023622047" footer="0.31496062992126"/>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L44"/>
  <sheetViews>
    <sheetView workbookViewId="0">
      <selection sqref="A1:C1"/>
    </sheetView>
  </sheetViews>
  <sheetFormatPr defaultColWidth="10.6640625" defaultRowHeight="15" customHeight="1"/>
  <cols>
    <col min="1" max="1" width="12" style="10" customWidth="1"/>
    <col min="2" max="2" width="15" style="10" customWidth="1"/>
    <col min="3" max="3" width="14.83203125" style="10" customWidth="1"/>
    <col min="4" max="4" width="12.1640625" style="10" customWidth="1"/>
    <col min="5" max="5" width="12.5" style="10" customWidth="1"/>
    <col min="6" max="6" width="12" style="10" customWidth="1"/>
    <col min="7" max="7" width="12.5" style="10" customWidth="1"/>
    <col min="8" max="16384" width="10.6640625" style="10"/>
  </cols>
  <sheetData>
    <row r="1" spans="1:90"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5" customHeight="1">
      <c r="A2" s="6" t="s">
        <v>361</v>
      </c>
      <c r="H2" s="2559"/>
      <c r="I2" s="2559"/>
      <c r="J2" s="2559"/>
      <c r="K2" s="2559"/>
      <c r="L2" s="2559"/>
      <c r="M2" s="2559"/>
      <c r="N2" s="2559"/>
      <c r="O2" s="2559"/>
      <c r="P2" s="2559"/>
      <c r="Q2" s="2559"/>
      <c r="R2" s="2559"/>
      <c r="S2" s="2559"/>
      <c r="T2" s="2559"/>
      <c r="U2" s="2559"/>
      <c r="V2" s="2559"/>
      <c r="W2" s="2559"/>
      <c r="X2" s="2559"/>
      <c r="Y2" s="2559"/>
      <c r="Z2" s="2559"/>
      <c r="AA2" s="2559"/>
      <c r="AB2" s="2559"/>
      <c r="AC2" s="2559"/>
      <c r="AD2" s="2559"/>
      <c r="AE2" s="2559"/>
      <c r="AF2" s="2559"/>
      <c r="AG2" s="2559"/>
      <c r="AH2" s="2559"/>
      <c r="AI2" s="2559"/>
      <c r="AJ2" s="2559"/>
      <c r="AK2" s="2559"/>
      <c r="AL2" s="2559"/>
      <c r="AM2" s="2559"/>
      <c r="AN2" s="2559"/>
      <c r="AO2" s="2559"/>
      <c r="AP2" s="2559"/>
      <c r="AQ2" s="2559"/>
      <c r="AR2" s="2559"/>
      <c r="AS2" s="2559"/>
      <c r="AT2" s="2559"/>
      <c r="AU2" s="2559"/>
      <c r="AV2" s="2559"/>
      <c r="AW2" s="2559"/>
      <c r="AX2" s="2559"/>
      <c r="AY2" s="2559"/>
      <c r="AZ2" s="2559"/>
    </row>
    <row r="3" spans="1:90" ht="10.5" customHeight="1" thickBot="1">
      <c r="H3" s="2559"/>
      <c r="I3" s="2559"/>
      <c r="J3" s="2559"/>
      <c r="K3" s="2559"/>
      <c r="L3" s="2559"/>
      <c r="M3" s="2559"/>
      <c r="N3" s="2559"/>
      <c r="O3" s="2559"/>
      <c r="P3" s="2559"/>
      <c r="Q3" s="2559"/>
      <c r="R3" s="2559"/>
      <c r="S3" s="2559"/>
      <c r="T3" s="2559"/>
      <c r="U3" s="2559"/>
      <c r="V3" s="2559"/>
      <c r="W3" s="2559"/>
      <c r="X3" s="2559"/>
      <c r="Y3" s="2559"/>
      <c r="Z3" s="2559"/>
      <c r="AA3" s="2559"/>
      <c r="AB3" s="2559"/>
      <c r="AC3" s="2559"/>
      <c r="AD3" s="2559"/>
      <c r="AE3" s="2559"/>
      <c r="AF3" s="2559"/>
      <c r="AG3" s="2559"/>
      <c r="AH3" s="2559"/>
      <c r="AI3" s="2559"/>
      <c r="AJ3" s="2559"/>
      <c r="AK3" s="2559"/>
      <c r="AL3" s="2559"/>
      <c r="AM3" s="2559"/>
      <c r="AN3" s="2559"/>
      <c r="AO3" s="2559"/>
      <c r="AP3" s="2559"/>
      <c r="AQ3" s="2559"/>
      <c r="AR3" s="2559"/>
      <c r="AS3" s="2559"/>
      <c r="AT3" s="2559"/>
      <c r="AU3" s="2559"/>
      <c r="AV3" s="2559"/>
      <c r="AW3" s="2559"/>
      <c r="AX3" s="2559"/>
      <c r="AY3" s="2559"/>
      <c r="AZ3" s="2559"/>
    </row>
    <row r="4" spans="1:90" ht="15" customHeight="1">
      <c r="A4" s="5476"/>
      <c r="B4" s="5476" t="s">
        <v>257</v>
      </c>
      <c r="C4" s="5476"/>
      <c r="D4" s="5476"/>
      <c r="E4" s="5476" t="s">
        <v>339</v>
      </c>
      <c r="F4" s="5476"/>
      <c r="G4" s="5476" t="s">
        <v>341</v>
      </c>
      <c r="H4" s="2559"/>
      <c r="I4" s="2559"/>
      <c r="J4" s="2559"/>
      <c r="K4" s="2559"/>
      <c r="L4" s="2559"/>
      <c r="M4" s="2559"/>
      <c r="N4" s="2559"/>
      <c r="O4" s="2559"/>
      <c r="P4" s="2559"/>
      <c r="Q4" s="2559"/>
      <c r="R4" s="2559"/>
      <c r="S4" s="2559"/>
      <c r="T4" s="2559"/>
      <c r="U4" s="2559"/>
      <c r="V4" s="2559"/>
      <c r="W4" s="2559"/>
      <c r="X4" s="2559"/>
      <c r="Y4" s="2559"/>
      <c r="Z4" s="2559"/>
      <c r="AA4" s="2559"/>
      <c r="AB4" s="2559"/>
      <c r="AC4" s="2559"/>
      <c r="AD4" s="2559"/>
      <c r="AE4" s="2559"/>
      <c r="AF4" s="2559"/>
      <c r="AG4" s="2559"/>
      <c r="AH4" s="2559"/>
      <c r="AI4" s="2559"/>
      <c r="AJ4" s="2559"/>
      <c r="AK4" s="2559"/>
      <c r="AL4" s="2559"/>
      <c r="AM4" s="2559"/>
      <c r="AN4" s="2559"/>
      <c r="AO4" s="2559"/>
      <c r="AP4" s="2559"/>
      <c r="AQ4" s="2559"/>
      <c r="AR4" s="2559"/>
      <c r="AS4" s="2559"/>
      <c r="AT4" s="2559"/>
      <c r="AU4" s="2559"/>
      <c r="AV4" s="2559"/>
      <c r="AW4" s="2559"/>
      <c r="AX4" s="2559"/>
      <c r="AY4" s="2559"/>
      <c r="AZ4" s="2559"/>
    </row>
    <row r="5" spans="1:90" ht="15" customHeight="1">
      <c r="A5" s="158" t="s">
        <v>342</v>
      </c>
      <c r="B5" s="158" t="s">
        <v>343</v>
      </c>
      <c r="C5" s="158" t="s">
        <v>284</v>
      </c>
      <c r="D5" s="158" t="s">
        <v>266</v>
      </c>
      <c r="E5" s="5478" t="s">
        <v>344</v>
      </c>
      <c r="F5" s="158" t="s">
        <v>362</v>
      </c>
      <c r="G5" s="158" t="s">
        <v>345</v>
      </c>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c r="AM5" s="2559"/>
      <c r="AN5" s="2559"/>
      <c r="AO5" s="2559"/>
      <c r="AP5" s="2559"/>
      <c r="AQ5" s="2559"/>
      <c r="AR5" s="2559"/>
      <c r="AS5" s="2559"/>
      <c r="AT5" s="2559"/>
      <c r="AU5" s="2559"/>
      <c r="AV5" s="2559"/>
      <c r="AW5" s="2559"/>
      <c r="AX5" s="2559"/>
      <c r="AY5" s="2559"/>
      <c r="AZ5" s="2559"/>
    </row>
    <row r="6" spans="1:90" ht="15" customHeight="1" thickBot="1">
      <c r="A6" s="171"/>
      <c r="B6" s="5479" t="s">
        <v>347</v>
      </c>
      <c r="C6" s="171"/>
      <c r="D6" s="171"/>
      <c r="E6" s="171"/>
      <c r="F6" s="171"/>
      <c r="G6" s="171"/>
      <c r="H6" s="2559"/>
      <c r="I6" s="2559"/>
      <c r="J6" s="2559"/>
      <c r="K6" s="2559"/>
      <c r="L6" s="2559"/>
      <c r="M6" s="2559"/>
      <c r="N6" s="2559"/>
      <c r="O6" s="2559"/>
      <c r="P6" s="2559"/>
      <c r="Q6" s="2559"/>
      <c r="R6" s="2559"/>
      <c r="S6" s="2559"/>
      <c r="T6" s="2559"/>
      <c r="U6" s="2559"/>
      <c r="V6" s="2559"/>
      <c r="W6" s="2559"/>
      <c r="X6" s="2559"/>
      <c r="Y6" s="2559"/>
      <c r="Z6" s="2559"/>
      <c r="AA6" s="2559"/>
      <c r="AB6" s="2559"/>
      <c r="AC6" s="2559"/>
      <c r="AD6" s="2559"/>
      <c r="AE6" s="2559"/>
      <c r="AF6" s="2559"/>
      <c r="AG6" s="2559"/>
      <c r="AH6" s="2559"/>
      <c r="AI6" s="2559"/>
      <c r="AJ6" s="2559"/>
      <c r="AK6" s="2559"/>
      <c r="AL6" s="2559"/>
      <c r="AM6" s="2559"/>
      <c r="AN6" s="2559"/>
      <c r="AO6" s="2559"/>
      <c r="AP6" s="2559"/>
      <c r="AQ6" s="2559"/>
      <c r="AR6" s="2559"/>
      <c r="AS6" s="2559"/>
      <c r="AT6" s="2559"/>
      <c r="AU6" s="2559"/>
      <c r="AV6" s="2559"/>
      <c r="AW6" s="2559"/>
      <c r="AX6" s="2559"/>
      <c r="AY6" s="2559"/>
      <c r="AZ6" s="2559"/>
    </row>
    <row r="7" spans="1:90" ht="17.25" customHeight="1">
      <c r="A7" s="5317">
        <v>1984</v>
      </c>
      <c r="B7" s="322">
        <v>33563</v>
      </c>
      <c r="C7" s="322">
        <v>1110</v>
      </c>
      <c r="D7" s="322">
        <v>229</v>
      </c>
      <c r="E7" s="322">
        <v>61</v>
      </c>
      <c r="F7" s="322">
        <v>16</v>
      </c>
      <c r="G7" s="322">
        <v>227</v>
      </c>
      <c r="H7" s="2559"/>
      <c r="I7" s="2559"/>
      <c r="J7" s="2559"/>
      <c r="K7" s="2559"/>
      <c r="L7" s="2559"/>
      <c r="M7" s="2559"/>
      <c r="N7" s="2559"/>
      <c r="O7" s="2559"/>
      <c r="P7" s="2559"/>
      <c r="Q7" s="2559"/>
      <c r="R7" s="2559"/>
      <c r="S7" s="2559"/>
      <c r="T7" s="2559"/>
      <c r="U7" s="2559"/>
      <c r="V7" s="2559"/>
      <c r="W7" s="2559"/>
      <c r="X7" s="2559"/>
      <c r="Y7" s="2559"/>
      <c r="Z7" s="2559"/>
      <c r="AA7" s="2559"/>
      <c r="AB7" s="2559"/>
      <c r="AC7" s="2559"/>
      <c r="AD7" s="2559"/>
      <c r="AE7" s="2559"/>
      <c r="AF7" s="2559"/>
      <c r="AG7" s="2559"/>
      <c r="AH7" s="2559"/>
      <c r="AI7" s="2559"/>
      <c r="AJ7" s="2559"/>
      <c r="AK7" s="2559"/>
      <c r="AL7" s="2559"/>
      <c r="AM7" s="2559"/>
      <c r="AN7" s="2559"/>
      <c r="AO7" s="2559"/>
      <c r="AP7" s="2559"/>
      <c r="AQ7" s="2559"/>
      <c r="AR7" s="2559"/>
      <c r="AS7" s="2559"/>
      <c r="AT7" s="2559"/>
      <c r="AU7" s="2559"/>
      <c r="AV7" s="2559"/>
      <c r="AW7" s="2559"/>
      <c r="AX7" s="2559"/>
      <c r="AY7" s="2559"/>
      <c r="AZ7" s="2559"/>
    </row>
    <row r="8" spans="1:90" ht="17.25" customHeight="1">
      <c r="A8" s="5317">
        <v>1985</v>
      </c>
      <c r="B8" s="5489">
        <v>34008</v>
      </c>
      <c r="C8" s="322">
        <v>856</v>
      </c>
      <c r="D8" s="322">
        <v>215</v>
      </c>
      <c r="E8" s="322">
        <v>46</v>
      </c>
      <c r="F8" s="322">
        <v>15</v>
      </c>
      <c r="G8" s="322">
        <v>157</v>
      </c>
      <c r="H8" s="2559"/>
      <c r="I8" s="2559"/>
      <c r="J8" s="2559"/>
      <c r="K8" s="2559"/>
      <c r="L8" s="2559"/>
      <c r="M8" s="2559"/>
      <c r="N8" s="2559"/>
      <c r="O8" s="2559"/>
      <c r="P8" s="2559"/>
      <c r="Q8" s="2559"/>
      <c r="R8" s="2559"/>
      <c r="S8" s="2559"/>
      <c r="T8" s="2559"/>
      <c r="U8" s="2559"/>
      <c r="V8" s="2559"/>
      <c r="W8" s="2559"/>
      <c r="X8" s="2559"/>
      <c r="Y8" s="2559"/>
      <c r="Z8" s="2559"/>
      <c r="AA8" s="2559"/>
      <c r="AB8" s="2559"/>
      <c r="AC8" s="2559"/>
      <c r="AD8" s="2559"/>
      <c r="AE8" s="2559"/>
      <c r="AF8" s="2559"/>
      <c r="AG8" s="2559"/>
      <c r="AH8" s="2559"/>
      <c r="AI8" s="2559"/>
      <c r="AJ8" s="2559"/>
      <c r="AK8" s="2559"/>
      <c r="AL8" s="2559"/>
      <c r="AM8" s="2559"/>
      <c r="AN8" s="2559"/>
      <c r="AO8" s="2559"/>
      <c r="AP8" s="2559"/>
      <c r="AQ8" s="2559"/>
      <c r="AR8" s="2559"/>
      <c r="AS8" s="2559"/>
      <c r="AT8" s="2559"/>
      <c r="AU8" s="2559"/>
      <c r="AV8" s="2559"/>
      <c r="AW8" s="2559"/>
      <c r="AX8" s="2559"/>
      <c r="AY8" s="2559"/>
      <c r="AZ8" s="2559"/>
    </row>
    <row r="9" spans="1:90" ht="17.25" customHeight="1">
      <c r="A9" s="5317">
        <v>1986</v>
      </c>
      <c r="B9" s="5489">
        <v>34041</v>
      </c>
      <c r="C9" s="322">
        <v>945</v>
      </c>
      <c r="D9" s="322">
        <v>183</v>
      </c>
      <c r="E9" s="322">
        <v>44</v>
      </c>
      <c r="F9" s="322">
        <v>23</v>
      </c>
      <c r="G9" s="322">
        <v>219</v>
      </c>
      <c r="H9" s="2559"/>
      <c r="I9" s="2559"/>
      <c r="J9" s="2559"/>
      <c r="K9" s="2559"/>
      <c r="L9" s="2559"/>
      <c r="M9" s="2559"/>
      <c r="N9" s="2559"/>
      <c r="O9" s="2559"/>
      <c r="P9" s="2559"/>
      <c r="Q9" s="2559"/>
      <c r="R9" s="2559"/>
      <c r="S9" s="2559"/>
      <c r="T9" s="2559"/>
      <c r="U9" s="2559"/>
      <c r="V9" s="2559"/>
      <c r="W9" s="2559"/>
      <c r="X9" s="2559"/>
      <c r="Y9" s="2559"/>
      <c r="Z9" s="2559"/>
      <c r="AA9" s="2559"/>
      <c r="AB9" s="2559"/>
      <c r="AC9" s="2559"/>
      <c r="AD9" s="2559"/>
      <c r="AE9" s="2559"/>
      <c r="AF9" s="2559"/>
      <c r="AG9" s="2559"/>
      <c r="AH9" s="2559"/>
      <c r="AI9" s="2559"/>
      <c r="AJ9" s="2559"/>
      <c r="AK9" s="2559"/>
      <c r="AL9" s="2559"/>
      <c r="AM9" s="2559"/>
      <c r="AN9" s="2559"/>
      <c r="AO9" s="2559"/>
      <c r="AP9" s="2559"/>
      <c r="AQ9" s="2559"/>
      <c r="AR9" s="2559"/>
      <c r="AS9" s="2559"/>
      <c r="AT9" s="2559"/>
      <c r="AU9" s="2559"/>
      <c r="AV9" s="2559"/>
      <c r="AW9" s="2559"/>
      <c r="AX9" s="2559"/>
      <c r="AY9" s="2559"/>
      <c r="AZ9" s="2559"/>
    </row>
    <row r="10" spans="1:90" ht="17.25" customHeight="1">
      <c r="A10" s="5317">
        <v>1987</v>
      </c>
      <c r="B10" s="5489">
        <v>34475</v>
      </c>
      <c r="C10" s="322">
        <v>882</v>
      </c>
      <c r="D10" s="322">
        <v>172</v>
      </c>
      <c r="E10" s="322">
        <v>41</v>
      </c>
      <c r="F10" s="322">
        <v>19</v>
      </c>
      <c r="G10" s="322">
        <v>191</v>
      </c>
      <c r="H10" s="2559"/>
      <c r="I10" s="2559"/>
      <c r="J10" s="2559"/>
      <c r="K10" s="2559"/>
      <c r="L10" s="2559"/>
      <c r="M10" s="2559"/>
      <c r="N10" s="2559"/>
      <c r="O10" s="2559"/>
      <c r="P10" s="2559"/>
      <c r="Q10" s="2559"/>
      <c r="R10" s="2559"/>
      <c r="S10" s="2559"/>
      <c r="T10" s="2559"/>
      <c r="U10" s="2559"/>
      <c r="V10" s="2559"/>
      <c r="W10" s="2559"/>
      <c r="X10" s="2559"/>
      <c r="Y10" s="2559"/>
      <c r="Z10" s="2559"/>
      <c r="AA10" s="2559"/>
      <c r="AB10" s="2559"/>
      <c r="AC10" s="2559"/>
      <c r="AD10" s="2559"/>
      <c r="AE10" s="2559"/>
      <c r="AF10" s="2559"/>
      <c r="AG10" s="2559"/>
      <c r="AH10" s="2559"/>
      <c r="AI10" s="2559"/>
      <c r="AJ10" s="2559"/>
      <c r="AK10" s="2559"/>
      <c r="AL10" s="2559"/>
      <c r="AM10" s="2559"/>
      <c r="AN10" s="2559"/>
      <c r="AO10" s="2559"/>
      <c r="AP10" s="2559"/>
      <c r="AQ10" s="2559"/>
      <c r="AR10" s="2559"/>
      <c r="AS10" s="2559"/>
      <c r="AT10" s="2559"/>
      <c r="AU10" s="2559"/>
      <c r="AV10" s="2559"/>
      <c r="AW10" s="2559"/>
      <c r="AX10" s="2559"/>
      <c r="AY10" s="2559"/>
      <c r="AZ10" s="2559"/>
    </row>
    <row r="11" spans="1:90" ht="17.25" customHeight="1">
      <c r="A11" s="5317">
        <v>1988</v>
      </c>
      <c r="B11" s="5489">
        <v>33907</v>
      </c>
      <c r="C11" s="322">
        <v>884</v>
      </c>
      <c r="D11" s="322">
        <v>180</v>
      </c>
      <c r="E11" s="322">
        <v>30</v>
      </c>
      <c r="F11" s="322">
        <v>23</v>
      </c>
      <c r="G11" s="322">
        <v>170</v>
      </c>
      <c r="H11" s="2559"/>
      <c r="I11" s="2559"/>
      <c r="J11" s="2559"/>
      <c r="K11" s="2559"/>
      <c r="L11" s="2559"/>
      <c r="M11" s="2559"/>
      <c r="N11" s="2559"/>
      <c r="O11" s="2559"/>
      <c r="P11" s="2559"/>
      <c r="Q11" s="2559"/>
      <c r="R11" s="2559"/>
      <c r="S11" s="2559"/>
      <c r="T11" s="2559"/>
      <c r="U11" s="2559"/>
      <c r="V11" s="2559"/>
      <c r="W11" s="2559"/>
      <c r="X11" s="2559"/>
      <c r="Y11" s="2559"/>
      <c r="Z11" s="2559"/>
      <c r="AA11" s="2559"/>
      <c r="AB11" s="2559"/>
      <c r="AC11" s="2559"/>
      <c r="AD11" s="2559"/>
      <c r="AE11" s="2559"/>
      <c r="AF11" s="2559"/>
      <c r="AG11" s="2559"/>
      <c r="AH11" s="2559"/>
      <c r="AI11" s="2559"/>
      <c r="AJ11" s="2559"/>
      <c r="AK11" s="2559"/>
      <c r="AL11" s="2559"/>
      <c r="AM11" s="2559"/>
      <c r="AN11" s="2559"/>
      <c r="AO11" s="2559"/>
      <c r="AP11" s="2559"/>
      <c r="AQ11" s="2559"/>
      <c r="AR11" s="2559"/>
      <c r="AS11" s="2559"/>
      <c r="AT11" s="2559"/>
      <c r="AU11" s="2559"/>
      <c r="AV11" s="2559"/>
      <c r="AW11" s="2559"/>
      <c r="AX11" s="2559"/>
      <c r="AY11" s="2559"/>
      <c r="AZ11" s="2559"/>
    </row>
    <row r="12" spans="1:90" ht="17.25" customHeight="1">
      <c r="A12" s="5317">
        <v>1989</v>
      </c>
      <c r="B12" s="5489">
        <v>33953</v>
      </c>
      <c r="C12" s="322">
        <v>867</v>
      </c>
      <c r="D12" s="322">
        <v>203</v>
      </c>
      <c r="E12" s="322">
        <v>46</v>
      </c>
      <c r="F12" s="322">
        <v>16</v>
      </c>
      <c r="G12" s="322">
        <v>157</v>
      </c>
      <c r="H12" s="2559"/>
      <c r="I12" s="2559"/>
      <c r="J12" s="2559"/>
      <c r="K12" s="2559"/>
      <c r="L12" s="2559"/>
      <c r="M12" s="2559"/>
      <c r="N12" s="2559"/>
      <c r="O12" s="2559"/>
      <c r="P12" s="2559"/>
      <c r="Q12" s="2559"/>
      <c r="R12" s="2559"/>
      <c r="S12" s="2559"/>
      <c r="T12" s="2559"/>
      <c r="U12" s="2559"/>
      <c r="V12" s="2559"/>
      <c r="W12" s="2559"/>
      <c r="X12" s="2559"/>
      <c r="Y12" s="2559"/>
      <c r="Z12" s="2559"/>
      <c r="AA12" s="2559"/>
      <c r="AB12" s="2559"/>
      <c r="AC12" s="2559"/>
      <c r="AD12" s="2559"/>
      <c r="AE12" s="2559"/>
      <c r="AF12" s="2559"/>
      <c r="AG12" s="2559"/>
      <c r="AH12" s="2559"/>
      <c r="AI12" s="2559"/>
      <c r="AJ12" s="2559"/>
      <c r="AK12" s="2559"/>
      <c r="AL12" s="2559"/>
      <c r="AM12" s="2559"/>
      <c r="AN12" s="2559"/>
      <c r="AO12" s="2559"/>
      <c r="AP12" s="2559"/>
      <c r="AQ12" s="2559"/>
      <c r="AR12" s="2559"/>
      <c r="AS12" s="2559"/>
      <c r="AT12" s="2559"/>
      <c r="AU12" s="2559"/>
      <c r="AV12" s="2559"/>
      <c r="AW12" s="2559"/>
      <c r="AX12" s="2559"/>
      <c r="AY12" s="2559"/>
      <c r="AZ12" s="2559"/>
    </row>
    <row r="13" spans="1:90" ht="17.25" customHeight="1">
      <c r="A13" s="5317">
        <v>1990</v>
      </c>
      <c r="B13" s="5489">
        <v>34204</v>
      </c>
      <c r="C13" s="322">
        <v>803</v>
      </c>
      <c r="D13" s="322">
        <v>177</v>
      </c>
      <c r="E13" s="322">
        <v>28</v>
      </c>
      <c r="F13" s="322">
        <v>17</v>
      </c>
      <c r="G13" s="322">
        <v>173</v>
      </c>
      <c r="H13" s="2559"/>
      <c r="I13" s="2559"/>
      <c r="J13" s="2559"/>
      <c r="K13" s="2559"/>
      <c r="L13" s="2559"/>
      <c r="M13" s="2559"/>
      <c r="N13" s="2559"/>
      <c r="O13" s="2559"/>
      <c r="P13" s="2559"/>
      <c r="Q13" s="2559"/>
      <c r="R13" s="2559"/>
      <c r="S13" s="2559"/>
      <c r="T13" s="2559"/>
      <c r="U13" s="2559"/>
      <c r="V13" s="2559"/>
      <c r="W13" s="2559"/>
      <c r="X13" s="2559"/>
      <c r="Y13" s="2559"/>
      <c r="Z13" s="2559"/>
      <c r="AA13" s="2559"/>
      <c r="AB13" s="2559"/>
      <c r="AC13" s="2559"/>
      <c r="AD13" s="2559"/>
      <c r="AE13" s="2559"/>
      <c r="AF13" s="2559"/>
      <c r="AG13" s="2559"/>
      <c r="AH13" s="2559"/>
      <c r="AI13" s="2559"/>
      <c r="AJ13" s="2559"/>
      <c r="AK13" s="2559"/>
      <c r="AL13" s="2559"/>
      <c r="AM13" s="2559"/>
      <c r="AN13" s="2559"/>
      <c r="AO13" s="2559"/>
      <c r="AP13" s="2559"/>
      <c r="AQ13" s="2559"/>
      <c r="AR13" s="2559"/>
      <c r="AS13" s="2559"/>
      <c r="AT13" s="2559"/>
      <c r="AU13" s="2559"/>
      <c r="AV13" s="2559"/>
      <c r="AW13" s="2559"/>
      <c r="AX13" s="2559"/>
      <c r="AY13" s="2559"/>
      <c r="AZ13" s="2559"/>
    </row>
    <row r="14" spans="1:90" ht="17.25" customHeight="1">
      <c r="A14" s="5317">
        <v>1991</v>
      </c>
      <c r="B14" s="322">
        <v>34330</v>
      </c>
      <c r="C14" s="322">
        <v>761</v>
      </c>
      <c r="D14" s="322">
        <v>212</v>
      </c>
      <c r="E14" s="322">
        <v>25</v>
      </c>
      <c r="F14" s="322">
        <v>14</v>
      </c>
      <c r="G14" s="322">
        <v>149</v>
      </c>
      <c r="H14" s="2559"/>
      <c r="I14" s="2559"/>
      <c r="J14" s="2559"/>
      <c r="K14" s="2559"/>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c r="AH14" s="2559"/>
      <c r="AI14" s="2559"/>
      <c r="AJ14" s="2559"/>
      <c r="AK14" s="2559"/>
      <c r="AL14" s="2559"/>
      <c r="AM14" s="2559"/>
      <c r="AN14" s="2559"/>
      <c r="AO14" s="2559"/>
      <c r="AP14" s="2559"/>
      <c r="AQ14" s="2559"/>
      <c r="AR14" s="2559"/>
      <c r="AS14" s="2559"/>
      <c r="AT14" s="2559"/>
      <c r="AU14" s="2559"/>
      <c r="AV14" s="2559"/>
      <c r="AW14" s="2559"/>
      <c r="AX14" s="2559"/>
      <c r="AY14" s="2559"/>
      <c r="AZ14" s="2559"/>
    </row>
    <row r="15" spans="1:90" ht="17.25" customHeight="1">
      <c r="A15" s="5317">
        <v>1992</v>
      </c>
      <c r="B15" s="322">
        <v>34453</v>
      </c>
      <c r="C15" s="322">
        <v>732</v>
      </c>
      <c r="D15" s="322">
        <v>157</v>
      </c>
      <c r="E15" s="322">
        <v>18</v>
      </c>
      <c r="F15" s="322">
        <v>5</v>
      </c>
      <c r="G15" s="322">
        <v>162</v>
      </c>
      <c r="H15" s="2559"/>
      <c r="I15" s="2559"/>
      <c r="J15" s="2559"/>
      <c r="K15" s="2559"/>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c r="AH15" s="2559"/>
      <c r="AI15" s="2559"/>
      <c r="AJ15" s="2559"/>
      <c r="AK15" s="2559"/>
      <c r="AL15" s="2559"/>
      <c r="AM15" s="2559"/>
      <c r="AN15" s="2559"/>
      <c r="AO15" s="2559"/>
      <c r="AP15" s="2559"/>
      <c r="AQ15" s="2559"/>
      <c r="AR15" s="2559"/>
      <c r="AS15" s="2559"/>
      <c r="AT15" s="2559"/>
      <c r="AU15" s="2559"/>
      <c r="AV15" s="2559"/>
      <c r="AW15" s="2559"/>
      <c r="AX15" s="2559"/>
      <c r="AY15" s="2559"/>
      <c r="AZ15" s="2559"/>
    </row>
    <row r="16" spans="1:90" ht="17.25" customHeight="1">
      <c r="A16" s="5317">
        <v>1993</v>
      </c>
      <c r="B16" s="322">
        <v>34519</v>
      </c>
      <c r="C16" s="322">
        <v>662</v>
      </c>
      <c r="D16" s="322">
        <v>158</v>
      </c>
      <c r="E16" s="322">
        <v>14</v>
      </c>
      <c r="F16" s="322">
        <v>4</v>
      </c>
      <c r="G16" s="322">
        <v>193</v>
      </c>
      <c r="H16" s="2559"/>
      <c r="I16" s="2559"/>
      <c r="J16" s="2559"/>
      <c r="K16" s="2559"/>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c r="AH16" s="2559"/>
      <c r="AI16" s="2559"/>
      <c r="AJ16" s="2559"/>
      <c r="AK16" s="2559"/>
      <c r="AL16" s="2559"/>
      <c r="AM16" s="2559"/>
      <c r="AN16" s="2559"/>
      <c r="AO16" s="2559"/>
      <c r="AP16" s="2559"/>
      <c r="AQ16" s="2559"/>
      <c r="AR16" s="2559"/>
      <c r="AS16" s="2559"/>
      <c r="AT16" s="2559"/>
      <c r="AU16" s="2559"/>
      <c r="AV16" s="2559"/>
      <c r="AW16" s="2559"/>
      <c r="AX16" s="2559"/>
      <c r="AY16" s="2559"/>
      <c r="AZ16" s="2559"/>
    </row>
    <row r="17" spans="1:52" ht="17.25" customHeight="1">
      <c r="A17" s="5317">
        <v>1994</v>
      </c>
      <c r="B17" s="322">
        <v>34698</v>
      </c>
      <c r="C17" s="322">
        <v>745</v>
      </c>
      <c r="D17" s="322">
        <v>168</v>
      </c>
      <c r="E17" s="322">
        <v>15</v>
      </c>
      <c r="F17" s="322">
        <v>3</v>
      </c>
      <c r="G17" s="322">
        <v>202</v>
      </c>
      <c r="H17" s="2559"/>
      <c r="I17" s="2559"/>
      <c r="J17" s="2559"/>
      <c r="K17" s="2559"/>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c r="AH17" s="2559"/>
      <c r="AI17" s="2559"/>
      <c r="AJ17" s="2559"/>
      <c r="AK17" s="2559"/>
      <c r="AL17" s="2559"/>
      <c r="AM17" s="2559"/>
      <c r="AN17" s="2559"/>
      <c r="AO17" s="2559"/>
      <c r="AP17" s="2559"/>
      <c r="AQ17" s="2559"/>
      <c r="AR17" s="2559"/>
      <c r="AS17" s="2559"/>
      <c r="AT17" s="2559"/>
      <c r="AU17" s="2559"/>
      <c r="AV17" s="2559"/>
      <c r="AW17" s="2559"/>
      <c r="AX17" s="2559"/>
      <c r="AY17" s="2559"/>
      <c r="AZ17" s="2559"/>
    </row>
    <row r="18" spans="1:52" ht="17.25" customHeight="1">
      <c r="A18" s="5317">
        <v>1995</v>
      </c>
      <c r="B18" s="322">
        <v>34821</v>
      </c>
      <c r="C18" s="322">
        <v>725</v>
      </c>
      <c r="D18" s="322">
        <v>167</v>
      </c>
      <c r="E18" s="322">
        <v>16</v>
      </c>
      <c r="F18" s="322">
        <v>2</v>
      </c>
      <c r="G18" s="322">
        <v>194</v>
      </c>
      <c r="H18" s="2559"/>
      <c r="I18" s="2559"/>
      <c r="J18" s="2559"/>
      <c r="K18" s="2559"/>
      <c r="L18" s="2559"/>
      <c r="M18" s="2559"/>
      <c r="N18" s="2559"/>
      <c r="O18" s="2559"/>
      <c r="P18" s="2559"/>
      <c r="Q18" s="2559"/>
      <c r="R18" s="2559"/>
      <c r="S18" s="2559"/>
      <c r="T18" s="2559"/>
      <c r="U18" s="2559"/>
      <c r="V18" s="2559"/>
      <c r="W18" s="2559"/>
      <c r="X18" s="2559"/>
      <c r="Y18" s="2559"/>
      <c r="Z18" s="2559"/>
      <c r="AA18" s="2559"/>
      <c r="AB18" s="2559"/>
      <c r="AC18" s="2559"/>
      <c r="AD18" s="2559"/>
      <c r="AE18" s="2559"/>
      <c r="AF18" s="2559"/>
      <c r="AG18" s="2559"/>
      <c r="AH18" s="2559"/>
      <c r="AI18" s="2559"/>
      <c r="AJ18" s="2559"/>
      <c r="AK18" s="2559"/>
      <c r="AL18" s="2559"/>
      <c r="AM18" s="2559"/>
      <c r="AN18" s="2559"/>
      <c r="AO18" s="2559"/>
      <c r="AP18" s="2559"/>
      <c r="AQ18" s="2559"/>
      <c r="AR18" s="2559"/>
      <c r="AS18" s="2559"/>
      <c r="AT18" s="2559"/>
      <c r="AU18" s="2559"/>
      <c r="AV18" s="2559"/>
      <c r="AW18" s="2559"/>
      <c r="AX18" s="2559"/>
      <c r="AY18" s="2559"/>
      <c r="AZ18" s="2559"/>
    </row>
    <row r="19" spans="1:52" ht="17.25" customHeight="1">
      <c r="A19" s="5317">
        <v>1996</v>
      </c>
      <c r="B19" s="322">
        <v>34939</v>
      </c>
      <c r="C19" s="322">
        <v>714</v>
      </c>
      <c r="D19" s="322">
        <v>162</v>
      </c>
      <c r="E19" s="322">
        <v>14</v>
      </c>
      <c r="F19" s="322">
        <v>2</v>
      </c>
      <c r="G19" s="322">
        <v>198</v>
      </c>
      <c r="H19" s="2559"/>
      <c r="I19" s="2559"/>
      <c r="J19" s="2559"/>
      <c r="K19" s="2559"/>
      <c r="L19" s="2559"/>
      <c r="M19" s="2559"/>
      <c r="N19" s="2559"/>
      <c r="O19" s="2559"/>
      <c r="P19" s="2559"/>
      <c r="Q19" s="2559"/>
      <c r="R19" s="2559"/>
      <c r="S19" s="2559"/>
      <c r="T19" s="2559"/>
      <c r="U19" s="2559"/>
      <c r="V19" s="2559"/>
      <c r="W19" s="2559"/>
      <c r="X19" s="2559"/>
      <c r="Y19" s="2559"/>
      <c r="Z19" s="2559"/>
      <c r="AA19" s="2559"/>
      <c r="AB19" s="2559"/>
      <c r="AC19" s="2559"/>
      <c r="AD19" s="2559"/>
      <c r="AE19" s="2559"/>
      <c r="AF19" s="2559"/>
      <c r="AG19" s="2559"/>
      <c r="AH19" s="2559"/>
      <c r="AI19" s="2559"/>
      <c r="AJ19" s="2559"/>
      <c r="AK19" s="2559"/>
      <c r="AL19" s="2559"/>
      <c r="AM19" s="2559"/>
      <c r="AN19" s="2559"/>
      <c r="AO19" s="2559"/>
      <c r="AP19" s="2559"/>
      <c r="AQ19" s="2559"/>
      <c r="AR19" s="2559"/>
      <c r="AS19" s="2559"/>
      <c r="AT19" s="2559"/>
      <c r="AU19" s="2559"/>
      <c r="AV19" s="2559"/>
      <c r="AW19" s="2559"/>
      <c r="AX19" s="2559"/>
      <c r="AY19" s="2559"/>
      <c r="AZ19" s="2559"/>
    </row>
    <row r="20" spans="1:52" ht="17.25" customHeight="1">
      <c r="A20" s="5317">
        <v>1997</v>
      </c>
      <c r="B20" s="322">
        <v>35140</v>
      </c>
      <c r="C20" s="322">
        <v>681</v>
      </c>
      <c r="D20" s="322">
        <v>188</v>
      </c>
      <c r="E20" s="322">
        <v>13</v>
      </c>
      <c r="F20" s="322">
        <v>4</v>
      </c>
      <c r="G20" s="322">
        <v>233</v>
      </c>
      <c r="H20" s="2559"/>
      <c r="I20" s="2559"/>
      <c r="J20" s="2559"/>
      <c r="K20" s="2559"/>
      <c r="L20" s="2559"/>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c r="AH20" s="2559"/>
      <c r="AI20" s="2559"/>
      <c r="AJ20" s="2559"/>
      <c r="AK20" s="2559"/>
      <c r="AL20" s="2559"/>
      <c r="AM20" s="2559"/>
      <c r="AN20" s="2559"/>
      <c r="AO20" s="2559"/>
      <c r="AP20" s="2559"/>
      <c r="AQ20" s="2559"/>
      <c r="AR20" s="2559"/>
      <c r="AS20" s="2559"/>
      <c r="AT20" s="2559"/>
      <c r="AU20" s="2559"/>
      <c r="AV20" s="2559"/>
      <c r="AW20" s="2559"/>
      <c r="AX20" s="2559"/>
      <c r="AY20" s="2559"/>
      <c r="AZ20" s="2559"/>
    </row>
    <row r="21" spans="1:52" ht="17.25" customHeight="1">
      <c r="A21" s="5317">
        <v>1998</v>
      </c>
      <c r="B21" s="322">
        <v>35303</v>
      </c>
      <c r="C21" s="322">
        <v>690</v>
      </c>
      <c r="D21" s="322">
        <v>188</v>
      </c>
      <c r="E21" s="322">
        <v>12</v>
      </c>
      <c r="F21" s="322">
        <v>6</v>
      </c>
      <c r="G21" s="322">
        <v>248</v>
      </c>
      <c r="H21" s="2559"/>
      <c r="I21" s="2559"/>
      <c r="J21" s="2559"/>
      <c r="K21" s="2559"/>
      <c r="L21" s="2559"/>
      <c r="M21" s="2559"/>
      <c r="N21" s="2559"/>
      <c r="O21" s="2559"/>
      <c r="P21" s="2559"/>
      <c r="Q21" s="2559"/>
      <c r="R21" s="2559"/>
      <c r="S21" s="2559"/>
      <c r="T21" s="2559"/>
      <c r="U21" s="2559"/>
      <c r="V21" s="2559"/>
      <c r="W21" s="2559"/>
      <c r="X21" s="2559"/>
      <c r="Y21" s="2559"/>
      <c r="Z21" s="2559"/>
      <c r="AA21" s="2559"/>
      <c r="AB21" s="2559"/>
      <c r="AC21" s="2559"/>
      <c r="AD21" s="2559"/>
      <c r="AE21" s="2559"/>
      <c r="AF21" s="2559"/>
      <c r="AG21" s="2559"/>
      <c r="AH21" s="2559"/>
      <c r="AI21" s="2559"/>
      <c r="AJ21" s="2559"/>
      <c r="AK21" s="2559"/>
      <c r="AL21" s="2559"/>
      <c r="AM21" s="2559"/>
      <c r="AN21" s="2559"/>
      <c r="AO21" s="2559"/>
      <c r="AP21" s="2559"/>
      <c r="AQ21" s="2559"/>
      <c r="AR21" s="2559"/>
      <c r="AS21" s="2559"/>
      <c r="AT21" s="2559"/>
      <c r="AU21" s="2559"/>
      <c r="AV21" s="2559"/>
      <c r="AW21" s="2559"/>
      <c r="AX21" s="2559"/>
      <c r="AY21" s="2559"/>
      <c r="AZ21" s="2559"/>
    </row>
    <row r="22" spans="1:52" ht="17.25" customHeight="1">
      <c r="A22" s="5317">
        <v>1999</v>
      </c>
      <c r="B22" s="322">
        <v>35549</v>
      </c>
      <c r="C22" s="322">
        <v>768</v>
      </c>
      <c r="D22" s="322">
        <v>153</v>
      </c>
      <c r="E22" s="322">
        <v>21</v>
      </c>
      <c r="F22" s="322">
        <v>7</v>
      </c>
      <c r="G22" s="322">
        <v>223</v>
      </c>
      <c r="H22" s="2559"/>
      <c r="I22" s="2559"/>
      <c r="J22" s="2559"/>
      <c r="K22" s="2559"/>
      <c r="L22" s="2559"/>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59"/>
      <c r="AK22" s="2559"/>
      <c r="AL22" s="2559"/>
      <c r="AM22" s="2559"/>
      <c r="AN22" s="2559"/>
      <c r="AO22" s="2559"/>
      <c r="AP22" s="2559"/>
      <c r="AQ22" s="2559"/>
      <c r="AR22" s="2559"/>
      <c r="AS22" s="2559"/>
      <c r="AT22" s="2559"/>
      <c r="AU22" s="2559"/>
      <c r="AV22" s="2559"/>
      <c r="AW22" s="2559"/>
      <c r="AX22" s="2559"/>
      <c r="AY22" s="2559"/>
      <c r="AZ22" s="2559"/>
    </row>
    <row r="23" spans="1:52" ht="17.25" customHeight="1">
      <c r="A23" s="5317">
        <v>2000</v>
      </c>
      <c r="B23" s="322">
        <v>35779</v>
      </c>
      <c r="C23" s="322">
        <v>807</v>
      </c>
      <c r="D23" s="322">
        <v>176</v>
      </c>
      <c r="E23" s="322">
        <v>16</v>
      </c>
      <c r="F23" s="322">
        <v>3</v>
      </c>
      <c r="G23" s="322">
        <v>243</v>
      </c>
      <c r="H23" s="2559"/>
      <c r="I23" s="2559"/>
      <c r="J23" s="2559"/>
      <c r="K23" s="2559"/>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59"/>
      <c r="AK23" s="2559"/>
      <c r="AL23" s="2559"/>
      <c r="AM23" s="2559"/>
      <c r="AN23" s="2559"/>
      <c r="AO23" s="2559"/>
      <c r="AP23" s="2559"/>
      <c r="AQ23" s="2559"/>
      <c r="AR23" s="2559"/>
      <c r="AS23" s="2559"/>
      <c r="AT23" s="2559"/>
      <c r="AU23" s="2559"/>
      <c r="AV23" s="2559"/>
      <c r="AW23" s="2559"/>
      <c r="AX23" s="2559"/>
      <c r="AY23" s="2559"/>
      <c r="AZ23" s="2559"/>
    </row>
    <row r="24" spans="1:52" ht="17.25" customHeight="1">
      <c r="A24" s="5317">
        <v>2001</v>
      </c>
      <c r="B24" s="322">
        <v>36204</v>
      </c>
      <c r="C24" s="322">
        <v>812</v>
      </c>
      <c r="D24" s="322">
        <v>222</v>
      </c>
      <c r="E24" s="322">
        <v>19</v>
      </c>
      <c r="F24" s="322">
        <v>10</v>
      </c>
      <c r="G24" s="322">
        <v>221</v>
      </c>
      <c r="H24" s="2559"/>
      <c r="I24" s="2559"/>
      <c r="J24" s="2559"/>
      <c r="K24" s="2559"/>
      <c r="L24" s="2559"/>
      <c r="M24" s="2559"/>
      <c r="N24" s="2559"/>
      <c r="O24" s="2559"/>
      <c r="P24" s="2559"/>
      <c r="Q24" s="2559"/>
      <c r="R24" s="2559"/>
      <c r="S24" s="2559"/>
      <c r="T24" s="2559"/>
      <c r="U24" s="2559"/>
      <c r="V24" s="2559"/>
      <c r="W24" s="2559"/>
      <c r="X24" s="2559"/>
      <c r="Y24" s="2559"/>
      <c r="Z24" s="2559"/>
      <c r="AA24" s="2559"/>
      <c r="AB24" s="2559"/>
      <c r="AC24" s="2559"/>
      <c r="AD24" s="2559"/>
      <c r="AE24" s="2559"/>
      <c r="AF24" s="2559"/>
      <c r="AG24" s="2559"/>
      <c r="AH24" s="2559"/>
      <c r="AI24" s="2559"/>
      <c r="AJ24" s="2559"/>
      <c r="AK24" s="2559"/>
      <c r="AL24" s="2559"/>
      <c r="AM24" s="2559"/>
      <c r="AN24" s="2559"/>
      <c r="AO24" s="2559"/>
      <c r="AP24" s="2559"/>
      <c r="AQ24" s="2559"/>
      <c r="AR24" s="2559"/>
      <c r="AS24" s="2559"/>
      <c r="AT24" s="2559"/>
      <c r="AU24" s="2559"/>
      <c r="AV24" s="2559"/>
      <c r="AW24" s="2559"/>
      <c r="AX24" s="2559"/>
      <c r="AY24" s="2559"/>
      <c r="AZ24" s="2559"/>
    </row>
    <row r="25" spans="1:52" ht="17.25" customHeight="1">
      <c r="A25" s="5317">
        <v>2002</v>
      </c>
      <c r="B25" s="322">
        <v>36626</v>
      </c>
      <c r="C25" s="322">
        <v>814</v>
      </c>
      <c r="D25" s="322">
        <v>229</v>
      </c>
      <c r="E25" s="322">
        <v>19</v>
      </c>
      <c r="F25" s="322">
        <v>6</v>
      </c>
      <c r="G25" s="322">
        <v>231</v>
      </c>
      <c r="H25" s="2559"/>
      <c r="I25" s="2559"/>
      <c r="J25" s="2559"/>
      <c r="K25" s="2559"/>
      <c r="L25" s="2559"/>
      <c r="M25" s="2559"/>
      <c r="N25" s="2559"/>
      <c r="O25" s="2559"/>
      <c r="P25" s="2559"/>
      <c r="Q25" s="2559"/>
      <c r="R25" s="2559"/>
      <c r="S25" s="2559"/>
      <c r="T25" s="2559"/>
      <c r="U25" s="2559"/>
      <c r="V25" s="2559"/>
      <c r="W25" s="2559"/>
      <c r="X25" s="2559"/>
      <c r="Y25" s="2559"/>
      <c r="Z25" s="2559"/>
      <c r="AA25" s="2559"/>
      <c r="AB25" s="2559"/>
      <c r="AC25" s="2559"/>
      <c r="AD25" s="2559"/>
      <c r="AE25" s="2559"/>
      <c r="AF25" s="2559"/>
      <c r="AG25" s="2559"/>
      <c r="AH25" s="2559"/>
      <c r="AI25" s="2559"/>
      <c r="AJ25" s="2559"/>
      <c r="AK25" s="2559"/>
      <c r="AL25" s="2559"/>
      <c r="AM25" s="2559"/>
      <c r="AN25" s="2559"/>
      <c r="AO25" s="2559"/>
      <c r="AP25" s="2559"/>
      <c r="AQ25" s="2559"/>
      <c r="AR25" s="2559"/>
      <c r="AS25" s="2559"/>
      <c r="AT25" s="2559"/>
      <c r="AU25" s="2559"/>
      <c r="AV25" s="2559"/>
      <c r="AW25" s="2559"/>
      <c r="AX25" s="2559"/>
      <c r="AY25" s="2559"/>
      <c r="AZ25" s="2559"/>
    </row>
    <row r="26" spans="1:52" ht="17.25" customHeight="1">
      <c r="A26" s="5317">
        <v>2003</v>
      </c>
      <c r="B26" s="322">
        <v>37047</v>
      </c>
      <c r="C26" s="322">
        <v>825</v>
      </c>
      <c r="D26" s="322">
        <v>210</v>
      </c>
      <c r="E26" s="322">
        <v>20</v>
      </c>
      <c r="F26" s="322">
        <v>15</v>
      </c>
      <c r="G26" s="322">
        <v>256</v>
      </c>
      <c r="H26" s="2559"/>
      <c r="I26" s="2559"/>
      <c r="J26" s="2559"/>
      <c r="K26" s="2559"/>
      <c r="L26" s="2559"/>
      <c r="M26" s="2559"/>
      <c r="N26" s="2559"/>
      <c r="O26" s="2559"/>
      <c r="P26" s="2559"/>
      <c r="Q26" s="2559"/>
      <c r="R26" s="2559"/>
      <c r="S26" s="2559"/>
      <c r="T26" s="2559"/>
      <c r="U26" s="2559"/>
      <c r="V26" s="2559"/>
      <c r="W26" s="2559"/>
      <c r="X26" s="2559"/>
      <c r="Y26" s="2559"/>
      <c r="Z26" s="2559"/>
      <c r="AA26" s="2559"/>
      <c r="AB26" s="2559"/>
      <c r="AC26" s="2559"/>
      <c r="AD26" s="2559"/>
      <c r="AE26" s="2559"/>
      <c r="AF26" s="2559"/>
      <c r="AG26" s="2559"/>
      <c r="AH26" s="2559"/>
      <c r="AI26" s="2559"/>
      <c r="AJ26" s="2559"/>
      <c r="AK26" s="2559"/>
      <c r="AL26" s="2559"/>
      <c r="AM26" s="2559"/>
      <c r="AN26" s="2559"/>
      <c r="AO26" s="2559"/>
      <c r="AP26" s="2559"/>
      <c r="AQ26" s="2559"/>
      <c r="AR26" s="2559"/>
      <c r="AS26" s="2559"/>
      <c r="AT26" s="2559"/>
      <c r="AU26" s="2559"/>
      <c r="AV26" s="2559"/>
      <c r="AW26" s="2559"/>
      <c r="AX26" s="2559"/>
      <c r="AY26" s="2559"/>
      <c r="AZ26" s="2559"/>
    </row>
    <row r="27" spans="1:52" ht="17.25" customHeight="1">
      <c r="A27" s="5317">
        <v>2004</v>
      </c>
      <c r="B27" s="322">
        <v>37470</v>
      </c>
      <c r="C27" s="322">
        <v>945</v>
      </c>
      <c r="D27" s="322">
        <v>216</v>
      </c>
      <c r="E27" s="322">
        <v>21</v>
      </c>
      <c r="F27" s="322">
        <v>24</v>
      </c>
      <c r="G27" s="322">
        <v>247</v>
      </c>
      <c r="H27" s="2559"/>
      <c r="I27" s="2559"/>
      <c r="J27" s="2559"/>
      <c r="K27" s="2559"/>
      <c r="L27" s="2559"/>
      <c r="M27" s="2559"/>
      <c r="N27" s="2559"/>
      <c r="O27" s="2559"/>
      <c r="P27" s="2559"/>
      <c r="Q27" s="2559"/>
      <c r="R27" s="2559"/>
      <c r="S27" s="2559"/>
      <c r="T27" s="2559"/>
      <c r="U27" s="2559"/>
      <c r="V27" s="2559"/>
      <c r="W27" s="2559"/>
      <c r="X27" s="2559"/>
      <c r="Y27" s="2559"/>
      <c r="Z27" s="2559"/>
      <c r="AA27" s="2559"/>
      <c r="AB27" s="2559"/>
      <c r="AC27" s="2559"/>
      <c r="AD27" s="2559"/>
      <c r="AE27" s="2559"/>
      <c r="AF27" s="2559"/>
      <c r="AG27" s="2559"/>
      <c r="AH27" s="2559"/>
      <c r="AI27" s="2559"/>
      <c r="AJ27" s="2559"/>
      <c r="AK27" s="2559"/>
      <c r="AL27" s="2559"/>
      <c r="AM27" s="2559"/>
      <c r="AN27" s="2559"/>
      <c r="AO27" s="2559"/>
      <c r="AP27" s="2559"/>
      <c r="AQ27" s="2559"/>
      <c r="AR27" s="2559"/>
      <c r="AS27" s="2559"/>
      <c r="AT27" s="2559"/>
      <c r="AU27" s="2559"/>
      <c r="AV27" s="2559"/>
      <c r="AW27" s="2559"/>
      <c r="AX27" s="2559"/>
      <c r="AY27" s="2559"/>
      <c r="AZ27" s="2559"/>
    </row>
    <row r="28" spans="1:52" ht="17.25" customHeight="1">
      <c r="A28" s="5317">
        <v>2005</v>
      </c>
      <c r="B28" s="322">
        <v>37893</v>
      </c>
      <c r="C28" s="322">
        <v>896</v>
      </c>
      <c r="D28" s="322">
        <v>224</v>
      </c>
      <c r="E28" s="322">
        <v>11</v>
      </c>
      <c r="F28" s="322">
        <v>12</v>
      </c>
      <c r="G28" s="322">
        <v>218</v>
      </c>
      <c r="H28" s="2559"/>
      <c r="I28" s="2559"/>
      <c r="J28" s="2559"/>
      <c r="K28" s="2559"/>
      <c r="L28" s="2559"/>
      <c r="M28" s="2559"/>
      <c r="N28" s="2559"/>
      <c r="O28" s="2559"/>
      <c r="P28" s="2559"/>
      <c r="Q28" s="2559"/>
      <c r="R28" s="2559"/>
      <c r="S28" s="2559"/>
      <c r="T28" s="2559"/>
      <c r="U28" s="2559"/>
      <c r="V28" s="2559"/>
      <c r="W28" s="2559"/>
      <c r="X28" s="2559"/>
      <c r="Y28" s="2559"/>
      <c r="Z28" s="2559"/>
      <c r="AA28" s="2559"/>
      <c r="AB28" s="2559"/>
      <c r="AC28" s="2559"/>
      <c r="AD28" s="2559"/>
      <c r="AE28" s="2559"/>
      <c r="AF28" s="2559"/>
      <c r="AG28" s="2559"/>
      <c r="AH28" s="2559"/>
      <c r="AI28" s="2559"/>
      <c r="AJ28" s="2559"/>
      <c r="AK28" s="2559"/>
      <c r="AL28" s="2559"/>
      <c r="AM28" s="2559"/>
      <c r="AN28" s="2559"/>
      <c r="AO28" s="2559"/>
      <c r="AP28" s="2559"/>
      <c r="AQ28" s="2559"/>
      <c r="AR28" s="2559"/>
      <c r="AS28" s="2559"/>
      <c r="AT28" s="2559"/>
      <c r="AU28" s="2559"/>
      <c r="AV28" s="2559"/>
      <c r="AW28" s="2559"/>
      <c r="AX28" s="2559"/>
      <c r="AY28" s="2559"/>
      <c r="AZ28" s="2559"/>
    </row>
    <row r="29" spans="1:52" ht="17.25" customHeight="1">
      <c r="A29" s="5317">
        <v>2006</v>
      </c>
      <c r="B29" s="322">
        <v>38320</v>
      </c>
      <c r="C29" s="322">
        <v>881</v>
      </c>
      <c r="D29" s="322">
        <v>245</v>
      </c>
      <c r="E29" s="322">
        <v>24</v>
      </c>
      <c r="F29" s="322">
        <v>12</v>
      </c>
      <c r="G29" s="322">
        <v>209</v>
      </c>
      <c r="H29" s="2559"/>
      <c r="I29" s="2559"/>
      <c r="J29" s="2559"/>
      <c r="K29" s="2559"/>
      <c r="L29" s="2559"/>
      <c r="M29" s="2559"/>
      <c r="N29" s="2559"/>
      <c r="O29" s="2559"/>
      <c r="P29" s="2559"/>
      <c r="Q29" s="2559"/>
      <c r="R29" s="2559"/>
      <c r="S29" s="2559"/>
      <c r="T29" s="2559"/>
      <c r="U29" s="2559"/>
      <c r="V29" s="2559"/>
      <c r="W29" s="2559"/>
      <c r="X29" s="2559"/>
      <c r="Y29" s="2559"/>
      <c r="Z29" s="2559"/>
      <c r="AA29" s="2559"/>
      <c r="AB29" s="2559"/>
      <c r="AC29" s="2559"/>
      <c r="AD29" s="2559"/>
      <c r="AE29" s="2559"/>
      <c r="AF29" s="2559"/>
      <c r="AG29" s="2559"/>
      <c r="AH29" s="2559"/>
      <c r="AI29" s="2559"/>
      <c r="AJ29" s="2559"/>
      <c r="AK29" s="2559"/>
      <c r="AL29" s="2559"/>
      <c r="AM29" s="2559"/>
      <c r="AN29" s="2559"/>
      <c r="AO29" s="2559"/>
      <c r="AP29" s="2559"/>
      <c r="AQ29" s="2559"/>
      <c r="AR29" s="2559"/>
      <c r="AS29" s="2559"/>
      <c r="AT29" s="2559"/>
      <c r="AU29" s="2559"/>
      <c r="AV29" s="2559"/>
      <c r="AW29" s="2559"/>
      <c r="AX29" s="2559"/>
      <c r="AY29" s="2559"/>
      <c r="AZ29" s="2559"/>
    </row>
    <row r="30" spans="1:52" ht="17.25" customHeight="1">
      <c r="A30" s="5317">
        <v>2007</v>
      </c>
      <c r="B30" s="322">
        <v>38743</v>
      </c>
      <c r="C30" s="322">
        <v>844</v>
      </c>
      <c r="D30" s="322">
        <v>175</v>
      </c>
      <c r="E30" s="322">
        <v>13</v>
      </c>
      <c r="F30" s="322">
        <v>15</v>
      </c>
      <c r="G30" s="322">
        <v>186</v>
      </c>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59"/>
      <c r="AM30" s="2559"/>
      <c r="AN30" s="2559"/>
      <c r="AO30" s="2559"/>
      <c r="AP30" s="2559"/>
      <c r="AQ30" s="2559"/>
      <c r="AR30" s="2559"/>
      <c r="AS30" s="2559"/>
      <c r="AT30" s="2559"/>
      <c r="AU30" s="2559"/>
      <c r="AV30" s="2559"/>
      <c r="AW30" s="2559"/>
      <c r="AX30" s="2559"/>
      <c r="AY30" s="2559"/>
      <c r="AZ30" s="2559"/>
    </row>
    <row r="31" spans="1:52" ht="17.25" customHeight="1">
      <c r="A31" s="5317">
        <v>2008</v>
      </c>
      <c r="B31" s="322">
        <v>39166</v>
      </c>
      <c r="C31" s="322">
        <v>782</v>
      </c>
      <c r="D31" s="322">
        <v>206</v>
      </c>
      <c r="E31" s="322">
        <v>13</v>
      </c>
      <c r="F31" s="322">
        <v>6</v>
      </c>
      <c r="G31" s="322">
        <v>185</v>
      </c>
      <c r="H31" s="2559"/>
      <c r="I31" s="2559"/>
      <c r="J31" s="2559"/>
      <c r="K31" s="2559"/>
      <c r="L31" s="2559"/>
      <c r="M31" s="2559"/>
      <c r="N31" s="2559"/>
      <c r="O31" s="2559"/>
      <c r="P31" s="2559"/>
      <c r="Q31" s="2559"/>
      <c r="R31" s="2559"/>
      <c r="S31" s="2559"/>
      <c r="T31" s="2559"/>
      <c r="U31" s="2559"/>
      <c r="V31" s="2559"/>
      <c r="W31" s="2559"/>
      <c r="X31" s="2559"/>
      <c r="Y31" s="2559"/>
      <c r="Z31" s="2559"/>
      <c r="AA31" s="2559"/>
      <c r="AB31" s="2559"/>
      <c r="AC31" s="2559"/>
      <c r="AD31" s="2559"/>
      <c r="AE31" s="2559"/>
      <c r="AF31" s="2559"/>
      <c r="AG31" s="2559"/>
      <c r="AH31" s="2559"/>
      <c r="AI31" s="2559"/>
      <c r="AJ31" s="2559"/>
      <c r="AK31" s="2559"/>
      <c r="AL31" s="2559"/>
      <c r="AM31" s="2559"/>
      <c r="AN31" s="2559"/>
      <c r="AO31" s="2559"/>
      <c r="AP31" s="2559"/>
      <c r="AQ31" s="2559"/>
      <c r="AR31" s="2559"/>
      <c r="AS31" s="2559"/>
      <c r="AT31" s="2559"/>
      <c r="AU31" s="2559"/>
      <c r="AV31" s="2559"/>
      <c r="AW31" s="2559"/>
      <c r="AX31" s="2559"/>
      <c r="AY31" s="2559"/>
      <c r="AZ31" s="2559"/>
    </row>
    <row r="32" spans="1:52" ht="17.25" customHeight="1">
      <c r="A32" s="5317">
        <v>2009</v>
      </c>
      <c r="B32" s="322">
        <v>39587</v>
      </c>
      <c r="C32" s="322">
        <v>721</v>
      </c>
      <c r="D32" s="322">
        <v>237</v>
      </c>
      <c r="E32" s="322">
        <v>10</v>
      </c>
      <c r="F32" s="322">
        <v>5</v>
      </c>
      <c r="G32" s="322">
        <v>173</v>
      </c>
      <c r="H32" s="2559"/>
      <c r="I32" s="2559"/>
      <c r="J32" s="2559"/>
      <c r="K32" s="2559"/>
      <c r="L32" s="2559"/>
      <c r="M32" s="2559"/>
      <c r="N32" s="2559"/>
      <c r="O32" s="2559"/>
      <c r="P32" s="2559"/>
      <c r="Q32" s="2559"/>
      <c r="R32" s="2559"/>
      <c r="S32" s="2559"/>
      <c r="T32" s="2559"/>
      <c r="U32" s="2559"/>
      <c r="V32" s="2559"/>
      <c r="W32" s="2559"/>
      <c r="X32" s="2559"/>
      <c r="Y32" s="2559"/>
      <c r="Z32" s="2559"/>
      <c r="AA32" s="2559"/>
      <c r="AB32" s="2559"/>
      <c r="AC32" s="2559"/>
      <c r="AD32" s="2559"/>
      <c r="AE32" s="2559"/>
      <c r="AF32" s="2559"/>
      <c r="AG32" s="2559"/>
      <c r="AH32" s="2559"/>
      <c r="AI32" s="2559"/>
      <c r="AJ32" s="2559"/>
      <c r="AK32" s="2559"/>
      <c r="AL32" s="2559"/>
      <c r="AM32" s="2559"/>
      <c r="AN32" s="2559"/>
      <c r="AO32" s="2559"/>
      <c r="AP32" s="2559"/>
      <c r="AQ32" s="2559"/>
      <c r="AR32" s="2559"/>
      <c r="AS32" s="2559"/>
      <c r="AT32" s="2559"/>
      <c r="AU32" s="2559"/>
      <c r="AV32" s="2559"/>
      <c r="AW32" s="2559"/>
      <c r="AX32" s="2559"/>
      <c r="AY32" s="2559"/>
      <c r="AZ32" s="2559"/>
    </row>
    <row r="33" spans="1:52" ht="17.25" customHeight="1">
      <c r="A33" s="5317">
        <v>2010</v>
      </c>
      <c r="B33" s="322">
        <v>40009</v>
      </c>
      <c r="C33" s="322">
        <v>714</v>
      </c>
      <c r="D33" s="322">
        <v>240</v>
      </c>
      <c r="E33" s="322">
        <v>10</v>
      </c>
      <c r="F33" s="322">
        <v>8</v>
      </c>
      <c r="G33" s="322">
        <v>185</v>
      </c>
      <c r="H33" s="2559"/>
      <c r="I33" s="2559"/>
      <c r="J33" s="2559"/>
      <c r="K33" s="2559"/>
      <c r="L33" s="2559"/>
      <c r="M33" s="2559"/>
      <c r="N33" s="2559"/>
      <c r="O33" s="2559"/>
      <c r="P33" s="2559"/>
      <c r="Q33" s="2559"/>
      <c r="R33" s="2559"/>
      <c r="S33" s="2559"/>
      <c r="T33" s="2559"/>
      <c r="U33" s="2559"/>
      <c r="V33" s="2559"/>
      <c r="W33" s="2559"/>
      <c r="X33" s="2559"/>
      <c r="Y33" s="2559"/>
      <c r="Z33" s="2559"/>
      <c r="AA33" s="2559"/>
      <c r="AB33" s="2559"/>
      <c r="AC33" s="2559"/>
      <c r="AD33" s="2559"/>
      <c r="AE33" s="2559"/>
      <c r="AF33" s="2559"/>
      <c r="AG33" s="2559"/>
      <c r="AH33" s="2559"/>
      <c r="AI33" s="2559"/>
      <c r="AJ33" s="2559"/>
      <c r="AK33" s="2559"/>
      <c r="AL33" s="2559"/>
      <c r="AM33" s="2559"/>
      <c r="AN33" s="2559"/>
      <c r="AO33" s="2559"/>
      <c r="AP33" s="2559"/>
      <c r="AQ33" s="2559"/>
      <c r="AR33" s="2559"/>
      <c r="AS33" s="2559"/>
      <c r="AT33" s="2559"/>
      <c r="AU33" s="2559"/>
      <c r="AV33" s="2559"/>
      <c r="AW33" s="2559"/>
      <c r="AX33" s="2559"/>
      <c r="AY33" s="2559"/>
      <c r="AZ33" s="2559"/>
    </row>
    <row r="34" spans="1:52" ht="17.25" customHeight="1">
      <c r="A34" s="5317">
        <v>2011</v>
      </c>
      <c r="B34" s="322">
        <v>40434</v>
      </c>
      <c r="C34" s="322">
        <v>699</v>
      </c>
      <c r="D34" s="322">
        <v>219</v>
      </c>
      <c r="E34" s="322">
        <v>12</v>
      </c>
      <c r="F34" s="322">
        <v>3</v>
      </c>
      <c r="G34" s="322">
        <v>165</v>
      </c>
      <c r="H34" s="2559"/>
      <c r="I34" s="2559"/>
      <c r="J34" s="2559"/>
      <c r="K34" s="2559"/>
      <c r="L34" s="2559"/>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59"/>
      <c r="AK34" s="2559"/>
      <c r="AL34" s="2559"/>
      <c r="AM34" s="2559"/>
      <c r="AN34" s="2559"/>
      <c r="AO34" s="2559"/>
      <c r="AP34" s="2559"/>
      <c r="AQ34" s="2559"/>
      <c r="AR34" s="2559"/>
      <c r="AS34" s="2559"/>
      <c r="AT34" s="2559"/>
      <c r="AU34" s="2559"/>
      <c r="AV34" s="2559"/>
      <c r="AW34" s="2559"/>
      <c r="AX34" s="2559"/>
      <c r="AY34" s="2559"/>
      <c r="AZ34" s="2559"/>
    </row>
    <row r="35" spans="1:52" ht="17.25" customHeight="1">
      <c r="A35" s="5317">
        <v>2012</v>
      </c>
      <c r="B35" s="322">
        <v>40895</v>
      </c>
      <c r="C35" s="322">
        <v>728</v>
      </c>
      <c r="D35" s="322">
        <v>240</v>
      </c>
      <c r="E35" s="322">
        <v>15</v>
      </c>
      <c r="F35" s="322">
        <v>8</v>
      </c>
      <c r="G35" s="322">
        <v>185</v>
      </c>
      <c r="H35" s="2559"/>
      <c r="I35" s="2559"/>
      <c r="J35" s="2559"/>
      <c r="K35" s="2559"/>
      <c r="L35" s="2559"/>
      <c r="M35" s="2559"/>
      <c r="N35" s="2559"/>
      <c r="O35" s="2559"/>
      <c r="P35" s="2559"/>
      <c r="Q35" s="2559"/>
      <c r="R35" s="2559"/>
      <c r="S35" s="2559"/>
      <c r="T35" s="2559"/>
      <c r="U35" s="2559"/>
      <c r="V35" s="2559"/>
      <c r="W35" s="2559"/>
      <c r="X35" s="2559"/>
      <c r="Y35" s="2559"/>
      <c r="Z35" s="2559"/>
      <c r="AA35" s="2559"/>
      <c r="AB35" s="2559"/>
      <c r="AC35" s="2559"/>
      <c r="AD35" s="2559"/>
      <c r="AE35" s="2559"/>
      <c r="AF35" s="2559"/>
      <c r="AG35" s="2559"/>
      <c r="AH35" s="2559"/>
      <c r="AI35" s="2559"/>
      <c r="AJ35" s="2559"/>
      <c r="AK35" s="2559"/>
      <c r="AL35" s="2559"/>
      <c r="AM35" s="2559"/>
      <c r="AN35" s="2559"/>
      <c r="AO35" s="2559"/>
      <c r="AP35" s="2559"/>
      <c r="AQ35" s="2559"/>
      <c r="AR35" s="2559"/>
      <c r="AS35" s="2559"/>
      <c r="AT35" s="2559"/>
      <c r="AU35" s="2559"/>
      <c r="AV35" s="2559"/>
      <c r="AW35" s="2559"/>
      <c r="AX35" s="2559"/>
      <c r="AY35" s="2559"/>
      <c r="AZ35" s="2559"/>
    </row>
    <row r="36" spans="1:52" ht="17.25" customHeight="1">
      <c r="A36" s="5317">
        <v>2013</v>
      </c>
      <c r="B36" s="322">
        <v>41312</v>
      </c>
      <c r="C36" s="322">
        <v>702</v>
      </c>
      <c r="D36" s="322">
        <v>209</v>
      </c>
      <c r="E36" s="322">
        <v>6</v>
      </c>
      <c r="F36" s="322">
        <v>3</v>
      </c>
      <c r="G36" s="322">
        <v>182</v>
      </c>
      <c r="H36" s="2559"/>
      <c r="I36" s="2559"/>
      <c r="J36" s="2559"/>
      <c r="K36" s="2559"/>
      <c r="L36" s="2559"/>
      <c r="M36" s="2559"/>
      <c r="N36" s="2559"/>
      <c r="O36" s="2559"/>
      <c r="P36" s="2559"/>
      <c r="Q36" s="2559"/>
      <c r="R36" s="2559"/>
      <c r="S36" s="2559"/>
      <c r="T36" s="2559"/>
      <c r="U36" s="2559"/>
      <c r="V36" s="2559"/>
      <c r="W36" s="2559"/>
      <c r="X36" s="2559"/>
      <c r="Y36" s="2559"/>
      <c r="Z36" s="2559"/>
      <c r="AA36" s="2559"/>
      <c r="AB36" s="2559"/>
      <c r="AC36" s="2559"/>
      <c r="AD36" s="2559"/>
      <c r="AE36" s="2559"/>
      <c r="AF36" s="2559"/>
      <c r="AG36" s="2559"/>
      <c r="AH36" s="2559"/>
      <c r="AI36" s="2559"/>
      <c r="AJ36" s="2559"/>
      <c r="AK36" s="2559"/>
      <c r="AL36" s="2559"/>
      <c r="AM36" s="2559"/>
      <c r="AN36" s="2559"/>
      <c r="AO36" s="2559"/>
      <c r="AP36" s="2559"/>
      <c r="AQ36" s="2559"/>
      <c r="AR36" s="2559"/>
      <c r="AS36" s="2559"/>
      <c r="AT36" s="2559"/>
      <c r="AU36" s="2559"/>
      <c r="AV36" s="2559"/>
      <c r="AW36" s="2559"/>
      <c r="AX36" s="2559"/>
      <c r="AY36" s="2559"/>
      <c r="AZ36" s="2559"/>
    </row>
    <row r="37" spans="1:52" ht="17.25" customHeight="1">
      <c r="A37" s="5317">
        <v>2014</v>
      </c>
      <c r="B37" s="322">
        <v>41669</v>
      </c>
      <c r="C37" s="322">
        <v>688</v>
      </c>
      <c r="D37" s="322">
        <v>244</v>
      </c>
      <c r="E37" s="322">
        <v>15</v>
      </c>
      <c r="F37" s="322">
        <v>8</v>
      </c>
      <c r="G37" s="322">
        <v>163</v>
      </c>
      <c r="H37" s="2559"/>
      <c r="I37" s="2559"/>
      <c r="J37" s="2559"/>
      <c r="K37" s="2559"/>
      <c r="L37" s="2559"/>
      <c r="M37" s="2559"/>
      <c r="N37" s="2559"/>
      <c r="O37" s="2559"/>
      <c r="P37" s="2559"/>
      <c r="Q37" s="2559"/>
      <c r="R37" s="2559"/>
      <c r="S37" s="2559"/>
      <c r="T37" s="2559"/>
      <c r="U37" s="2559"/>
      <c r="V37" s="2559"/>
      <c r="W37" s="2559"/>
      <c r="X37" s="2559"/>
      <c r="Y37" s="2559"/>
      <c r="Z37" s="2559"/>
      <c r="AA37" s="2559"/>
      <c r="AB37" s="2559"/>
      <c r="AC37" s="2559"/>
      <c r="AD37" s="2559"/>
      <c r="AE37" s="2559"/>
      <c r="AF37" s="2559"/>
      <c r="AG37" s="2559"/>
      <c r="AH37" s="2559"/>
      <c r="AI37" s="2559"/>
      <c r="AJ37" s="2559"/>
      <c r="AK37" s="2559"/>
      <c r="AL37" s="2559"/>
      <c r="AM37" s="2559"/>
      <c r="AN37" s="2559"/>
      <c r="AO37" s="2559"/>
      <c r="AP37" s="2559"/>
      <c r="AQ37" s="2559"/>
      <c r="AR37" s="2559"/>
      <c r="AS37" s="2559"/>
      <c r="AT37" s="2559"/>
      <c r="AU37" s="2559"/>
      <c r="AV37" s="2559"/>
      <c r="AW37" s="2559"/>
      <c r="AX37" s="2559"/>
      <c r="AY37" s="2559"/>
      <c r="AZ37" s="2559"/>
    </row>
    <row r="38" spans="1:52" ht="17.25" customHeight="1">
      <c r="A38" s="5317">
        <v>2015</v>
      </c>
      <c r="B38" s="322">
        <v>41942</v>
      </c>
      <c r="C38" s="322">
        <v>681</v>
      </c>
      <c r="D38" s="322">
        <v>251</v>
      </c>
      <c r="E38" s="322">
        <v>8</v>
      </c>
      <c r="F38" s="322">
        <v>7</v>
      </c>
      <c r="G38" s="322">
        <v>161</v>
      </c>
      <c r="H38" s="2559"/>
      <c r="I38" s="2559"/>
      <c r="J38" s="2559"/>
      <c r="K38" s="2559"/>
      <c r="L38" s="2559"/>
      <c r="M38" s="2559"/>
      <c r="N38" s="2559"/>
      <c r="O38" s="2559"/>
      <c r="P38" s="2559"/>
      <c r="Q38" s="2559"/>
      <c r="R38" s="2559"/>
      <c r="S38" s="2559"/>
      <c r="T38" s="2559"/>
      <c r="U38" s="2559"/>
      <c r="V38" s="2559"/>
      <c r="W38" s="2559"/>
      <c r="X38" s="2559"/>
      <c r="Y38" s="2559"/>
      <c r="Z38" s="2559"/>
      <c r="AA38" s="2559"/>
      <c r="AB38" s="2559"/>
      <c r="AC38" s="2559"/>
      <c r="AD38" s="2559"/>
      <c r="AE38" s="2559"/>
      <c r="AF38" s="2559"/>
      <c r="AG38" s="2559"/>
      <c r="AH38" s="2559"/>
      <c r="AI38" s="2559"/>
      <c r="AJ38" s="2559"/>
      <c r="AK38" s="2559"/>
      <c r="AL38" s="2559"/>
      <c r="AM38" s="2559"/>
      <c r="AN38" s="2559"/>
      <c r="AO38" s="2559"/>
      <c r="AP38" s="2559"/>
      <c r="AQ38" s="2559"/>
      <c r="AR38" s="2559"/>
      <c r="AS38" s="2559"/>
      <c r="AT38" s="2559"/>
      <c r="AU38" s="2559"/>
      <c r="AV38" s="2559"/>
      <c r="AW38" s="2559"/>
      <c r="AX38" s="2559"/>
      <c r="AY38" s="2559"/>
      <c r="AZ38" s="2559"/>
    </row>
    <row r="39" spans="1:52" ht="17.25" customHeight="1">
      <c r="A39" s="5317">
        <v>2016</v>
      </c>
      <c r="B39" s="322">
        <v>42260</v>
      </c>
      <c r="C39" s="322">
        <v>752</v>
      </c>
      <c r="D39" s="322">
        <v>254</v>
      </c>
      <c r="E39" s="322">
        <v>11</v>
      </c>
      <c r="F39" s="322">
        <v>10</v>
      </c>
      <c r="G39" s="322">
        <v>160</v>
      </c>
      <c r="H39" s="2559"/>
      <c r="I39" s="2559"/>
      <c r="J39" s="2559"/>
      <c r="K39" s="2559"/>
      <c r="L39" s="2559"/>
      <c r="M39" s="2559"/>
      <c r="N39" s="2559"/>
      <c r="O39" s="2559"/>
      <c r="P39" s="2559"/>
      <c r="Q39" s="2559"/>
      <c r="R39" s="2559"/>
      <c r="S39" s="2559"/>
      <c r="T39" s="2559"/>
      <c r="U39" s="2559"/>
      <c r="V39" s="2559"/>
      <c r="W39" s="2559"/>
      <c r="X39" s="2559"/>
      <c r="Y39" s="2559"/>
      <c r="Z39" s="2559"/>
      <c r="AA39" s="2559"/>
      <c r="AB39" s="2559"/>
      <c r="AC39" s="2559"/>
      <c r="AD39" s="2559"/>
      <c r="AE39" s="2559"/>
      <c r="AF39" s="2559"/>
      <c r="AG39" s="2559"/>
      <c r="AH39" s="2559"/>
      <c r="AI39" s="2559"/>
      <c r="AJ39" s="2559"/>
      <c r="AK39" s="2559"/>
      <c r="AL39" s="2559"/>
      <c r="AM39" s="2559"/>
      <c r="AN39" s="2559"/>
      <c r="AO39" s="2559"/>
      <c r="AP39" s="2559"/>
      <c r="AQ39" s="2559"/>
      <c r="AR39" s="2559"/>
      <c r="AS39" s="2559"/>
      <c r="AT39" s="2559"/>
      <c r="AU39" s="2559"/>
      <c r="AV39" s="2559"/>
      <c r="AW39" s="2559"/>
      <c r="AX39" s="2559"/>
      <c r="AY39" s="2559"/>
      <c r="AZ39" s="2559"/>
    </row>
    <row r="40" spans="1:52" ht="17.25" customHeight="1">
      <c r="A40" s="5317">
        <v>2017</v>
      </c>
      <c r="B40" s="322">
        <v>42638</v>
      </c>
      <c r="C40" s="322">
        <v>808</v>
      </c>
      <c r="D40" s="322">
        <v>226</v>
      </c>
      <c r="E40" s="322">
        <v>16</v>
      </c>
      <c r="F40" s="322">
        <v>7</v>
      </c>
      <c r="G40" s="322">
        <v>171</v>
      </c>
      <c r="H40" s="2559"/>
      <c r="I40" s="2559"/>
      <c r="J40" s="2559"/>
      <c r="K40" s="2559"/>
      <c r="L40" s="2559"/>
      <c r="M40" s="2559"/>
      <c r="N40" s="2559"/>
      <c r="O40" s="2559"/>
      <c r="P40" s="2559"/>
      <c r="Q40" s="2559"/>
      <c r="R40" s="2559"/>
      <c r="S40" s="2559"/>
      <c r="T40" s="2559"/>
      <c r="U40" s="2559"/>
      <c r="V40" s="2559"/>
      <c r="W40" s="2559"/>
      <c r="X40" s="2559"/>
      <c r="Y40" s="2559"/>
      <c r="Z40" s="2559"/>
      <c r="AA40" s="2559"/>
      <c r="AB40" s="2559"/>
      <c r="AC40" s="2559"/>
      <c r="AD40" s="2559"/>
      <c r="AE40" s="2559"/>
      <c r="AF40" s="2559"/>
      <c r="AG40" s="2559"/>
      <c r="AH40" s="2559"/>
      <c r="AI40" s="2559"/>
      <c r="AJ40" s="2559"/>
      <c r="AK40" s="2559"/>
      <c r="AL40" s="2559"/>
      <c r="AM40" s="2559"/>
      <c r="AN40" s="2559"/>
      <c r="AO40" s="2559"/>
      <c r="AP40" s="2559"/>
      <c r="AQ40" s="2559"/>
      <c r="AR40" s="2559"/>
      <c r="AS40" s="2559"/>
      <c r="AT40" s="2559"/>
      <c r="AU40" s="2559"/>
      <c r="AV40" s="2559"/>
      <c r="AW40" s="2559"/>
      <c r="AX40" s="2559"/>
      <c r="AY40" s="2559"/>
      <c r="AZ40" s="2559"/>
    </row>
    <row r="41" spans="1:52" ht="17.25" customHeight="1">
      <c r="A41" s="5317">
        <v>2018</v>
      </c>
      <c r="B41" s="322">
        <v>43035</v>
      </c>
      <c r="C41" s="322">
        <v>763</v>
      </c>
      <c r="D41" s="322">
        <v>266</v>
      </c>
      <c r="E41" s="322">
        <v>13</v>
      </c>
      <c r="F41" s="322">
        <v>7</v>
      </c>
      <c r="G41" s="322">
        <v>200</v>
      </c>
      <c r="H41" s="2559"/>
      <c r="I41" s="2559"/>
      <c r="J41" s="2559"/>
      <c r="K41" s="2559"/>
      <c r="L41" s="2559"/>
      <c r="M41" s="2559"/>
      <c r="N41" s="2559"/>
      <c r="O41" s="2559"/>
      <c r="P41" s="2559"/>
      <c r="Q41" s="2559"/>
      <c r="R41" s="2559"/>
      <c r="S41" s="2559"/>
      <c r="T41" s="2559"/>
      <c r="U41" s="2559"/>
      <c r="V41" s="2559"/>
      <c r="W41" s="2559"/>
      <c r="X41" s="2559"/>
      <c r="Y41" s="2559"/>
      <c r="Z41" s="2559"/>
      <c r="AA41" s="2559"/>
      <c r="AB41" s="2559"/>
      <c r="AC41" s="2559"/>
      <c r="AD41" s="2559"/>
      <c r="AE41" s="2559"/>
      <c r="AF41" s="2559"/>
      <c r="AG41" s="2559"/>
      <c r="AH41" s="2559"/>
      <c r="AI41" s="2559"/>
      <c r="AJ41" s="2559"/>
      <c r="AK41" s="2559"/>
      <c r="AL41" s="2559"/>
      <c r="AM41" s="2559"/>
      <c r="AN41" s="2559"/>
      <c r="AO41" s="2559"/>
      <c r="AP41" s="2559"/>
      <c r="AQ41" s="2559"/>
      <c r="AR41" s="2559"/>
      <c r="AS41" s="2559"/>
      <c r="AT41" s="2559"/>
      <c r="AU41" s="2559"/>
      <c r="AV41" s="2559"/>
      <c r="AW41" s="2559"/>
      <c r="AX41" s="2559"/>
      <c r="AY41" s="2559"/>
      <c r="AZ41" s="2559"/>
    </row>
    <row r="42" spans="1:52" ht="17.25" customHeight="1" thickBot="1">
      <c r="A42" s="5326">
        <v>2019</v>
      </c>
      <c r="B42" s="5484">
        <v>43371</v>
      </c>
      <c r="C42" s="5484">
        <v>806</v>
      </c>
      <c r="D42" s="5484">
        <v>263</v>
      </c>
      <c r="E42" s="5484">
        <v>14</v>
      </c>
      <c r="F42" s="5484">
        <v>8</v>
      </c>
      <c r="G42" s="5484">
        <v>208</v>
      </c>
      <c r="H42" s="2559"/>
      <c r="I42" s="2559"/>
      <c r="J42" s="2559"/>
      <c r="K42" s="2559"/>
      <c r="L42" s="2559"/>
      <c r="M42" s="2559"/>
      <c r="N42" s="2559"/>
      <c r="O42" s="2559"/>
      <c r="P42" s="2559"/>
      <c r="Q42" s="2559"/>
      <c r="R42" s="2559"/>
      <c r="S42" s="2559"/>
      <c r="T42" s="2559"/>
      <c r="U42" s="2559"/>
      <c r="V42" s="2559"/>
      <c r="W42" s="2559"/>
      <c r="X42" s="2559"/>
      <c r="Y42" s="2559"/>
      <c r="Z42" s="2559"/>
      <c r="AA42" s="2559"/>
      <c r="AB42" s="2559"/>
      <c r="AC42" s="2559"/>
      <c r="AD42" s="2559"/>
      <c r="AE42" s="2559"/>
      <c r="AF42" s="2559"/>
      <c r="AG42" s="2559"/>
      <c r="AH42" s="2559"/>
      <c r="AI42" s="2559"/>
      <c r="AJ42" s="2559"/>
      <c r="AK42" s="2559"/>
      <c r="AL42" s="2559"/>
      <c r="AM42" s="2559"/>
      <c r="AN42" s="2559"/>
      <c r="AO42" s="2559"/>
      <c r="AP42" s="2559"/>
      <c r="AQ42" s="2559"/>
      <c r="AR42" s="2559"/>
      <c r="AS42" s="2559"/>
      <c r="AT42" s="2559"/>
      <c r="AU42" s="2559"/>
      <c r="AV42" s="2559"/>
      <c r="AW42" s="2559"/>
      <c r="AX42" s="2559"/>
      <c r="AY42" s="2559"/>
      <c r="AZ42" s="2559"/>
    </row>
    <row r="43" spans="1:52" ht="9" customHeight="1">
      <c r="A43" s="270"/>
      <c r="B43" s="270"/>
      <c r="C43" s="270"/>
      <c r="D43" s="270"/>
      <c r="E43" s="270"/>
      <c r="F43" s="270"/>
      <c r="G43" s="270"/>
      <c r="H43" s="2559"/>
      <c r="I43" s="2559"/>
      <c r="J43" s="2559"/>
      <c r="K43" s="2559"/>
      <c r="L43" s="2559"/>
      <c r="M43" s="2559"/>
      <c r="N43" s="2559"/>
      <c r="O43" s="2559"/>
      <c r="P43" s="2559"/>
      <c r="Q43" s="2559"/>
      <c r="R43" s="2559"/>
      <c r="S43" s="2559"/>
      <c r="T43" s="2559"/>
      <c r="U43" s="2559"/>
      <c r="V43" s="2559"/>
      <c r="W43" s="2559"/>
      <c r="X43" s="2559"/>
      <c r="Y43" s="2559"/>
      <c r="Z43" s="2559"/>
      <c r="AA43" s="2559"/>
      <c r="AB43" s="2559"/>
      <c r="AC43" s="2559"/>
      <c r="AD43" s="2559"/>
      <c r="AE43" s="2559"/>
      <c r="AF43" s="2559"/>
      <c r="AG43" s="2559"/>
      <c r="AH43" s="2559"/>
      <c r="AI43" s="2559"/>
      <c r="AJ43" s="2559"/>
      <c r="AK43" s="2559"/>
      <c r="AL43" s="2559"/>
      <c r="AM43" s="2559"/>
      <c r="AN43" s="2559"/>
      <c r="AO43" s="2559"/>
      <c r="AP43" s="2559"/>
      <c r="AQ43" s="2559"/>
      <c r="AR43" s="2559"/>
      <c r="AS43" s="2559"/>
      <c r="AT43" s="2559"/>
      <c r="AU43" s="2559"/>
      <c r="AV43" s="2559"/>
      <c r="AW43" s="2559"/>
      <c r="AX43" s="2559"/>
      <c r="AY43" s="2559"/>
      <c r="AZ43" s="2559"/>
    </row>
    <row r="44" spans="1:52" ht="15" customHeight="1">
      <c r="A44" s="81" t="s">
        <v>363</v>
      </c>
      <c r="H44" s="2559"/>
      <c r="I44" s="2559"/>
      <c r="J44" s="2559"/>
      <c r="K44" s="2559"/>
      <c r="L44" s="2559"/>
      <c r="M44" s="2559"/>
      <c r="N44" s="2559"/>
      <c r="O44" s="2559"/>
      <c r="P44" s="2559"/>
      <c r="Q44" s="2559"/>
      <c r="R44" s="2559"/>
      <c r="S44" s="2559"/>
      <c r="T44" s="2559"/>
      <c r="U44" s="2559"/>
      <c r="V44" s="2559"/>
      <c r="W44" s="2559"/>
      <c r="X44" s="2559"/>
      <c r="Y44" s="2559"/>
      <c r="Z44" s="2559"/>
      <c r="AA44" s="2559"/>
      <c r="AB44" s="2559"/>
      <c r="AC44" s="2559"/>
      <c r="AD44" s="2559"/>
      <c r="AE44" s="2559"/>
      <c r="AF44" s="2559"/>
      <c r="AG44" s="2559"/>
      <c r="AH44" s="2559"/>
      <c r="AI44" s="2559"/>
      <c r="AJ44" s="2559"/>
      <c r="AK44" s="2559"/>
      <c r="AL44" s="2559"/>
      <c r="AM44" s="2559"/>
      <c r="AN44" s="2559"/>
      <c r="AO44" s="2559"/>
      <c r="AP44" s="2559"/>
      <c r="AQ44" s="2559"/>
      <c r="AR44" s="2559"/>
      <c r="AS44" s="2559"/>
      <c r="AT44" s="2559"/>
      <c r="AU44" s="2559"/>
      <c r="AV44" s="2559"/>
      <c r="AW44" s="2559"/>
      <c r="AX44" s="2559"/>
      <c r="AY44" s="2559"/>
      <c r="AZ44" s="2559"/>
    </row>
  </sheetData>
  <mergeCells count="1">
    <mergeCell ref="A1:C1"/>
  </mergeCells>
  <hyperlinks>
    <hyperlink ref="A1" location="CONTENT!A1" display="Back to table of contents"/>
  </hyperlinks>
  <pageMargins left="1.07" right="0.74803149606299202" top="0.73" bottom="0.196850393700787" header="0.43307086614173201" footer="0.511811023622047"/>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L48"/>
  <sheetViews>
    <sheetView zoomScaleSheetLayoutView="100" workbookViewId="0">
      <selection sqref="A1:C1"/>
    </sheetView>
  </sheetViews>
  <sheetFormatPr defaultColWidth="10.6640625" defaultRowHeight="15.75"/>
  <cols>
    <col min="1" max="1" width="10.5" style="10" customWidth="1"/>
    <col min="2" max="2" width="14.6640625" style="10" customWidth="1"/>
    <col min="3" max="3" width="10.83203125" style="10" customWidth="1"/>
    <col min="4" max="4" width="11" style="10" customWidth="1"/>
    <col min="5" max="5" width="11.33203125" style="10" customWidth="1"/>
    <col min="6" max="6" width="12.6640625" style="10" customWidth="1"/>
    <col min="7" max="7" width="11.6640625" style="10" customWidth="1"/>
    <col min="8" max="9" width="10.6640625" style="10" customWidth="1"/>
    <col min="10" max="36" width="12.33203125" style="2559" customWidth="1"/>
    <col min="37" max="16384" width="10.6640625" style="10"/>
  </cols>
  <sheetData>
    <row r="1" spans="1:90">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7.25" customHeight="1">
      <c r="A2" s="6" t="s">
        <v>364</v>
      </c>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row>
    <row r="3" spans="1:90" ht="12" customHeight="1" thickBot="1">
      <c r="H3" s="11"/>
      <c r="I3" s="11"/>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row>
    <row r="4" spans="1:90" ht="19.5" customHeight="1">
      <c r="A4" s="5476"/>
      <c r="B4" s="5476" t="s">
        <v>257</v>
      </c>
      <c r="C4" s="5476" t="s">
        <v>365</v>
      </c>
      <c r="D4" s="5476" t="s">
        <v>365</v>
      </c>
      <c r="E4" s="5477" t="s">
        <v>366</v>
      </c>
      <c r="F4" s="5476" t="s">
        <v>355</v>
      </c>
      <c r="G4" s="5476" t="s">
        <v>367</v>
      </c>
      <c r="H4" s="5476" t="s">
        <v>368</v>
      </c>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row>
    <row r="5" spans="1:90" ht="18.75">
      <c r="A5" s="158" t="s">
        <v>342</v>
      </c>
      <c r="B5" s="158" t="s">
        <v>343</v>
      </c>
      <c r="C5" s="158" t="s">
        <v>369</v>
      </c>
      <c r="D5" s="158" t="s">
        <v>370</v>
      </c>
      <c r="E5" s="158" t="s">
        <v>371</v>
      </c>
      <c r="F5" s="158" t="s">
        <v>372</v>
      </c>
      <c r="G5" s="5478" t="s">
        <v>373</v>
      </c>
      <c r="H5" s="5478" t="s">
        <v>374</v>
      </c>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row>
    <row r="6" spans="1:90" ht="21" customHeight="1" thickBot="1">
      <c r="A6" s="171"/>
      <c r="B6" s="5479" t="s">
        <v>347</v>
      </c>
      <c r="C6" s="5480" t="s">
        <v>375</v>
      </c>
      <c r="D6" s="5480" t="s">
        <v>375</v>
      </c>
      <c r="E6" s="5479" t="s">
        <v>376</v>
      </c>
      <c r="F6" s="5479" t="s">
        <v>377</v>
      </c>
      <c r="G6" s="5496"/>
      <c r="H6" s="5481"/>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row>
    <row r="7" spans="1:90" ht="15" customHeight="1">
      <c r="A7" s="5317">
        <v>1984</v>
      </c>
      <c r="B7" s="67">
        <v>1012221</v>
      </c>
      <c r="C7" s="5497">
        <v>20.086522607217198</v>
      </c>
      <c r="D7" s="5497">
        <v>6.5657598488867555</v>
      </c>
      <c r="E7" s="5497">
        <v>24.83769427503443</v>
      </c>
      <c r="F7" s="5497">
        <v>19.483024691358025</v>
      </c>
      <c r="G7" s="5497">
        <v>21.467643923609568</v>
      </c>
      <c r="H7" s="5497">
        <v>0.93062680975794809</v>
      </c>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row>
    <row r="8" spans="1:90" ht="15" customHeight="1">
      <c r="A8" s="5317">
        <v>1985</v>
      </c>
      <c r="B8" s="67">
        <v>1020528</v>
      </c>
      <c r="C8" s="5497">
        <v>18.986250254770081</v>
      </c>
      <c r="D8" s="5497">
        <v>6.7670852735054794</v>
      </c>
      <c r="E8" s="5497">
        <v>25.134186622625929</v>
      </c>
      <c r="F8" s="5497">
        <v>19.383572043119589</v>
      </c>
      <c r="G8" s="5497">
        <v>22.037611902858128</v>
      </c>
      <c r="H8" s="5497">
        <v>0.90149412852954547</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row>
    <row r="9" spans="1:90" ht="15" customHeight="1">
      <c r="A9" s="5317">
        <v>1986</v>
      </c>
      <c r="B9" s="67">
        <v>1028360</v>
      </c>
      <c r="C9" s="5497">
        <v>18.641331829320471</v>
      </c>
      <c r="D9" s="5497">
        <v>6.6173324516706211</v>
      </c>
      <c r="E9" s="5497">
        <v>27.334376630151279</v>
      </c>
      <c r="F9" s="5497">
        <v>18.684412592782184</v>
      </c>
      <c r="G9" s="5497">
        <v>20.529775564977246</v>
      </c>
      <c r="H9" s="5497">
        <v>1.1980240382745342</v>
      </c>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row>
    <row r="10" spans="1:90" ht="15" customHeight="1">
      <c r="A10" s="5317">
        <v>1987</v>
      </c>
      <c r="B10" s="67">
        <v>1036082</v>
      </c>
      <c r="C10" s="5497">
        <v>19.335342183340703</v>
      </c>
      <c r="D10" s="5497">
        <v>6.5178238788049594</v>
      </c>
      <c r="E10" s="5497">
        <v>25.158488493984926</v>
      </c>
      <c r="F10" s="5497">
        <v>17.7976073739949</v>
      </c>
      <c r="G10" s="5497">
        <v>21.990537428504695</v>
      </c>
      <c r="H10" s="5497">
        <v>1.6253539777739601</v>
      </c>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row>
    <row r="11" spans="1:90" ht="15" customHeight="1">
      <c r="A11" s="5317">
        <v>1988</v>
      </c>
      <c r="B11" s="67">
        <v>1043239</v>
      </c>
      <c r="C11" s="5497">
        <v>20.073060918926537</v>
      </c>
      <c r="D11" s="5497">
        <v>6.5938869233224606</v>
      </c>
      <c r="E11" s="5497">
        <v>22.491762571032904</v>
      </c>
      <c r="F11" s="5497">
        <v>17.546328876378137</v>
      </c>
      <c r="G11" s="5497">
        <v>21.956617802823704</v>
      </c>
      <c r="H11" s="5497">
        <v>1.4186586199327287</v>
      </c>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row>
    <row r="12" spans="1:90" ht="15" customHeight="1">
      <c r="A12" s="5317">
        <v>1989</v>
      </c>
      <c r="B12" s="67">
        <v>1051260</v>
      </c>
      <c r="C12" s="5497">
        <v>20.757947605730266</v>
      </c>
      <c r="D12" s="5497">
        <v>6.8004109354488902</v>
      </c>
      <c r="E12" s="5497">
        <v>22.821006323893318</v>
      </c>
      <c r="F12" s="5497">
        <v>18.662589378063586</v>
      </c>
      <c r="G12" s="5497">
        <v>21.302056579723381</v>
      </c>
      <c r="H12" s="5497">
        <v>1.3526625192625992</v>
      </c>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row>
    <row r="13" spans="1:90" ht="15" customHeight="1">
      <c r="A13" s="5317">
        <v>1990</v>
      </c>
      <c r="B13" s="67">
        <v>1058775</v>
      </c>
      <c r="C13" s="5497">
        <v>21.347311751788624</v>
      </c>
      <c r="D13" s="5497">
        <v>6.6406932539963632</v>
      </c>
      <c r="E13" s="5497">
        <v>20.440668967348024</v>
      </c>
      <c r="F13" s="5497">
        <v>15.892367309618148</v>
      </c>
      <c r="G13" s="5497">
        <v>21.581544709688085</v>
      </c>
      <c r="H13" s="5497">
        <v>1.0370475313451868</v>
      </c>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row>
    <row r="14" spans="1:90" ht="15" customHeight="1">
      <c r="A14" s="5317">
        <v>1991</v>
      </c>
      <c r="B14" s="67">
        <v>1070266</v>
      </c>
      <c r="C14" s="5497">
        <v>20.742378481826474</v>
      </c>
      <c r="D14" s="5497">
        <v>6.5665041938908244</v>
      </c>
      <c r="E14" s="5497">
        <v>18.606117943866288</v>
      </c>
      <c r="F14" s="5497">
        <v>17.701464796211887</v>
      </c>
      <c r="G14" s="5497">
        <v>21.109624269246297</v>
      </c>
      <c r="H14" s="5497">
        <v>1.3213372605893874</v>
      </c>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row>
    <row r="15" spans="1:90" ht="15" customHeight="1">
      <c r="A15" s="5317">
        <v>1992</v>
      </c>
      <c r="B15" s="67">
        <v>1084441</v>
      </c>
      <c r="C15" s="5497">
        <v>21.119493619057895</v>
      </c>
      <c r="D15" s="5497">
        <v>6.4763865027789533</v>
      </c>
      <c r="E15" s="5497">
        <v>18.600995546240505</v>
      </c>
      <c r="F15" s="5497">
        <v>12.546889147587633</v>
      </c>
      <c r="G15" s="5497">
        <v>21</v>
      </c>
      <c r="H15" s="5497">
        <v>1.4404265580721525</v>
      </c>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row>
    <row r="16" spans="1:90" ht="15" customHeight="1">
      <c r="A16" s="5317">
        <v>1993</v>
      </c>
      <c r="B16" s="67">
        <v>1097374</v>
      </c>
      <c r="C16" s="5497">
        <v>20.348945826365505</v>
      </c>
      <c r="D16" s="5497">
        <v>6.7738687056014513</v>
      </c>
      <c r="E16" s="5497">
        <v>19.615746338841863</v>
      </c>
      <c r="F16" s="5497">
        <v>14.868084355422218</v>
      </c>
      <c r="G16" s="5497">
        <v>21.098965191993109</v>
      </c>
      <c r="H16" s="5497">
        <v>1.3888572457065265</v>
      </c>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row>
    <row r="17" spans="1:36" ht="15" customHeight="1">
      <c r="A17" s="5317">
        <v>1994</v>
      </c>
      <c r="B17" s="67">
        <v>1112846</v>
      </c>
      <c r="C17" s="5497">
        <v>19.58912715810704</v>
      </c>
      <c r="D17" s="5497">
        <v>6.6528432770960455</v>
      </c>
      <c r="E17" s="5497">
        <v>18.077540720348704</v>
      </c>
      <c r="F17" s="5497">
        <v>12.415605600616249</v>
      </c>
      <c r="G17" s="5497">
        <v>20.51757718583471</v>
      </c>
      <c r="H17" s="5497">
        <v>1.3176260800084845</v>
      </c>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row>
    <row r="18" spans="1:36" ht="15" customHeight="1">
      <c r="A18" s="5317">
        <v>1995</v>
      </c>
      <c r="B18" s="67">
        <v>1122457</v>
      </c>
      <c r="C18" s="5497">
        <v>18.312690822177345</v>
      </c>
      <c r="D18" s="5497">
        <v>6.6525980333619108</v>
      </c>
      <c r="E18" s="5497">
        <v>19.660324103362694</v>
      </c>
      <c r="F18" s="5497">
        <v>14.341903300076746</v>
      </c>
      <c r="G18" s="5497">
        <v>18.935619961537022</v>
      </c>
      <c r="H18" s="5497">
        <v>1.4</v>
      </c>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row>
    <row r="19" spans="1:36" ht="15" customHeight="1">
      <c r="A19" s="5317">
        <v>1996</v>
      </c>
      <c r="B19" s="67">
        <v>1133996</v>
      </c>
      <c r="C19" s="5497">
        <v>18.3</v>
      </c>
      <c r="D19" s="5497">
        <v>6.8</v>
      </c>
      <c r="E19" s="5497">
        <v>22.1</v>
      </c>
      <c r="F19" s="5497">
        <v>12.6</v>
      </c>
      <c r="G19" s="5497">
        <v>18.899999999999999</v>
      </c>
      <c r="H19" s="5498">
        <v>1.4</v>
      </c>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row>
    <row r="20" spans="1:36" ht="15" customHeight="1">
      <c r="A20" s="5317">
        <v>1997</v>
      </c>
      <c r="B20" s="67">
        <v>1148284</v>
      </c>
      <c r="C20" s="5497">
        <v>17.399999999999999</v>
      </c>
      <c r="D20" s="5497">
        <v>7</v>
      </c>
      <c r="E20" s="5497">
        <v>20.3</v>
      </c>
      <c r="F20" s="5497">
        <v>12.7</v>
      </c>
      <c r="G20" s="5497">
        <v>19</v>
      </c>
      <c r="H20" s="5498">
        <v>1.6</v>
      </c>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row>
    <row r="21" spans="1:36" ht="15" customHeight="1">
      <c r="A21" s="5317">
        <v>1998</v>
      </c>
      <c r="B21" s="67">
        <v>1160421</v>
      </c>
      <c r="C21" s="5497">
        <v>16.7</v>
      </c>
      <c r="D21" s="5497">
        <v>6.8</v>
      </c>
      <c r="E21" s="5497">
        <v>19.3</v>
      </c>
      <c r="F21" s="5497">
        <v>11.5</v>
      </c>
      <c r="G21" s="5497">
        <v>18.8</v>
      </c>
      <c r="H21" s="5498">
        <v>1.7</v>
      </c>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row>
    <row r="22" spans="1:36" ht="15" customHeight="1">
      <c r="A22" s="5317">
        <v>1999</v>
      </c>
      <c r="B22" s="67">
        <v>1175267</v>
      </c>
      <c r="C22" s="5497">
        <v>17.3</v>
      </c>
      <c r="D22" s="5497">
        <v>6.8</v>
      </c>
      <c r="E22" s="5497">
        <v>19.5</v>
      </c>
      <c r="F22" s="5497">
        <v>11</v>
      </c>
      <c r="G22" s="5497">
        <v>19.2</v>
      </c>
      <c r="H22" s="317">
        <v>2</v>
      </c>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row>
    <row r="23" spans="1:36" ht="15" customHeight="1">
      <c r="A23" s="5317">
        <v>2000</v>
      </c>
      <c r="B23" s="67">
        <v>1186873</v>
      </c>
      <c r="C23" s="5497">
        <v>17.04</v>
      </c>
      <c r="D23" s="5497">
        <v>6.73</v>
      </c>
      <c r="E23" s="5497">
        <v>15.94</v>
      </c>
      <c r="F23" s="5497">
        <v>13</v>
      </c>
      <c r="G23" s="5497">
        <v>18.489999999999998</v>
      </c>
      <c r="H23" s="317">
        <v>2</v>
      </c>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row>
    <row r="24" spans="1:36" ht="15" customHeight="1">
      <c r="A24" s="5317">
        <v>2001</v>
      </c>
      <c r="B24" s="67">
        <v>1196287</v>
      </c>
      <c r="C24" s="5497">
        <v>16.464276549022099</v>
      </c>
      <c r="D24" s="5497">
        <v>6.6731478315822201</v>
      </c>
      <c r="E24" s="5497">
        <v>14.317627944760359</v>
      </c>
      <c r="F24" s="5497">
        <v>12.236710130391174</v>
      </c>
      <c r="G24" s="5497">
        <v>17.780014327665519</v>
      </c>
      <c r="H24" s="317">
        <v>2.5278215010277636</v>
      </c>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row>
    <row r="25" spans="1:36" ht="15" customHeight="1">
      <c r="A25" s="5317">
        <v>2002</v>
      </c>
      <c r="B25" s="67">
        <v>1204621</v>
      </c>
      <c r="C25" s="5497">
        <v>16.588619989191621</v>
      </c>
      <c r="D25" s="5497">
        <v>6.8984352754932878</v>
      </c>
      <c r="E25" s="5497">
        <v>14.862633238252515</v>
      </c>
      <c r="F25" s="5497">
        <v>10.056474784504111</v>
      </c>
      <c r="G25" s="5497">
        <v>17.406304555540704</v>
      </c>
      <c r="H25" s="317">
        <v>2.143412741434858</v>
      </c>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row>
    <row r="26" spans="1:36" ht="15" customHeight="1">
      <c r="A26" s="5317">
        <v>2003</v>
      </c>
      <c r="B26" s="67">
        <v>1213370</v>
      </c>
      <c r="C26" s="5497">
        <v>15.941551216858832</v>
      </c>
      <c r="D26" s="5497">
        <v>7.0217658257580124</v>
      </c>
      <c r="E26" s="5497">
        <v>12.924572196660291</v>
      </c>
      <c r="F26" s="5497">
        <v>11.245718959259827</v>
      </c>
      <c r="G26" s="5497">
        <v>17.821439461994281</v>
      </c>
      <c r="H26" s="317">
        <v>1.9614791860685528</v>
      </c>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row>
    <row r="27" spans="1:36" ht="15" customHeight="1">
      <c r="A27" s="5317">
        <v>2004</v>
      </c>
      <c r="B27" s="67">
        <v>1221003</v>
      </c>
      <c r="C27" s="5497">
        <v>15.749347053201342</v>
      </c>
      <c r="D27" s="5497">
        <v>6.9410148869413097</v>
      </c>
      <c r="E27" s="5497">
        <v>14.404576183047322</v>
      </c>
      <c r="F27" s="5497">
        <v>9.8347149992276393</v>
      </c>
      <c r="G27" s="5497">
        <v>18.64860282898568</v>
      </c>
      <c r="H27" s="317">
        <v>1.9033532268143485</v>
      </c>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row>
    <row r="28" spans="1:36" ht="15" customHeight="1">
      <c r="A28" s="5317">
        <v>2005</v>
      </c>
      <c r="B28" s="67">
        <v>1228254</v>
      </c>
      <c r="C28" s="5497">
        <v>15.322563573983881</v>
      </c>
      <c r="D28" s="5497">
        <v>7.0392606089619898</v>
      </c>
      <c r="E28" s="5497">
        <v>13.177470775770457</v>
      </c>
      <c r="F28" s="5497">
        <v>9.7342804525124951</v>
      </c>
      <c r="G28" s="5497">
        <v>18.390332944163013</v>
      </c>
      <c r="H28" s="317">
        <v>1.8448952741045419</v>
      </c>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row>
    <row r="29" spans="1:36" ht="15" customHeight="1">
      <c r="A29" s="5317">
        <v>2006</v>
      </c>
      <c r="B29" s="67">
        <v>1233996</v>
      </c>
      <c r="C29" s="5497">
        <v>14.265848511664544</v>
      </c>
      <c r="D29" s="5497">
        <v>7.4246593992200944</v>
      </c>
      <c r="E29" s="5497">
        <v>14.144512610770279</v>
      </c>
      <c r="F29" s="5497">
        <v>8.2812235930370122</v>
      </c>
      <c r="G29" s="5497">
        <v>18.591632387787321</v>
      </c>
      <c r="H29" s="317">
        <v>2.2350153485100437</v>
      </c>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row>
    <row r="30" spans="1:36" ht="15" customHeight="1">
      <c r="A30" s="5317">
        <v>2007</v>
      </c>
      <c r="B30" s="67">
        <v>1239630</v>
      </c>
      <c r="C30" s="5497">
        <v>13.741196970063648</v>
      </c>
      <c r="D30" s="5497">
        <v>6.8552713309616582</v>
      </c>
      <c r="E30" s="5497">
        <v>15.322296583303981</v>
      </c>
      <c r="F30" s="5497">
        <v>9.9965128443566194</v>
      </c>
      <c r="G30" s="5497">
        <v>18.629752426127151</v>
      </c>
      <c r="H30" s="317">
        <v>2.1006267999322379</v>
      </c>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row>
    <row r="31" spans="1:36" ht="15" customHeight="1">
      <c r="A31" s="5317">
        <v>2008</v>
      </c>
      <c r="B31" s="67">
        <v>1244121</v>
      </c>
      <c r="C31" s="5497">
        <v>13.159491721464391</v>
      </c>
      <c r="D31" s="5497">
        <v>7.2372381786015989</v>
      </c>
      <c r="E31" s="5497">
        <v>14.414854629855851</v>
      </c>
      <c r="F31" s="5497">
        <v>9.9776259297333247</v>
      </c>
      <c r="G31" s="5497">
        <v>17.999856927099533</v>
      </c>
      <c r="H31" s="317">
        <v>2.5222627059586649</v>
      </c>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row>
    <row r="32" spans="1:36" ht="15" customHeight="1">
      <c r="A32" s="5317">
        <v>2009</v>
      </c>
      <c r="B32" s="67">
        <v>1247429</v>
      </c>
      <c r="C32" s="5497">
        <v>12.300499667716558</v>
      </c>
      <c r="D32" s="5497">
        <v>7.3944088200611011</v>
      </c>
      <c r="E32" s="5497">
        <v>13.360271115745567</v>
      </c>
      <c r="F32" s="5497">
        <v>8.913577057227748</v>
      </c>
      <c r="G32" s="5497">
        <v>17.025417879494544</v>
      </c>
      <c r="H32" s="317">
        <v>3.4535031653104102</v>
      </c>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row>
    <row r="33" spans="1:36" ht="15" customHeight="1">
      <c r="A33" s="5317">
        <v>2010</v>
      </c>
      <c r="B33" s="67">
        <v>1250400</v>
      </c>
      <c r="C33" s="5497">
        <v>12.00015994881638</v>
      </c>
      <c r="D33" s="5497">
        <v>7.302463211772233</v>
      </c>
      <c r="E33" s="5497">
        <v>12.462512495834723</v>
      </c>
      <c r="F33" s="5497">
        <v>6.8175800900185335</v>
      </c>
      <c r="G33" s="5497">
        <v>16.882597568777992</v>
      </c>
      <c r="H33" s="317">
        <v>2.9382597568777991</v>
      </c>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row>
    <row r="34" spans="1:36" ht="15" customHeight="1">
      <c r="A34" s="5317">
        <v>2011</v>
      </c>
      <c r="B34" s="67">
        <v>1252404</v>
      </c>
      <c r="C34" s="5497">
        <v>11.738225045592316</v>
      </c>
      <c r="D34" s="5497">
        <v>7.3219184863670188</v>
      </c>
      <c r="E34" s="5497">
        <v>12.856268281069314</v>
      </c>
      <c r="F34" s="5497">
        <v>9.3665768194070065</v>
      </c>
      <c r="G34" s="5497">
        <v>16.766155330069211</v>
      </c>
      <c r="H34" s="317">
        <v>2.8553086703651536</v>
      </c>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row>
    <row r="35" spans="1:36" ht="15" customHeight="1">
      <c r="A35" s="5317">
        <v>2012</v>
      </c>
      <c r="B35" s="67">
        <v>1255882</v>
      </c>
      <c r="C35" s="5497">
        <v>11.540893173084733</v>
      </c>
      <c r="D35" s="5497">
        <v>7.4393931913985547</v>
      </c>
      <c r="E35" s="5497">
        <v>13.729819235545744</v>
      </c>
      <c r="F35" s="5497">
        <v>9.5667623342900097</v>
      </c>
      <c r="G35" s="5497">
        <v>16.533400430932208</v>
      </c>
      <c r="H35" s="317">
        <v>3.1897901235944142</v>
      </c>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row>
    <row r="36" spans="1:36" ht="15" customHeight="1">
      <c r="A36" s="5317">
        <v>2013</v>
      </c>
      <c r="B36" s="67">
        <v>1258653</v>
      </c>
      <c r="C36" s="5497">
        <v>10.875118082585113</v>
      </c>
      <c r="D36" s="5497">
        <v>7.500081436265595</v>
      </c>
      <c r="E36" s="5497">
        <v>12.054354178842782</v>
      </c>
      <c r="F36" s="5497">
        <v>8.475190148496921</v>
      </c>
      <c r="G36" s="5497">
        <v>15.213088913306528</v>
      </c>
      <c r="H36" s="317">
        <v>2.5265104838267578</v>
      </c>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row>
    <row r="37" spans="1:36" ht="15" customHeight="1">
      <c r="A37" s="5317">
        <v>2014</v>
      </c>
      <c r="B37" s="67">
        <v>1260934</v>
      </c>
      <c r="C37" s="5497">
        <v>10.6</v>
      </c>
      <c r="D37" s="5497">
        <v>7.7</v>
      </c>
      <c r="E37" s="5497">
        <v>14.5</v>
      </c>
      <c r="F37" s="5497">
        <v>10.199999999999999</v>
      </c>
      <c r="G37" s="5497">
        <v>15.8</v>
      </c>
      <c r="H37" s="317">
        <v>3.6</v>
      </c>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row>
    <row r="38" spans="1:36" ht="15" customHeight="1">
      <c r="A38" s="5317">
        <v>2015</v>
      </c>
      <c r="B38" s="67">
        <v>1262605</v>
      </c>
      <c r="C38" s="5497">
        <v>10.1</v>
      </c>
      <c r="D38" s="5497">
        <v>7.7</v>
      </c>
      <c r="E38" s="5497">
        <v>13.6</v>
      </c>
      <c r="F38" s="5497">
        <v>9.6999999999999993</v>
      </c>
      <c r="G38" s="5497">
        <v>15.4</v>
      </c>
      <c r="H38" s="317">
        <v>3.4</v>
      </c>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row>
    <row r="39" spans="1:36" ht="15" customHeight="1">
      <c r="A39" s="5317">
        <v>2016</v>
      </c>
      <c r="B39" s="67">
        <v>1263473</v>
      </c>
      <c r="C39" s="5497">
        <v>10.4</v>
      </c>
      <c r="D39" s="5497">
        <v>8.1</v>
      </c>
      <c r="E39" s="5497">
        <v>11.8</v>
      </c>
      <c r="F39" s="5497">
        <v>9.6</v>
      </c>
      <c r="G39" s="5497">
        <v>15.9</v>
      </c>
      <c r="H39" s="317">
        <v>3</v>
      </c>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row>
    <row r="40" spans="1:36" ht="15" customHeight="1">
      <c r="A40" s="5317">
        <v>2017</v>
      </c>
      <c r="B40" s="67">
        <v>1264613</v>
      </c>
      <c r="C40" s="5497">
        <v>10.7</v>
      </c>
      <c r="D40" s="5497">
        <v>8</v>
      </c>
      <c r="E40" s="5497">
        <v>12.2</v>
      </c>
      <c r="F40" s="5497">
        <v>9.9</v>
      </c>
      <c r="G40" s="5497">
        <v>15.4</v>
      </c>
      <c r="H40" s="317">
        <v>3.2</v>
      </c>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row>
    <row r="41" spans="1:36" ht="15" customHeight="1">
      <c r="A41" s="5317">
        <v>2018</v>
      </c>
      <c r="B41" s="67">
        <v>1265303</v>
      </c>
      <c r="C41" s="5497">
        <v>10.199999999999999</v>
      </c>
      <c r="D41" s="5497">
        <v>8.5</v>
      </c>
      <c r="E41" s="5497">
        <v>14</v>
      </c>
      <c r="F41" s="5497">
        <v>9.9</v>
      </c>
      <c r="G41" s="5497">
        <v>15.9</v>
      </c>
      <c r="H41" s="317">
        <v>3.8</v>
      </c>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row>
    <row r="42" spans="1:36" ht="15" customHeight="1" thickBot="1">
      <c r="A42" s="5326">
        <v>2019</v>
      </c>
      <c r="B42" s="68">
        <v>1265711</v>
      </c>
      <c r="C42" s="5499">
        <v>10.199999999999999</v>
      </c>
      <c r="D42" s="5499">
        <v>8.8000000000000007</v>
      </c>
      <c r="E42" s="5499">
        <v>14.5</v>
      </c>
      <c r="F42" s="5499">
        <v>10.7</v>
      </c>
      <c r="G42" s="5499">
        <v>15.3</v>
      </c>
      <c r="H42" s="318">
        <v>3.4</v>
      </c>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row>
    <row r="43" spans="1:36" ht="23.25" customHeight="1">
      <c r="A43" s="61" t="s">
        <v>378</v>
      </c>
      <c r="B43" s="61"/>
      <c r="C43" s="61"/>
      <c r="D43" s="61"/>
      <c r="E43" s="61"/>
      <c r="F43" s="61"/>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row>
    <row r="44" spans="1:36" ht="16.5" customHeight="1">
      <c r="A44" s="5297" t="s">
        <v>379</v>
      </c>
      <c r="B44" s="61"/>
      <c r="C44" s="61"/>
      <c r="D44" s="61"/>
      <c r="E44" s="61"/>
      <c r="F44" s="61"/>
      <c r="G44" s="550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row>
    <row r="45" spans="1:36" ht="15" customHeight="1">
      <c r="A45" s="5297" t="s">
        <v>380</v>
      </c>
      <c r="B45" s="61"/>
      <c r="C45" s="61"/>
      <c r="D45" s="61"/>
      <c r="E45" s="61"/>
      <c r="F45" s="61"/>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row>
    <row r="46" spans="1:36" ht="15.75" customHeight="1">
      <c r="A46" s="5297" t="s">
        <v>381</v>
      </c>
      <c r="B46" s="61"/>
      <c r="C46" s="61"/>
      <c r="D46" s="61"/>
      <c r="E46" s="61"/>
      <c r="F46" s="61"/>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row>
    <row r="47" spans="1:36" ht="15" customHeight="1">
      <c r="A47" s="5297" t="s">
        <v>382</v>
      </c>
      <c r="B47" s="61"/>
      <c r="C47" s="61"/>
      <c r="D47" s="61"/>
      <c r="E47" s="61"/>
      <c r="F47" s="61"/>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row>
    <row r="48" spans="1:36" ht="14.25" customHeight="1">
      <c r="A48" s="60" t="s">
        <v>383</v>
      </c>
      <c r="B48" s="61"/>
      <c r="C48" s="61"/>
      <c r="D48" s="61"/>
      <c r="E48" s="61"/>
      <c r="F48" s="61"/>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row>
  </sheetData>
  <mergeCells count="1">
    <mergeCell ref="A1:C1"/>
  </mergeCells>
  <hyperlinks>
    <hyperlink ref="A1" location="CONTENT!A1" display="Back to table of contents"/>
  </hyperlinks>
  <pageMargins left="1.03" right="0.511811023622047" top="0.78740157480314998" bottom="0.62992125984252001" header="0.62" footer="0.511811023622047"/>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L52"/>
  <sheetViews>
    <sheetView workbookViewId="0">
      <pane xSplit="1" ySplit="5" topLeftCell="B6" activePane="bottomRight" state="frozen"/>
      <selection sqref="A1:XFD1"/>
      <selection pane="topRight" sqref="A1:XFD1"/>
      <selection pane="bottomLeft" sqref="A1:XFD1"/>
      <selection pane="bottomRight" sqref="A1:XFD1"/>
    </sheetView>
  </sheetViews>
  <sheetFormatPr defaultColWidth="10.6640625" defaultRowHeight="15.75"/>
  <cols>
    <col min="1" max="1" width="12.5" style="10" customWidth="1"/>
    <col min="2" max="2" width="15" style="10" customWidth="1"/>
    <col min="3" max="3" width="12.5" style="10" customWidth="1"/>
    <col min="4" max="4" width="11" style="10" customWidth="1"/>
    <col min="5" max="7" width="13.33203125" style="10" customWidth="1"/>
    <col min="8" max="8" width="5" style="10" customWidth="1"/>
    <col min="9" max="9" width="10.6640625" style="10"/>
    <col min="10" max="10" width="15.6640625" style="10" customWidth="1"/>
    <col min="11" max="16384" width="10.6640625" style="10"/>
  </cols>
  <sheetData>
    <row r="1" spans="1:90">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8.75" customHeight="1" thickBot="1">
      <c r="A2" s="6" t="s">
        <v>384</v>
      </c>
    </row>
    <row r="3" spans="1:90" ht="17.25" customHeight="1">
      <c r="A3" s="5476"/>
      <c r="B3" s="5476" t="s">
        <v>257</v>
      </c>
      <c r="C3" s="5476" t="s">
        <v>365</v>
      </c>
      <c r="D3" s="5476" t="s">
        <v>365</v>
      </c>
      <c r="E3" s="5477" t="s">
        <v>366</v>
      </c>
      <c r="F3" s="5476" t="s">
        <v>355</v>
      </c>
      <c r="G3" s="5476" t="s">
        <v>367</v>
      </c>
    </row>
    <row r="4" spans="1:90" ht="17.25" customHeight="1">
      <c r="A4" s="158" t="s">
        <v>342</v>
      </c>
      <c r="B4" s="158" t="s">
        <v>343</v>
      </c>
      <c r="C4" s="158" t="s">
        <v>372</v>
      </c>
      <c r="D4" s="158" t="s">
        <v>370</v>
      </c>
      <c r="E4" s="158" t="s">
        <v>371</v>
      </c>
      <c r="F4" s="158" t="s">
        <v>372</v>
      </c>
      <c r="G4" s="5478" t="s">
        <v>377</v>
      </c>
    </row>
    <row r="5" spans="1:90" ht="17.25" customHeight="1" thickBot="1">
      <c r="A5" s="5487"/>
      <c r="B5" s="5488" t="s">
        <v>357</v>
      </c>
      <c r="C5" s="171" t="s">
        <v>375</v>
      </c>
      <c r="D5" s="171" t="s">
        <v>375</v>
      </c>
      <c r="E5" s="5488" t="s">
        <v>385</v>
      </c>
      <c r="F5" s="5488" t="s">
        <v>376</v>
      </c>
      <c r="G5" s="5481"/>
    </row>
    <row r="6" spans="1:90" ht="15" customHeight="1">
      <c r="A6" s="158">
        <v>1978</v>
      </c>
      <c r="B6" s="5489">
        <v>907779</v>
      </c>
      <c r="C6" s="5490">
        <v>26.713550324473246</v>
      </c>
      <c r="D6" s="5490">
        <v>7.050174106252733</v>
      </c>
      <c r="E6" s="5490">
        <v>33.938144329896907</v>
      </c>
      <c r="F6" s="5491">
        <v>26.221740352567966</v>
      </c>
      <c r="G6" s="5491">
        <v>23.20388552720431</v>
      </c>
    </row>
    <row r="7" spans="1:90" ht="15" customHeight="1">
      <c r="A7" s="158">
        <v>1979</v>
      </c>
      <c r="B7" s="5489">
        <v>922807</v>
      </c>
      <c r="C7" s="5490">
        <v>27.151939679694671</v>
      </c>
      <c r="D7" s="5490">
        <v>7.1791826459920651</v>
      </c>
      <c r="E7" s="5490">
        <v>32.886334610472545</v>
      </c>
      <c r="F7" s="5491">
        <v>25.285925464872012</v>
      </c>
      <c r="G7" s="5491">
        <v>19.679087826598629</v>
      </c>
    </row>
    <row r="8" spans="1:90" ht="15" customHeight="1">
      <c r="A8" s="158">
        <v>1980</v>
      </c>
      <c r="B8" s="5489">
        <v>937886</v>
      </c>
      <c r="C8" s="5490">
        <v>26.637565759591251</v>
      </c>
      <c r="D8" s="5490">
        <v>7.1277319418351484</v>
      </c>
      <c r="E8" s="5490">
        <v>32.341992554937363</v>
      </c>
      <c r="F8" s="5491">
        <v>24.330235101148169</v>
      </c>
      <c r="G8" s="5491">
        <v>18.400957045952278</v>
      </c>
    </row>
    <row r="9" spans="1:90" ht="15" customHeight="1">
      <c r="A9" s="158">
        <v>1981</v>
      </c>
      <c r="B9" s="5489">
        <v>950785</v>
      </c>
      <c r="C9" s="5490">
        <v>24.895218161834695</v>
      </c>
      <c r="D9" s="5490">
        <v>6.7354869923273926</v>
      </c>
      <c r="E9" s="5490">
        <v>33.586818757921421</v>
      </c>
      <c r="F9" s="5491">
        <v>22.829542170664244</v>
      </c>
      <c r="G9" s="5491">
        <v>17.183695577864604</v>
      </c>
    </row>
    <row r="10" spans="1:90" ht="15" customHeight="1">
      <c r="A10" s="158">
        <v>1982</v>
      </c>
      <c r="B10" s="5489">
        <v>960994</v>
      </c>
      <c r="C10" s="5490">
        <v>22.109399226217857</v>
      </c>
      <c r="D10" s="5490">
        <v>6.6441621903986912</v>
      </c>
      <c r="E10" s="5490">
        <v>29.368852073233867</v>
      </c>
      <c r="F10" s="5491">
        <v>20.198293751441089</v>
      </c>
      <c r="G10" s="5491">
        <v>22.054247997386042</v>
      </c>
    </row>
    <row r="11" spans="1:90" ht="15" customHeight="1">
      <c r="A11" s="158">
        <v>1983</v>
      </c>
      <c r="B11" s="5489">
        <v>968609</v>
      </c>
      <c r="C11" s="5490">
        <v>20.594481364513442</v>
      </c>
      <c r="D11" s="5490">
        <v>6.5268854615226575</v>
      </c>
      <c r="E11" s="5490">
        <v>25.616603168237418</v>
      </c>
      <c r="F11" s="5491">
        <v>18.645151768583656</v>
      </c>
      <c r="G11" s="5491">
        <v>20.78650931387175</v>
      </c>
    </row>
    <row r="12" spans="1:90" ht="15" customHeight="1">
      <c r="A12" s="158">
        <v>1984</v>
      </c>
      <c r="B12" s="5489">
        <v>978658</v>
      </c>
      <c r="C12" s="5490">
        <v>19.641182108560908</v>
      </c>
      <c r="D12" s="5490">
        <v>6.556938174520619</v>
      </c>
      <c r="E12" s="5490">
        <v>23.098532931016543</v>
      </c>
      <c r="F12" s="5491">
        <v>19.785823559408463</v>
      </c>
      <c r="G12" s="5491">
        <v>21.739974536559249</v>
      </c>
    </row>
    <row r="13" spans="1:90" ht="15" customHeight="1">
      <c r="A13" s="158">
        <v>1985</v>
      </c>
      <c r="B13" s="5489">
        <v>986520</v>
      </c>
      <c r="C13" s="317">
        <v>18.773060860398168</v>
      </c>
      <c r="D13" s="317">
        <v>6.7824271175444997</v>
      </c>
      <c r="E13" s="317">
        <v>23.812095032397409</v>
      </c>
      <c r="F13" s="5492">
        <v>19.483269800931808</v>
      </c>
      <c r="G13" s="5492">
        <v>22.479017151198153</v>
      </c>
    </row>
    <row r="14" spans="1:90" ht="15" customHeight="1">
      <c r="A14" s="158">
        <v>1986</v>
      </c>
      <c r="B14" s="5489">
        <v>994319</v>
      </c>
      <c r="C14" s="317">
        <v>18.329127774889148</v>
      </c>
      <c r="D14" s="317">
        <v>6.6598345199075952</v>
      </c>
      <c r="E14" s="317">
        <v>26.337448559670783</v>
      </c>
      <c r="F14" s="5492">
        <v>18.41977702375182</v>
      </c>
      <c r="G14" s="5492">
        <v>20.792120033912656</v>
      </c>
    </row>
    <row r="15" spans="1:90" ht="15" customHeight="1">
      <c r="A15" s="158">
        <v>1987</v>
      </c>
      <c r="B15" s="5489">
        <v>1001607</v>
      </c>
      <c r="C15" s="317">
        <v>19.120273720131749</v>
      </c>
      <c r="D15" s="317">
        <v>6.5704413008295663</v>
      </c>
      <c r="E15" s="317">
        <v>24.176283222808209</v>
      </c>
      <c r="F15" s="5492">
        <v>17.645550141061811</v>
      </c>
      <c r="G15" s="5492">
        <v>22.366057745203459</v>
      </c>
    </row>
    <row r="16" spans="1:90" ht="15" customHeight="1">
      <c r="A16" s="158">
        <v>1988</v>
      </c>
      <c r="B16" s="5489">
        <v>1009332</v>
      </c>
      <c r="C16" s="317">
        <v>19.871558615004773</v>
      </c>
      <c r="D16" s="317">
        <v>6.6370629287489153</v>
      </c>
      <c r="E16" s="317">
        <v>21.987336092137408</v>
      </c>
      <c r="F16" s="5492">
        <v>17.199137593100744</v>
      </c>
      <c r="G16" s="5492">
        <v>22.357361106157338</v>
      </c>
    </row>
    <row r="17" spans="1:9" ht="15" customHeight="1">
      <c r="A17" s="158">
        <v>1989</v>
      </c>
      <c r="B17" s="5489">
        <v>1017307</v>
      </c>
      <c r="C17" s="317">
        <v>20.598501730549383</v>
      </c>
      <c r="D17" s="317">
        <v>6.8307796958047078</v>
      </c>
      <c r="E17" s="317">
        <v>21.570031018849917</v>
      </c>
      <c r="F17" s="5492">
        <v>18.685023883113235</v>
      </c>
      <c r="G17" s="5492">
        <v>21.704362596541653</v>
      </c>
    </row>
    <row r="18" spans="1:9" ht="15" customHeight="1">
      <c r="A18" s="158">
        <v>1990</v>
      </c>
      <c r="B18" s="5489">
        <v>1024571</v>
      </c>
      <c r="C18" s="317">
        <v>21.276221950455362</v>
      </c>
      <c r="D18" s="317">
        <v>6.6896291228231135</v>
      </c>
      <c r="E18" s="317">
        <v>19.909170145419512</v>
      </c>
      <c r="F18" s="5492">
        <v>15.713189145256694</v>
      </c>
      <c r="G18" s="5492">
        <v>21.964314820544402</v>
      </c>
    </row>
    <row r="19" spans="1:9" ht="15" customHeight="1">
      <c r="A19" s="158">
        <v>1991</v>
      </c>
      <c r="B19" s="5489">
        <v>1035936</v>
      </c>
      <c r="C19" s="317">
        <v>20.694975029131875</v>
      </c>
      <c r="D19" s="317">
        <v>6.579411029274759</v>
      </c>
      <c r="E19" s="317">
        <v>18.10039186415376</v>
      </c>
      <c r="F19" s="5492">
        <v>17.688571166712492</v>
      </c>
      <c r="G19" s="5492">
        <v>21.521383809918255</v>
      </c>
    </row>
    <row r="20" spans="1:9" ht="15" customHeight="1">
      <c r="A20" s="158">
        <v>1992</v>
      </c>
      <c r="B20" s="5489">
        <v>1049988</v>
      </c>
      <c r="C20" s="317">
        <v>21.114949326978849</v>
      </c>
      <c r="D20" s="317">
        <v>6.5392531384319703</v>
      </c>
      <c r="E20" s="317">
        <v>18.403247631935049</v>
      </c>
      <c r="F20" s="5492">
        <v>12.736017100106876</v>
      </c>
      <c r="G20" s="5492">
        <v>21.421625632043675</v>
      </c>
    </row>
    <row r="21" spans="1:9" ht="15" customHeight="1">
      <c r="A21" s="158">
        <v>1993</v>
      </c>
      <c r="B21" s="5489">
        <v>1062855</v>
      </c>
      <c r="C21" s="317">
        <v>20.386522520488139</v>
      </c>
      <c r="D21" s="317">
        <v>6.8450616761227314</v>
      </c>
      <c r="E21" s="317">
        <v>19.568929708773712</v>
      </c>
      <c r="F21" s="5492">
        <v>15.136363636363637</v>
      </c>
      <c r="G21" s="5492">
        <v>21.42057376200826</v>
      </c>
    </row>
    <row r="22" spans="1:9" ht="15" customHeight="1">
      <c r="A22" s="158">
        <v>1994</v>
      </c>
      <c r="B22" s="5489">
        <v>1078148</v>
      </c>
      <c r="C22" s="317">
        <v>19.527879875244217</v>
      </c>
      <c r="D22" s="317">
        <v>6.7109113072454463</v>
      </c>
      <c r="E22" s="317">
        <v>18.00475059382423</v>
      </c>
      <c r="F22" s="5492">
        <v>12.71047324234323</v>
      </c>
      <c r="G22" s="5492">
        <v>20.802526286103387</v>
      </c>
    </row>
    <row r="23" spans="1:9" ht="15" customHeight="1">
      <c r="A23" s="158">
        <v>1995</v>
      </c>
      <c r="B23" s="5489">
        <v>1087636</v>
      </c>
      <c r="C23" s="317">
        <v>18.231597573166884</v>
      </c>
      <c r="D23" s="317">
        <v>6.7117735617923691</v>
      </c>
      <c r="E23" s="317">
        <v>19.572235673930589</v>
      </c>
      <c r="F23" s="5492">
        <v>14.760697778440434</v>
      </c>
      <c r="G23" s="5492">
        <v>19.184378802273063</v>
      </c>
    </row>
    <row r="24" spans="1:9" ht="15" customHeight="1">
      <c r="A24" s="158">
        <v>1996</v>
      </c>
      <c r="B24" s="5489">
        <v>1099057</v>
      </c>
      <c r="C24" s="317">
        <v>18.2</v>
      </c>
      <c r="D24" s="317">
        <v>6.8</v>
      </c>
      <c r="E24" s="317">
        <v>22.2</v>
      </c>
      <c r="F24" s="5492">
        <v>13</v>
      </c>
      <c r="G24" s="5492">
        <v>19.100000000000001</v>
      </c>
    </row>
    <row r="25" spans="1:9" ht="15" customHeight="1">
      <c r="A25" s="158">
        <v>1997</v>
      </c>
      <c r="B25" s="5489">
        <v>1113144</v>
      </c>
      <c r="C25" s="317">
        <v>17.399999999999999</v>
      </c>
      <c r="D25" s="317">
        <v>7</v>
      </c>
      <c r="E25" s="317">
        <v>20.3</v>
      </c>
      <c r="F25" s="5492">
        <v>12.9</v>
      </c>
      <c r="G25" s="5492">
        <v>19.100000000000001</v>
      </c>
    </row>
    <row r="26" spans="1:9" ht="15" customHeight="1">
      <c r="A26" s="158">
        <v>1998</v>
      </c>
      <c r="B26" s="5489">
        <v>1125118</v>
      </c>
      <c r="C26" s="317">
        <v>16.7</v>
      </c>
      <c r="D26" s="317">
        <v>6.8</v>
      </c>
      <c r="E26" s="317">
        <v>19.399999999999999</v>
      </c>
      <c r="F26" s="5492">
        <v>11.7</v>
      </c>
      <c r="G26" s="5492">
        <v>18.899999999999999</v>
      </c>
    </row>
    <row r="27" spans="1:9" ht="15" customHeight="1">
      <c r="A27" s="158">
        <v>1999</v>
      </c>
      <c r="B27" s="5489">
        <v>1139718</v>
      </c>
      <c r="C27" s="317">
        <v>17.100000000000001</v>
      </c>
      <c r="D27" s="317">
        <v>6.8</v>
      </c>
      <c r="E27" s="317">
        <v>19.2</v>
      </c>
      <c r="F27" s="5492">
        <v>11.1</v>
      </c>
      <c r="G27" s="5492">
        <v>19.399999999999999</v>
      </c>
    </row>
    <row r="28" spans="1:9" ht="15" customHeight="1">
      <c r="A28" s="158">
        <v>2000</v>
      </c>
      <c r="B28" s="5489">
        <v>1151094</v>
      </c>
      <c r="C28" s="317">
        <v>16.899999999999999</v>
      </c>
      <c r="D28" s="317">
        <v>6.8</v>
      </c>
      <c r="E28" s="317">
        <v>15.8</v>
      </c>
      <c r="F28" s="5492">
        <v>13.4</v>
      </c>
      <c r="G28" s="5492">
        <v>18.600000000000001</v>
      </c>
      <c r="H28" s="5493"/>
      <c r="I28" s="5493"/>
    </row>
    <row r="29" spans="1:9" ht="15" customHeight="1">
      <c r="A29" s="158">
        <v>2001</v>
      </c>
      <c r="B29" s="5489">
        <v>1160083</v>
      </c>
      <c r="C29" s="317">
        <v>16.278145615443034</v>
      </c>
      <c r="D29" s="317">
        <v>6.6900385575859662</v>
      </c>
      <c r="E29" s="317">
        <v>13.92713408176234</v>
      </c>
      <c r="F29" s="5492">
        <v>12.239774034940893</v>
      </c>
      <c r="G29" s="5492">
        <v>17.95388778216731</v>
      </c>
      <c r="H29" s="5493"/>
      <c r="I29" s="5493"/>
    </row>
    <row r="30" spans="1:9" ht="15" customHeight="1">
      <c r="A30" s="158">
        <v>2002</v>
      </c>
      <c r="B30" s="5489">
        <v>1167995</v>
      </c>
      <c r="C30" s="317">
        <v>16.411885324851564</v>
      </c>
      <c r="D30" s="317">
        <v>6.9186940012585678</v>
      </c>
      <c r="E30" s="317">
        <v>14.502582294329386</v>
      </c>
      <c r="F30" s="5492">
        <v>10.172467210575235</v>
      </c>
      <c r="G30" s="5492">
        <v>17.556582005916123</v>
      </c>
      <c r="H30" s="5493"/>
      <c r="I30" s="5493"/>
    </row>
    <row r="31" spans="1:9" ht="15" customHeight="1">
      <c r="A31" s="158">
        <v>2003</v>
      </c>
      <c r="B31" s="5489">
        <v>1176323</v>
      </c>
      <c r="C31" s="317">
        <v>15.742274868382237</v>
      </c>
      <c r="D31" s="317">
        <v>7.0643862272522089</v>
      </c>
      <c r="E31" s="317">
        <v>12.420347769737553</v>
      </c>
      <c r="F31" s="5492">
        <v>10.949100037387172</v>
      </c>
      <c r="G31" s="5492">
        <v>17.947451507791651</v>
      </c>
      <c r="H31" s="5493"/>
      <c r="I31" s="5493"/>
    </row>
    <row r="32" spans="1:9" ht="15" customHeight="1">
      <c r="A32" s="158">
        <v>2004</v>
      </c>
      <c r="B32" s="5489">
        <v>1183533</v>
      </c>
      <c r="C32" s="317">
        <v>15.449505843943514</v>
      </c>
      <c r="D32" s="317">
        <v>6.9782591613415095</v>
      </c>
      <c r="E32" s="317">
        <v>14.000546896363138</v>
      </c>
      <c r="F32" s="5492">
        <v>9.0505094298721023</v>
      </c>
      <c r="G32" s="5492">
        <v>18.821612916581117</v>
      </c>
      <c r="H32" s="5493"/>
      <c r="I32" s="5493"/>
    </row>
    <row r="33" spans="1:9" ht="15" customHeight="1">
      <c r="A33" s="158">
        <v>2005</v>
      </c>
      <c r="B33" s="5489">
        <v>1190361</v>
      </c>
      <c r="C33" s="317">
        <v>15.057616975018503</v>
      </c>
      <c r="D33" s="317">
        <v>7.0751645929260114</v>
      </c>
      <c r="E33" s="317">
        <v>13.222494978799375</v>
      </c>
      <c r="F33" s="5492">
        <v>9.5595955130684658</v>
      </c>
      <c r="G33" s="5492">
        <v>18.609480653348019</v>
      </c>
      <c r="H33" s="5493"/>
      <c r="I33" s="5493"/>
    </row>
    <row r="34" spans="1:9" ht="15" customHeight="1">
      <c r="A34" s="158">
        <v>2006</v>
      </c>
      <c r="B34" s="5489">
        <v>1195676</v>
      </c>
      <c r="C34" s="317">
        <v>13.986230383481812</v>
      </c>
      <c r="D34" s="317">
        <v>7.4577059337144842</v>
      </c>
      <c r="E34" s="317">
        <v>13.454523709860672</v>
      </c>
      <c r="F34" s="5492">
        <v>8.0080673864040808</v>
      </c>
      <c r="G34" s="5492">
        <v>18.837879157898964</v>
      </c>
      <c r="H34" s="5493"/>
      <c r="I34" s="5493"/>
    </row>
    <row r="35" spans="1:9" ht="15" customHeight="1">
      <c r="A35" s="158">
        <v>2007</v>
      </c>
      <c r="B35" s="5489">
        <v>1200887</v>
      </c>
      <c r="C35" s="317">
        <v>13.481701442350531</v>
      </c>
      <c r="D35" s="317">
        <v>6.9307103832417205</v>
      </c>
      <c r="E35" s="317">
        <v>15.318097591105621</v>
      </c>
      <c r="F35" s="5492">
        <v>9.6042087233131461</v>
      </c>
      <c r="G35" s="5492">
        <v>18.921014216991274</v>
      </c>
      <c r="H35" s="5493"/>
      <c r="I35" s="5493"/>
    </row>
    <row r="36" spans="1:9" ht="15" customHeight="1">
      <c r="A36" s="158">
        <v>2008</v>
      </c>
      <c r="B36" s="5489">
        <v>1204955</v>
      </c>
      <c r="C36" s="317">
        <v>12.938242506981588</v>
      </c>
      <c r="D36" s="317">
        <v>7.3015174840554211</v>
      </c>
      <c r="E36" s="317">
        <v>14.304041051956382</v>
      </c>
      <c r="F36" s="5492">
        <v>10.09587910343514</v>
      </c>
      <c r="G36" s="5492">
        <v>18.277860998958467</v>
      </c>
      <c r="H36" s="5493"/>
      <c r="I36" s="5493"/>
    </row>
    <row r="37" spans="1:9" ht="15" customHeight="1">
      <c r="A37" s="158">
        <v>2009</v>
      </c>
      <c r="B37" s="5489">
        <v>1207842</v>
      </c>
      <c r="C37" s="317">
        <v>12.106715944635143</v>
      </c>
      <c r="D37" s="317">
        <v>7.4405427199915222</v>
      </c>
      <c r="E37" s="317">
        <v>13.335156944539424</v>
      </c>
      <c r="F37" s="5492">
        <v>9.0132827324478182</v>
      </c>
      <c r="G37" s="5492">
        <v>17.296964338050838</v>
      </c>
      <c r="H37" s="5493"/>
      <c r="I37" s="5493"/>
    </row>
    <row r="38" spans="1:9" ht="15" customHeight="1">
      <c r="A38" s="158">
        <v>2010</v>
      </c>
      <c r="B38" s="5489">
        <v>1210391</v>
      </c>
      <c r="C38" s="317">
        <v>11.806928504921137</v>
      </c>
      <c r="D38" s="317">
        <v>7.3455602363203294</v>
      </c>
      <c r="E38" s="317">
        <v>12.385417395563643</v>
      </c>
      <c r="F38" s="5492">
        <v>6.6036424301404146</v>
      </c>
      <c r="G38" s="5492">
        <v>17.134958868663102</v>
      </c>
      <c r="H38" s="5493"/>
      <c r="I38" s="5493"/>
    </row>
    <row r="39" spans="1:9" ht="15" customHeight="1">
      <c r="A39" s="158">
        <v>2011</v>
      </c>
      <c r="B39" s="5489">
        <v>1211970</v>
      </c>
      <c r="C39" s="317">
        <v>11.553091248133205</v>
      </c>
      <c r="D39" s="317">
        <v>7.3854963406684986</v>
      </c>
      <c r="E39" s="317">
        <v>12.641051278388803</v>
      </c>
      <c r="F39" s="5492">
        <v>9.6194652709011184</v>
      </c>
      <c r="G39" s="5492">
        <v>17.05322739011692</v>
      </c>
    </row>
    <row r="40" spans="1:9" ht="15" customHeight="1">
      <c r="A40" s="158">
        <v>2012</v>
      </c>
      <c r="B40" s="5489">
        <v>1214987</v>
      </c>
      <c r="C40" s="317">
        <v>11.330162380338226</v>
      </c>
      <c r="D40" s="317">
        <v>7.4922612340708179</v>
      </c>
      <c r="E40" s="317">
        <v>13.366264710155455</v>
      </c>
      <c r="F40" s="5492">
        <v>9.4977694632321192</v>
      </c>
      <c r="G40" s="5492">
        <v>16.785364781680791</v>
      </c>
    </row>
    <row r="41" spans="1:9" ht="15" customHeight="1">
      <c r="A41" s="158">
        <v>2013</v>
      </c>
      <c r="B41" s="5489">
        <v>1217341</v>
      </c>
      <c r="C41" s="317">
        <v>10.667512225415885</v>
      </c>
      <c r="D41" s="317">
        <v>7.5829204799641188</v>
      </c>
      <c r="E41" s="317">
        <v>12.243955028492222</v>
      </c>
      <c r="F41" s="5492">
        <v>8.7022900763358777</v>
      </c>
      <c r="G41" s="5492">
        <v>15.430351889897736</v>
      </c>
    </row>
    <row r="42" spans="1:9" ht="15" customHeight="1">
      <c r="A42" s="158">
        <v>2014</v>
      </c>
      <c r="B42" s="5489">
        <v>1219265</v>
      </c>
      <c r="C42" s="317">
        <v>10.4</v>
      </c>
      <c r="D42" s="317">
        <v>7.7</v>
      </c>
      <c r="E42" s="317">
        <v>14.1</v>
      </c>
      <c r="F42" s="5492">
        <v>10.1</v>
      </c>
      <c r="G42" s="5492">
        <v>16.100000000000001</v>
      </c>
    </row>
    <row r="43" spans="1:9" ht="15" customHeight="1">
      <c r="A43" s="158">
        <v>2015</v>
      </c>
      <c r="B43" s="5489">
        <v>1220663</v>
      </c>
      <c r="C43" s="317">
        <v>9.9</v>
      </c>
      <c r="D43" s="317">
        <v>7.8</v>
      </c>
      <c r="E43" s="317">
        <v>13.7</v>
      </c>
      <c r="F43" s="5492">
        <v>9.6999999999999993</v>
      </c>
      <c r="G43" s="5492">
        <v>15.6</v>
      </c>
    </row>
    <row r="44" spans="1:9" ht="15" customHeight="1">
      <c r="A44" s="158">
        <v>2016</v>
      </c>
      <c r="B44" s="5489">
        <v>1221213</v>
      </c>
      <c r="C44" s="317">
        <v>10.1</v>
      </c>
      <c r="D44" s="317">
        <v>8.1</v>
      </c>
      <c r="E44" s="317">
        <v>11.6</v>
      </c>
      <c r="F44" s="5492">
        <v>9.4</v>
      </c>
      <c r="G44" s="5492">
        <v>16.2</v>
      </c>
    </row>
    <row r="45" spans="1:9" ht="15" customHeight="1">
      <c r="A45" s="158">
        <v>2017</v>
      </c>
      <c r="B45" s="5489">
        <v>1221975</v>
      </c>
      <c r="C45" s="317">
        <v>10.4</v>
      </c>
      <c r="D45" s="317">
        <v>8.1</v>
      </c>
      <c r="E45" s="317">
        <v>11.7</v>
      </c>
      <c r="F45" s="5492">
        <v>10</v>
      </c>
      <c r="G45" s="5492">
        <v>15.7</v>
      </c>
    </row>
    <row r="46" spans="1:9" ht="15" customHeight="1">
      <c r="A46" s="158">
        <v>2018</v>
      </c>
      <c r="B46" s="5489">
        <v>1222268</v>
      </c>
      <c r="C46" s="317">
        <v>10</v>
      </c>
      <c r="D46" s="317">
        <v>8.6</v>
      </c>
      <c r="E46" s="317">
        <v>13.8</v>
      </c>
      <c r="F46" s="5492">
        <v>10</v>
      </c>
      <c r="G46" s="5492">
        <v>16.100000000000001</v>
      </c>
    </row>
    <row r="47" spans="1:9" ht="15" customHeight="1" thickBot="1">
      <c r="A47" s="171">
        <v>2019</v>
      </c>
      <c r="B47" s="5494">
        <v>1222340</v>
      </c>
      <c r="C47" s="318">
        <v>9.9</v>
      </c>
      <c r="D47" s="318">
        <v>8.9</v>
      </c>
      <c r="E47" s="318">
        <v>14.3</v>
      </c>
      <c r="F47" s="5495">
        <v>10.7</v>
      </c>
      <c r="G47" s="5495">
        <v>15.5</v>
      </c>
    </row>
    <row r="48" spans="1:9" ht="15.75" customHeight="1">
      <c r="A48" s="61" t="s">
        <v>378</v>
      </c>
      <c r="B48" s="61"/>
      <c r="C48" s="61"/>
      <c r="D48" s="61"/>
      <c r="E48" s="61"/>
      <c r="F48" s="61"/>
      <c r="G48" s="61"/>
      <c r="H48" s="61"/>
      <c r="I48" s="61"/>
    </row>
    <row r="49" spans="1:9" ht="15.75" customHeight="1">
      <c r="A49" s="5297" t="s">
        <v>386</v>
      </c>
      <c r="B49" s="61"/>
      <c r="C49" s="61"/>
      <c r="D49" s="61"/>
      <c r="E49" s="61"/>
      <c r="F49" s="61"/>
      <c r="G49" s="61"/>
      <c r="H49" s="61"/>
      <c r="I49" s="61"/>
    </row>
    <row r="50" spans="1:9" ht="15.75" customHeight="1">
      <c r="A50" s="60" t="s">
        <v>387</v>
      </c>
      <c r="B50" s="61"/>
      <c r="C50" s="61"/>
      <c r="D50" s="61"/>
      <c r="E50" s="61"/>
      <c r="F50" s="61"/>
      <c r="G50" s="61"/>
      <c r="H50" s="61"/>
      <c r="I50" s="61"/>
    </row>
    <row r="51" spans="1:9" ht="15.75" customHeight="1">
      <c r="A51" s="5297" t="s">
        <v>388</v>
      </c>
      <c r="B51" s="61"/>
      <c r="C51" s="61"/>
      <c r="D51" s="61"/>
      <c r="E51" s="61"/>
      <c r="F51" s="61"/>
      <c r="G51" s="61"/>
      <c r="H51" s="61"/>
      <c r="I51" s="61"/>
    </row>
    <row r="52" spans="1:9" ht="14.1" customHeight="1"/>
  </sheetData>
  <mergeCells count="1">
    <mergeCell ref="A1:C1"/>
  </mergeCells>
  <hyperlinks>
    <hyperlink ref="A1" location="CONTENT!A1" display="Back to table of contents"/>
  </hyperlinks>
  <pageMargins left="1.07" right="0.74803149606299213" top="0.78740157480314965" bottom="0" header="0.47244094488188981" footer="0.19685039370078741"/>
  <pageSetup paperSize="9" orientation="portrait" r:id="rId1"/>
  <headerFooter alignWithMargins="0">
    <oddHeader>&amp;C- &amp;12 38&amp;10 -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237"/>
  <sheetViews>
    <sheetView zoomScale="110" zoomScaleNormal="110" zoomScaleSheetLayoutView="77" workbookViewId="0"/>
  </sheetViews>
  <sheetFormatPr defaultColWidth="8.83203125" defaultRowHeight="12.75"/>
  <cols>
    <col min="1" max="1" width="7.33203125" style="4263" customWidth="1"/>
    <col min="2" max="2" width="8.33203125" style="4263" customWidth="1"/>
    <col min="3" max="3" width="136.83203125" style="6180" customWidth="1"/>
    <col min="4" max="16384" width="8.83203125" style="4263"/>
  </cols>
  <sheetData>
    <row r="1" spans="1:3">
      <c r="A1" s="6193" t="s">
        <v>4244</v>
      </c>
      <c r="B1" s="6194"/>
      <c r="C1" s="6194"/>
    </row>
    <row r="2" spans="1:3">
      <c r="A2" s="6193" t="s">
        <v>3944</v>
      </c>
      <c r="B2" s="6194"/>
      <c r="C2" s="6194"/>
    </row>
    <row r="3" spans="1:3">
      <c r="B3" s="6179" t="s">
        <v>0</v>
      </c>
    </row>
    <row r="4" spans="1:3" s="6197" customFormat="1">
      <c r="A4" s="6195" t="s">
        <v>3945</v>
      </c>
      <c r="B4" s="6196">
        <v>1.1000000000000001</v>
      </c>
      <c r="C4" s="6190" t="s">
        <v>4039</v>
      </c>
    </row>
    <row r="5" spans="1:3">
      <c r="A5" s="6198"/>
      <c r="B5" s="6199">
        <v>1.2</v>
      </c>
      <c r="C5" s="6200" t="s">
        <v>4040</v>
      </c>
    </row>
    <row r="6" spans="1:3">
      <c r="A6" s="6198"/>
      <c r="B6" s="6199">
        <v>1.3</v>
      </c>
      <c r="C6" s="6200" t="s">
        <v>3946</v>
      </c>
    </row>
    <row r="7" spans="1:3">
      <c r="A7" s="6198"/>
      <c r="B7" s="6199" t="s">
        <v>3947</v>
      </c>
      <c r="C7" s="6201" t="s">
        <v>3948</v>
      </c>
    </row>
    <row r="8" spans="1:3">
      <c r="A8" s="6198"/>
      <c r="B8" s="6199" t="s">
        <v>3949</v>
      </c>
      <c r="C8" s="6201" t="s">
        <v>3950</v>
      </c>
    </row>
    <row r="9" spans="1:3">
      <c r="A9" s="6198"/>
      <c r="B9" s="6199">
        <v>1.5</v>
      </c>
      <c r="C9" s="6200" t="s">
        <v>3951</v>
      </c>
    </row>
    <row r="10" spans="1:3">
      <c r="A10" s="6198"/>
      <c r="B10" s="6199" t="s">
        <v>3952</v>
      </c>
      <c r="C10" s="6200" t="s">
        <v>4041</v>
      </c>
    </row>
    <row r="11" spans="1:3">
      <c r="A11" s="6198"/>
      <c r="B11" s="6199" t="s">
        <v>3953</v>
      </c>
      <c r="C11" s="6201" t="s">
        <v>4042</v>
      </c>
    </row>
    <row r="12" spans="1:3">
      <c r="A12" s="6198"/>
      <c r="B12" s="6199">
        <v>1.7</v>
      </c>
      <c r="C12" s="6200" t="s">
        <v>3954</v>
      </c>
    </row>
    <row r="13" spans="1:3">
      <c r="A13" s="6198"/>
      <c r="B13" s="6199" t="s">
        <v>3955</v>
      </c>
      <c r="C13" s="6201" t="s">
        <v>4043</v>
      </c>
    </row>
    <row r="14" spans="1:3">
      <c r="A14" s="6198"/>
      <c r="B14" s="6199" t="s">
        <v>3956</v>
      </c>
      <c r="C14" s="6201" t="s">
        <v>4044</v>
      </c>
    </row>
    <row r="15" spans="1:3">
      <c r="A15" s="6198"/>
      <c r="B15" s="6199" t="s">
        <v>3957</v>
      </c>
      <c r="C15" s="6200" t="s">
        <v>3958</v>
      </c>
    </row>
    <row r="16" spans="1:3">
      <c r="A16" s="6198"/>
      <c r="B16" s="6199" t="s">
        <v>3959</v>
      </c>
      <c r="C16" s="6201" t="s">
        <v>3960</v>
      </c>
    </row>
    <row r="17" spans="1:3">
      <c r="A17" s="6198"/>
      <c r="B17" s="6199" t="s">
        <v>3961</v>
      </c>
      <c r="C17" s="6201" t="s">
        <v>3962</v>
      </c>
    </row>
    <row r="18" spans="1:3">
      <c r="A18" s="6198"/>
      <c r="B18" s="6199" t="s">
        <v>3963</v>
      </c>
      <c r="C18" s="6200" t="s">
        <v>4045</v>
      </c>
    </row>
    <row r="19" spans="1:3">
      <c r="A19" s="6198"/>
      <c r="B19" s="6199" t="s">
        <v>3964</v>
      </c>
      <c r="C19" s="6201" t="s">
        <v>4046</v>
      </c>
    </row>
    <row r="20" spans="1:3">
      <c r="A20" s="6198"/>
      <c r="B20" s="6199" t="s">
        <v>3965</v>
      </c>
      <c r="C20" s="6200" t="s">
        <v>4047</v>
      </c>
    </row>
    <row r="21" spans="1:3">
      <c r="A21" s="6202"/>
      <c r="B21" s="6199" t="s">
        <v>3966</v>
      </c>
      <c r="C21" s="6201" t="s">
        <v>4048</v>
      </c>
    </row>
    <row r="22" spans="1:3">
      <c r="A22" s="6198"/>
      <c r="B22" s="6199" t="s">
        <v>3967</v>
      </c>
      <c r="C22" s="6200" t="s">
        <v>4049</v>
      </c>
    </row>
    <row r="23" spans="1:3">
      <c r="B23" s="6199" t="s">
        <v>3968</v>
      </c>
      <c r="C23" s="6200" t="s">
        <v>4050</v>
      </c>
    </row>
    <row r="24" spans="1:3">
      <c r="A24" s="6198"/>
      <c r="B24" s="6199" t="s">
        <v>3969</v>
      </c>
      <c r="C24" s="6200" t="s">
        <v>4051</v>
      </c>
    </row>
    <row r="25" spans="1:3">
      <c r="A25" s="6198"/>
      <c r="B25" s="6199">
        <v>1.1299999999999999</v>
      </c>
      <c r="C25" s="6200" t="s">
        <v>4052</v>
      </c>
    </row>
    <row r="26" spans="1:3">
      <c r="A26" s="6198"/>
      <c r="B26" s="6199">
        <v>1.1399999999999999</v>
      </c>
      <c r="C26" s="6200" t="s">
        <v>3970</v>
      </c>
    </row>
    <row r="27" spans="1:3">
      <c r="A27" s="6198"/>
      <c r="B27" s="6199" t="s">
        <v>3971</v>
      </c>
      <c r="C27" s="6200" t="s">
        <v>4053</v>
      </c>
    </row>
    <row r="28" spans="1:3">
      <c r="A28" s="6198"/>
      <c r="B28" s="6199" t="s">
        <v>3972</v>
      </c>
      <c r="C28" s="6200" t="s">
        <v>4054</v>
      </c>
    </row>
    <row r="29" spans="1:3">
      <c r="A29" s="6198"/>
      <c r="B29" s="6190" t="s">
        <v>3973</v>
      </c>
      <c r="C29" s="6190" t="s">
        <v>4055</v>
      </c>
    </row>
    <row r="30" spans="1:3">
      <c r="A30" s="6198"/>
      <c r="B30" s="6199" t="s">
        <v>3974</v>
      </c>
      <c r="C30" s="6201" t="s">
        <v>4056</v>
      </c>
    </row>
    <row r="31" spans="1:3">
      <c r="A31" s="6198"/>
      <c r="B31" s="6199" t="s">
        <v>3975</v>
      </c>
      <c r="C31" s="6200" t="s">
        <v>4057</v>
      </c>
    </row>
    <row r="32" spans="1:3">
      <c r="A32" s="6198"/>
      <c r="B32" s="6199" t="s">
        <v>3976</v>
      </c>
      <c r="C32" s="6201" t="s">
        <v>4058</v>
      </c>
    </row>
    <row r="33" spans="1:3">
      <c r="A33" s="6198"/>
      <c r="B33" s="6199">
        <v>1.17</v>
      </c>
      <c r="C33" s="6200" t="s">
        <v>4059</v>
      </c>
    </row>
    <row r="34" spans="1:3">
      <c r="A34" s="6198"/>
      <c r="B34" s="6199">
        <v>1.18</v>
      </c>
      <c r="C34" s="6200" t="s">
        <v>4060</v>
      </c>
    </row>
    <row r="35" spans="1:3">
      <c r="A35" s="6198"/>
      <c r="B35" s="6199">
        <v>1.19</v>
      </c>
      <c r="C35" s="6206" t="s">
        <v>4061</v>
      </c>
    </row>
    <row r="36" spans="1:3">
      <c r="A36" s="6198"/>
      <c r="B36" s="6207">
        <v>1.2</v>
      </c>
      <c r="C36" s="6201" t="s">
        <v>4062</v>
      </c>
    </row>
    <row r="37" spans="1:3">
      <c r="A37" s="6198"/>
      <c r="B37" s="6207">
        <v>1.21</v>
      </c>
      <c r="C37" s="6200" t="s">
        <v>4063</v>
      </c>
    </row>
    <row r="38" spans="1:3">
      <c r="A38" s="6198"/>
      <c r="B38" s="6199">
        <v>1.22</v>
      </c>
      <c r="C38" s="6201" t="s">
        <v>4064</v>
      </c>
    </row>
    <row r="39" spans="1:3">
      <c r="A39" s="6198"/>
      <c r="B39" s="6199">
        <v>1.23</v>
      </c>
      <c r="C39" s="6200" t="s">
        <v>4065</v>
      </c>
    </row>
    <row r="40" spans="1:3">
      <c r="A40" s="6198"/>
      <c r="B40" s="6199">
        <v>1.24</v>
      </c>
      <c r="C40" s="6200" t="s">
        <v>4066</v>
      </c>
    </row>
    <row r="41" spans="1:3">
      <c r="A41" s="6202"/>
      <c r="B41" s="6199">
        <v>1.25</v>
      </c>
      <c r="C41" s="6200" t="s">
        <v>4067</v>
      </c>
    </row>
    <row r="42" spans="1:3">
      <c r="A42" s="6202"/>
      <c r="B42" s="6199">
        <v>1.26</v>
      </c>
      <c r="C42" s="6200" t="s">
        <v>4068</v>
      </c>
    </row>
    <row r="43" spans="1:3">
      <c r="A43" s="6198"/>
      <c r="B43" s="6199">
        <v>1.27</v>
      </c>
      <c r="C43" s="6200" t="s">
        <v>4069</v>
      </c>
    </row>
    <row r="44" spans="1:3">
      <c r="A44" s="6198"/>
      <c r="B44" s="6199" t="s">
        <v>3977</v>
      </c>
      <c r="C44" s="6200" t="s">
        <v>4070</v>
      </c>
    </row>
    <row r="45" spans="1:3">
      <c r="A45" s="6198"/>
      <c r="B45" s="6199" t="s">
        <v>3978</v>
      </c>
      <c r="C45" s="6200" t="s">
        <v>4071</v>
      </c>
    </row>
    <row r="46" spans="1:3">
      <c r="A46" s="6198"/>
      <c r="B46" s="6199" t="s">
        <v>3979</v>
      </c>
      <c r="C46" s="6200" t="s">
        <v>4072</v>
      </c>
    </row>
    <row r="47" spans="1:3">
      <c r="A47" s="6198"/>
      <c r="B47" s="6199">
        <v>1.29</v>
      </c>
      <c r="C47" s="6201" t="s">
        <v>4073</v>
      </c>
    </row>
    <row r="48" spans="1:3">
      <c r="A48" s="6203"/>
      <c r="B48" s="6204"/>
      <c r="C48" s="6208"/>
    </row>
    <row r="49" spans="1:3">
      <c r="B49" s="6179" t="s">
        <v>710</v>
      </c>
      <c r="C49" s="6176"/>
    </row>
    <row r="50" spans="1:3">
      <c r="A50" s="6198" t="s">
        <v>3945</v>
      </c>
      <c r="B50" s="6199">
        <v>2.1</v>
      </c>
      <c r="C50" s="6200" t="s">
        <v>4074</v>
      </c>
    </row>
    <row r="51" spans="1:3">
      <c r="A51" s="6198"/>
      <c r="B51" s="6199">
        <v>2.2000000000000002</v>
      </c>
      <c r="C51" s="6200" t="s">
        <v>4075</v>
      </c>
    </row>
    <row r="52" spans="1:3">
      <c r="A52" s="6198"/>
      <c r="B52" s="6199">
        <v>2.2999999999999998</v>
      </c>
      <c r="C52" s="6200" t="s">
        <v>4076</v>
      </c>
    </row>
    <row r="53" spans="1:3">
      <c r="A53" s="6198"/>
      <c r="B53" s="6199">
        <v>2.4</v>
      </c>
      <c r="C53" s="6200" t="s">
        <v>3980</v>
      </c>
    </row>
    <row r="54" spans="1:3">
      <c r="A54" s="6198"/>
      <c r="B54" s="6199">
        <v>2.5</v>
      </c>
      <c r="C54" s="6200" t="s">
        <v>4077</v>
      </c>
    </row>
    <row r="55" spans="1:3">
      <c r="A55" s="6198"/>
      <c r="B55" s="6199">
        <v>2.6</v>
      </c>
      <c r="C55" s="6200" t="s">
        <v>4078</v>
      </c>
    </row>
    <row r="56" spans="1:3">
      <c r="A56" s="6198"/>
      <c r="B56" s="6199">
        <v>2.7</v>
      </c>
      <c r="C56" s="6200" t="s">
        <v>4079</v>
      </c>
    </row>
    <row r="57" spans="1:3">
      <c r="A57" s="6198"/>
      <c r="B57" s="6199">
        <v>2.8</v>
      </c>
      <c r="C57" s="6200" t="s">
        <v>4080</v>
      </c>
    </row>
    <row r="58" spans="1:3">
      <c r="A58" s="6198"/>
      <c r="B58" s="6209"/>
      <c r="C58" s="6177"/>
    </row>
    <row r="59" spans="1:3">
      <c r="A59" s="6198"/>
      <c r="B59" s="6179" t="s">
        <v>3981</v>
      </c>
      <c r="C59" s="6176"/>
    </row>
    <row r="60" spans="1:3">
      <c r="A60" s="6195" t="s">
        <v>3945</v>
      </c>
      <c r="B60" s="6199">
        <v>3.1</v>
      </c>
      <c r="C60" s="6201" t="s">
        <v>4082</v>
      </c>
    </row>
    <row r="61" spans="1:3">
      <c r="A61" s="6198"/>
      <c r="B61" s="6199">
        <v>3.2</v>
      </c>
      <c r="C61" s="6200" t="s">
        <v>4083</v>
      </c>
    </row>
    <row r="62" spans="1:3">
      <c r="A62" s="6198"/>
      <c r="B62" s="6199">
        <v>3.3</v>
      </c>
      <c r="C62" s="6200" t="s">
        <v>4081</v>
      </c>
    </row>
    <row r="63" spans="1:3">
      <c r="A63" s="6198"/>
      <c r="B63" s="6195"/>
      <c r="C63" s="6178"/>
    </row>
    <row r="64" spans="1:3">
      <c r="A64" s="6198"/>
      <c r="B64" s="6179" t="s">
        <v>3982</v>
      </c>
      <c r="C64" s="6176"/>
    </row>
    <row r="65" spans="1:3">
      <c r="A65" s="6198" t="s">
        <v>3945</v>
      </c>
      <c r="B65" s="6199">
        <v>4.0999999999999996</v>
      </c>
      <c r="C65" s="6200" t="s">
        <v>4089</v>
      </c>
    </row>
    <row r="66" spans="1:3">
      <c r="A66" s="6198"/>
      <c r="B66" s="6199">
        <v>4.2</v>
      </c>
      <c r="C66" s="6200" t="s">
        <v>4088</v>
      </c>
    </row>
    <row r="67" spans="1:3">
      <c r="A67" s="6198"/>
      <c r="B67" s="6199">
        <v>4.3</v>
      </c>
      <c r="C67" s="6200" t="s">
        <v>4087</v>
      </c>
    </row>
    <row r="68" spans="1:3">
      <c r="A68" s="6198"/>
      <c r="B68" s="6199">
        <v>4.4000000000000004</v>
      </c>
      <c r="C68" s="6200" t="s">
        <v>4086</v>
      </c>
    </row>
    <row r="69" spans="1:3">
      <c r="A69" s="6198"/>
      <c r="B69" s="6195"/>
      <c r="C69" s="6176"/>
    </row>
    <row r="70" spans="1:3">
      <c r="A70" s="6198"/>
      <c r="B70" s="6205" t="s">
        <v>1032</v>
      </c>
      <c r="C70" s="6176"/>
    </row>
    <row r="71" spans="1:3">
      <c r="A71" s="6198" t="s">
        <v>3945</v>
      </c>
      <c r="B71" s="6199">
        <v>5.0999999999999996</v>
      </c>
      <c r="C71" s="6200" t="s">
        <v>4084</v>
      </c>
    </row>
    <row r="72" spans="1:3">
      <c r="A72" s="6198"/>
      <c r="B72" s="6199">
        <v>5.2</v>
      </c>
      <c r="C72" s="6200" t="s">
        <v>4085</v>
      </c>
    </row>
    <row r="73" spans="1:3">
      <c r="A73" s="6198"/>
      <c r="B73" s="6195"/>
      <c r="C73" s="6176"/>
    </row>
    <row r="74" spans="1:3">
      <c r="A74" s="6198"/>
      <c r="B74" s="6205" t="s">
        <v>3983</v>
      </c>
      <c r="C74" s="6176"/>
    </row>
    <row r="75" spans="1:3">
      <c r="A75" s="6198" t="s">
        <v>3945</v>
      </c>
      <c r="B75" s="6199">
        <v>6.1</v>
      </c>
      <c r="C75" s="6200" t="s">
        <v>4090</v>
      </c>
    </row>
    <row r="76" spans="1:3">
      <c r="A76" s="6198"/>
      <c r="B76" s="6199">
        <v>6.2</v>
      </c>
      <c r="C76" s="6200" t="s">
        <v>4091</v>
      </c>
    </row>
    <row r="77" spans="1:3">
      <c r="A77" s="6198"/>
      <c r="B77" s="6199">
        <v>6.3</v>
      </c>
      <c r="C77" s="6200" t="s">
        <v>4092</v>
      </c>
    </row>
    <row r="78" spans="1:3">
      <c r="A78" s="6198"/>
      <c r="B78" s="6199">
        <v>6.4</v>
      </c>
      <c r="C78" s="6200" t="s">
        <v>4252</v>
      </c>
    </row>
    <row r="79" spans="1:3">
      <c r="A79" s="6198"/>
      <c r="B79" s="6199">
        <v>6.5</v>
      </c>
      <c r="C79" s="6200" t="s">
        <v>4098</v>
      </c>
    </row>
    <row r="80" spans="1:3">
      <c r="A80" s="6198"/>
      <c r="B80" s="6199">
        <v>6.6</v>
      </c>
      <c r="C80" s="6200" t="s">
        <v>4253</v>
      </c>
    </row>
    <row r="81" spans="1:3">
      <c r="A81" s="6198"/>
      <c r="B81" s="6199">
        <v>6.7</v>
      </c>
      <c r="C81" s="6200" t="s">
        <v>4099</v>
      </c>
    </row>
    <row r="82" spans="1:3">
      <c r="A82" s="6198"/>
      <c r="B82" s="6199">
        <v>6.8</v>
      </c>
      <c r="C82" s="6200" t="s">
        <v>4100</v>
      </c>
    </row>
    <row r="83" spans="1:3">
      <c r="A83" s="6198"/>
      <c r="B83" s="6199">
        <v>6.9</v>
      </c>
      <c r="C83" s="6200" t="s">
        <v>4101</v>
      </c>
    </row>
    <row r="84" spans="1:3">
      <c r="A84" s="6198"/>
      <c r="B84" s="6199">
        <v>6.1</v>
      </c>
      <c r="C84" s="6200" t="s">
        <v>4102</v>
      </c>
    </row>
    <row r="85" spans="1:3">
      <c r="A85" s="6198"/>
      <c r="B85" s="6199">
        <v>6.11</v>
      </c>
      <c r="C85" s="6200" t="s">
        <v>3984</v>
      </c>
    </row>
    <row r="86" spans="1:3">
      <c r="A86" s="6198"/>
      <c r="B86" s="6199">
        <v>6.12</v>
      </c>
      <c r="C86" s="6200" t="s">
        <v>3985</v>
      </c>
    </row>
    <row r="87" spans="1:3">
      <c r="A87" s="6198"/>
      <c r="B87" s="6195"/>
      <c r="C87" s="6176"/>
    </row>
    <row r="88" spans="1:3">
      <c r="A88" s="6198"/>
      <c r="B88" s="6179" t="s">
        <v>3986</v>
      </c>
    </row>
    <row r="89" spans="1:3">
      <c r="A89" s="6198" t="s">
        <v>3945</v>
      </c>
      <c r="B89" s="6199">
        <v>7.1</v>
      </c>
      <c r="C89" s="6200" t="s">
        <v>3987</v>
      </c>
    </row>
    <row r="90" spans="1:3">
      <c r="A90" s="6198"/>
      <c r="B90" s="6199">
        <v>7.2</v>
      </c>
      <c r="C90" s="6200" t="s">
        <v>3988</v>
      </c>
    </row>
    <row r="91" spans="1:3">
      <c r="A91" s="6198"/>
      <c r="B91" s="6199">
        <v>7.3</v>
      </c>
      <c r="C91" s="6200" t="s">
        <v>3989</v>
      </c>
    </row>
    <row r="92" spans="1:3">
      <c r="A92" s="6198"/>
      <c r="B92" s="6199">
        <v>7.4</v>
      </c>
      <c r="C92" s="6201" t="s">
        <v>3990</v>
      </c>
    </row>
    <row r="93" spans="1:3">
      <c r="A93" s="6198"/>
      <c r="B93" s="6199">
        <v>7.5</v>
      </c>
      <c r="C93" s="6200" t="s">
        <v>3991</v>
      </c>
    </row>
    <row r="94" spans="1:3">
      <c r="A94" s="6198"/>
      <c r="B94" s="6199">
        <v>7.6</v>
      </c>
      <c r="C94" s="6200" t="s">
        <v>3992</v>
      </c>
    </row>
    <row r="95" spans="1:3">
      <c r="A95" s="6198"/>
      <c r="B95" s="6199">
        <v>7.7</v>
      </c>
      <c r="C95" s="6200" t="s">
        <v>3993</v>
      </c>
    </row>
    <row r="96" spans="1:3">
      <c r="A96" s="6198"/>
      <c r="B96" s="6199">
        <v>7.8</v>
      </c>
      <c r="C96" s="6201" t="s">
        <v>3994</v>
      </c>
    </row>
    <row r="97" spans="1:3">
      <c r="B97" s="6199">
        <v>7.9</v>
      </c>
      <c r="C97" s="6200" t="s">
        <v>3995</v>
      </c>
    </row>
    <row r="98" spans="1:3" ht="25.5">
      <c r="A98" s="6198"/>
      <c r="B98" s="6207">
        <v>7.1</v>
      </c>
      <c r="C98" s="6200" t="s">
        <v>3996</v>
      </c>
    </row>
    <row r="99" spans="1:3">
      <c r="A99" s="6198"/>
      <c r="B99" s="6199">
        <v>7.11</v>
      </c>
      <c r="C99" s="6200" t="s">
        <v>3997</v>
      </c>
    </row>
    <row r="100" spans="1:3">
      <c r="B100" s="6199">
        <v>7.12</v>
      </c>
      <c r="C100" s="6200" t="s">
        <v>3998</v>
      </c>
    </row>
    <row r="101" spans="1:3">
      <c r="B101" s="6199">
        <v>7.13</v>
      </c>
      <c r="C101" s="6206" t="s">
        <v>3999</v>
      </c>
    </row>
    <row r="102" spans="1:3">
      <c r="A102" s="6198"/>
      <c r="B102" s="6199">
        <v>7.14</v>
      </c>
      <c r="C102" s="6200" t="s">
        <v>4093</v>
      </c>
    </row>
    <row r="103" spans="1:3">
      <c r="A103" s="6198"/>
      <c r="B103" s="6199">
        <v>7.15</v>
      </c>
      <c r="C103" s="6200" t="s">
        <v>4094</v>
      </c>
    </row>
    <row r="104" spans="1:3">
      <c r="B104" s="6199">
        <v>7.16</v>
      </c>
      <c r="C104" s="6206" t="s">
        <v>4095</v>
      </c>
    </row>
    <row r="105" spans="1:3">
      <c r="A105" s="6198"/>
      <c r="B105" s="6199">
        <v>7.17</v>
      </c>
      <c r="C105" s="6200" t="s">
        <v>4096</v>
      </c>
    </row>
    <row r="106" spans="1:3">
      <c r="A106" s="6198"/>
      <c r="B106" s="6199">
        <v>7.18</v>
      </c>
      <c r="C106" s="6200" t="s">
        <v>4097</v>
      </c>
    </row>
    <row r="107" spans="1:3" s="6197" customFormat="1">
      <c r="A107" s="6210"/>
      <c r="B107" s="6195"/>
      <c r="C107" s="6176"/>
    </row>
    <row r="108" spans="1:3" s="6197" customFormat="1">
      <c r="A108" s="6210"/>
      <c r="B108" s="6179" t="s">
        <v>4000</v>
      </c>
      <c r="C108" s="6176"/>
    </row>
    <row r="109" spans="1:3">
      <c r="A109" s="6198" t="s">
        <v>3945</v>
      </c>
      <c r="B109" s="6199">
        <v>8.1</v>
      </c>
      <c r="C109" s="6200" t="s">
        <v>4001</v>
      </c>
    </row>
    <row r="110" spans="1:3">
      <c r="A110" s="6198"/>
      <c r="B110" s="6199">
        <v>8.1999999999999993</v>
      </c>
      <c r="C110" s="6200" t="s">
        <v>4002</v>
      </c>
    </row>
    <row r="111" spans="1:3">
      <c r="A111" s="6198"/>
      <c r="B111" s="6199">
        <v>8.3000000000000007</v>
      </c>
      <c r="C111" s="6200" t="s">
        <v>4003</v>
      </c>
    </row>
    <row r="112" spans="1:3">
      <c r="A112" s="6198"/>
      <c r="B112" s="6199">
        <v>8.4</v>
      </c>
      <c r="C112" s="6200" t="s">
        <v>4103</v>
      </c>
    </row>
    <row r="113" spans="1:3">
      <c r="A113" s="6198"/>
      <c r="B113" s="6199">
        <v>8.5</v>
      </c>
      <c r="C113" s="6200" t="s">
        <v>4104</v>
      </c>
    </row>
    <row r="114" spans="1:3">
      <c r="A114" s="6198"/>
      <c r="B114" s="6199">
        <v>8.6</v>
      </c>
      <c r="C114" s="6200" t="s">
        <v>4105</v>
      </c>
    </row>
    <row r="115" spans="1:3">
      <c r="A115" s="6198"/>
      <c r="B115" s="6199">
        <v>8.6999999999999993</v>
      </c>
      <c r="C115" s="6200" t="s">
        <v>4106</v>
      </c>
    </row>
    <row r="116" spans="1:3">
      <c r="A116" s="6198"/>
      <c r="B116" s="6195"/>
      <c r="C116" s="6176"/>
    </row>
    <row r="117" spans="1:3">
      <c r="A117" s="6198"/>
      <c r="B117" s="6179" t="s">
        <v>2102</v>
      </c>
      <c r="C117" s="6176"/>
    </row>
    <row r="118" spans="1:3">
      <c r="A118" s="6198" t="s">
        <v>3945</v>
      </c>
      <c r="B118" s="6199">
        <v>9.1</v>
      </c>
      <c r="C118" s="6200" t="s">
        <v>4107</v>
      </c>
    </row>
    <row r="119" spans="1:3">
      <c r="A119" s="6198"/>
      <c r="B119" s="6199">
        <v>9.1999999999999993</v>
      </c>
      <c r="C119" s="6201" t="s">
        <v>4108</v>
      </c>
    </row>
    <row r="120" spans="1:3">
      <c r="A120" s="6211"/>
      <c r="B120" s="6199">
        <v>9.3000000000000007</v>
      </c>
      <c r="C120" s="6201" t="s">
        <v>4109</v>
      </c>
    </row>
    <row r="121" spans="1:3">
      <c r="B121" s="6199">
        <v>9.4</v>
      </c>
      <c r="C121" s="6200" t="s">
        <v>4110</v>
      </c>
    </row>
    <row r="122" spans="1:3">
      <c r="A122" s="6198"/>
      <c r="B122" s="6199">
        <v>9.5</v>
      </c>
      <c r="C122" s="6200" t="s">
        <v>4111</v>
      </c>
    </row>
    <row r="123" spans="1:3">
      <c r="A123" s="6198"/>
      <c r="B123" s="6199">
        <v>9.6</v>
      </c>
      <c r="C123" s="6200" t="s">
        <v>4112</v>
      </c>
    </row>
    <row r="124" spans="1:3">
      <c r="B124" s="6199">
        <v>9.6999999999999993</v>
      </c>
      <c r="C124" s="6200" t="s">
        <v>4113</v>
      </c>
    </row>
    <row r="125" spans="1:3">
      <c r="A125" s="6198"/>
      <c r="B125" s="6199">
        <v>9.8000000000000007</v>
      </c>
      <c r="C125" s="6200" t="s">
        <v>4114</v>
      </c>
    </row>
    <row r="126" spans="1:3">
      <c r="B126" s="6199">
        <v>9.9</v>
      </c>
      <c r="C126" s="6200" t="s">
        <v>4115</v>
      </c>
    </row>
    <row r="127" spans="1:3">
      <c r="A127" s="6198"/>
      <c r="B127" s="6207">
        <v>9.1</v>
      </c>
      <c r="C127" s="6200" t="s">
        <v>4116</v>
      </c>
    </row>
    <row r="128" spans="1:3">
      <c r="A128" s="6198"/>
      <c r="B128" s="6199">
        <v>9.11</v>
      </c>
      <c r="C128" s="6200" t="s">
        <v>4117</v>
      </c>
    </row>
    <row r="129" spans="1:3">
      <c r="A129" s="6198"/>
      <c r="B129" s="6199">
        <v>9.1199999999999992</v>
      </c>
      <c r="C129" s="6200" t="s">
        <v>4118</v>
      </c>
    </row>
    <row r="130" spans="1:3">
      <c r="A130" s="6198"/>
      <c r="B130" s="6195"/>
      <c r="C130" s="6176"/>
    </row>
    <row r="131" spans="1:3">
      <c r="B131" s="6205" t="s">
        <v>4004</v>
      </c>
      <c r="C131" s="6176"/>
    </row>
    <row r="132" spans="1:3">
      <c r="A132" s="6198" t="s">
        <v>3945</v>
      </c>
      <c r="B132" s="6199">
        <v>10.1</v>
      </c>
      <c r="C132" s="6200" t="s">
        <v>4005</v>
      </c>
    </row>
    <row r="133" spans="1:3">
      <c r="A133" s="6198"/>
      <c r="B133" s="6199">
        <v>10.199999999999999</v>
      </c>
      <c r="C133" s="6200" t="s">
        <v>4006</v>
      </c>
    </row>
    <row r="134" spans="1:3">
      <c r="A134" s="6198"/>
      <c r="B134" s="6199">
        <v>10.3</v>
      </c>
      <c r="C134" s="6200" t="s">
        <v>4007</v>
      </c>
    </row>
    <row r="135" spans="1:3">
      <c r="A135" s="6198"/>
      <c r="B135" s="6199">
        <v>10.4</v>
      </c>
      <c r="C135" s="6200" t="s">
        <v>4008</v>
      </c>
    </row>
    <row r="136" spans="1:3">
      <c r="A136" s="6198"/>
      <c r="B136" s="6199">
        <v>10.5</v>
      </c>
      <c r="C136" s="6200" t="s">
        <v>4009</v>
      </c>
    </row>
    <row r="137" spans="1:3">
      <c r="A137" s="6198"/>
      <c r="B137" s="6199">
        <v>10.6</v>
      </c>
      <c r="C137" s="6200" t="s">
        <v>4010</v>
      </c>
    </row>
    <row r="138" spans="1:3">
      <c r="A138" s="6198"/>
      <c r="B138" s="6199">
        <v>10.7</v>
      </c>
      <c r="C138" s="6200" t="s">
        <v>4011</v>
      </c>
    </row>
    <row r="139" spans="1:3">
      <c r="A139" s="6211"/>
      <c r="B139" s="6199">
        <v>10.8</v>
      </c>
      <c r="C139" s="6200" t="s">
        <v>4012</v>
      </c>
    </row>
    <row r="140" spans="1:3">
      <c r="A140" s="6198"/>
      <c r="B140" s="6199">
        <v>10.9</v>
      </c>
      <c r="C140" s="6200" t="s">
        <v>4013</v>
      </c>
    </row>
    <row r="141" spans="1:3">
      <c r="A141" s="6198"/>
      <c r="B141" s="6207">
        <v>10.1</v>
      </c>
      <c r="C141" s="6200" t="s">
        <v>4014</v>
      </c>
    </row>
    <row r="142" spans="1:3">
      <c r="A142" s="6198"/>
      <c r="B142" s="6199">
        <v>10.11</v>
      </c>
      <c r="C142" s="6200" t="s">
        <v>4015</v>
      </c>
    </row>
    <row r="143" spans="1:3">
      <c r="A143" s="6198"/>
      <c r="B143" s="6199">
        <v>10.119999999999999</v>
      </c>
      <c r="C143" s="6200" t="s">
        <v>4016</v>
      </c>
    </row>
    <row r="144" spans="1:3">
      <c r="A144" s="6198"/>
      <c r="B144" s="6199"/>
      <c r="C144" s="6200"/>
    </row>
    <row r="145" spans="1:3">
      <c r="A145" s="6198"/>
      <c r="B145" s="6179" t="s">
        <v>2635</v>
      </c>
      <c r="C145" s="6176"/>
    </row>
    <row r="146" spans="1:3">
      <c r="A146" s="6198" t="s">
        <v>3945</v>
      </c>
      <c r="B146" s="6199" t="s">
        <v>4017</v>
      </c>
      <c r="C146" s="6200" t="s">
        <v>4119</v>
      </c>
    </row>
    <row r="147" spans="1:3">
      <c r="B147" s="6199" t="s">
        <v>4018</v>
      </c>
      <c r="C147" s="6200" t="s">
        <v>4120</v>
      </c>
    </row>
    <row r="148" spans="1:3">
      <c r="A148" s="6198"/>
      <c r="B148" s="6199" t="s">
        <v>4019</v>
      </c>
      <c r="C148" s="6200" t="s">
        <v>4121</v>
      </c>
    </row>
    <row r="149" spans="1:3">
      <c r="A149" s="6198"/>
      <c r="B149" s="6199">
        <v>11.2</v>
      </c>
      <c r="C149" s="6200" t="s">
        <v>4122</v>
      </c>
    </row>
    <row r="150" spans="1:3">
      <c r="A150" s="6198"/>
      <c r="B150" s="6199">
        <v>11.3</v>
      </c>
      <c r="C150" s="6200" t="s">
        <v>4123</v>
      </c>
    </row>
    <row r="151" spans="1:3">
      <c r="A151" s="6198"/>
      <c r="B151" s="6199"/>
      <c r="C151" s="6200"/>
    </row>
    <row r="152" spans="1:3">
      <c r="A152" s="6198"/>
      <c r="B152" s="6179" t="s">
        <v>2720</v>
      </c>
      <c r="C152" s="6176"/>
    </row>
    <row r="153" spans="1:3">
      <c r="A153" s="6198" t="s">
        <v>3945</v>
      </c>
      <c r="B153" s="6199">
        <v>12.1</v>
      </c>
      <c r="C153" s="6200" t="s">
        <v>4124</v>
      </c>
    </row>
    <row r="154" spans="1:3">
      <c r="A154" s="6198"/>
      <c r="B154" s="6199">
        <v>12.2</v>
      </c>
      <c r="C154" s="6200" t="s">
        <v>4125</v>
      </c>
    </row>
    <row r="155" spans="1:3">
      <c r="A155" s="6198"/>
      <c r="B155" s="6199">
        <v>12.3</v>
      </c>
      <c r="C155" s="6200" t="s">
        <v>4126</v>
      </c>
    </row>
    <row r="156" spans="1:3">
      <c r="A156" s="6198"/>
      <c r="B156" s="6199">
        <v>12.4</v>
      </c>
      <c r="C156" s="6200" t="s">
        <v>4127</v>
      </c>
    </row>
    <row r="157" spans="1:3">
      <c r="A157" s="6198"/>
      <c r="B157" s="6199">
        <v>12.5</v>
      </c>
      <c r="C157" s="6200" t="s">
        <v>4128</v>
      </c>
    </row>
    <row r="158" spans="1:3" ht="25.5">
      <c r="A158" s="6198"/>
      <c r="B158" s="6199">
        <v>12.6</v>
      </c>
      <c r="C158" s="6200" t="s">
        <v>4129</v>
      </c>
    </row>
    <row r="159" spans="1:3">
      <c r="A159" s="6198"/>
      <c r="B159" s="6199">
        <v>12.7</v>
      </c>
      <c r="C159" s="6200" t="s">
        <v>4130</v>
      </c>
    </row>
    <row r="160" spans="1:3">
      <c r="B160" s="6199" t="s">
        <v>4020</v>
      </c>
      <c r="C160" s="6200" t="s">
        <v>4131</v>
      </c>
    </row>
    <row r="161" spans="1:3">
      <c r="A161" s="6198"/>
      <c r="B161" s="6199" t="s">
        <v>4021</v>
      </c>
      <c r="C161" s="6200" t="s">
        <v>4132</v>
      </c>
    </row>
    <row r="162" spans="1:3">
      <c r="A162" s="6198"/>
      <c r="B162" s="6199">
        <v>12.9</v>
      </c>
      <c r="C162" s="6200" t="s">
        <v>4133</v>
      </c>
    </row>
    <row r="163" spans="1:3">
      <c r="A163" s="6198"/>
      <c r="B163" s="6207">
        <v>12.1</v>
      </c>
      <c r="C163" s="6200" t="s">
        <v>4134</v>
      </c>
    </row>
    <row r="164" spans="1:3">
      <c r="A164" s="6198"/>
      <c r="B164" s="6207">
        <v>12.11</v>
      </c>
      <c r="C164" s="6200" t="s">
        <v>4135</v>
      </c>
    </row>
    <row r="165" spans="1:3">
      <c r="B165" s="6199">
        <v>12.12</v>
      </c>
      <c r="C165" s="6200" t="s">
        <v>4136</v>
      </c>
    </row>
    <row r="166" spans="1:3">
      <c r="A166" s="6198"/>
      <c r="B166" s="6199">
        <v>12.13</v>
      </c>
      <c r="C166" s="6200" t="s">
        <v>4137</v>
      </c>
    </row>
    <row r="167" spans="1:3">
      <c r="A167" s="6198"/>
      <c r="B167" s="6199">
        <v>12.14</v>
      </c>
      <c r="C167" s="6200" t="s">
        <v>4138</v>
      </c>
    </row>
    <row r="168" spans="1:3">
      <c r="A168" s="6202"/>
      <c r="B168" s="6199">
        <v>12.15</v>
      </c>
      <c r="C168" s="6200" t="s">
        <v>4139</v>
      </c>
    </row>
    <row r="169" spans="1:3">
      <c r="A169" s="6198"/>
      <c r="B169" s="6199">
        <v>12.16</v>
      </c>
      <c r="C169" s="6200" t="s">
        <v>4140</v>
      </c>
    </row>
    <row r="170" spans="1:3">
      <c r="A170" s="6198"/>
      <c r="B170" s="6199" t="s">
        <v>4022</v>
      </c>
      <c r="C170" s="6200" t="s">
        <v>4141</v>
      </c>
    </row>
    <row r="171" spans="1:3">
      <c r="A171" s="6198"/>
      <c r="B171" s="6199" t="s">
        <v>4023</v>
      </c>
      <c r="C171" s="6200" t="s">
        <v>4142</v>
      </c>
    </row>
    <row r="172" spans="1:3">
      <c r="A172" s="6198"/>
      <c r="B172" s="6199">
        <v>12.18</v>
      </c>
      <c r="C172" s="6200" t="s">
        <v>4143</v>
      </c>
    </row>
    <row r="173" spans="1:3">
      <c r="A173" s="6198"/>
      <c r="B173" s="6199" t="s">
        <v>4024</v>
      </c>
      <c r="C173" s="6200" t="s">
        <v>4144</v>
      </c>
    </row>
    <row r="174" spans="1:3">
      <c r="A174" s="6198"/>
      <c r="B174" s="6199" t="s">
        <v>4025</v>
      </c>
      <c r="C174" s="6200" t="s">
        <v>4145</v>
      </c>
    </row>
    <row r="175" spans="1:3">
      <c r="A175" s="6198"/>
      <c r="B175" s="6207">
        <v>12.2</v>
      </c>
      <c r="C175" s="6200" t="s">
        <v>4146</v>
      </c>
    </row>
    <row r="176" spans="1:3">
      <c r="B176" s="6199">
        <v>12.21</v>
      </c>
      <c r="C176" s="6200" t="s">
        <v>4147</v>
      </c>
    </row>
    <row r="177" spans="1:3">
      <c r="A177" s="6198"/>
      <c r="B177" s="6199">
        <v>12.22</v>
      </c>
      <c r="C177" s="6200" t="s">
        <v>4148</v>
      </c>
    </row>
    <row r="178" spans="1:3">
      <c r="A178" s="6198"/>
      <c r="B178" s="6212">
        <v>12.23</v>
      </c>
      <c r="C178" s="6200" t="s">
        <v>4149</v>
      </c>
    </row>
    <row r="179" spans="1:3">
      <c r="A179" s="6198"/>
      <c r="B179" s="6199">
        <v>12.24</v>
      </c>
      <c r="C179" s="6200" t="s">
        <v>4150</v>
      </c>
    </row>
    <row r="180" spans="1:3">
      <c r="A180" s="6198"/>
      <c r="B180" s="6199">
        <v>12.25</v>
      </c>
      <c r="C180" s="6200" t="s">
        <v>4151</v>
      </c>
    </row>
    <row r="181" spans="1:3">
      <c r="A181" s="6198"/>
      <c r="B181" s="6199"/>
      <c r="C181" s="6200"/>
    </row>
    <row r="182" spans="1:3">
      <c r="B182" s="6179" t="s">
        <v>3140</v>
      </c>
      <c r="C182" s="6176"/>
    </row>
    <row r="183" spans="1:3">
      <c r="A183" s="6198" t="s">
        <v>3945</v>
      </c>
      <c r="B183" s="6199">
        <v>13.1</v>
      </c>
      <c r="C183" s="6200" t="s">
        <v>4152</v>
      </c>
    </row>
    <row r="184" spans="1:3">
      <c r="A184" s="6198"/>
      <c r="B184" s="6199">
        <v>13.2</v>
      </c>
      <c r="C184" s="6200" t="s">
        <v>4153</v>
      </c>
    </row>
    <row r="185" spans="1:3">
      <c r="A185" s="6198"/>
      <c r="B185" s="6199">
        <v>13.3</v>
      </c>
      <c r="C185" s="6200" t="s">
        <v>4154</v>
      </c>
    </row>
    <row r="186" spans="1:3">
      <c r="A186" s="6198"/>
      <c r="B186" s="6199">
        <v>13.4</v>
      </c>
      <c r="C186" s="6200" t="s">
        <v>4155</v>
      </c>
    </row>
    <row r="187" spans="1:3">
      <c r="A187" s="6198"/>
      <c r="B187" s="6199">
        <v>13.5</v>
      </c>
      <c r="C187" s="6200" t="s">
        <v>4156</v>
      </c>
    </row>
    <row r="188" spans="1:3">
      <c r="A188" s="6198"/>
      <c r="B188" s="6199">
        <v>13.6</v>
      </c>
      <c r="C188" s="6200" t="s">
        <v>4026</v>
      </c>
    </row>
    <row r="189" spans="1:3">
      <c r="A189" s="6198"/>
      <c r="B189" s="6199">
        <v>13.7</v>
      </c>
      <c r="C189" s="6200" t="s">
        <v>4157</v>
      </c>
    </row>
    <row r="190" spans="1:3">
      <c r="A190" s="6198"/>
      <c r="B190" s="6199">
        <v>13.8</v>
      </c>
      <c r="C190" s="6200" t="s">
        <v>4158</v>
      </c>
    </row>
    <row r="191" spans="1:3">
      <c r="A191" s="6198"/>
      <c r="B191" s="6199">
        <v>13.9</v>
      </c>
      <c r="C191" s="6200" t="s">
        <v>4159</v>
      </c>
    </row>
    <row r="192" spans="1:3">
      <c r="A192" s="6198"/>
      <c r="B192" s="6207">
        <v>13.1</v>
      </c>
      <c r="C192" s="6200" t="s">
        <v>4160</v>
      </c>
    </row>
    <row r="193" spans="1:3">
      <c r="A193" s="6198"/>
      <c r="B193" s="6213"/>
      <c r="C193" s="6176"/>
    </row>
    <row r="194" spans="1:3">
      <c r="A194" s="6198"/>
      <c r="B194" s="6179" t="s">
        <v>3263</v>
      </c>
      <c r="C194" s="6176"/>
    </row>
    <row r="195" spans="1:3">
      <c r="A195" s="6198" t="s">
        <v>3945</v>
      </c>
      <c r="B195" s="6199">
        <v>14.1</v>
      </c>
      <c r="C195" s="6200" t="s">
        <v>4027</v>
      </c>
    </row>
    <row r="196" spans="1:3">
      <c r="A196" s="6198"/>
      <c r="B196" s="6199">
        <v>14.2</v>
      </c>
      <c r="C196" s="6200" t="s">
        <v>4161</v>
      </c>
    </row>
    <row r="197" spans="1:3">
      <c r="A197" s="6198"/>
      <c r="B197" s="6199"/>
      <c r="C197" s="6200"/>
    </row>
    <row r="198" spans="1:3">
      <c r="A198" s="6198"/>
      <c r="B198" s="6179" t="s">
        <v>4028</v>
      </c>
      <c r="C198" s="6176"/>
    </row>
    <row r="199" spans="1:3">
      <c r="A199" s="6198" t="s">
        <v>3945</v>
      </c>
      <c r="B199" s="6199">
        <v>15.1</v>
      </c>
      <c r="C199" s="6200" t="s">
        <v>4162</v>
      </c>
    </row>
    <row r="200" spans="1:3">
      <c r="A200" s="6198"/>
      <c r="B200" s="6199">
        <v>15.2</v>
      </c>
      <c r="C200" s="6200" t="s">
        <v>4163</v>
      </c>
    </row>
    <row r="201" spans="1:3">
      <c r="A201" s="6198"/>
      <c r="B201" s="6199">
        <v>15.3</v>
      </c>
      <c r="C201" s="6200" t="s">
        <v>4164</v>
      </c>
    </row>
    <row r="202" spans="1:3">
      <c r="A202" s="6198"/>
      <c r="B202" s="6199">
        <v>15.4</v>
      </c>
      <c r="C202" s="6200" t="s">
        <v>4165</v>
      </c>
    </row>
    <row r="203" spans="1:3">
      <c r="A203" s="6198"/>
      <c r="B203" s="6199">
        <v>15.5</v>
      </c>
      <c r="C203" s="6200" t="s">
        <v>4166</v>
      </c>
    </row>
    <row r="204" spans="1:3">
      <c r="A204" s="6198"/>
      <c r="B204" s="6199">
        <v>15.6</v>
      </c>
      <c r="C204" s="6200" t="s">
        <v>4167</v>
      </c>
    </row>
    <row r="205" spans="1:3">
      <c r="A205" s="6198"/>
      <c r="B205" s="6196">
        <v>15.7</v>
      </c>
      <c r="C205" s="6214" t="s">
        <v>4308</v>
      </c>
    </row>
    <row r="206" spans="1:3">
      <c r="A206" s="6198"/>
      <c r="B206" s="6199" t="s">
        <v>4029</v>
      </c>
      <c r="C206" s="6200" t="s">
        <v>4168</v>
      </c>
    </row>
    <row r="207" spans="1:3">
      <c r="A207" s="6198"/>
      <c r="B207" s="6199" t="s">
        <v>4030</v>
      </c>
      <c r="C207" s="6200" t="s">
        <v>4169</v>
      </c>
    </row>
    <row r="208" spans="1:3">
      <c r="A208" s="6198"/>
      <c r="B208" s="6199">
        <v>15.9</v>
      </c>
      <c r="C208" s="6200" t="s">
        <v>4170</v>
      </c>
    </row>
    <row r="209" spans="1:3">
      <c r="A209" s="6198"/>
      <c r="B209" s="6212" t="s">
        <v>4031</v>
      </c>
      <c r="C209" s="6200" t="s">
        <v>4171</v>
      </c>
    </row>
    <row r="210" spans="1:3">
      <c r="A210" s="6198"/>
      <c r="B210" s="6212">
        <v>15.11</v>
      </c>
      <c r="C210" s="6200" t="s">
        <v>4172</v>
      </c>
    </row>
    <row r="211" spans="1:3">
      <c r="B211" s="6215">
        <v>15.12</v>
      </c>
      <c r="C211" s="6200" t="s">
        <v>3541</v>
      </c>
    </row>
    <row r="212" spans="1:3">
      <c r="A212" s="6198"/>
      <c r="B212" s="6215">
        <v>15.13</v>
      </c>
      <c r="C212" s="6200" t="s">
        <v>4173</v>
      </c>
    </row>
    <row r="213" spans="1:3">
      <c r="A213" s="6198"/>
      <c r="B213" s="6199">
        <v>15.14</v>
      </c>
      <c r="C213" s="6200" t="s">
        <v>4174</v>
      </c>
    </row>
    <row r="214" spans="1:3">
      <c r="A214" s="6198"/>
      <c r="B214" s="6199">
        <v>15.15</v>
      </c>
      <c r="C214" s="6200" t="s">
        <v>4175</v>
      </c>
    </row>
    <row r="215" spans="1:3">
      <c r="A215" s="6198"/>
      <c r="B215" s="6195"/>
      <c r="C215" s="6176"/>
    </row>
    <row r="216" spans="1:3">
      <c r="A216" s="6198"/>
      <c r="B216" s="6179" t="s">
        <v>4032</v>
      </c>
      <c r="C216" s="6176"/>
    </row>
    <row r="217" spans="1:3">
      <c r="A217" s="6198" t="s">
        <v>3945</v>
      </c>
      <c r="B217" s="6199">
        <v>16.100000000000001</v>
      </c>
      <c r="C217" s="6200" t="s">
        <v>4033</v>
      </c>
    </row>
    <row r="218" spans="1:3">
      <c r="A218" s="6198"/>
      <c r="B218" s="6199">
        <v>16.2</v>
      </c>
      <c r="C218" s="6200" t="s">
        <v>4034</v>
      </c>
    </row>
    <row r="219" spans="1:3">
      <c r="A219" s="6198"/>
      <c r="B219" s="6199">
        <v>16.3</v>
      </c>
      <c r="C219" s="6216" t="s">
        <v>4035</v>
      </c>
    </row>
    <row r="220" spans="1:3">
      <c r="B220" s="6199">
        <v>16.399999999999999</v>
      </c>
      <c r="C220" s="6206" t="s">
        <v>4036</v>
      </c>
    </row>
    <row r="221" spans="1:3">
      <c r="A221" s="6198"/>
      <c r="B221" s="6217">
        <v>16.5</v>
      </c>
      <c r="C221" s="6200" t="s">
        <v>4037</v>
      </c>
    </row>
    <row r="222" spans="1:3">
      <c r="A222" s="6198"/>
      <c r="B222" s="6218">
        <v>16.600000000000001</v>
      </c>
      <c r="C222" s="6206" t="s">
        <v>4176</v>
      </c>
    </row>
    <row r="223" spans="1:3">
      <c r="A223" s="6198" t="s">
        <v>424</v>
      </c>
      <c r="B223" s="6206">
        <v>16.7</v>
      </c>
      <c r="C223" s="6206" t="s">
        <v>4177</v>
      </c>
    </row>
    <row r="224" spans="1:3">
      <c r="A224" s="6198"/>
      <c r="B224" s="6219"/>
      <c r="C224" s="6219"/>
    </row>
    <row r="225" spans="1:3">
      <c r="A225" s="6198"/>
      <c r="B225" s="6179" t="s">
        <v>4038</v>
      </c>
      <c r="C225" s="6181"/>
    </row>
    <row r="226" spans="1:3">
      <c r="A226" s="4263" t="s">
        <v>3945</v>
      </c>
      <c r="B226" s="6199">
        <v>17.100000000000001</v>
      </c>
      <c r="C226" s="6220" t="s">
        <v>4232</v>
      </c>
    </row>
    <row r="227" spans="1:3">
      <c r="A227" s="6198"/>
      <c r="B227" s="6199">
        <v>17.2</v>
      </c>
      <c r="C227" s="6200" t="s">
        <v>4233</v>
      </c>
    </row>
    <row r="228" spans="1:3">
      <c r="A228" s="6198"/>
      <c r="B228" s="6199">
        <v>17.3</v>
      </c>
      <c r="C228" s="6200" t="s">
        <v>4234</v>
      </c>
    </row>
    <row r="229" spans="1:3">
      <c r="A229" s="6198"/>
      <c r="B229" s="6199">
        <v>17.399999999999999</v>
      </c>
      <c r="C229" s="6200" t="s">
        <v>4235</v>
      </c>
    </row>
    <row r="230" spans="1:3">
      <c r="A230" s="6198"/>
      <c r="B230" s="6199">
        <v>17.5</v>
      </c>
      <c r="C230" s="6221" t="s">
        <v>4236</v>
      </c>
    </row>
    <row r="231" spans="1:3">
      <c r="A231" s="6198"/>
      <c r="B231" s="6199">
        <v>17.600000000000001</v>
      </c>
      <c r="C231" s="6221" t="s">
        <v>4237</v>
      </c>
    </row>
    <row r="232" spans="1:3">
      <c r="A232" s="6198"/>
      <c r="B232" s="6199">
        <v>17.7</v>
      </c>
      <c r="C232" s="6221" t="s">
        <v>4238</v>
      </c>
    </row>
    <row r="233" spans="1:3">
      <c r="A233" s="6198"/>
      <c r="B233" s="6199">
        <v>17.8</v>
      </c>
      <c r="C233" s="6221" t="s">
        <v>4239</v>
      </c>
    </row>
    <row r="234" spans="1:3">
      <c r="A234" s="6198"/>
      <c r="B234" s="6199">
        <v>17.899999999999999</v>
      </c>
      <c r="C234" s="6221" t="s">
        <v>4240</v>
      </c>
    </row>
    <row r="235" spans="1:3">
      <c r="A235" s="6198"/>
      <c r="B235" s="6207">
        <v>17.100000000000001</v>
      </c>
      <c r="C235" s="6221" t="s">
        <v>4241</v>
      </c>
    </row>
    <row r="236" spans="1:3">
      <c r="B236" s="6199">
        <v>17.11</v>
      </c>
      <c r="C236" s="6221" t="s">
        <v>4242</v>
      </c>
    </row>
    <row r="237" spans="1:3">
      <c r="A237" s="6198"/>
      <c r="B237" s="6199">
        <v>17.12</v>
      </c>
      <c r="C237" s="6206" t="s">
        <v>4243</v>
      </c>
    </row>
  </sheetData>
  <hyperlinks>
    <hyperlink ref="B5:C5" location="'T1-1-2'!A1" display="'T1-1-2'!A1"/>
    <hyperlink ref="B6:C6" location="'T1-3'!A1" display="'T1-3'!A1"/>
    <hyperlink ref="B7:C7" location="'T1-4A'!A1" display="1.4(a)"/>
    <hyperlink ref="B8:C8" location="'T1-4B'!A1" display="1.4(b)"/>
    <hyperlink ref="B9:C9" location="'T1-5'!A1" display="'T1-5'!A1"/>
    <hyperlink ref="B10:C10" location="'T1-6A'!A1" display="1.6(a)"/>
    <hyperlink ref="B11:C11" location="'T1-6B'!A1" display="1.6(b)"/>
    <hyperlink ref="B12:C12" location="'T1-7'!A1" display="'T1-7'!A1"/>
    <hyperlink ref="B13:C13" location="'T1-8A'!A1" display="1.8(a)"/>
    <hyperlink ref="B14:C14" location="'T1-8B'!A1" display="1.8(b)"/>
    <hyperlink ref="B15:C15" location="'T1-9A'!A1" display="1.9(a)"/>
    <hyperlink ref="B16:C16" location="'T1-9B'!A1" display="1.9(b)"/>
    <hyperlink ref="B17:C17" location="'T1-9C'!A1" display="1.9(c)"/>
    <hyperlink ref="B18:C18" location="'T1-10A'!A1" display="1.10(a)"/>
    <hyperlink ref="B19:C19" location="'T1-10B'!A1" display="1.10(b)"/>
    <hyperlink ref="B20:C20" location="'T1-11A'!A1" display="1.11(a)"/>
    <hyperlink ref="B21:C21" location="'T1-11B'!A1" display="1.11(b)"/>
    <hyperlink ref="B22:C22" location="'T1-12A'!A1" display="1.12(a)"/>
    <hyperlink ref="B23:C23" location="'T1-12B '!A1" display="1.12(b)"/>
    <hyperlink ref="B24:C24" location="'T1-12C  '!A1" display="1.12(c)"/>
    <hyperlink ref="B25:C25" location="'T1-13-14'!A1" display="'T1-13-14'!A1"/>
    <hyperlink ref="B26:C26" location="'T1-13-14'!A1" display="'T1-13-14'!A1"/>
    <hyperlink ref="B27:C27" location="'T1-15A'!A1" display="1.15(a)"/>
    <hyperlink ref="B28:C28" location="'T1-15B'!A1" display="1.15(b)"/>
    <hyperlink ref="C29" location="'T1-15C'!A1" display="Population and vital statistics - Island of Rodrigues, 1984 - 2019"/>
    <hyperlink ref="B29" location="'T1-15C'!A1" display="1.15(c)"/>
    <hyperlink ref="B30:C30" location="'T1-16A'!A1" display="1.16(a)"/>
    <hyperlink ref="B31:C31" location="'TB1-16B'!A1" display="1.16(b)"/>
    <hyperlink ref="B32:C32" location="'T1-16C'!A1" display="1.16(c)"/>
    <hyperlink ref="B33:C33" location="'T1-17'!A1" display="'T1-17'!A1"/>
    <hyperlink ref="B34:C34" location="'T1-18'!A1" display="'T1-18'!A1"/>
    <hyperlink ref="B35:C35" location="'T1-19'!A1" display="'T1-19'!A1"/>
    <hyperlink ref="B36:C36" location="'T1-20'!A1" display="'T1-20'!A1"/>
    <hyperlink ref="B37:C37" location="'T1-21'!A1" display="'T1-21'!A1"/>
    <hyperlink ref="B38:C38" location="'T1-22'!A1" display="'T1-22'!A1"/>
    <hyperlink ref="B39:C39" location="'T1-23'!A1" display="'T1-23'!A1"/>
    <hyperlink ref="B40:C40" location="'T1-24'!A1" display="'T1-24'!A1"/>
    <hyperlink ref="B41:C41" location="'T1-25'!A1" display="'T1-25'!A1"/>
    <hyperlink ref="B42:C42" location="'T1-26'!A1" display="'T1-26'!A1"/>
    <hyperlink ref="B43:C43" location="'T1-27'!A1" display="'T1-27'!A1"/>
    <hyperlink ref="B44:C44" location="'T1-28A'!A1" display="1.28(a)"/>
    <hyperlink ref="B45:C45" location="'T1-28B'!A1" display="1.28(b)"/>
    <hyperlink ref="B46:C46" location="'T1-28C'!A1" display="1.28(c)"/>
    <hyperlink ref="B47:C47" location="'T1-29A'!A1" display="'T1-29A'!A1"/>
    <hyperlink ref="B50:C50" location="'T 2.1'!A1" display="'T 2.1'!A1"/>
    <hyperlink ref="B51:C51" location="'T 2.2'!A1" display="'T 2.2'!A1"/>
    <hyperlink ref="B52:C52" location="'T 2.3'!A1" display="'T 2.3'!A1"/>
    <hyperlink ref="B53:C53" location="'T 2.4'!A1" display="'T 2.4'!A1"/>
    <hyperlink ref="B54:C54" location="'T 2.5'!A1" display="'T 2.5'!A1"/>
    <hyperlink ref="B55:C55" location="'T 2.6'!A1" display="'T 2.6'!A1"/>
    <hyperlink ref="B56:C56" location="'T 2.7_2.8'!A1" display="'T 2.7_2.8'!A1"/>
    <hyperlink ref="B57:C57" location="'T 2.7_2.8'!A1" display="'T 2.7_2.8'!A1"/>
    <hyperlink ref="B60:C60" location="'T 3.1'!A1" display="'T 3.1'!A1"/>
    <hyperlink ref="B61:C61" location="'T 3.2'!A1" display="'T 3.2'!A1"/>
    <hyperlink ref="B62:C62" location="'T 3.3'!A1" display="'T 3.3'!A1"/>
    <hyperlink ref="B65:C65" location="'T 4.1'!A1" display="'T 4.1'!A1"/>
    <hyperlink ref="B66:C66" location="'T 4.2'!A1" display="'T 4.2'!A1"/>
    <hyperlink ref="B67:C67" location="'T 4.3'!A1" display="'T 4.3'!A1"/>
    <hyperlink ref="B68:C68" location="'T 4.4'!A1" display="'T 4.4'!A1"/>
    <hyperlink ref="C68" location="'T 4.4'!A1" display="Budgetary Central Government Expenditure by function,  2015/16 - 2018/19"/>
    <hyperlink ref="C67" location="'T 4.3'!A1" display="Budgetary Central Government Expense by economic type and Acquisition of nonfinancial assets, 2015/16 - 2018/19"/>
    <hyperlink ref="C66" location="'T 4.2'!A1" display="Budgetary Central Government Revenue, 2015/16 - 2018/19"/>
    <hyperlink ref="C65" location="'T 4.1'!A1" display="Budgetary Central Government Operations, 2015/16 - 2018/19"/>
    <hyperlink ref="B71:C71" location="'T 5.1'!A1" display="'T 5.1'!A1"/>
    <hyperlink ref="B72:C72" location="'T 5.2'!A1" display="'T 5.2'!A1"/>
    <hyperlink ref="B75:C75" location="'T 6.1'!A1" display="'T 6.1'!A1"/>
    <hyperlink ref="B76:C76" location="'T 6.2 '!A1" display="'T 6.2 '!A1"/>
    <hyperlink ref="B77:C77" location="'T 6.3'!A1" display="'T 6.3'!A1"/>
    <hyperlink ref="B89:C89" location="'T 7.1'!A1" display="'T 7.1'!A1"/>
    <hyperlink ref="B90:C90" location="'T 7.2'!A1" display="'T 7.2'!A1"/>
    <hyperlink ref="B91:C91" location="'T 7.3'!A1" display="'T 7.3'!A1"/>
    <hyperlink ref="B92:C92" location="'T 7.4'!A1" display="'T 7.4'!A1"/>
    <hyperlink ref="B93:C93" location="'T 7.5'!A1" display="'T 7.5'!A1"/>
    <hyperlink ref="B94:C94" location="'T 7.6'!A1" display="'T 7.6'!A1"/>
    <hyperlink ref="B95:C95" location="'T 7.7_7.8'!A1" display="'T 7.7_7.8'!A1"/>
    <hyperlink ref="B96:C96" location="'T 7.7_7.8'!Print_Area" display="'T 7.7_7.8'!Print_Area"/>
    <hyperlink ref="B97:C97" location="'T 7.9'!A1" display="'T 7.9'!A1"/>
    <hyperlink ref="B98:C98" location="'T 7.10'!Print_Area" display="'T 7.10'!Print_Area"/>
    <hyperlink ref="B99:C99" location="'T 7.11'!A1" display="'T 7.11'!A1"/>
    <hyperlink ref="B100:C100" location="'T 7.12'!A1" display="'T 7.12'!A1"/>
    <hyperlink ref="B101:C101" location="'T 7.13'!A1" display="'T 7.13'!A1"/>
    <hyperlink ref="B102:C102" location="'T 7.14'!A1" display="'T 7.14'!A1"/>
    <hyperlink ref="B103:C103" location="'T 7.15'!A1" display="'T 7.15'!A1"/>
    <hyperlink ref="B104:C104" location="'T 7.16'!A1" display="'T 7.16'!A1"/>
    <hyperlink ref="B105:C105" location="'T 7.17'!A1" display="'T 7.17'!A1"/>
    <hyperlink ref="B106:C106" location="'Tab 7.18'!A1" display="'Tab 7.18'!A1"/>
    <hyperlink ref="C102" location="'T 7.14'!A1" display=" Balance of Payments calendar year of 2019"/>
    <hyperlink ref="C103" location="'T 7.15'!A1" display="Quarterly Gross Value Added by industry group at current basic prices, Q1 2018 - Q1 2020"/>
    <hyperlink ref="C104" location="'T 7.16'!A1" display="Quarterly  Gross Value Added - sectoral growth rates (% over corresponding period of previous year ), Q1 2018 - Q1 2020 "/>
    <hyperlink ref="C105" location="'T 7.17'!A1" display="Quarterly  expenditure on Gross Domestic Product at current  market prices, Q1 2018 - Q1 2020 "/>
    <hyperlink ref="C106" location="'Tab 7.18'!A1" display="Expenditure on GDP at market prices - Growth rates ( % over corresponding period of previous year) , Q1 2018 - Q1 2020"/>
    <hyperlink ref="B79:C79" location="'T 6.5'!A1" display="'T 6.5'!A1"/>
    <hyperlink ref="B81:C81" location="'T 6.7_6.8 '!A1" display="'T 6.7_6.8 '!A1"/>
    <hyperlink ref="B82:C82" location="'T 6.7_6.8 '!A1" display="'T 6.7_6.8 '!A1"/>
    <hyperlink ref="C81" location="'T 6.7_6.8 '!A1" display="Maubank  2016 - 2019"/>
    <hyperlink ref="B83:C83" location="'T 6.9 _6.10'!A1" display="'T 6.9 _6.10'!A1"/>
    <hyperlink ref="B84:C84" location="'T 6.9 _6.10'!A1" display="'T 6.9 _6.10'!A1"/>
    <hyperlink ref="B85:C85" location="'T 6.11'!A1" display="'T 6.11'!A1"/>
    <hyperlink ref="B86:C86" location="'T 6.12'!Print_Area" display="'T 6.12'!Print_Area"/>
    <hyperlink ref="B109:C109" location="'T 8.1'!A1" display="'T 8.1'!A1"/>
    <hyperlink ref="B110:C110" location="'T 8.1'!A1" display="'T 8.1'!A1"/>
    <hyperlink ref="B111:C111" location="'T 8.3'!A1" display="'T 8.3'!A1"/>
    <hyperlink ref="B112:C112" location="'T 8.4'!A1" display="'T 8.4'!A1"/>
    <hyperlink ref="B113:C113" location="'T 8.5'!A1" display="'T 8.5'!A1"/>
    <hyperlink ref="B114:C114" location="'T 8.6'!A1" display="'T 8.6'!A1"/>
    <hyperlink ref="B115:C115" location="'T 8.7'!A1" display="'T 8.7'!A1"/>
    <hyperlink ref="B118:C118" location="'T 9.1'!A1" display="'T 9.1'!A1"/>
    <hyperlink ref="B119:C119" location="'T 9.2'!A1" display="'T 9.2'!A1"/>
    <hyperlink ref="B120:C120" location="'T 9.3'!A1" display="'T 9.3'!A1"/>
    <hyperlink ref="B121:C121" location="'T 9.4'!A1" display="'T 9.4'!A1"/>
    <hyperlink ref="B122:C122" location="'T 9.5'!A1" display="'T 9.5'!A1"/>
    <hyperlink ref="B123:C123" location="'T 9.6'!A1" display="'T 9.6'!A1"/>
    <hyperlink ref="B124:C124" location="'T 9.7'!A1" display="'T 9.7'!A1"/>
    <hyperlink ref="B125:C125" location="'T 9.8'!A1" display="'T 9.8'!A1"/>
    <hyperlink ref="B126:C126" location="'T 9.9'!A1" display="'T 9.9'!A1"/>
    <hyperlink ref="B127:C127" location="'T 9.10_9.11'!A1" display="'T 9.10_9.11'!A1"/>
    <hyperlink ref="B128:C128" location="'T 9.10_9.11'!A1" display="'T 9.10_9.11'!A1"/>
    <hyperlink ref="B129:C129" location="'T 9.12'!A1" display="'T 9.12'!A1"/>
    <hyperlink ref="B146:C146" location="'T 11.1 (a)'!Print_Area" display="11.1(a)"/>
    <hyperlink ref="B147:C147" location="'T 11.1 (b)'!A1" display="11.1(b)"/>
    <hyperlink ref="B148:C148" location="'T 11.1 (c)'!A1" display="11.1(c)"/>
    <hyperlink ref="B149:C149" location="'T 11.2 - 11.3'!A1" display="'T 11.2 - 11.3'!A1"/>
    <hyperlink ref="B150:C150" location="'T 11.2 - 11.3'!A1" display="'T 11.2 - 11.3'!A1"/>
    <hyperlink ref="B153:C153" location="'T 12.1'!A1" display="'T 12.1'!A1"/>
    <hyperlink ref="B154:C154" location="'T 12.1'!A1" display="'T 12.1'!A1"/>
    <hyperlink ref="B155:C155" location="'T 12.3'!A1" display="'T 12.3'!A1"/>
    <hyperlink ref="B156:C156" location="'T 12.4'!A1" display="'T 12.4'!A1"/>
    <hyperlink ref="B157:C157" location="'T 12.5'!A1" display="'T 12.5'!A1"/>
    <hyperlink ref="B158:C158" location="'T 12.6'!A1" display="'T 12.6'!A1"/>
    <hyperlink ref="B159:C159" location="'T 12.7'!A1" display="'T 12.7'!A1"/>
    <hyperlink ref="B160:C160" location="'T 12.8'!A1" display="12.8(a)"/>
    <hyperlink ref="B161:C161" location="'T 12.8'!A1" display="12.8(b)"/>
    <hyperlink ref="B162:C162" location="'T 12.9'!A1" display="'T 12.9'!A1"/>
    <hyperlink ref="B163:C163" location="'T 12.10'!A1" display="'T 12.10'!A1"/>
    <hyperlink ref="B164:C164" location="'T 12.11'!A1" display="'T 12.11'!A1"/>
    <hyperlink ref="B165:C165" location="'T 12.12'!A1" display="'T 12.12'!A1"/>
    <hyperlink ref="B166:C166" location="'T 12.13'!A1" display="'T 12.13'!A1"/>
    <hyperlink ref="B167:C167" location="'T 12.13'!A1" display="'T 12.13'!A1"/>
    <hyperlink ref="B168:C168" location="'T 12.15'!A1" display="'T 12.15'!A1"/>
    <hyperlink ref="B169:C169" location="'T 12.16'!A1" display="'T 12.16'!A1"/>
    <hyperlink ref="B170:C170" location="'T 12.17  '!A1" display="12.17(a)"/>
    <hyperlink ref="B171:C171" location="'T 12.17  '!A1" display="12.17(b)"/>
    <hyperlink ref="B172:C172" location="'T 12.18'!A1" display="'T 12.18'!A1"/>
    <hyperlink ref="B173:C173" location="'T 12.19 (a)'!A1" display="12.19a"/>
    <hyperlink ref="B174:C174" location="'T 12.19 (b)'!A1" display="12.19b"/>
    <hyperlink ref="B175:C175" location="'T 12.20'!A1" display="'T 12.20'!A1"/>
    <hyperlink ref="B176:C176" location="'T 12.21'!A1" display="'T 12.21'!A1"/>
    <hyperlink ref="B177:C177" location="'T 12.22'!A1" display="'T 12.22'!A1"/>
    <hyperlink ref="B178:C178" location="'T 12.23'!A1" display="'T 12.23'!A1"/>
    <hyperlink ref="B179:C179" location="'T 12.24'!A1" display="'T 12.24'!A1"/>
    <hyperlink ref="B180:C180" location="'T 12.25 '!A1" display="'T 12.25 '!A1"/>
    <hyperlink ref="B183:C183" location="'T 13.1'!A1" display="'T 13.1'!A1"/>
    <hyperlink ref="B184:C184" location="'T 13.2'!A1" display="'T 13.2'!A1"/>
    <hyperlink ref="B185:C185" location="'T 13.2'!A1" display="'T 13.2'!A1"/>
    <hyperlink ref="B186:C186" location="'T 13.4'!A1" display="'T 13.4'!A1"/>
    <hyperlink ref="B187:C187" location="'T 13.5'!A1" display="'T 13.5'!A1"/>
    <hyperlink ref="B188:C188" location="'T 13.5'!A1" display="'T 13.5'!A1"/>
    <hyperlink ref="B189:C189" location="'T 13.7 '!A1" display="'T 13.7 '!A1"/>
    <hyperlink ref="B190:C190" location="'T 13.7 '!A1" display="'T 13.7 '!A1"/>
    <hyperlink ref="B191:C191" location="'T 13.9'!A1" display="'T 13.9'!A1"/>
    <hyperlink ref="B192:C192" location="'T 13.9'!A1" display="'T 13.9'!A1"/>
    <hyperlink ref="B195:C195" location="'T 14.1'!A1" display="'T 14.1'!A1"/>
    <hyperlink ref="B196:C196" location="'T 14.1'!A1" display="'T 14.1'!A1"/>
    <hyperlink ref="B199:C199" location="'T15.1 '!A1" display="'T15.1 '!A1"/>
    <hyperlink ref="B200:C200" location="'T15.1 '!A1" display="'T15.1 '!A1"/>
    <hyperlink ref="B201:C201" location="T15.3!A1" display="T15.3!A1"/>
    <hyperlink ref="B202:C202" location="T15.4!A1" display="T15.4!A1"/>
    <hyperlink ref="B203:C203" location="T15.4!A1" display="T15.4!A1"/>
    <hyperlink ref="B204:C204" location="T15.6!A1" display="T15.6!A1"/>
    <hyperlink ref="B206:C206" location="T15.8a!A1" display="15.8(a)"/>
    <hyperlink ref="B207:C207" location="'T15.8 b'!A1" display="15.8(b)"/>
    <hyperlink ref="B208:C208" location="T15.9!A1" display="T15.9!A1"/>
    <hyperlink ref="B209:C209" location="T15.10!A1" display="15.10"/>
    <hyperlink ref="B210:C210" location="T15.11!A1" display="T15.11!A1"/>
    <hyperlink ref="B211:C211" location="T15.12!A1" display="T15.12!A1"/>
    <hyperlink ref="B212:C212" location="T15.12!A1" display="T15.12!A1"/>
    <hyperlink ref="B213:C213" location="T15.14!A1" display="T15.14!A1"/>
    <hyperlink ref="B214:C214" location="T15.14!A1" display="T15.14!A1"/>
    <hyperlink ref="B222:C222" location="T16.6!A1" display="T16.6!A1"/>
    <hyperlink ref="B223:C223" location="T16.7!A1" display="T16.7!A1"/>
    <hyperlink ref="B217:C217" location="T16.1!A1" display="T16.1!A1"/>
    <hyperlink ref="B218:C218" location="T16.2!A1" display="T16.2!A1"/>
    <hyperlink ref="B219:C219" location="T16.3!A1" display="T16.3!A1"/>
    <hyperlink ref="B220:C220" location="T16.4!A1" display="T16.4!A1"/>
    <hyperlink ref="B221:C221" location="T16.5!A1" display="T16.5!A1"/>
    <hyperlink ref="B226:C226" location="T17.1!A1" display="T17.1!A1"/>
    <hyperlink ref="B227:C227" location="T17.2!A1" display="T17.2!A1"/>
    <hyperlink ref="B228:C228" location="T17.3!A1" display="T17.3!A1"/>
    <hyperlink ref="B229:C229" location="T17.4!A1" display="T17.4!A1"/>
    <hyperlink ref="B230:C230" location="T17.5!A1" display="T17.5!A1"/>
    <hyperlink ref="B231:C231" location="T17.6!A1" display="T17.6!A1"/>
    <hyperlink ref="B232:C232" location="T17.7!A1" display="T17.7!A1"/>
    <hyperlink ref="B233:C233" location="T17.7!A1" display="T17.7!A1"/>
    <hyperlink ref="B234:C234" location="T17.9!A1" display="T17.9!A1"/>
    <hyperlink ref="B235:C235" location="T17.10!A1" display="T17.10!A1"/>
    <hyperlink ref="B236:C236" location="T17.11!A1" display="T17.11!A1"/>
    <hyperlink ref="B237:C237" location="T17.12!A1" display="T17.12!A1"/>
    <hyperlink ref="B78:C78" location="'T 6.4'!A1" display="'T 6.4'!A1"/>
    <hyperlink ref="C80" location="'T 6.6'!A1" display="Banks' Interest Rates on New Rupee Loans to Other Nonfinancial Corporations, Households and Other Sectors1 : December 2018 to December 2019"/>
    <hyperlink ref="B80:C80" location="'T 6.6'!A1" display="'T 6.6'!A1"/>
    <hyperlink ref="B4:C4" location="'T1-1-2'!A1" display="'T1-1-2'!A1"/>
    <hyperlink ref="B205:C205" location="T15.7!A1" display="T15.7!A1"/>
    <hyperlink ref="B132:C132" location="'T 10.1'!A1" display="'T 10.1'!A1"/>
    <hyperlink ref="B133:C133" location="'T 10.2'!A1" display="'T 10.2'!A1"/>
    <hyperlink ref="B134:C134" location="'T 10.3 &amp;10.4'!A1" display="'T 10.3 &amp;10.4'!A1"/>
    <hyperlink ref="B135:C135" location="'T 10.3 &amp;10.4'!A1" display="'T 10.3 &amp;10.4'!A1"/>
    <hyperlink ref="B136:C136" location="'T 10.5'!A1" display="'T 10.5'!A1"/>
    <hyperlink ref="B137:C137" location="'T 10.6 '!A1" display="'T 10.6 '!A1"/>
    <hyperlink ref="B138:C138" location="'T 10.6 '!A1" display="'T 10.6 '!A1"/>
    <hyperlink ref="B139:C139" location="'T 10.6 '!A1" display="'T 10.6 '!A1"/>
    <hyperlink ref="B140:C140" location="'T 10.9'!A1" display="'T 10.9'!A1"/>
    <hyperlink ref="B141:C141" location="'T 10.10'!A1" display="'T 10.10'!A1"/>
    <hyperlink ref="B142:C142" location="'T 10.11'!A1" display="'T 10.11'!A1"/>
    <hyperlink ref="B143:C143" location="'T 10.12'!A1" display="'T 10.12'!A1"/>
  </hyperlinks>
  <pageMargins left="0.6692913385826772" right="0.15748031496062992" top="0.74803149606299213" bottom="0.74803149606299213" header="0.51181102362204722" footer="0.51181102362204722"/>
  <pageSetup paperSize="9" firstPageNumber="3" fitToHeight="0" orientation="landscape" useFirstPageNumber="1" r:id="rId1"/>
  <headerFooter scaleWithDoc="0" alignWithMargins="0">
    <oddHeader>&amp;C&amp;"Times New Roman,Regular"&amp;12- &amp;P -</oddHeader>
  </headerFooter>
  <ignoredErrors>
    <ignoredError sqref="B209"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L50"/>
  <sheetViews>
    <sheetView workbookViewId="0">
      <pane xSplit="1" ySplit="5" topLeftCell="B6" activePane="bottomRight" state="frozen"/>
      <selection sqref="A1:XFD1"/>
      <selection pane="topRight" sqref="A1:XFD1"/>
      <selection pane="bottomLeft" sqref="A1:XFD1"/>
      <selection pane="bottomRight" sqref="A1:XFD1"/>
    </sheetView>
  </sheetViews>
  <sheetFormatPr defaultColWidth="10.6640625" defaultRowHeight="15.75"/>
  <cols>
    <col min="1" max="1" width="11.6640625" style="10" customWidth="1"/>
    <col min="2" max="2" width="15.6640625" style="10" customWidth="1"/>
    <col min="3" max="3" width="12.83203125" style="10" customWidth="1"/>
    <col min="4" max="4" width="13.5" style="10" customWidth="1"/>
    <col min="5" max="5" width="14.1640625" style="10" customWidth="1"/>
    <col min="6" max="6" width="13.83203125" style="10" customWidth="1"/>
    <col min="7" max="7" width="14.5" style="10" customWidth="1"/>
    <col min="8" max="16384" width="10.6640625" style="10"/>
  </cols>
  <sheetData>
    <row r="1" spans="1:90">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2.5" customHeight="1" thickBot="1">
      <c r="A2" s="6" t="s">
        <v>389</v>
      </c>
    </row>
    <row r="3" spans="1:90" ht="15.75" customHeight="1">
      <c r="A3" s="5476"/>
      <c r="B3" s="5476" t="s">
        <v>257</v>
      </c>
      <c r="C3" s="5476" t="s">
        <v>365</v>
      </c>
      <c r="D3" s="5476" t="s">
        <v>365</v>
      </c>
      <c r="E3" s="5477" t="s">
        <v>366</v>
      </c>
      <c r="F3" s="5476" t="s">
        <v>355</v>
      </c>
      <c r="G3" s="5476" t="s">
        <v>367</v>
      </c>
    </row>
    <row r="4" spans="1:90" ht="15.75" customHeight="1">
      <c r="A4" s="158" t="s">
        <v>342</v>
      </c>
      <c r="B4" s="158" t="s">
        <v>343</v>
      </c>
      <c r="C4" s="158" t="s">
        <v>369</v>
      </c>
      <c r="D4" s="5478" t="s">
        <v>390</v>
      </c>
      <c r="E4" s="158" t="s">
        <v>371</v>
      </c>
      <c r="F4" s="158" t="s">
        <v>372</v>
      </c>
      <c r="G4" s="5478" t="s">
        <v>373</v>
      </c>
    </row>
    <row r="5" spans="1:90" ht="18" customHeight="1" thickBot="1">
      <c r="A5" s="171"/>
      <c r="B5" s="5479" t="s">
        <v>347</v>
      </c>
      <c r="C5" s="5480" t="s">
        <v>375</v>
      </c>
      <c r="D5" s="5480" t="s">
        <v>375</v>
      </c>
      <c r="E5" s="5479" t="s">
        <v>376</v>
      </c>
      <c r="F5" s="5479" t="s">
        <v>377</v>
      </c>
      <c r="G5" s="5481"/>
    </row>
    <row r="6" spans="1:90" ht="15" customHeight="1">
      <c r="A6" s="5317">
        <v>1984</v>
      </c>
      <c r="B6" s="5482">
        <v>33563</v>
      </c>
      <c r="C6" s="319">
        <v>30.7</v>
      </c>
      <c r="D6" s="319">
        <v>6.5</v>
      </c>
      <c r="E6" s="319">
        <v>53.7</v>
      </c>
      <c r="F6" s="319">
        <v>17.5</v>
      </c>
      <c r="G6" s="319">
        <v>11.3</v>
      </c>
    </row>
    <row r="7" spans="1:90" ht="15" customHeight="1">
      <c r="A7" s="5317">
        <v>1985</v>
      </c>
      <c r="B7" s="5483">
        <v>34008</v>
      </c>
      <c r="C7" s="319">
        <v>28.5</v>
      </c>
      <c r="D7" s="319">
        <v>6.1</v>
      </c>
      <c r="E7" s="319">
        <v>51.9</v>
      </c>
      <c r="F7" s="319">
        <v>18.2</v>
      </c>
      <c r="G7" s="319">
        <v>11.8</v>
      </c>
    </row>
    <row r="8" spans="1:90" ht="15" customHeight="1">
      <c r="A8" s="5317">
        <v>1986</v>
      </c>
      <c r="B8" s="5483">
        <v>34041</v>
      </c>
      <c r="C8" s="319">
        <v>26.3</v>
      </c>
      <c r="D8" s="319">
        <v>5.6</v>
      </c>
      <c r="E8" s="319">
        <v>48.8</v>
      </c>
      <c r="F8" s="319">
        <v>20.8</v>
      </c>
      <c r="G8" s="319">
        <v>11.1</v>
      </c>
    </row>
    <row r="9" spans="1:90" ht="15" customHeight="1">
      <c r="A9" s="5317">
        <v>1987</v>
      </c>
      <c r="B9" s="5483">
        <v>34475</v>
      </c>
      <c r="C9" s="319">
        <v>26.2</v>
      </c>
      <c r="D9" s="319">
        <v>5.2</v>
      </c>
      <c r="E9" s="319">
        <v>42.4</v>
      </c>
      <c r="F9" s="319">
        <v>23.4</v>
      </c>
      <c r="G9" s="319">
        <v>11.2</v>
      </c>
    </row>
    <row r="10" spans="1:90" ht="15" customHeight="1">
      <c r="A10" s="5317">
        <v>1988</v>
      </c>
      <c r="B10" s="5483">
        <v>33907</v>
      </c>
      <c r="C10" s="319">
        <v>25.9</v>
      </c>
      <c r="D10" s="319">
        <v>5.5</v>
      </c>
      <c r="E10" s="319">
        <v>44.4</v>
      </c>
      <c r="F10" s="319">
        <v>21.6</v>
      </c>
      <c r="G10" s="319">
        <v>10.199999999999999</v>
      </c>
    </row>
    <row r="11" spans="1:90" ht="15" customHeight="1">
      <c r="A11" s="5317">
        <v>1989</v>
      </c>
      <c r="B11" s="5483">
        <v>33953</v>
      </c>
      <c r="C11" s="319">
        <v>25.1</v>
      </c>
      <c r="D11" s="319">
        <v>5.5</v>
      </c>
      <c r="E11" s="319">
        <v>40.700000000000003</v>
      </c>
      <c r="F11" s="319">
        <v>21.5</v>
      </c>
      <c r="G11" s="319">
        <v>9.8000000000000007</v>
      </c>
    </row>
    <row r="12" spans="1:90" ht="15" customHeight="1">
      <c r="A12" s="5317">
        <v>1990</v>
      </c>
      <c r="B12" s="5483">
        <v>34204</v>
      </c>
      <c r="C12" s="319">
        <v>23.7</v>
      </c>
      <c r="D12" s="319">
        <v>5.8</v>
      </c>
      <c r="E12" s="319">
        <v>40.700000000000003</v>
      </c>
      <c r="F12" s="319">
        <v>19</v>
      </c>
      <c r="G12" s="319">
        <v>9.3000000000000007</v>
      </c>
    </row>
    <row r="13" spans="1:90" ht="15" customHeight="1">
      <c r="A13" s="5317">
        <v>1991</v>
      </c>
      <c r="B13" s="5482">
        <v>34330</v>
      </c>
      <c r="C13" s="319">
        <v>22.3</v>
      </c>
      <c r="D13" s="319">
        <v>5.3</v>
      </c>
      <c r="E13" s="319">
        <v>30.9</v>
      </c>
      <c r="F13" s="319">
        <v>15.4</v>
      </c>
      <c r="G13" s="319">
        <v>9.4</v>
      </c>
    </row>
    <row r="14" spans="1:90" ht="15" customHeight="1">
      <c r="A14" s="5317" t="s">
        <v>391</v>
      </c>
      <c r="B14" s="5482">
        <v>34453</v>
      </c>
      <c r="C14" s="319">
        <v>20.8</v>
      </c>
      <c r="D14" s="319">
        <v>5.0999999999999996</v>
      </c>
      <c r="E14" s="319">
        <v>26.5</v>
      </c>
      <c r="F14" s="319">
        <v>10.6</v>
      </c>
      <c r="G14" s="319">
        <v>9.8000000000000007</v>
      </c>
    </row>
    <row r="15" spans="1:90" ht="15" customHeight="1">
      <c r="A15" s="321" t="s">
        <v>392</v>
      </c>
      <c r="B15" s="5482">
        <v>34519</v>
      </c>
      <c r="C15" s="319">
        <v>20.7</v>
      </c>
      <c r="D15" s="319">
        <v>4.7</v>
      </c>
      <c r="E15" s="319">
        <v>22</v>
      </c>
      <c r="F15" s="319">
        <v>5.6</v>
      </c>
      <c r="G15" s="319">
        <v>10.8</v>
      </c>
    </row>
    <row r="16" spans="1:90" ht="15" customHeight="1">
      <c r="A16" s="321" t="s">
        <v>393</v>
      </c>
      <c r="B16" s="5482">
        <v>34698</v>
      </c>
      <c r="C16" s="319">
        <v>20.5</v>
      </c>
      <c r="D16" s="319">
        <v>4.7</v>
      </c>
      <c r="E16" s="319">
        <v>21.1</v>
      </c>
      <c r="F16" s="319">
        <v>4.2</v>
      </c>
      <c r="G16" s="319">
        <v>11.3</v>
      </c>
    </row>
    <row r="17" spans="1:7" ht="15" customHeight="1">
      <c r="A17" s="321" t="s">
        <v>394</v>
      </c>
      <c r="B17" s="5482">
        <v>34821</v>
      </c>
      <c r="C17" s="319">
        <v>20.9</v>
      </c>
      <c r="D17" s="319">
        <v>4.8</v>
      </c>
      <c r="E17" s="319">
        <v>20.6</v>
      </c>
      <c r="F17" s="319">
        <v>3.2</v>
      </c>
      <c r="G17" s="319">
        <v>11.4</v>
      </c>
    </row>
    <row r="18" spans="1:7" ht="15" customHeight="1">
      <c r="A18" s="321" t="s">
        <v>395</v>
      </c>
      <c r="B18" s="5482">
        <v>34939</v>
      </c>
      <c r="C18" s="319">
        <v>20.2</v>
      </c>
      <c r="D18" s="319">
        <v>4.9000000000000004</v>
      </c>
      <c r="E18" s="319">
        <v>20.3</v>
      </c>
      <c r="F18" s="319">
        <v>3.8</v>
      </c>
      <c r="G18" s="319">
        <v>11.9</v>
      </c>
    </row>
    <row r="19" spans="1:7" ht="15" customHeight="1">
      <c r="A19" s="321" t="s">
        <v>396</v>
      </c>
      <c r="B19" s="5482">
        <v>35140</v>
      </c>
      <c r="C19" s="319">
        <v>19.8</v>
      </c>
      <c r="D19" s="319">
        <v>5.0999999999999996</v>
      </c>
      <c r="E19" s="319">
        <v>18.7</v>
      </c>
      <c r="F19" s="319">
        <v>5.7</v>
      </c>
      <c r="G19" s="319">
        <v>12.9</v>
      </c>
    </row>
    <row r="20" spans="1:7" ht="15" customHeight="1">
      <c r="A20" s="321" t="s">
        <v>397</v>
      </c>
      <c r="B20" s="5482">
        <v>35303</v>
      </c>
      <c r="C20" s="319">
        <v>20.2</v>
      </c>
      <c r="D20" s="319">
        <v>5</v>
      </c>
      <c r="E20" s="319">
        <v>21.5</v>
      </c>
      <c r="F20" s="319">
        <v>7.9</v>
      </c>
      <c r="G20" s="319">
        <v>13.3</v>
      </c>
    </row>
    <row r="21" spans="1:7" ht="15" customHeight="1">
      <c r="A21" s="321" t="s">
        <v>398</v>
      </c>
      <c r="B21" s="5482">
        <v>35549</v>
      </c>
      <c r="C21" s="319">
        <v>21.2</v>
      </c>
      <c r="D21" s="319">
        <v>4.8</v>
      </c>
      <c r="E21" s="319">
        <v>21.6</v>
      </c>
      <c r="F21" s="319">
        <v>7</v>
      </c>
      <c r="G21" s="319">
        <v>13.4</v>
      </c>
    </row>
    <row r="22" spans="1:7" ht="15" customHeight="1">
      <c r="A22" s="321" t="s">
        <v>399</v>
      </c>
      <c r="B22" s="5482">
        <v>35779</v>
      </c>
      <c r="C22" s="319">
        <v>22.2</v>
      </c>
      <c r="D22" s="319">
        <v>5.0999999999999996</v>
      </c>
      <c r="E22" s="319">
        <v>23.5</v>
      </c>
      <c r="F22" s="319">
        <v>8.3000000000000007</v>
      </c>
      <c r="G22" s="319">
        <v>12.8</v>
      </c>
    </row>
    <row r="23" spans="1:7" ht="15" customHeight="1">
      <c r="A23" s="321" t="s">
        <v>400</v>
      </c>
      <c r="B23" s="322">
        <v>36204</v>
      </c>
      <c r="C23" s="319">
        <v>22.4</v>
      </c>
      <c r="D23" s="319">
        <v>5.8</v>
      </c>
      <c r="E23" s="319">
        <v>22.2</v>
      </c>
      <c r="F23" s="319">
        <v>7.7</v>
      </c>
      <c r="G23" s="319">
        <v>12.8</v>
      </c>
    </row>
    <row r="24" spans="1:7" ht="15" customHeight="1">
      <c r="A24" s="321" t="s">
        <v>401</v>
      </c>
      <c r="B24" s="322">
        <v>36626</v>
      </c>
      <c r="C24" s="319">
        <v>22.3</v>
      </c>
      <c r="D24" s="319">
        <v>6</v>
      </c>
      <c r="E24" s="319">
        <v>23.7</v>
      </c>
      <c r="F24" s="319">
        <v>12.5</v>
      </c>
      <c r="G24" s="319">
        <v>12.9</v>
      </c>
    </row>
    <row r="25" spans="1:7" ht="15" customHeight="1">
      <c r="A25" s="321" t="s">
        <v>402</v>
      </c>
      <c r="B25" s="322">
        <v>37047</v>
      </c>
      <c r="C25" s="319">
        <v>23.2</v>
      </c>
      <c r="D25" s="319">
        <v>5.9</v>
      </c>
      <c r="E25" s="319">
        <v>23.2</v>
      </c>
      <c r="F25" s="319">
        <v>17.100000000000001</v>
      </c>
      <c r="G25" s="319">
        <v>13.2</v>
      </c>
    </row>
    <row r="26" spans="1:7" ht="15" customHeight="1">
      <c r="A26" s="321" t="s">
        <v>403</v>
      </c>
      <c r="B26" s="322">
        <v>37470</v>
      </c>
      <c r="C26" s="319">
        <v>23.7</v>
      </c>
      <c r="D26" s="319">
        <v>5.8</v>
      </c>
      <c r="E26" s="319">
        <v>19.5</v>
      </c>
      <c r="F26" s="319">
        <v>18.8</v>
      </c>
      <c r="G26" s="319">
        <v>12.8</v>
      </c>
    </row>
    <row r="27" spans="1:7" ht="15" customHeight="1">
      <c r="A27" s="321" t="s">
        <v>404</v>
      </c>
      <c r="B27" s="322">
        <v>37893</v>
      </c>
      <c r="C27" s="319">
        <v>23.9</v>
      </c>
      <c r="D27" s="319">
        <v>6</v>
      </c>
      <c r="E27" s="319">
        <v>20.6</v>
      </c>
      <c r="F27" s="319">
        <v>17.3</v>
      </c>
      <c r="G27" s="319">
        <v>11.9</v>
      </c>
    </row>
    <row r="28" spans="1:7" ht="15" customHeight="1">
      <c r="A28" s="321" t="s">
        <v>405</v>
      </c>
      <c r="B28" s="322">
        <v>38320</v>
      </c>
      <c r="C28" s="319">
        <v>22.8</v>
      </c>
      <c r="D28" s="319">
        <v>5.6</v>
      </c>
      <c r="E28" s="319">
        <v>18.3</v>
      </c>
      <c r="F28" s="319">
        <v>14.7</v>
      </c>
      <c r="G28" s="319">
        <v>10.7</v>
      </c>
    </row>
    <row r="29" spans="1:7" ht="15" customHeight="1">
      <c r="A29" s="321" t="s">
        <v>406</v>
      </c>
      <c r="B29" s="322">
        <v>38743</v>
      </c>
      <c r="C29" s="319">
        <v>21.6</v>
      </c>
      <c r="D29" s="319">
        <v>5.4</v>
      </c>
      <c r="E29" s="319">
        <v>19.899999999999999</v>
      </c>
      <c r="F29" s="319">
        <v>13</v>
      </c>
      <c r="G29" s="319">
        <v>10</v>
      </c>
    </row>
    <row r="30" spans="1:7" ht="15" customHeight="1">
      <c r="A30" s="321" t="s">
        <v>407</v>
      </c>
      <c r="B30" s="322">
        <v>39166</v>
      </c>
      <c r="C30" s="319">
        <v>20</v>
      </c>
      <c r="D30" s="319">
        <v>5.3</v>
      </c>
      <c r="E30" s="319">
        <v>15.3</v>
      </c>
      <c r="F30" s="319">
        <v>11</v>
      </c>
      <c r="G30" s="319">
        <v>9.3000000000000007</v>
      </c>
    </row>
    <row r="31" spans="1:7" ht="15" customHeight="1">
      <c r="A31" s="321" t="s">
        <v>408</v>
      </c>
      <c r="B31" s="322">
        <v>39587</v>
      </c>
      <c r="C31" s="319">
        <v>18.7</v>
      </c>
      <c r="D31" s="320">
        <v>5.8</v>
      </c>
      <c r="E31" s="319">
        <v>14.9</v>
      </c>
      <c r="F31" s="319">
        <v>8.5</v>
      </c>
      <c r="G31" s="319">
        <v>9.1</v>
      </c>
    </row>
    <row r="32" spans="1:7" ht="15" customHeight="1">
      <c r="A32" s="321" t="s">
        <v>409</v>
      </c>
      <c r="B32" s="322">
        <v>40009</v>
      </c>
      <c r="C32" s="319">
        <v>17.8</v>
      </c>
      <c r="D32" s="319">
        <v>5.8</v>
      </c>
      <c r="E32" s="319">
        <v>15</v>
      </c>
      <c r="F32" s="319">
        <v>7.4</v>
      </c>
      <c r="G32" s="319">
        <v>8.6999999999999993</v>
      </c>
    </row>
    <row r="33" spans="1:7" ht="15" customHeight="1">
      <c r="A33" s="321">
        <v>2011</v>
      </c>
      <c r="B33" s="322">
        <v>40434</v>
      </c>
      <c r="C33" s="319">
        <v>17.7</v>
      </c>
      <c r="D33" s="319">
        <v>5.8</v>
      </c>
      <c r="E33" s="319">
        <v>17.3</v>
      </c>
      <c r="F33" s="319">
        <v>8.8000000000000007</v>
      </c>
      <c r="G33" s="319">
        <v>8.8000000000000007</v>
      </c>
    </row>
    <row r="34" spans="1:7" ht="15" customHeight="1">
      <c r="A34" s="5317">
        <v>2012</v>
      </c>
      <c r="B34" s="322">
        <v>40895</v>
      </c>
      <c r="C34" s="319">
        <v>17.399999999999999</v>
      </c>
      <c r="D34" s="319">
        <v>5.4</v>
      </c>
      <c r="E34" s="319">
        <v>15.5</v>
      </c>
      <c r="F34" s="319">
        <v>6.5</v>
      </c>
      <c r="G34" s="319">
        <v>8.6999999999999993</v>
      </c>
    </row>
    <row r="35" spans="1:7" ht="15" customHeight="1">
      <c r="A35" s="5317">
        <v>2013</v>
      </c>
      <c r="B35" s="322">
        <v>41312</v>
      </c>
      <c r="C35" s="319">
        <v>17.100000000000001</v>
      </c>
      <c r="D35" s="319">
        <v>5.6</v>
      </c>
      <c r="E35" s="319">
        <v>17</v>
      </c>
      <c r="F35" s="319">
        <v>8.9</v>
      </c>
      <c r="G35" s="319">
        <v>8.6</v>
      </c>
    </row>
    <row r="36" spans="1:7" ht="15" customHeight="1">
      <c r="A36" s="5317">
        <v>2014</v>
      </c>
      <c r="B36" s="322">
        <v>41669</v>
      </c>
      <c r="C36" s="319">
        <v>16.600000000000001</v>
      </c>
      <c r="D36" s="319">
        <v>5.6</v>
      </c>
      <c r="E36" s="319">
        <v>14</v>
      </c>
      <c r="F36" s="319">
        <v>8.6</v>
      </c>
      <c r="G36" s="319">
        <v>8.1</v>
      </c>
    </row>
    <row r="37" spans="1:7" ht="15" customHeight="1">
      <c r="A37" s="5317">
        <v>2015</v>
      </c>
      <c r="B37" s="322">
        <v>41942</v>
      </c>
      <c r="C37" s="319">
        <v>16.899999999999999</v>
      </c>
      <c r="D37" s="319">
        <v>6</v>
      </c>
      <c r="E37" s="319">
        <v>16</v>
      </c>
      <c r="F37" s="319">
        <v>11.6</v>
      </c>
      <c r="G37" s="319">
        <v>7.7</v>
      </c>
    </row>
    <row r="38" spans="1:7" ht="15" customHeight="1">
      <c r="A38" s="5317">
        <v>2016</v>
      </c>
      <c r="B38" s="322">
        <v>42260</v>
      </c>
      <c r="C38" s="319">
        <v>17.7</v>
      </c>
      <c r="D38" s="319">
        <v>5.8</v>
      </c>
      <c r="E38" s="319">
        <v>15.6</v>
      </c>
      <c r="F38" s="319">
        <v>10.6</v>
      </c>
      <c r="G38" s="319">
        <v>7.8</v>
      </c>
    </row>
    <row r="39" spans="1:7" ht="15" customHeight="1">
      <c r="A39" s="5317">
        <v>2017</v>
      </c>
      <c r="B39" s="322">
        <v>42638</v>
      </c>
      <c r="C39" s="319">
        <v>18.2</v>
      </c>
      <c r="D39" s="319">
        <v>5.8</v>
      </c>
      <c r="E39" s="319">
        <v>17.2</v>
      </c>
      <c r="F39" s="319">
        <v>10.199999999999999</v>
      </c>
      <c r="G39" s="319">
        <v>8.3000000000000007</v>
      </c>
    </row>
    <row r="40" spans="1:7" ht="18.75" customHeight="1">
      <c r="A40" s="5317" t="s">
        <v>410</v>
      </c>
      <c r="B40" s="322">
        <v>43035</v>
      </c>
      <c r="C40" s="319">
        <v>18.399999999999999</v>
      </c>
      <c r="D40" s="319">
        <v>5.8</v>
      </c>
      <c r="E40" s="319">
        <v>18.100000000000001</v>
      </c>
      <c r="F40" s="319">
        <v>9.1999999999999993</v>
      </c>
      <c r="G40" s="319">
        <v>9</v>
      </c>
    </row>
    <row r="41" spans="1:7" ht="16.5" customHeight="1" thickBot="1">
      <c r="A41" s="5326" t="s">
        <v>411</v>
      </c>
      <c r="B41" s="5484">
        <v>43371</v>
      </c>
      <c r="C41" s="323">
        <v>18.600000000000001</v>
      </c>
      <c r="D41" s="323">
        <v>6.1</v>
      </c>
      <c r="E41" s="323">
        <v>17.399999999999999</v>
      </c>
      <c r="F41" s="323">
        <v>9.8000000000000007</v>
      </c>
      <c r="G41" s="323">
        <v>9.6</v>
      </c>
    </row>
    <row r="42" spans="1:7" ht="6.75" customHeight="1">
      <c r="A42" s="11"/>
      <c r="B42" s="11"/>
      <c r="C42" s="11"/>
      <c r="D42" s="11"/>
      <c r="E42" s="11"/>
      <c r="F42" s="11"/>
      <c r="G42" s="11"/>
    </row>
    <row r="43" spans="1:7" ht="15" customHeight="1">
      <c r="A43" s="5276" t="s">
        <v>412</v>
      </c>
      <c r="B43" s="5276"/>
      <c r="C43" s="5276"/>
      <c r="D43" s="5276"/>
      <c r="E43" s="5276"/>
      <c r="F43" s="5276"/>
      <c r="G43" s="5276"/>
    </row>
    <row r="44" spans="1:7" ht="15" customHeight="1">
      <c r="A44" s="5485" t="s">
        <v>413</v>
      </c>
      <c r="B44" s="5276"/>
      <c r="C44" s="5276"/>
      <c r="D44" s="5276"/>
      <c r="E44" s="5276"/>
      <c r="F44" s="5276"/>
      <c r="G44" s="5276"/>
    </row>
    <row r="45" spans="1:7" ht="15" customHeight="1">
      <c r="A45" s="5486" t="s">
        <v>414</v>
      </c>
      <c r="B45" s="5276"/>
      <c r="C45" s="5276"/>
      <c r="D45" s="5276"/>
      <c r="E45" s="5276"/>
      <c r="F45" s="5276"/>
      <c r="G45" s="5276"/>
    </row>
    <row r="46" spans="1:7" ht="15" customHeight="1">
      <c r="A46" s="5485" t="s">
        <v>415</v>
      </c>
      <c r="B46" s="5276"/>
      <c r="C46" s="5276"/>
      <c r="D46" s="5276"/>
      <c r="E46" s="5276"/>
      <c r="F46" s="5276"/>
      <c r="G46" s="5276"/>
    </row>
    <row r="47" spans="1:7" ht="15" customHeight="1">
      <c r="A47" s="5486" t="s">
        <v>416</v>
      </c>
      <c r="B47" s="5276"/>
      <c r="C47" s="5276"/>
      <c r="D47" s="5276"/>
      <c r="E47" s="5276"/>
      <c r="F47" s="5276"/>
      <c r="G47" s="5276"/>
    </row>
    <row r="48" spans="1:7" ht="15" customHeight="1">
      <c r="A48" s="5485" t="s">
        <v>417</v>
      </c>
      <c r="B48" s="5276"/>
      <c r="C48" s="5276"/>
      <c r="D48" s="5276"/>
      <c r="E48" s="5276"/>
      <c r="F48" s="5276"/>
      <c r="G48" s="5276"/>
    </row>
    <row r="49" spans="1:7" ht="15" customHeight="1">
      <c r="A49" s="5485" t="s">
        <v>418</v>
      </c>
      <c r="B49" s="5276"/>
      <c r="C49" s="5276"/>
      <c r="G49" s="5276"/>
    </row>
    <row r="50" spans="1:7" ht="14.1" customHeight="1">
      <c r="A50" s="5486" t="s">
        <v>419</v>
      </c>
      <c r="B50" s="5276"/>
      <c r="C50" s="5276"/>
    </row>
  </sheetData>
  <mergeCells count="1">
    <mergeCell ref="A1:C1"/>
  </mergeCells>
  <hyperlinks>
    <hyperlink ref="A1" location="CONTENT!A1" display="Back to table of contents"/>
  </hyperlinks>
  <pageMargins left="0.86614173228346503" right="0.511811023622047" top="0.90551181102362199" bottom="3.9370078740157501E-2" header="0.66929133858267698" footer="0.39370078740157499"/>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J29"/>
  <sheetViews>
    <sheetView workbookViewId="0">
      <pane xSplit="1" ySplit="5" topLeftCell="B6" activePane="bottomRight" state="frozen"/>
      <selection sqref="A1:XFD1"/>
      <selection pane="topRight" sqref="A1:XFD1"/>
      <selection pane="bottomLeft" sqref="A1:XFD1"/>
      <selection pane="bottomRight" activeCell="O12" sqref="O12"/>
    </sheetView>
  </sheetViews>
  <sheetFormatPr defaultColWidth="10.6640625" defaultRowHeight="15.75"/>
  <cols>
    <col min="1" max="1" width="11.6640625" style="10" customWidth="1"/>
    <col min="2" max="2" width="11" style="10" customWidth="1"/>
    <col min="3" max="3" width="11.83203125" style="10" customWidth="1"/>
    <col min="4" max="4" width="10.83203125" style="10" customWidth="1"/>
    <col min="5" max="5" width="12.1640625" style="10" customWidth="1"/>
    <col min="6" max="6" width="10.83203125" style="10" customWidth="1"/>
    <col min="7" max="7" width="11.33203125" style="10" customWidth="1"/>
    <col min="8" max="8" width="11" style="10" customWidth="1"/>
    <col min="9" max="9" width="10.1640625" style="10" customWidth="1"/>
    <col min="10" max="11" width="9.83203125" style="10" customWidth="1"/>
    <col min="12" max="12" width="9.6640625" style="10" customWidth="1"/>
    <col min="13" max="13" width="9.83203125" style="10" customWidth="1"/>
    <col min="14" max="16384" width="10.6640625" style="10"/>
  </cols>
  <sheetData>
    <row r="1" spans="1:88">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ht="20.25" customHeight="1">
      <c r="A2" s="6" t="s">
        <v>420</v>
      </c>
    </row>
    <row r="3" spans="1:88" ht="10.5" customHeight="1" thickBot="1"/>
    <row r="4" spans="1:88" ht="20.25" customHeight="1" thickBot="1">
      <c r="A4" s="6261" t="s">
        <v>3</v>
      </c>
      <c r="B4" s="5299"/>
      <c r="C4" s="5303" t="s">
        <v>284</v>
      </c>
      <c r="D4" s="5304"/>
      <c r="E4" s="5299"/>
      <c r="F4" s="5303" t="s">
        <v>266</v>
      </c>
      <c r="G4" s="5304"/>
      <c r="H4" s="5299"/>
      <c r="I4" s="5303" t="s">
        <v>421</v>
      </c>
      <c r="J4" s="5304"/>
      <c r="K4" s="5299"/>
      <c r="L4" s="5303" t="s">
        <v>362</v>
      </c>
      <c r="M4" s="5304"/>
    </row>
    <row r="5" spans="1:88" ht="20.25" customHeight="1" thickBot="1">
      <c r="A5" s="6262"/>
      <c r="B5" s="5459" t="s">
        <v>422</v>
      </c>
      <c r="C5" s="5230" t="s">
        <v>6</v>
      </c>
      <c r="D5" s="2189" t="s">
        <v>7</v>
      </c>
      <c r="E5" s="5459" t="s">
        <v>422</v>
      </c>
      <c r="F5" s="5230" t="s">
        <v>6</v>
      </c>
      <c r="G5" s="2189" t="s">
        <v>7</v>
      </c>
      <c r="H5" s="5459" t="s">
        <v>422</v>
      </c>
      <c r="I5" s="5230" t="s">
        <v>6</v>
      </c>
      <c r="J5" s="2189" t="s">
        <v>7</v>
      </c>
      <c r="K5" s="5459" t="s">
        <v>422</v>
      </c>
      <c r="L5" s="5230" t="s">
        <v>6</v>
      </c>
      <c r="M5" s="2189" t="s">
        <v>7</v>
      </c>
    </row>
    <row r="6" spans="1:88" ht="18" customHeight="1">
      <c r="A6" s="5387">
        <v>2000</v>
      </c>
      <c r="B6" s="5460">
        <v>20205</v>
      </c>
      <c r="C6" s="5461">
        <v>10357</v>
      </c>
      <c r="D6" s="5462">
        <v>9848</v>
      </c>
      <c r="E6" s="5460">
        <v>7982</v>
      </c>
      <c r="F6" s="5461">
        <v>4489</v>
      </c>
      <c r="G6" s="5462">
        <v>3493</v>
      </c>
      <c r="H6" s="5463">
        <v>322</v>
      </c>
      <c r="I6" s="5464">
        <v>206</v>
      </c>
      <c r="J6" s="5465">
        <v>116</v>
      </c>
      <c r="K6" s="5466">
        <v>266</v>
      </c>
      <c r="L6" s="5464">
        <v>135</v>
      </c>
      <c r="M6" s="5465">
        <v>131</v>
      </c>
    </row>
    <row r="7" spans="1:88" ht="18" customHeight="1">
      <c r="A7" s="5387">
        <v>2001</v>
      </c>
      <c r="B7" s="5460">
        <v>19696</v>
      </c>
      <c r="C7" s="5461">
        <v>9997</v>
      </c>
      <c r="D7" s="5462">
        <v>9699</v>
      </c>
      <c r="E7" s="5460">
        <v>7983</v>
      </c>
      <c r="F7" s="5461">
        <v>4448</v>
      </c>
      <c r="G7" s="5462">
        <v>3535</v>
      </c>
      <c r="H7" s="5463">
        <v>282</v>
      </c>
      <c r="I7" s="5464">
        <v>165</v>
      </c>
      <c r="J7" s="5465">
        <v>117</v>
      </c>
      <c r="K7" s="5466">
        <v>244</v>
      </c>
      <c r="L7" s="5464">
        <v>126</v>
      </c>
      <c r="M7" s="5465">
        <v>118</v>
      </c>
    </row>
    <row r="8" spans="1:88" ht="18" customHeight="1">
      <c r="A8" s="5387">
        <v>2002</v>
      </c>
      <c r="B8" s="5460">
        <v>19983</v>
      </c>
      <c r="C8" s="5461">
        <v>10163</v>
      </c>
      <c r="D8" s="5462">
        <v>9820</v>
      </c>
      <c r="E8" s="5460">
        <v>8310</v>
      </c>
      <c r="F8" s="5461">
        <v>4671</v>
      </c>
      <c r="G8" s="5462">
        <v>3639</v>
      </c>
      <c r="H8" s="5463">
        <v>297</v>
      </c>
      <c r="I8" s="5464">
        <v>163</v>
      </c>
      <c r="J8" s="5465">
        <v>134</v>
      </c>
      <c r="K8" s="5466">
        <v>203</v>
      </c>
      <c r="L8" s="5464">
        <v>105</v>
      </c>
      <c r="M8" s="5465">
        <v>98</v>
      </c>
    </row>
    <row r="9" spans="1:88" ht="18" customHeight="1">
      <c r="A9" s="5387">
        <v>2003</v>
      </c>
      <c r="B9" s="5460">
        <v>19343</v>
      </c>
      <c r="C9" s="5461">
        <v>9881</v>
      </c>
      <c r="D9" s="5462">
        <v>9462</v>
      </c>
      <c r="E9" s="5460">
        <v>8520</v>
      </c>
      <c r="F9" s="5461">
        <v>4754</v>
      </c>
      <c r="G9" s="5462">
        <v>3766</v>
      </c>
      <c r="H9" s="5463">
        <v>250</v>
      </c>
      <c r="I9" s="5464">
        <v>133</v>
      </c>
      <c r="J9" s="5465">
        <v>117</v>
      </c>
      <c r="K9" s="5466">
        <v>220</v>
      </c>
      <c r="L9" s="5464">
        <v>121</v>
      </c>
      <c r="M9" s="5465">
        <v>99</v>
      </c>
    </row>
    <row r="10" spans="1:88" ht="18" customHeight="1">
      <c r="A10" s="5387">
        <v>2004</v>
      </c>
      <c r="B10" s="5460">
        <v>19230</v>
      </c>
      <c r="C10" s="5461">
        <v>9789</v>
      </c>
      <c r="D10" s="5462">
        <v>9441</v>
      </c>
      <c r="E10" s="5460">
        <v>8475</v>
      </c>
      <c r="F10" s="5461">
        <v>4716</v>
      </c>
      <c r="G10" s="5462">
        <v>3759</v>
      </c>
      <c r="H10" s="5463">
        <v>277</v>
      </c>
      <c r="I10" s="5464">
        <v>157</v>
      </c>
      <c r="J10" s="5465">
        <v>120</v>
      </c>
      <c r="K10" s="5466">
        <v>191</v>
      </c>
      <c r="L10" s="5464">
        <v>114</v>
      </c>
      <c r="M10" s="5465">
        <v>77</v>
      </c>
    </row>
    <row r="11" spans="1:88" ht="18" customHeight="1">
      <c r="A11" s="5387">
        <v>2005</v>
      </c>
      <c r="B11" s="5460">
        <v>18820</v>
      </c>
      <c r="C11" s="5461">
        <v>9554</v>
      </c>
      <c r="D11" s="5462">
        <v>9266</v>
      </c>
      <c r="E11" s="5460">
        <v>8646</v>
      </c>
      <c r="F11" s="5461">
        <v>4863</v>
      </c>
      <c r="G11" s="5462">
        <v>3783</v>
      </c>
      <c r="H11" s="5463">
        <v>248</v>
      </c>
      <c r="I11" s="5464">
        <v>146</v>
      </c>
      <c r="J11" s="5465">
        <v>102</v>
      </c>
      <c r="K11" s="5466">
        <v>185</v>
      </c>
      <c r="L11" s="5464">
        <v>92</v>
      </c>
      <c r="M11" s="5465">
        <v>93</v>
      </c>
    </row>
    <row r="12" spans="1:88" ht="18" customHeight="1">
      <c r="A12" s="5387">
        <v>2006</v>
      </c>
      <c r="B12" s="5460">
        <v>17604</v>
      </c>
      <c r="C12" s="5461">
        <v>9081</v>
      </c>
      <c r="D12" s="5462">
        <v>8523</v>
      </c>
      <c r="E12" s="5460">
        <v>9162</v>
      </c>
      <c r="F12" s="5461">
        <v>5036</v>
      </c>
      <c r="G12" s="5462">
        <v>4126</v>
      </c>
      <c r="H12" s="5463">
        <v>249</v>
      </c>
      <c r="I12" s="5464">
        <v>138</v>
      </c>
      <c r="J12" s="5465">
        <v>111</v>
      </c>
      <c r="K12" s="5466">
        <v>147</v>
      </c>
      <c r="L12" s="5464">
        <v>85</v>
      </c>
      <c r="M12" s="5465">
        <v>62</v>
      </c>
    </row>
    <row r="13" spans="1:88" ht="18" customHeight="1">
      <c r="A13" s="5387">
        <v>2007</v>
      </c>
      <c r="B13" s="5460">
        <v>17034</v>
      </c>
      <c r="C13" s="5461">
        <v>8676</v>
      </c>
      <c r="D13" s="5462">
        <v>8358</v>
      </c>
      <c r="E13" s="5460">
        <v>8498</v>
      </c>
      <c r="F13" s="5461">
        <v>4749</v>
      </c>
      <c r="G13" s="5462">
        <v>3749</v>
      </c>
      <c r="H13" s="5463">
        <v>261</v>
      </c>
      <c r="I13" s="5464">
        <v>138</v>
      </c>
      <c r="J13" s="5465">
        <v>123</v>
      </c>
      <c r="K13" s="5466">
        <v>172</v>
      </c>
      <c r="L13" s="5464">
        <v>100</v>
      </c>
      <c r="M13" s="5465">
        <v>72</v>
      </c>
    </row>
    <row r="14" spans="1:88" ht="18" customHeight="1">
      <c r="A14" s="5387">
        <v>2008</v>
      </c>
      <c r="B14" s="5460">
        <v>16372</v>
      </c>
      <c r="C14" s="5461">
        <v>8248</v>
      </c>
      <c r="D14" s="5462">
        <v>8124</v>
      </c>
      <c r="E14" s="5460">
        <v>9004</v>
      </c>
      <c r="F14" s="5461">
        <v>5094</v>
      </c>
      <c r="G14" s="5462">
        <v>3910</v>
      </c>
      <c r="H14" s="5463">
        <v>236</v>
      </c>
      <c r="I14" s="5464">
        <v>138</v>
      </c>
      <c r="J14" s="5465">
        <v>98</v>
      </c>
      <c r="K14" s="5466">
        <v>165</v>
      </c>
      <c r="L14" s="5464">
        <v>84</v>
      </c>
      <c r="M14" s="5465">
        <v>81</v>
      </c>
    </row>
    <row r="15" spans="1:88" ht="18" customHeight="1">
      <c r="A15" s="5387">
        <v>2009</v>
      </c>
      <c r="B15" s="5460">
        <v>15344</v>
      </c>
      <c r="C15" s="5461">
        <v>7758</v>
      </c>
      <c r="D15" s="5462">
        <v>7586</v>
      </c>
      <c r="E15" s="5460">
        <v>9224</v>
      </c>
      <c r="F15" s="5461">
        <v>5226</v>
      </c>
      <c r="G15" s="5462">
        <v>3998</v>
      </c>
      <c r="H15" s="5463">
        <v>205</v>
      </c>
      <c r="I15" s="5464">
        <v>114</v>
      </c>
      <c r="J15" s="5465">
        <v>91</v>
      </c>
      <c r="K15" s="5466">
        <v>138</v>
      </c>
      <c r="L15" s="5464">
        <v>81</v>
      </c>
      <c r="M15" s="5465">
        <v>57</v>
      </c>
    </row>
    <row r="16" spans="1:88" ht="18" customHeight="1">
      <c r="A16" s="5387">
        <v>2010</v>
      </c>
      <c r="B16" s="5460">
        <v>15005</v>
      </c>
      <c r="C16" s="5461">
        <v>7567</v>
      </c>
      <c r="D16" s="5462">
        <v>7438</v>
      </c>
      <c r="E16" s="5460">
        <v>9131</v>
      </c>
      <c r="F16" s="5461">
        <v>5076</v>
      </c>
      <c r="G16" s="5462">
        <v>4055</v>
      </c>
      <c r="H16" s="5463">
        <v>187</v>
      </c>
      <c r="I16" s="5464">
        <v>106</v>
      </c>
      <c r="J16" s="5465">
        <v>81</v>
      </c>
      <c r="K16" s="5466">
        <v>103</v>
      </c>
      <c r="L16" s="5464">
        <v>60</v>
      </c>
      <c r="M16" s="5465">
        <v>43</v>
      </c>
    </row>
    <row r="17" spans="1:13" ht="18" customHeight="1">
      <c r="A17" s="5387">
        <v>2011</v>
      </c>
      <c r="B17" s="5460">
        <v>14701</v>
      </c>
      <c r="C17" s="5461">
        <v>7438</v>
      </c>
      <c r="D17" s="5462">
        <v>7263</v>
      </c>
      <c r="E17" s="5460">
        <v>9170</v>
      </c>
      <c r="F17" s="5461">
        <v>5236</v>
      </c>
      <c r="G17" s="5462">
        <v>3934</v>
      </c>
      <c r="H17" s="5463">
        <v>189</v>
      </c>
      <c r="I17" s="5464">
        <v>102</v>
      </c>
      <c r="J17" s="5465">
        <v>87</v>
      </c>
      <c r="K17" s="5466">
        <v>139</v>
      </c>
      <c r="L17" s="5464">
        <v>72</v>
      </c>
      <c r="M17" s="5465">
        <v>67</v>
      </c>
    </row>
    <row r="18" spans="1:13" ht="18" customHeight="1">
      <c r="A18" s="5387">
        <v>2012</v>
      </c>
      <c r="B18" s="5460">
        <v>14494</v>
      </c>
      <c r="C18" s="5461">
        <v>7415</v>
      </c>
      <c r="D18" s="5462">
        <v>7079</v>
      </c>
      <c r="E18" s="5460">
        <v>9343</v>
      </c>
      <c r="F18" s="5461">
        <v>5123</v>
      </c>
      <c r="G18" s="5462">
        <v>4220</v>
      </c>
      <c r="H18" s="5463">
        <v>199</v>
      </c>
      <c r="I18" s="5464">
        <v>118</v>
      </c>
      <c r="J18" s="5465">
        <v>81</v>
      </c>
      <c r="K18" s="5466">
        <v>140</v>
      </c>
      <c r="L18" s="5464">
        <v>76</v>
      </c>
      <c r="M18" s="5465">
        <v>64</v>
      </c>
    </row>
    <row r="19" spans="1:13" ht="18" customHeight="1">
      <c r="A19" s="5387">
        <v>2013</v>
      </c>
      <c r="B19" s="5460">
        <v>13688</v>
      </c>
      <c r="C19" s="5461">
        <v>6940</v>
      </c>
      <c r="D19" s="5462">
        <v>6748</v>
      </c>
      <c r="E19" s="5460">
        <v>9440</v>
      </c>
      <c r="F19" s="5461">
        <v>5237</v>
      </c>
      <c r="G19" s="5462">
        <v>4203</v>
      </c>
      <c r="H19" s="5463">
        <v>165</v>
      </c>
      <c r="I19" s="5464">
        <v>93</v>
      </c>
      <c r="J19" s="5465">
        <v>72</v>
      </c>
      <c r="K19" s="5466">
        <v>117</v>
      </c>
      <c r="L19" s="5464">
        <v>64</v>
      </c>
      <c r="M19" s="5465">
        <v>53</v>
      </c>
    </row>
    <row r="20" spans="1:13" ht="18" customHeight="1">
      <c r="A20" s="5387">
        <v>2014</v>
      </c>
      <c r="B20" s="5460">
        <v>13415</v>
      </c>
      <c r="C20" s="5461">
        <v>6781</v>
      </c>
      <c r="D20" s="5462">
        <v>6634</v>
      </c>
      <c r="E20" s="5460">
        <v>9682</v>
      </c>
      <c r="F20" s="5461">
        <v>5329</v>
      </c>
      <c r="G20" s="5462">
        <v>4353</v>
      </c>
      <c r="H20" s="5463">
        <v>194</v>
      </c>
      <c r="I20" s="5464">
        <v>96</v>
      </c>
      <c r="J20" s="5465">
        <v>98</v>
      </c>
      <c r="K20" s="5463">
        <v>138</v>
      </c>
      <c r="L20" s="5464">
        <v>73</v>
      </c>
      <c r="M20" s="5465">
        <v>65</v>
      </c>
    </row>
    <row r="21" spans="1:13" ht="18" customHeight="1">
      <c r="A21" s="5387">
        <v>2015</v>
      </c>
      <c r="B21" s="5460">
        <v>12738</v>
      </c>
      <c r="C21" s="5461">
        <v>6584</v>
      </c>
      <c r="D21" s="5462">
        <v>6154</v>
      </c>
      <c r="E21" s="5460">
        <v>9747</v>
      </c>
      <c r="F21" s="5461">
        <v>5444</v>
      </c>
      <c r="G21" s="5462">
        <v>4303</v>
      </c>
      <c r="H21" s="5463">
        <v>173</v>
      </c>
      <c r="I21" s="5464">
        <v>90</v>
      </c>
      <c r="J21" s="5465">
        <v>83</v>
      </c>
      <c r="K21" s="5463">
        <v>125</v>
      </c>
      <c r="L21" s="5464">
        <v>65</v>
      </c>
      <c r="M21" s="5465">
        <v>60</v>
      </c>
    </row>
    <row r="22" spans="1:13" ht="18" customHeight="1">
      <c r="A22" s="5387">
        <v>2016</v>
      </c>
      <c r="B22" s="5460">
        <v>13082</v>
      </c>
      <c r="C22" s="5461">
        <v>6653</v>
      </c>
      <c r="D22" s="5462">
        <v>6429</v>
      </c>
      <c r="E22" s="5460">
        <v>10174</v>
      </c>
      <c r="F22" s="5461">
        <v>5588</v>
      </c>
      <c r="G22" s="5462">
        <v>4586</v>
      </c>
      <c r="H22" s="5463">
        <v>154</v>
      </c>
      <c r="I22" s="5464">
        <v>81</v>
      </c>
      <c r="J22" s="5465">
        <v>73</v>
      </c>
      <c r="K22" s="5463">
        <v>127</v>
      </c>
      <c r="L22" s="5464">
        <v>69</v>
      </c>
      <c r="M22" s="5465">
        <v>58</v>
      </c>
    </row>
    <row r="23" spans="1:13" ht="18" customHeight="1">
      <c r="A23" s="5387">
        <v>2017</v>
      </c>
      <c r="B23" s="5460">
        <v>13479</v>
      </c>
      <c r="C23" s="5461">
        <v>6893</v>
      </c>
      <c r="D23" s="5462">
        <v>6586</v>
      </c>
      <c r="E23" s="5460">
        <v>10140</v>
      </c>
      <c r="F23" s="5461">
        <v>5572</v>
      </c>
      <c r="G23" s="5462">
        <v>4568</v>
      </c>
      <c r="H23" s="5463">
        <v>164</v>
      </c>
      <c r="I23" s="5464">
        <v>98</v>
      </c>
      <c r="J23" s="5465">
        <v>66</v>
      </c>
      <c r="K23" s="5463">
        <v>135</v>
      </c>
      <c r="L23" s="5464">
        <v>78</v>
      </c>
      <c r="M23" s="5465">
        <v>57</v>
      </c>
    </row>
    <row r="24" spans="1:13" ht="18" customHeight="1">
      <c r="A24" s="5387">
        <v>2018</v>
      </c>
      <c r="B24" s="5460">
        <v>12965</v>
      </c>
      <c r="C24" s="5461">
        <v>6701</v>
      </c>
      <c r="D24" s="5462">
        <v>6264</v>
      </c>
      <c r="E24" s="5460">
        <v>10787</v>
      </c>
      <c r="F24" s="5461">
        <v>5939</v>
      </c>
      <c r="G24" s="5462">
        <v>4848</v>
      </c>
      <c r="H24" s="5463">
        <v>181</v>
      </c>
      <c r="I24" s="5464">
        <v>93</v>
      </c>
      <c r="J24" s="5465">
        <v>88</v>
      </c>
      <c r="K24" s="5463">
        <v>130</v>
      </c>
      <c r="L24" s="5464">
        <v>79</v>
      </c>
      <c r="M24" s="5465">
        <v>51</v>
      </c>
    </row>
    <row r="25" spans="1:13" ht="18" customHeight="1" thickBot="1">
      <c r="A25" s="5467">
        <v>2019</v>
      </c>
      <c r="B25" s="5468">
        <v>12862</v>
      </c>
      <c r="C25" s="5469">
        <v>6475</v>
      </c>
      <c r="D25" s="5470">
        <v>6387</v>
      </c>
      <c r="E25" s="5468">
        <v>11174</v>
      </c>
      <c r="F25" s="5469">
        <v>6124</v>
      </c>
      <c r="G25" s="5470">
        <v>5050</v>
      </c>
      <c r="H25" s="5468">
        <v>187</v>
      </c>
      <c r="I25" s="5471">
        <v>103</v>
      </c>
      <c r="J25" s="5472">
        <v>84</v>
      </c>
      <c r="K25" s="5468">
        <v>139</v>
      </c>
      <c r="L25" s="5471">
        <v>69</v>
      </c>
      <c r="M25" s="5472">
        <v>70</v>
      </c>
    </row>
    <row r="26" spans="1:13" ht="21.75" customHeight="1">
      <c r="A26" s="5297" t="s">
        <v>423</v>
      </c>
      <c r="B26" s="5473"/>
      <c r="C26" s="5474"/>
      <c r="D26" s="5474"/>
      <c r="E26" s="5473"/>
      <c r="F26" s="5474"/>
      <c r="G26" s="5474"/>
      <c r="H26" s="5473"/>
      <c r="I26" s="5474"/>
      <c r="J26" s="5474"/>
      <c r="K26" s="5473"/>
      <c r="L26" s="5474"/>
      <c r="M26" s="5474"/>
    </row>
    <row r="27" spans="1:13">
      <c r="A27" s="5475"/>
      <c r="K27" s="10" t="s">
        <v>424</v>
      </c>
    </row>
    <row r="28" spans="1:13">
      <c r="A28" s="5475"/>
    </row>
    <row r="29" spans="1:13">
      <c r="A29" s="5475"/>
    </row>
  </sheetData>
  <mergeCells count="2">
    <mergeCell ref="A4:A5"/>
    <mergeCell ref="A1:C1"/>
  </mergeCells>
  <hyperlinks>
    <hyperlink ref="A1" location="CONTENT!A1" display="Back to table of contents"/>
  </hyperlinks>
  <pageMargins left="0.86614173228346503" right="0.511811023622047" top="0.90551181102362199" bottom="3.9370078740157501E-2" header="0.66929133858267698" footer="0.39370078740157499"/>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K20"/>
  <sheetViews>
    <sheetView workbookViewId="0">
      <selection activeCell="N1" sqref="N1:N1048576"/>
    </sheetView>
  </sheetViews>
  <sheetFormatPr defaultColWidth="10.6640625" defaultRowHeight="15"/>
  <cols>
    <col min="1" max="1" width="24.33203125" style="270" customWidth="1"/>
    <col min="2" max="2" width="14.1640625" style="270" customWidth="1"/>
    <col min="3" max="3" width="9.83203125" style="270" customWidth="1"/>
    <col min="4" max="4" width="9.6640625" style="270" customWidth="1"/>
    <col min="5" max="5" width="9.1640625" style="270" customWidth="1"/>
    <col min="6" max="6" width="7.83203125" style="270" customWidth="1"/>
    <col min="7" max="7" width="12.1640625" style="270" customWidth="1"/>
    <col min="8" max="8" width="14.33203125" style="270" customWidth="1"/>
    <col min="9" max="9" width="10.1640625" style="270" customWidth="1"/>
    <col min="10" max="10" width="9.5" style="270" customWidth="1"/>
    <col min="11" max="11" width="9.33203125" style="270" customWidth="1"/>
    <col min="12" max="12" width="8.33203125" style="270" customWidth="1"/>
    <col min="13" max="13" width="12" style="270" customWidth="1"/>
    <col min="14" max="16384" width="10.6640625" style="270"/>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7.25">
      <c r="A2" s="5360" t="s">
        <v>425</v>
      </c>
    </row>
    <row r="3" spans="1:89" ht="13.5" customHeight="1" thickBot="1"/>
    <row r="4" spans="1:89" ht="25.5" customHeight="1" thickBot="1">
      <c r="A4" s="2191" t="s">
        <v>426</v>
      </c>
      <c r="B4" s="6263">
        <v>2018</v>
      </c>
      <c r="C4" s="6264"/>
      <c r="D4" s="6264"/>
      <c r="E4" s="6264"/>
      <c r="F4" s="6264"/>
      <c r="G4" s="6265"/>
      <c r="H4" s="6263">
        <v>2019</v>
      </c>
      <c r="I4" s="6264"/>
      <c r="J4" s="6264"/>
      <c r="K4" s="6264"/>
      <c r="L4" s="6264"/>
      <c r="M4" s="6265"/>
    </row>
    <row r="5" spans="1:89" ht="45.75" customHeight="1" thickBot="1">
      <c r="A5" s="5429" t="s">
        <v>427</v>
      </c>
      <c r="B5" s="5430" t="s">
        <v>428</v>
      </c>
      <c r="C5" s="5431" t="s">
        <v>284</v>
      </c>
      <c r="D5" s="5432" t="s">
        <v>266</v>
      </c>
      <c r="E5" s="5433" t="s">
        <v>429</v>
      </c>
      <c r="F5" s="5434" t="s">
        <v>362</v>
      </c>
      <c r="G5" s="5435" t="s">
        <v>430</v>
      </c>
      <c r="H5" s="5430" t="s">
        <v>428</v>
      </c>
      <c r="I5" s="5431" t="s">
        <v>284</v>
      </c>
      <c r="J5" s="5432" t="s">
        <v>266</v>
      </c>
      <c r="K5" s="5433" t="s">
        <v>429</v>
      </c>
      <c r="L5" s="5434" t="s">
        <v>362</v>
      </c>
      <c r="M5" s="5435" t="s">
        <v>430</v>
      </c>
    </row>
    <row r="6" spans="1:89" ht="29.25" customHeight="1">
      <c r="A6" s="5436" t="s">
        <v>431</v>
      </c>
      <c r="B6" s="5437">
        <v>118815</v>
      </c>
      <c r="C6" s="5438">
        <v>1698</v>
      </c>
      <c r="D6" s="5438">
        <v>1356</v>
      </c>
      <c r="E6" s="5234">
        <v>30</v>
      </c>
      <c r="F6" s="5234">
        <v>25</v>
      </c>
      <c r="G6" s="5234">
        <v>910</v>
      </c>
      <c r="H6" s="5437">
        <v>118455</v>
      </c>
      <c r="I6" s="5438">
        <v>1682</v>
      </c>
      <c r="J6" s="5438">
        <v>1406</v>
      </c>
      <c r="K6" s="5234">
        <v>23</v>
      </c>
      <c r="L6" s="5234">
        <v>20</v>
      </c>
      <c r="M6" s="5439">
        <v>872</v>
      </c>
    </row>
    <row r="7" spans="1:89" ht="27.95" customHeight="1">
      <c r="A7" s="5436" t="s">
        <v>432</v>
      </c>
      <c r="B7" s="5437">
        <v>141261</v>
      </c>
      <c r="C7" s="5438">
        <v>1493</v>
      </c>
      <c r="D7" s="5438">
        <v>1101</v>
      </c>
      <c r="E7" s="5234">
        <v>22</v>
      </c>
      <c r="F7" s="5234">
        <v>19</v>
      </c>
      <c r="G7" s="5234">
        <v>1479</v>
      </c>
      <c r="H7" s="5437">
        <v>141586</v>
      </c>
      <c r="I7" s="5438">
        <v>1448</v>
      </c>
      <c r="J7" s="5438">
        <v>1205</v>
      </c>
      <c r="K7" s="5234">
        <v>27</v>
      </c>
      <c r="L7" s="5234">
        <v>19</v>
      </c>
      <c r="M7" s="5439">
        <v>1437</v>
      </c>
    </row>
    <row r="8" spans="1:89" ht="27.95" customHeight="1">
      <c r="A8" s="5436" t="s">
        <v>433</v>
      </c>
      <c r="B8" s="5437">
        <v>108034</v>
      </c>
      <c r="C8" s="5438">
        <v>1006</v>
      </c>
      <c r="D8" s="5438">
        <v>886</v>
      </c>
      <c r="E8" s="5234">
        <v>20</v>
      </c>
      <c r="F8" s="5234">
        <v>9</v>
      </c>
      <c r="G8" s="5234">
        <v>1155</v>
      </c>
      <c r="H8" s="5437">
        <v>108009</v>
      </c>
      <c r="I8" s="5438">
        <v>1025</v>
      </c>
      <c r="J8" s="5438">
        <v>892</v>
      </c>
      <c r="K8" s="5234">
        <v>14</v>
      </c>
      <c r="L8" s="5234">
        <v>7</v>
      </c>
      <c r="M8" s="5439">
        <v>1143</v>
      </c>
    </row>
    <row r="9" spans="1:89" ht="27.95" customHeight="1">
      <c r="A9" s="5436" t="s">
        <v>434</v>
      </c>
      <c r="B9" s="5437">
        <v>138701</v>
      </c>
      <c r="C9" s="5438">
        <v>1074</v>
      </c>
      <c r="D9" s="5438">
        <v>942</v>
      </c>
      <c r="E9" s="5234">
        <v>13</v>
      </c>
      <c r="F9" s="5234">
        <v>11</v>
      </c>
      <c r="G9" s="5234">
        <v>1051</v>
      </c>
      <c r="H9" s="5437">
        <v>138736</v>
      </c>
      <c r="I9" s="5438">
        <v>1104</v>
      </c>
      <c r="J9" s="5438">
        <v>973</v>
      </c>
      <c r="K9" s="5234">
        <v>8</v>
      </c>
      <c r="L9" s="5234">
        <v>12</v>
      </c>
      <c r="M9" s="5439">
        <v>999</v>
      </c>
    </row>
    <row r="10" spans="1:89" ht="27.95" customHeight="1">
      <c r="A10" s="5436" t="s">
        <v>435</v>
      </c>
      <c r="B10" s="5437">
        <v>112853</v>
      </c>
      <c r="C10" s="5438">
        <v>1098</v>
      </c>
      <c r="D10" s="5438">
        <v>1020</v>
      </c>
      <c r="E10" s="5234">
        <v>15</v>
      </c>
      <c r="F10" s="5234">
        <v>9</v>
      </c>
      <c r="G10" s="5234">
        <v>792</v>
      </c>
      <c r="H10" s="5437">
        <v>112847</v>
      </c>
      <c r="I10" s="5438">
        <v>1075</v>
      </c>
      <c r="J10" s="5438">
        <v>1044</v>
      </c>
      <c r="K10" s="5234">
        <v>15</v>
      </c>
      <c r="L10" s="5234">
        <v>9</v>
      </c>
      <c r="M10" s="5439">
        <v>798</v>
      </c>
    </row>
    <row r="11" spans="1:89" ht="27.95" customHeight="1">
      <c r="A11" s="5436" t="s">
        <v>436</v>
      </c>
      <c r="B11" s="5437">
        <v>68391</v>
      </c>
      <c r="C11" s="5438">
        <v>655</v>
      </c>
      <c r="D11" s="5438">
        <v>591</v>
      </c>
      <c r="E11" s="5234">
        <v>6</v>
      </c>
      <c r="F11" s="5234">
        <v>3</v>
      </c>
      <c r="G11" s="5234">
        <v>619</v>
      </c>
      <c r="H11" s="5437">
        <v>68309</v>
      </c>
      <c r="I11" s="5438">
        <v>705</v>
      </c>
      <c r="J11" s="5438">
        <v>586</v>
      </c>
      <c r="K11" s="5234">
        <v>11</v>
      </c>
      <c r="L11" s="5234">
        <v>14</v>
      </c>
      <c r="M11" s="5439">
        <v>559</v>
      </c>
    </row>
    <row r="12" spans="1:89" ht="27.95" customHeight="1">
      <c r="A12" s="5436" t="s">
        <v>437</v>
      </c>
      <c r="B12" s="5437">
        <v>367576</v>
      </c>
      <c r="C12" s="5438">
        <v>3581</v>
      </c>
      <c r="D12" s="5438">
        <v>3500</v>
      </c>
      <c r="E12" s="5234">
        <v>43</v>
      </c>
      <c r="F12" s="5234">
        <v>30</v>
      </c>
      <c r="G12" s="5234">
        <v>2394</v>
      </c>
      <c r="H12" s="5437">
        <v>366961</v>
      </c>
      <c r="I12" s="5438">
        <v>3473</v>
      </c>
      <c r="J12" s="5438">
        <v>3564</v>
      </c>
      <c r="K12" s="5234">
        <v>51</v>
      </c>
      <c r="L12" s="5234">
        <v>32</v>
      </c>
      <c r="M12" s="5439">
        <v>2302</v>
      </c>
    </row>
    <row r="13" spans="1:89" ht="27.95" customHeight="1">
      <c r="A13" s="5436" t="s">
        <v>438</v>
      </c>
      <c r="B13" s="5437">
        <v>83676</v>
      </c>
      <c r="C13" s="5438">
        <v>670</v>
      </c>
      <c r="D13" s="5438">
        <v>626</v>
      </c>
      <c r="E13" s="5234">
        <v>11</v>
      </c>
      <c r="F13" s="5234">
        <v>7</v>
      </c>
      <c r="G13" s="5234">
        <v>506</v>
      </c>
      <c r="H13" s="5437">
        <v>83672</v>
      </c>
      <c r="I13" s="5438">
        <v>730</v>
      </c>
      <c r="J13" s="5438">
        <v>706</v>
      </c>
      <c r="K13" s="5234">
        <v>11</v>
      </c>
      <c r="L13" s="5234">
        <v>6</v>
      </c>
      <c r="M13" s="5439">
        <v>499</v>
      </c>
    </row>
    <row r="14" spans="1:89" ht="27.95" customHeight="1" thickBot="1">
      <c r="A14" s="5436" t="s">
        <v>439</v>
      </c>
      <c r="B14" s="5437">
        <v>82961</v>
      </c>
      <c r="C14" s="5438">
        <v>927</v>
      </c>
      <c r="D14" s="5438">
        <v>499</v>
      </c>
      <c r="E14" s="5234">
        <v>8</v>
      </c>
      <c r="F14" s="5234">
        <v>10</v>
      </c>
      <c r="G14" s="5234">
        <v>928</v>
      </c>
      <c r="H14" s="5437">
        <v>83765</v>
      </c>
      <c r="I14" s="5438">
        <v>814</v>
      </c>
      <c r="J14" s="5438">
        <v>535</v>
      </c>
      <c r="K14" s="5234">
        <v>13</v>
      </c>
      <c r="L14" s="5234">
        <v>12</v>
      </c>
      <c r="M14" s="5439">
        <v>892</v>
      </c>
    </row>
    <row r="15" spans="1:89" ht="24.75" customHeight="1">
      <c r="A15" s="5440" t="s">
        <v>440</v>
      </c>
      <c r="B15" s="5441">
        <v>1222268</v>
      </c>
      <c r="C15" s="5442">
        <v>12202</v>
      </c>
      <c r="D15" s="5443">
        <v>10521</v>
      </c>
      <c r="E15" s="5443">
        <v>168</v>
      </c>
      <c r="F15" s="5443">
        <v>123</v>
      </c>
      <c r="G15" s="5444">
        <v>9834</v>
      </c>
      <c r="H15" s="5441">
        <v>1222340</v>
      </c>
      <c r="I15" s="5445">
        <v>12056</v>
      </c>
      <c r="J15" s="5443">
        <v>10911</v>
      </c>
      <c r="K15" s="5442">
        <v>173</v>
      </c>
      <c r="L15" s="5443">
        <v>131</v>
      </c>
      <c r="M15" s="5444">
        <v>9501</v>
      </c>
    </row>
    <row r="16" spans="1:89" ht="24" customHeight="1" thickBot="1">
      <c r="A16" s="5436" t="s">
        <v>441</v>
      </c>
      <c r="B16" s="5437">
        <v>43035</v>
      </c>
      <c r="C16" s="5446">
        <v>763</v>
      </c>
      <c r="D16" s="5447">
        <v>266</v>
      </c>
      <c r="E16" s="5448">
        <v>13</v>
      </c>
      <c r="F16" s="5448">
        <v>7</v>
      </c>
      <c r="G16" s="5449">
        <v>200</v>
      </c>
      <c r="H16" s="5437">
        <v>43371</v>
      </c>
      <c r="I16" s="5450">
        <v>806</v>
      </c>
      <c r="J16" s="5447">
        <v>263</v>
      </c>
      <c r="K16" s="5451">
        <v>14</v>
      </c>
      <c r="L16" s="5448">
        <v>8</v>
      </c>
      <c r="M16" s="5449">
        <v>208</v>
      </c>
    </row>
    <row r="17" spans="1:13" ht="27.95" customHeight="1" thickBot="1">
      <c r="A17" s="5452" t="s">
        <v>442</v>
      </c>
      <c r="B17" s="5453">
        <v>1265303</v>
      </c>
      <c r="C17" s="5454">
        <v>12965</v>
      </c>
      <c r="D17" s="344">
        <v>10787</v>
      </c>
      <c r="E17" s="344">
        <v>181</v>
      </c>
      <c r="F17" s="344">
        <v>130</v>
      </c>
      <c r="G17" s="5455">
        <v>10034</v>
      </c>
      <c r="H17" s="5456">
        <v>1265711</v>
      </c>
      <c r="I17" s="5457">
        <v>12862</v>
      </c>
      <c r="J17" s="344">
        <v>11174</v>
      </c>
      <c r="K17" s="5454">
        <v>187</v>
      </c>
      <c r="L17" s="344">
        <v>139</v>
      </c>
      <c r="M17" s="5455">
        <v>9709</v>
      </c>
    </row>
    <row r="18" spans="1:13" ht="15.75" customHeight="1">
      <c r="A18" s="73" t="s">
        <v>443</v>
      </c>
      <c r="B18" s="73"/>
      <c r="C18" s="73"/>
      <c r="D18" s="73"/>
      <c r="E18" s="73"/>
      <c r="F18" s="73"/>
      <c r="G18" s="73"/>
      <c r="H18" s="5458"/>
    </row>
    <row r="19" spans="1:13" ht="15.75" customHeight="1">
      <c r="A19" s="5241" t="s">
        <v>444</v>
      </c>
      <c r="B19" s="73"/>
      <c r="C19" s="73"/>
      <c r="D19" s="73"/>
      <c r="E19" s="73"/>
      <c r="F19" s="73"/>
      <c r="G19" s="73"/>
      <c r="I19" s="270" t="s">
        <v>445</v>
      </c>
    </row>
    <row r="20" spans="1:13" ht="15.75" customHeight="1">
      <c r="A20" s="5241" t="s">
        <v>446</v>
      </c>
      <c r="B20" s="73"/>
      <c r="C20" s="73"/>
      <c r="D20" s="73"/>
      <c r="E20" s="73"/>
      <c r="F20" s="73"/>
      <c r="G20" s="73"/>
    </row>
  </sheetData>
  <mergeCells count="3">
    <mergeCell ref="B4:G4"/>
    <mergeCell ref="H4:M4"/>
    <mergeCell ref="A1:C1"/>
  </mergeCells>
  <hyperlinks>
    <hyperlink ref="A1" location="CONTENT!A1" display="Back to table of contents"/>
  </hyperlinks>
  <pageMargins left="0.55000000000000004" right="0.16" top="0.82677165354330695" bottom="0.59055118110236204" header="0.43307086614173201" footer="0.511811023622047"/>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K32"/>
  <sheetViews>
    <sheetView workbookViewId="0">
      <selection activeCell="O1" sqref="O1:O1048576"/>
    </sheetView>
  </sheetViews>
  <sheetFormatPr defaultColWidth="9.33203125" defaultRowHeight="15"/>
  <cols>
    <col min="1" max="1" width="21" style="270" customWidth="1"/>
    <col min="2" max="2" width="9.1640625" style="270" customWidth="1"/>
    <col min="3" max="3" width="8.6640625" style="270" customWidth="1"/>
    <col min="4" max="5" width="8.83203125" style="270" customWidth="1"/>
    <col min="6" max="6" width="9.1640625" style="271" customWidth="1"/>
    <col min="7" max="7" width="8.83203125" style="270" customWidth="1"/>
    <col min="8" max="8" width="9" style="270" customWidth="1"/>
    <col min="9" max="9" width="8.1640625" style="270" customWidth="1"/>
    <col min="10" max="13" width="9.83203125" style="270" customWidth="1"/>
    <col min="14" max="14" width="9.83203125" style="5369" customWidth="1"/>
    <col min="15" max="16384" width="9.33203125" style="270"/>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7.25" customHeight="1">
      <c r="A2" s="6272" t="s">
        <v>447</v>
      </c>
      <c r="B2" s="6272"/>
      <c r="C2" s="6272"/>
      <c r="D2" s="6272"/>
      <c r="E2" s="6272"/>
      <c r="F2" s="6272"/>
      <c r="G2" s="6272"/>
      <c r="H2" s="6272"/>
      <c r="I2" s="6272"/>
      <c r="J2" s="6272"/>
      <c r="K2" s="6272"/>
      <c r="L2" s="6272"/>
      <c r="M2" s="6272"/>
      <c r="N2" s="6272"/>
    </row>
    <row r="3" spans="1:89" ht="12" customHeight="1" thickBot="1">
      <c r="A3" s="5360"/>
    </row>
    <row r="4" spans="1:89">
      <c r="A4" s="301" t="s">
        <v>448</v>
      </c>
      <c r="B4" s="6273" t="s">
        <v>449</v>
      </c>
      <c r="C4" s="6273" t="s">
        <v>450</v>
      </c>
      <c r="D4" s="6273" t="s">
        <v>451</v>
      </c>
      <c r="E4" s="6273" t="s">
        <v>452</v>
      </c>
      <c r="F4" s="6273" t="s">
        <v>453</v>
      </c>
      <c r="G4" s="6273" t="s">
        <v>454</v>
      </c>
      <c r="H4" s="6273" t="s">
        <v>455</v>
      </c>
      <c r="I4" s="6273" t="s">
        <v>456</v>
      </c>
      <c r="J4" s="6273" t="s">
        <v>457</v>
      </c>
      <c r="K4" s="6273" t="s">
        <v>458</v>
      </c>
      <c r="L4" s="6273" t="s">
        <v>459</v>
      </c>
      <c r="M4" s="6273" t="s">
        <v>460</v>
      </c>
      <c r="N4" s="6275" t="s">
        <v>461</v>
      </c>
    </row>
    <row r="5" spans="1:89" ht="15.75" customHeight="1" thickBot="1">
      <c r="A5" s="5415" t="s">
        <v>462</v>
      </c>
      <c r="B5" s="6274"/>
      <c r="C5" s="6274"/>
      <c r="D5" s="6274"/>
      <c r="E5" s="6274"/>
      <c r="F5" s="6274"/>
      <c r="G5" s="6274"/>
      <c r="H5" s="6274"/>
      <c r="I5" s="6274"/>
      <c r="J5" s="6274"/>
      <c r="K5" s="6274"/>
      <c r="L5" s="6274"/>
      <c r="M5" s="6274"/>
      <c r="N5" s="6276"/>
    </row>
    <row r="6" spans="1:89" ht="15" customHeight="1" thickBot="1">
      <c r="A6" s="6266" t="s">
        <v>30</v>
      </c>
      <c r="B6" s="6267"/>
      <c r="C6" s="6267"/>
      <c r="D6" s="6267"/>
      <c r="E6" s="6267"/>
      <c r="F6" s="6267"/>
      <c r="G6" s="6267"/>
      <c r="H6" s="6267"/>
      <c r="I6" s="6267"/>
      <c r="J6" s="6267"/>
      <c r="K6" s="6267"/>
      <c r="L6" s="6267"/>
      <c r="M6" s="6267"/>
      <c r="N6" s="6268"/>
    </row>
    <row r="7" spans="1:89" ht="15.95" customHeight="1">
      <c r="A7" s="5416" t="s">
        <v>463</v>
      </c>
      <c r="B7" s="5417">
        <v>561</v>
      </c>
      <c r="C7" s="5417">
        <v>498</v>
      </c>
      <c r="D7" s="5417">
        <v>537</v>
      </c>
      <c r="E7" s="5417">
        <v>622</v>
      </c>
      <c r="F7" s="5417">
        <v>644</v>
      </c>
      <c r="G7" s="5417">
        <v>506</v>
      </c>
      <c r="H7" s="5417">
        <v>593</v>
      </c>
      <c r="I7" s="5417">
        <v>538</v>
      </c>
      <c r="J7" s="5417">
        <v>528</v>
      </c>
      <c r="K7" s="5417">
        <v>561</v>
      </c>
      <c r="L7" s="5417">
        <v>471</v>
      </c>
      <c r="M7" s="5417">
        <v>416</v>
      </c>
      <c r="N7" s="5418">
        <v>6475</v>
      </c>
    </row>
    <row r="8" spans="1:89" ht="15.95" customHeight="1">
      <c r="A8" s="5419" t="s">
        <v>464</v>
      </c>
      <c r="B8" s="5417">
        <v>561</v>
      </c>
      <c r="C8" s="5417">
        <v>474</v>
      </c>
      <c r="D8" s="5417">
        <v>531</v>
      </c>
      <c r="E8" s="5417">
        <v>607</v>
      </c>
      <c r="F8" s="5417">
        <v>610</v>
      </c>
      <c r="G8" s="5417">
        <v>519</v>
      </c>
      <c r="H8" s="5417">
        <v>617</v>
      </c>
      <c r="I8" s="5417">
        <v>510</v>
      </c>
      <c r="J8" s="5417">
        <v>495</v>
      </c>
      <c r="K8" s="5417">
        <v>506</v>
      </c>
      <c r="L8" s="5417">
        <v>488</v>
      </c>
      <c r="M8" s="5417">
        <v>469</v>
      </c>
      <c r="N8" s="5420">
        <v>6387</v>
      </c>
    </row>
    <row r="9" spans="1:89" s="5369" customFormat="1" ht="15.95" customHeight="1">
      <c r="A9" s="5421" t="s">
        <v>465</v>
      </c>
      <c r="B9" s="5422">
        <v>1122</v>
      </c>
      <c r="C9" s="5422">
        <v>972</v>
      </c>
      <c r="D9" s="5422">
        <v>1068</v>
      </c>
      <c r="E9" s="5422">
        <v>1229</v>
      </c>
      <c r="F9" s="5422">
        <v>1254</v>
      </c>
      <c r="G9" s="5422">
        <v>1025</v>
      </c>
      <c r="H9" s="5422">
        <v>1210</v>
      </c>
      <c r="I9" s="5422">
        <v>1048</v>
      </c>
      <c r="J9" s="5422">
        <v>1023</v>
      </c>
      <c r="K9" s="5422">
        <v>1067</v>
      </c>
      <c r="L9" s="5422">
        <v>959</v>
      </c>
      <c r="M9" s="5422">
        <v>885</v>
      </c>
      <c r="N9" s="5423">
        <v>12862</v>
      </c>
    </row>
    <row r="10" spans="1:89" ht="15.95" customHeight="1">
      <c r="A10" s="5424" t="s">
        <v>466</v>
      </c>
      <c r="B10" s="5417">
        <v>555</v>
      </c>
      <c r="C10" s="5417">
        <v>456</v>
      </c>
      <c r="D10" s="5417">
        <v>517</v>
      </c>
      <c r="E10" s="5417">
        <v>467</v>
      </c>
      <c r="F10" s="5417">
        <v>522</v>
      </c>
      <c r="G10" s="5417">
        <v>476</v>
      </c>
      <c r="H10" s="5417">
        <v>570</v>
      </c>
      <c r="I10" s="5417">
        <v>560</v>
      </c>
      <c r="J10" s="5417">
        <v>518</v>
      </c>
      <c r="K10" s="5417">
        <v>495</v>
      </c>
      <c r="L10" s="5417">
        <v>458</v>
      </c>
      <c r="M10" s="5417">
        <v>530</v>
      </c>
      <c r="N10" s="5420">
        <v>6124</v>
      </c>
    </row>
    <row r="11" spans="1:89" ht="15.95" customHeight="1">
      <c r="A11" s="5419" t="s">
        <v>467</v>
      </c>
      <c r="B11" s="5417">
        <v>464</v>
      </c>
      <c r="C11" s="5417">
        <v>387</v>
      </c>
      <c r="D11" s="5417">
        <v>437</v>
      </c>
      <c r="E11" s="5417">
        <v>406</v>
      </c>
      <c r="F11" s="5417">
        <v>366</v>
      </c>
      <c r="G11" s="5417">
        <v>344</v>
      </c>
      <c r="H11" s="5417">
        <v>495</v>
      </c>
      <c r="I11" s="5417">
        <v>458</v>
      </c>
      <c r="J11" s="5417">
        <v>454</v>
      </c>
      <c r="K11" s="5417">
        <v>423</v>
      </c>
      <c r="L11" s="5417">
        <v>374</v>
      </c>
      <c r="M11" s="5417">
        <v>442</v>
      </c>
      <c r="N11" s="5420">
        <v>5050</v>
      </c>
    </row>
    <row r="12" spans="1:89" s="5369" customFormat="1" ht="15.95" customHeight="1">
      <c r="A12" s="5425" t="s">
        <v>468</v>
      </c>
      <c r="B12" s="5422">
        <v>1019</v>
      </c>
      <c r="C12" s="5422">
        <v>843</v>
      </c>
      <c r="D12" s="5422">
        <v>954</v>
      </c>
      <c r="E12" s="5422">
        <v>873</v>
      </c>
      <c r="F12" s="5422">
        <v>888</v>
      </c>
      <c r="G12" s="5422">
        <v>820</v>
      </c>
      <c r="H12" s="5422">
        <v>1065</v>
      </c>
      <c r="I12" s="5422">
        <v>1018</v>
      </c>
      <c r="J12" s="5422">
        <v>972</v>
      </c>
      <c r="K12" s="5422">
        <v>918</v>
      </c>
      <c r="L12" s="5422">
        <v>832</v>
      </c>
      <c r="M12" s="5422">
        <v>972</v>
      </c>
      <c r="N12" s="5423">
        <v>11174</v>
      </c>
    </row>
    <row r="13" spans="1:89" ht="15.95" customHeight="1">
      <c r="A13" s="5424" t="s">
        <v>469</v>
      </c>
      <c r="B13" s="5417">
        <v>5</v>
      </c>
      <c r="C13" s="5417">
        <v>6</v>
      </c>
      <c r="D13" s="5417">
        <v>9</v>
      </c>
      <c r="E13" s="5417">
        <v>14</v>
      </c>
      <c r="F13" s="5417">
        <v>10</v>
      </c>
      <c r="G13" s="5417">
        <v>3</v>
      </c>
      <c r="H13" s="5417">
        <v>13</v>
      </c>
      <c r="I13" s="5417">
        <v>10</v>
      </c>
      <c r="J13" s="5417">
        <v>7</v>
      </c>
      <c r="K13" s="5417">
        <v>10</v>
      </c>
      <c r="L13" s="5417">
        <v>8</v>
      </c>
      <c r="M13" s="5417">
        <v>8</v>
      </c>
      <c r="N13" s="5420">
        <v>103</v>
      </c>
    </row>
    <row r="14" spans="1:89" ht="15.95" customHeight="1">
      <c r="A14" s="5419" t="s">
        <v>467</v>
      </c>
      <c r="B14" s="5417">
        <v>6</v>
      </c>
      <c r="C14" s="5417">
        <v>2</v>
      </c>
      <c r="D14" s="5417">
        <v>6</v>
      </c>
      <c r="E14" s="5417">
        <v>10</v>
      </c>
      <c r="F14" s="5417">
        <v>8</v>
      </c>
      <c r="G14" s="5417">
        <v>14</v>
      </c>
      <c r="H14" s="5417">
        <v>5</v>
      </c>
      <c r="I14" s="5417">
        <v>1</v>
      </c>
      <c r="J14" s="5417">
        <v>7</v>
      </c>
      <c r="K14" s="5417">
        <v>5</v>
      </c>
      <c r="L14" s="5417">
        <v>8</v>
      </c>
      <c r="M14" s="5417">
        <v>12</v>
      </c>
      <c r="N14" s="5420">
        <v>84</v>
      </c>
    </row>
    <row r="15" spans="1:89" s="5369" customFormat="1" ht="15.95" customHeight="1">
      <c r="A15" s="5425" t="s">
        <v>468</v>
      </c>
      <c r="B15" s="5422">
        <v>11</v>
      </c>
      <c r="C15" s="5422">
        <v>8</v>
      </c>
      <c r="D15" s="5422">
        <v>15</v>
      </c>
      <c r="E15" s="5422">
        <v>24</v>
      </c>
      <c r="F15" s="5422">
        <v>18</v>
      </c>
      <c r="G15" s="5422">
        <v>17</v>
      </c>
      <c r="H15" s="5422">
        <v>18</v>
      </c>
      <c r="I15" s="5422">
        <v>11</v>
      </c>
      <c r="J15" s="5422">
        <v>14</v>
      </c>
      <c r="K15" s="5422">
        <v>15</v>
      </c>
      <c r="L15" s="5422">
        <v>16</v>
      </c>
      <c r="M15" s="5422">
        <v>20</v>
      </c>
      <c r="N15" s="5423">
        <v>187</v>
      </c>
    </row>
    <row r="16" spans="1:89" ht="15.95" customHeight="1">
      <c r="A16" s="5416" t="s">
        <v>470</v>
      </c>
      <c r="B16" s="5417">
        <v>7</v>
      </c>
      <c r="C16" s="5417">
        <v>5</v>
      </c>
      <c r="D16" s="5417">
        <v>5</v>
      </c>
      <c r="E16" s="5417">
        <v>9</v>
      </c>
      <c r="F16" s="5417">
        <v>4</v>
      </c>
      <c r="G16" s="5417">
        <v>6</v>
      </c>
      <c r="H16" s="5417">
        <v>7</v>
      </c>
      <c r="I16" s="5417">
        <v>2</v>
      </c>
      <c r="J16" s="5417">
        <v>10</v>
      </c>
      <c r="K16" s="5417">
        <v>3</v>
      </c>
      <c r="L16" s="5417">
        <v>7</v>
      </c>
      <c r="M16" s="5417">
        <v>4</v>
      </c>
      <c r="N16" s="5420">
        <v>69</v>
      </c>
    </row>
    <row r="17" spans="1:14" ht="15.95" customHeight="1">
      <c r="A17" s="5419" t="s">
        <v>467</v>
      </c>
      <c r="B17" s="5417">
        <v>6</v>
      </c>
      <c r="C17" s="5417">
        <v>6</v>
      </c>
      <c r="D17" s="5417">
        <v>6</v>
      </c>
      <c r="E17" s="5417">
        <v>5</v>
      </c>
      <c r="F17" s="5417">
        <v>4</v>
      </c>
      <c r="G17" s="5417">
        <v>5</v>
      </c>
      <c r="H17" s="5417">
        <v>8</v>
      </c>
      <c r="I17" s="5417">
        <v>4</v>
      </c>
      <c r="J17" s="5417">
        <v>6</v>
      </c>
      <c r="K17" s="5417">
        <v>8</v>
      </c>
      <c r="L17" s="5417">
        <v>5</v>
      </c>
      <c r="M17" s="5417">
        <v>7</v>
      </c>
      <c r="N17" s="5420">
        <v>70</v>
      </c>
    </row>
    <row r="18" spans="1:14" s="5369" customFormat="1" ht="15.95" customHeight="1" thickBot="1">
      <c r="A18" s="5421" t="s">
        <v>468</v>
      </c>
      <c r="B18" s="5422">
        <v>13</v>
      </c>
      <c r="C18" s="5422">
        <v>11</v>
      </c>
      <c r="D18" s="5422">
        <v>11</v>
      </c>
      <c r="E18" s="5422">
        <v>14</v>
      </c>
      <c r="F18" s="5422">
        <v>8</v>
      </c>
      <c r="G18" s="5422">
        <v>11</v>
      </c>
      <c r="H18" s="5422">
        <v>15</v>
      </c>
      <c r="I18" s="5422">
        <v>6</v>
      </c>
      <c r="J18" s="5422">
        <v>16</v>
      </c>
      <c r="K18" s="5422">
        <v>11</v>
      </c>
      <c r="L18" s="5422">
        <v>12</v>
      </c>
      <c r="M18" s="5422">
        <v>11</v>
      </c>
      <c r="N18" s="5426">
        <v>139</v>
      </c>
    </row>
    <row r="19" spans="1:14" ht="15.95" customHeight="1" thickBot="1">
      <c r="A19" s="6269" t="s">
        <v>31</v>
      </c>
      <c r="B19" s="6270"/>
      <c r="C19" s="6270"/>
      <c r="D19" s="6270"/>
      <c r="E19" s="6270"/>
      <c r="F19" s="6270"/>
      <c r="G19" s="6270"/>
      <c r="H19" s="6270"/>
      <c r="I19" s="6270"/>
      <c r="J19" s="6270"/>
      <c r="K19" s="6270"/>
      <c r="L19" s="6270"/>
      <c r="M19" s="6270"/>
      <c r="N19" s="6271"/>
    </row>
    <row r="20" spans="1:14" ht="15.95" customHeight="1">
      <c r="A20" s="5416" t="s">
        <v>471</v>
      </c>
      <c r="B20" s="5417">
        <v>532</v>
      </c>
      <c r="C20" s="5417">
        <v>464</v>
      </c>
      <c r="D20" s="5417">
        <v>507</v>
      </c>
      <c r="E20" s="5417">
        <v>582</v>
      </c>
      <c r="F20" s="5417">
        <v>600</v>
      </c>
      <c r="G20" s="5417">
        <v>468</v>
      </c>
      <c r="H20" s="5417">
        <v>548</v>
      </c>
      <c r="I20" s="5417">
        <v>504</v>
      </c>
      <c r="J20" s="5417">
        <v>482</v>
      </c>
      <c r="K20" s="5417">
        <v>527</v>
      </c>
      <c r="L20" s="5417">
        <v>451</v>
      </c>
      <c r="M20" s="5417">
        <v>395</v>
      </c>
      <c r="N20" s="5418">
        <v>6060</v>
      </c>
    </row>
    <row r="21" spans="1:14" ht="15.95" customHeight="1">
      <c r="A21" s="5419" t="s">
        <v>464</v>
      </c>
      <c r="B21" s="5417">
        <v>521</v>
      </c>
      <c r="C21" s="5417">
        <v>448</v>
      </c>
      <c r="D21" s="5417">
        <v>512</v>
      </c>
      <c r="E21" s="5417">
        <v>567</v>
      </c>
      <c r="F21" s="5417">
        <v>563</v>
      </c>
      <c r="G21" s="5417">
        <v>485</v>
      </c>
      <c r="H21" s="5417">
        <v>582</v>
      </c>
      <c r="I21" s="5417">
        <v>471</v>
      </c>
      <c r="J21" s="5417">
        <v>465</v>
      </c>
      <c r="K21" s="5417">
        <v>477</v>
      </c>
      <c r="L21" s="5417">
        <v>461</v>
      </c>
      <c r="M21" s="5417">
        <v>444</v>
      </c>
      <c r="N21" s="5420">
        <v>5996</v>
      </c>
    </row>
    <row r="22" spans="1:14" s="5369" customFormat="1" ht="15.95" customHeight="1">
      <c r="A22" s="5421" t="s">
        <v>465</v>
      </c>
      <c r="B22" s="5422">
        <v>1053</v>
      </c>
      <c r="C22" s="5422">
        <v>912</v>
      </c>
      <c r="D22" s="5422">
        <v>1019</v>
      </c>
      <c r="E22" s="5422">
        <v>1149</v>
      </c>
      <c r="F22" s="5422">
        <v>1163</v>
      </c>
      <c r="G22" s="5422">
        <v>953</v>
      </c>
      <c r="H22" s="5422">
        <v>1130</v>
      </c>
      <c r="I22" s="5422">
        <v>975</v>
      </c>
      <c r="J22" s="5422">
        <v>947</v>
      </c>
      <c r="K22" s="5422">
        <v>1004</v>
      </c>
      <c r="L22" s="5422">
        <v>912</v>
      </c>
      <c r="M22" s="5422">
        <v>839</v>
      </c>
      <c r="N22" s="5423">
        <v>12056</v>
      </c>
    </row>
    <row r="23" spans="1:14" ht="15.95" customHeight="1">
      <c r="A23" s="5424" t="s">
        <v>466</v>
      </c>
      <c r="B23" s="5417">
        <v>546</v>
      </c>
      <c r="C23" s="5417">
        <v>452</v>
      </c>
      <c r="D23" s="5417">
        <v>504</v>
      </c>
      <c r="E23" s="5417">
        <v>454</v>
      </c>
      <c r="F23" s="5417">
        <v>510</v>
      </c>
      <c r="G23" s="5417">
        <v>467</v>
      </c>
      <c r="H23" s="5417">
        <v>551</v>
      </c>
      <c r="I23" s="5417">
        <v>548</v>
      </c>
      <c r="J23" s="5417">
        <v>510</v>
      </c>
      <c r="K23" s="5417">
        <v>480</v>
      </c>
      <c r="L23" s="5417">
        <v>446</v>
      </c>
      <c r="M23" s="5417">
        <v>522</v>
      </c>
      <c r="N23" s="5420">
        <v>5990</v>
      </c>
    </row>
    <row r="24" spans="1:14" ht="15.95" customHeight="1">
      <c r="A24" s="5419" t="s">
        <v>467</v>
      </c>
      <c r="B24" s="5417">
        <v>448</v>
      </c>
      <c r="C24" s="5417">
        <v>379</v>
      </c>
      <c r="D24" s="5417">
        <v>430</v>
      </c>
      <c r="E24" s="5417">
        <v>396</v>
      </c>
      <c r="F24" s="5417">
        <v>355</v>
      </c>
      <c r="G24" s="5417">
        <v>331</v>
      </c>
      <c r="H24" s="5417">
        <v>484</v>
      </c>
      <c r="I24" s="5417">
        <v>448</v>
      </c>
      <c r="J24" s="5417">
        <v>442</v>
      </c>
      <c r="K24" s="5417">
        <v>408</v>
      </c>
      <c r="L24" s="5417">
        <v>366</v>
      </c>
      <c r="M24" s="5417">
        <v>434</v>
      </c>
      <c r="N24" s="5420">
        <v>4921</v>
      </c>
    </row>
    <row r="25" spans="1:14" s="5369" customFormat="1" ht="15.95" customHeight="1">
      <c r="A25" s="5425" t="s">
        <v>468</v>
      </c>
      <c r="B25" s="5422">
        <v>994</v>
      </c>
      <c r="C25" s="5422">
        <v>831</v>
      </c>
      <c r="D25" s="5422">
        <v>934</v>
      </c>
      <c r="E25" s="5422">
        <v>850</v>
      </c>
      <c r="F25" s="5422">
        <v>865</v>
      </c>
      <c r="G25" s="5422">
        <v>798</v>
      </c>
      <c r="H25" s="5422">
        <v>1035</v>
      </c>
      <c r="I25" s="5422">
        <v>996</v>
      </c>
      <c r="J25" s="5422">
        <v>952</v>
      </c>
      <c r="K25" s="5422">
        <v>888</v>
      </c>
      <c r="L25" s="5422">
        <v>812</v>
      </c>
      <c r="M25" s="5422">
        <v>956</v>
      </c>
      <c r="N25" s="5423">
        <v>10911</v>
      </c>
    </row>
    <row r="26" spans="1:14" ht="15.95" customHeight="1">
      <c r="A26" s="5424" t="s">
        <v>469</v>
      </c>
      <c r="B26" s="5417">
        <v>5</v>
      </c>
      <c r="C26" s="5417">
        <v>6</v>
      </c>
      <c r="D26" s="5417">
        <v>9</v>
      </c>
      <c r="E26" s="5417">
        <v>14</v>
      </c>
      <c r="F26" s="5417">
        <v>10</v>
      </c>
      <c r="G26" s="5417">
        <v>2</v>
      </c>
      <c r="H26" s="5417">
        <v>12</v>
      </c>
      <c r="I26" s="5417">
        <v>9</v>
      </c>
      <c r="J26" s="5417">
        <v>6</v>
      </c>
      <c r="K26" s="5417">
        <v>8</v>
      </c>
      <c r="L26" s="5417">
        <v>8</v>
      </c>
      <c r="M26" s="5417">
        <v>8</v>
      </c>
      <c r="N26" s="5420">
        <v>97</v>
      </c>
    </row>
    <row r="27" spans="1:14" ht="15.95" customHeight="1">
      <c r="A27" s="5419" t="s">
        <v>467</v>
      </c>
      <c r="B27" s="5417">
        <v>5</v>
      </c>
      <c r="C27" s="5417">
        <v>2</v>
      </c>
      <c r="D27" s="5417">
        <v>6</v>
      </c>
      <c r="E27" s="5417">
        <v>9</v>
      </c>
      <c r="F27" s="5417">
        <v>7</v>
      </c>
      <c r="G27" s="5417">
        <v>12</v>
      </c>
      <c r="H27" s="5417">
        <v>5</v>
      </c>
      <c r="I27" s="5417">
        <v>1</v>
      </c>
      <c r="J27" s="5417">
        <v>7</v>
      </c>
      <c r="K27" s="5417">
        <v>5</v>
      </c>
      <c r="L27" s="5417">
        <v>6</v>
      </c>
      <c r="M27" s="5417">
        <v>11</v>
      </c>
      <c r="N27" s="5420">
        <v>76</v>
      </c>
    </row>
    <row r="28" spans="1:14" s="5369" customFormat="1" ht="15.95" customHeight="1">
      <c r="A28" s="5425" t="s">
        <v>468</v>
      </c>
      <c r="B28" s="5422">
        <v>10</v>
      </c>
      <c r="C28" s="5422">
        <v>8</v>
      </c>
      <c r="D28" s="5422">
        <v>15</v>
      </c>
      <c r="E28" s="5422">
        <v>23</v>
      </c>
      <c r="F28" s="5422">
        <v>17</v>
      </c>
      <c r="G28" s="5422">
        <v>14</v>
      </c>
      <c r="H28" s="5422">
        <v>17</v>
      </c>
      <c r="I28" s="5422">
        <v>10</v>
      </c>
      <c r="J28" s="5422">
        <v>13</v>
      </c>
      <c r="K28" s="5422">
        <v>13</v>
      </c>
      <c r="L28" s="5422">
        <v>14</v>
      </c>
      <c r="M28" s="5422">
        <v>19</v>
      </c>
      <c r="N28" s="5423">
        <v>173</v>
      </c>
    </row>
    <row r="29" spans="1:14" ht="15.95" customHeight="1">
      <c r="A29" s="5416" t="s">
        <v>470</v>
      </c>
      <c r="B29" s="5417">
        <v>7</v>
      </c>
      <c r="C29" s="5417">
        <v>5</v>
      </c>
      <c r="D29" s="5417">
        <v>5</v>
      </c>
      <c r="E29" s="5417">
        <v>7</v>
      </c>
      <c r="F29" s="5417">
        <v>4</v>
      </c>
      <c r="G29" s="5417">
        <v>4</v>
      </c>
      <c r="H29" s="5417">
        <v>7</v>
      </c>
      <c r="I29" s="5417">
        <v>2</v>
      </c>
      <c r="J29" s="5417">
        <v>10</v>
      </c>
      <c r="K29" s="5417">
        <v>3</v>
      </c>
      <c r="L29" s="5417">
        <v>6</v>
      </c>
      <c r="M29" s="5417">
        <v>3</v>
      </c>
      <c r="N29" s="5420">
        <v>63</v>
      </c>
    </row>
    <row r="30" spans="1:14" ht="15.95" customHeight="1">
      <c r="A30" s="5419" t="s">
        <v>467</v>
      </c>
      <c r="B30" s="5417">
        <v>6</v>
      </c>
      <c r="C30" s="5417">
        <v>6</v>
      </c>
      <c r="D30" s="5417">
        <v>4</v>
      </c>
      <c r="E30" s="5417">
        <v>5</v>
      </c>
      <c r="F30" s="5417">
        <v>4</v>
      </c>
      <c r="G30" s="5417">
        <v>5</v>
      </c>
      <c r="H30" s="5417">
        <v>8</v>
      </c>
      <c r="I30" s="5417">
        <v>4</v>
      </c>
      <c r="J30" s="5417">
        <v>6</v>
      </c>
      <c r="K30" s="5417">
        <v>8</v>
      </c>
      <c r="L30" s="5417">
        <v>5</v>
      </c>
      <c r="M30" s="5417">
        <v>7</v>
      </c>
      <c r="N30" s="5420">
        <v>68</v>
      </c>
    </row>
    <row r="31" spans="1:14" s="5369" customFormat="1" ht="15.95" customHeight="1" thickBot="1">
      <c r="A31" s="5427" t="s">
        <v>468</v>
      </c>
      <c r="B31" s="5428">
        <v>13</v>
      </c>
      <c r="C31" s="5428">
        <v>11</v>
      </c>
      <c r="D31" s="5428">
        <v>9</v>
      </c>
      <c r="E31" s="5428">
        <v>12</v>
      </c>
      <c r="F31" s="5428">
        <v>8</v>
      </c>
      <c r="G31" s="5428">
        <v>9</v>
      </c>
      <c r="H31" s="5428">
        <v>15</v>
      </c>
      <c r="I31" s="5428">
        <v>6</v>
      </c>
      <c r="J31" s="5428">
        <v>16</v>
      </c>
      <c r="K31" s="5428">
        <v>11</v>
      </c>
      <c r="L31" s="5428">
        <v>11</v>
      </c>
      <c r="M31" s="5428">
        <v>10</v>
      </c>
      <c r="N31" s="5426">
        <v>131</v>
      </c>
    </row>
    <row r="32" spans="1:14" ht="18.75" customHeight="1">
      <c r="A32" s="126" t="s">
        <v>472</v>
      </c>
      <c r="B32" s="126"/>
    </row>
  </sheetData>
  <mergeCells count="17">
    <mergeCell ref="N4:N5"/>
    <mergeCell ref="A6:N6"/>
    <mergeCell ref="A1:C1"/>
    <mergeCell ref="A19:N19"/>
    <mergeCell ref="A2:N2"/>
    <mergeCell ref="B4:B5"/>
    <mergeCell ref="C4:C5"/>
    <mergeCell ref="D4:D5"/>
    <mergeCell ref="E4:E5"/>
    <mergeCell ref="F4:F5"/>
    <mergeCell ref="G4:G5"/>
    <mergeCell ref="H4:H5"/>
    <mergeCell ref="I4:I5"/>
    <mergeCell ref="J4:J5"/>
    <mergeCell ref="K4:K5"/>
    <mergeCell ref="L4:L5"/>
    <mergeCell ref="M4:M5"/>
  </mergeCells>
  <hyperlinks>
    <hyperlink ref="A1" location="CONTENT!A1" display="Back to table of contents"/>
  </hyperlinks>
  <pageMargins left="0.94488188976377963" right="0.23622047244094491" top="0.6692913385826772" bottom="0.27559055118110237" header="0.51181102362204722" footer="0.23622047244094491"/>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K30"/>
  <sheetViews>
    <sheetView workbookViewId="0">
      <selection activeCell="J1" sqref="J1:J1048576"/>
    </sheetView>
  </sheetViews>
  <sheetFormatPr defaultColWidth="10.6640625" defaultRowHeight="15.75"/>
  <cols>
    <col min="1" max="1" width="13.33203125" style="10" customWidth="1"/>
    <col min="2" max="2" width="15.6640625" style="10" customWidth="1"/>
    <col min="3" max="3" width="15.5" style="10" customWidth="1"/>
    <col min="4" max="4" width="14.83203125" style="10" customWidth="1"/>
    <col min="5" max="6" width="15" style="10" customWidth="1"/>
    <col min="7" max="8" width="14.5" style="10" customWidth="1"/>
    <col min="9" max="9" width="16.5" style="10" customWidth="1"/>
    <col min="10" max="10" width="0" style="10" hidden="1" customWidth="1"/>
    <col min="11" max="16384" width="10.66406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4" customHeight="1">
      <c r="A2" s="6" t="s">
        <v>473</v>
      </c>
      <c r="J2" s="2559"/>
      <c r="K2" s="2559"/>
      <c r="L2" s="2559"/>
      <c r="M2" s="2559"/>
      <c r="N2" s="2559"/>
      <c r="O2" s="2559"/>
      <c r="P2" s="2559"/>
      <c r="Q2" s="2559"/>
      <c r="R2" s="2559"/>
      <c r="S2" s="2559"/>
      <c r="T2" s="2559"/>
      <c r="U2" s="2559"/>
      <c r="V2" s="2559"/>
      <c r="W2" s="2559"/>
      <c r="X2" s="2559"/>
      <c r="Y2" s="2559"/>
      <c r="Z2" s="2559"/>
      <c r="AA2" s="2559"/>
      <c r="AB2" s="2559"/>
      <c r="AC2" s="2559"/>
      <c r="AD2" s="2559"/>
      <c r="AE2" s="2559"/>
      <c r="AF2" s="2559"/>
      <c r="AG2" s="2559"/>
      <c r="AH2" s="2559"/>
      <c r="AI2" s="2559"/>
      <c r="AJ2" s="2559"/>
      <c r="AK2" s="2559"/>
      <c r="AL2" s="2559"/>
      <c r="AM2" s="2559"/>
      <c r="AN2" s="2559"/>
      <c r="AO2" s="2559"/>
      <c r="AP2" s="2559"/>
      <c r="AQ2" s="2559"/>
      <c r="AR2" s="2559"/>
      <c r="AS2" s="2559"/>
      <c r="AT2" s="2559"/>
      <c r="AU2" s="2559"/>
      <c r="AV2" s="2559"/>
      <c r="AW2" s="2559"/>
      <c r="AX2" s="2559"/>
      <c r="AY2" s="2559"/>
    </row>
    <row r="3" spans="1:89" ht="13.5" customHeight="1" thickBot="1">
      <c r="J3" s="2559"/>
      <c r="K3" s="2559"/>
      <c r="L3" s="2559"/>
      <c r="M3" s="2559"/>
      <c r="N3" s="2559"/>
      <c r="O3" s="2559"/>
      <c r="P3" s="2559"/>
      <c r="Q3" s="2559"/>
      <c r="R3" s="2559"/>
      <c r="S3" s="2559"/>
      <c r="T3" s="2559"/>
      <c r="U3" s="2559"/>
      <c r="V3" s="2559"/>
      <c r="W3" s="2559"/>
      <c r="X3" s="2559"/>
      <c r="Y3" s="2559"/>
      <c r="Z3" s="2559"/>
      <c r="AA3" s="2559"/>
      <c r="AB3" s="2559"/>
      <c r="AC3" s="2559"/>
      <c r="AD3" s="2559"/>
      <c r="AE3" s="2559"/>
      <c r="AF3" s="2559"/>
      <c r="AG3" s="2559"/>
      <c r="AH3" s="2559"/>
      <c r="AI3" s="2559"/>
      <c r="AJ3" s="2559"/>
      <c r="AK3" s="2559"/>
      <c r="AL3" s="2559"/>
      <c r="AM3" s="2559"/>
      <c r="AN3" s="2559"/>
      <c r="AO3" s="2559"/>
      <c r="AP3" s="2559"/>
      <c r="AQ3" s="2559"/>
      <c r="AR3" s="2559"/>
      <c r="AS3" s="2559"/>
      <c r="AT3" s="2559"/>
      <c r="AU3" s="2559"/>
      <c r="AV3" s="2559"/>
      <c r="AW3" s="2559"/>
      <c r="AX3" s="2559"/>
      <c r="AY3" s="2559"/>
    </row>
    <row r="4" spans="1:89" ht="33" customHeight="1" thickBot="1">
      <c r="A4" s="5371"/>
      <c r="B4" s="5371"/>
      <c r="C4" s="5400"/>
      <c r="D4" s="5401"/>
      <c r="E4" s="5401"/>
      <c r="F4" s="5328" t="s">
        <v>474</v>
      </c>
      <c r="G4" s="5401"/>
      <c r="H4" s="5401"/>
      <c r="I4" s="5371"/>
      <c r="J4" s="2559"/>
      <c r="K4" s="2559"/>
      <c r="L4" s="2559"/>
      <c r="M4" s="2559"/>
      <c r="N4" s="2559"/>
      <c r="O4" s="2559"/>
      <c r="P4" s="2559"/>
      <c r="Q4" s="2559"/>
      <c r="R4" s="2559"/>
      <c r="S4" s="2559"/>
      <c r="T4" s="2559"/>
      <c r="U4" s="2559"/>
      <c r="V4" s="2559"/>
      <c r="W4" s="2559"/>
      <c r="X4" s="2559"/>
      <c r="Y4" s="2559"/>
      <c r="Z4" s="2559"/>
      <c r="AA4" s="2559"/>
      <c r="AB4" s="2559"/>
      <c r="AC4" s="2559"/>
      <c r="AD4" s="2559"/>
      <c r="AE4" s="2559"/>
      <c r="AF4" s="2559"/>
      <c r="AG4" s="2559"/>
      <c r="AH4" s="2559"/>
      <c r="AI4" s="2559"/>
      <c r="AJ4" s="2559"/>
      <c r="AK4" s="2559"/>
      <c r="AL4" s="2559"/>
      <c r="AM4" s="2559"/>
      <c r="AN4" s="2559"/>
      <c r="AO4" s="2559"/>
      <c r="AP4" s="2559"/>
      <c r="AQ4" s="2559"/>
      <c r="AR4" s="2559"/>
      <c r="AS4" s="2559"/>
      <c r="AT4" s="2559"/>
      <c r="AU4" s="2559"/>
      <c r="AV4" s="2559"/>
      <c r="AW4" s="2559"/>
      <c r="AX4" s="2559"/>
      <c r="AY4" s="2559"/>
    </row>
    <row r="5" spans="1:89" ht="31.5" customHeight="1">
      <c r="A5" s="5305" t="s">
        <v>3</v>
      </c>
      <c r="B5" s="5305" t="s">
        <v>475</v>
      </c>
      <c r="C5" s="4969" t="s">
        <v>476</v>
      </c>
      <c r="D5" s="5402" t="s">
        <v>477</v>
      </c>
      <c r="E5" s="5402" t="s">
        <v>478</v>
      </c>
      <c r="F5" s="5402" t="s">
        <v>479</v>
      </c>
      <c r="G5" s="5402" t="s">
        <v>480</v>
      </c>
      <c r="H5" s="5403" t="s">
        <v>481</v>
      </c>
      <c r="I5" s="5404" t="s">
        <v>260</v>
      </c>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c r="AM5" s="2559"/>
      <c r="AN5" s="2559"/>
      <c r="AO5" s="2559"/>
      <c r="AP5" s="2559"/>
      <c r="AQ5" s="2559"/>
      <c r="AR5" s="2559"/>
      <c r="AS5" s="2559"/>
      <c r="AT5" s="2559"/>
      <c r="AU5" s="2559"/>
      <c r="AV5" s="2559"/>
      <c r="AW5" s="2559"/>
      <c r="AX5" s="2559"/>
      <c r="AY5" s="2559"/>
    </row>
    <row r="6" spans="1:89" ht="0.75" customHeight="1" thickBot="1">
      <c r="A6" s="309"/>
      <c r="B6" s="309"/>
      <c r="C6" s="295"/>
      <c r="D6" s="308"/>
      <c r="E6" s="308"/>
      <c r="F6" s="308"/>
      <c r="G6" s="308"/>
      <c r="H6" s="308"/>
      <c r="I6" s="309"/>
      <c r="J6" s="2559"/>
      <c r="K6" s="2559"/>
      <c r="L6" s="2559"/>
      <c r="M6" s="2559"/>
      <c r="N6" s="2559"/>
      <c r="O6" s="2559"/>
      <c r="P6" s="2559"/>
      <c r="Q6" s="2559"/>
      <c r="R6" s="2559"/>
      <c r="S6" s="2559"/>
      <c r="T6" s="2559"/>
      <c r="U6" s="2559"/>
      <c r="V6" s="2559"/>
      <c r="W6" s="2559"/>
      <c r="X6" s="2559"/>
      <c r="Y6" s="2559"/>
      <c r="Z6" s="2559"/>
      <c r="AA6" s="2559"/>
      <c r="AB6" s="2559"/>
      <c r="AC6" s="2559"/>
      <c r="AD6" s="2559"/>
      <c r="AE6" s="2559"/>
      <c r="AF6" s="2559"/>
      <c r="AG6" s="2559"/>
      <c r="AH6" s="2559"/>
      <c r="AI6" s="2559"/>
      <c r="AJ6" s="2559"/>
      <c r="AK6" s="2559"/>
      <c r="AL6" s="2559"/>
      <c r="AM6" s="2559"/>
      <c r="AN6" s="2559"/>
      <c r="AO6" s="2559"/>
      <c r="AP6" s="2559"/>
      <c r="AQ6" s="2559"/>
      <c r="AR6" s="2559"/>
      <c r="AS6" s="2559"/>
      <c r="AT6" s="2559"/>
      <c r="AU6" s="2559"/>
      <c r="AV6" s="2559"/>
      <c r="AW6" s="2559"/>
      <c r="AX6" s="2559"/>
      <c r="AY6" s="2559"/>
    </row>
    <row r="7" spans="1:89" ht="16.5" customHeight="1">
      <c r="A7" s="5405"/>
      <c r="B7" s="5312" t="s">
        <v>189</v>
      </c>
      <c r="C7" s="5388">
        <v>19.899999999999999</v>
      </c>
      <c r="D7" s="5389">
        <v>3.8</v>
      </c>
      <c r="E7" s="5390" t="s">
        <v>482</v>
      </c>
      <c r="F7" s="5390" t="s">
        <v>483</v>
      </c>
      <c r="G7" s="5390" t="s">
        <v>483</v>
      </c>
      <c r="H7" s="5390" t="s">
        <v>483</v>
      </c>
      <c r="I7" s="5391">
        <v>24</v>
      </c>
      <c r="J7" s="2559"/>
      <c r="K7" s="2559"/>
      <c r="L7" s="2559"/>
      <c r="M7" s="2559"/>
      <c r="N7" s="2559"/>
      <c r="O7" s="2559"/>
      <c r="P7" s="2559"/>
      <c r="Q7" s="2559"/>
      <c r="R7" s="2559"/>
      <c r="S7" s="2559"/>
      <c r="T7" s="2559"/>
      <c r="U7" s="2559"/>
      <c r="V7" s="2559"/>
      <c r="W7" s="2559"/>
      <c r="X7" s="2559"/>
      <c r="Y7" s="2559"/>
      <c r="Z7" s="2559"/>
      <c r="AA7" s="2559"/>
      <c r="AB7" s="2559"/>
      <c r="AC7" s="2559"/>
      <c r="AD7" s="2559"/>
      <c r="AE7" s="2559"/>
      <c r="AF7" s="2559"/>
      <c r="AG7" s="2559"/>
      <c r="AH7" s="2559"/>
      <c r="AI7" s="2559"/>
      <c r="AJ7" s="2559"/>
      <c r="AK7" s="2559"/>
      <c r="AL7" s="2559"/>
      <c r="AM7" s="2559"/>
      <c r="AN7" s="2559"/>
      <c r="AO7" s="2559"/>
      <c r="AP7" s="2559"/>
      <c r="AQ7" s="2559"/>
      <c r="AR7" s="2559"/>
      <c r="AS7" s="2559"/>
      <c r="AT7" s="2559"/>
      <c r="AU7" s="2559"/>
      <c r="AV7" s="2559"/>
      <c r="AW7" s="2559"/>
      <c r="AX7" s="2559"/>
      <c r="AY7" s="2559"/>
    </row>
    <row r="8" spans="1:89" ht="15.75" customHeight="1">
      <c r="A8" s="5317">
        <v>2</v>
      </c>
      <c r="B8" s="5317" t="s">
        <v>190</v>
      </c>
      <c r="C8" s="5388">
        <v>32.700000000000003</v>
      </c>
      <c r="D8" s="5389">
        <v>16.8</v>
      </c>
      <c r="E8" s="5389">
        <v>4.7</v>
      </c>
      <c r="F8" s="5389">
        <v>0.7</v>
      </c>
      <c r="G8" s="5390" t="s">
        <v>483</v>
      </c>
      <c r="H8" s="5390" t="s">
        <v>483</v>
      </c>
      <c r="I8" s="5391">
        <v>54.9</v>
      </c>
      <c r="J8" s="2559"/>
      <c r="K8" s="2559"/>
      <c r="L8" s="2559"/>
      <c r="M8" s="2559"/>
      <c r="N8" s="2559"/>
      <c r="O8" s="2559"/>
      <c r="P8" s="2559"/>
      <c r="Q8" s="2559"/>
      <c r="R8" s="2559"/>
      <c r="S8" s="2559"/>
      <c r="T8" s="2559"/>
      <c r="U8" s="2559"/>
      <c r="V8" s="2559"/>
      <c r="W8" s="2559"/>
      <c r="X8" s="2559"/>
      <c r="Y8" s="2559"/>
      <c r="Z8" s="2559"/>
      <c r="AA8" s="2559"/>
      <c r="AB8" s="2559"/>
      <c r="AC8" s="2559"/>
      <c r="AD8" s="2559"/>
      <c r="AE8" s="2559"/>
      <c r="AF8" s="2559"/>
      <c r="AG8" s="2559"/>
      <c r="AH8" s="2559"/>
      <c r="AI8" s="2559"/>
      <c r="AJ8" s="2559"/>
      <c r="AK8" s="2559"/>
      <c r="AL8" s="2559"/>
      <c r="AM8" s="2559"/>
      <c r="AN8" s="2559"/>
      <c r="AO8" s="2559"/>
      <c r="AP8" s="2559"/>
      <c r="AQ8" s="2559"/>
      <c r="AR8" s="2559"/>
      <c r="AS8" s="2559"/>
      <c r="AT8" s="2559"/>
      <c r="AU8" s="2559"/>
      <c r="AV8" s="2559"/>
      <c r="AW8" s="2559"/>
      <c r="AX8" s="2559"/>
      <c r="AY8" s="2559"/>
    </row>
    <row r="9" spans="1:89" ht="15.75" customHeight="1">
      <c r="A9" s="5317">
        <v>0</v>
      </c>
      <c r="B9" s="5317" t="s">
        <v>191</v>
      </c>
      <c r="C9" s="5388">
        <v>44</v>
      </c>
      <c r="D9" s="5389">
        <v>27.3</v>
      </c>
      <c r="E9" s="5389">
        <v>9.9</v>
      </c>
      <c r="F9" s="5389">
        <v>2.2999999999999998</v>
      </c>
      <c r="G9" s="5390" t="s">
        <v>484</v>
      </c>
      <c r="H9" s="5390" t="s">
        <v>485</v>
      </c>
      <c r="I9" s="5391">
        <v>84.4</v>
      </c>
      <c r="J9" s="2559"/>
      <c r="K9" s="2559"/>
      <c r="L9" s="2559"/>
      <c r="M9" s="2559"/>
      <c r="N9" s="2559"/>
      <c r="O9" s="2559"/>
      <c r="P9" s="2559"/>
      <c r="Q9" s="2559"/>
      <c r="R9" s="2559"/>
      <c r="S9" s="2559"/>
      <c r="T9" s="2559"/>
      <c r="U9" s="2559"/>
      <c r="V9" s="2559"/>
      <c r="W9" s="2559"/>
      <c r="X9" s="2559"/>
      <c r="Y9" s="2559"/>
      <c r="Z9" s="2559"/>
      <c r="AA9" s="2559"/>
      <c r="AB9" s="2559"/>
      <c r="AC9" s="2559"/>
      <c r="AD9" s="2559"/>
      <c r="AE9" s="2559"/>
      <c r="AF9" s="2559"/>
      <c r="AG9" s="2559"/>
      <c r="AH9" s="2559"/>
      <c r="AI9" s="2559"/>
      <c r="AJ9" s="2559"/>
      <c r="AK9" s="2559"/>
      <c r="AL9" s="2559"/>
      <c r="AM9" s="2559"/>
      <c r="AN9" s="2559"/>
      <c r="AO9" s="2559"/>
      <c r="AP9" s="2559"/>
      <c r="AQ9" s="2559"/>
      <c r="AR9" s="2559"/>
      <c r="AS9" s="2559"/>
      <c r="AT9" s="2559"/>
      <c r="AU9" s="2559"/>
      <c r="AV9" s="2559"/>
      <c r="AW9" s="2559"/>
      <c r="AX9" s="2559"/>
      <c r="AY9" s="2559"/>
    </row>
    <row r="10" spans="1:89" ht="16.5" customHeight="1">
      <c r="A10" s="5317">
        <v>1</v>
      </c>
      <c r="B10" s="5317" t="s">
        <v>192</v>
      </c>
      <c r="C10" s="5388">
        <v>28.1</v>
      </c>
      <c r="D10" s="5389">
        <v>29.6</v>
      </c>
      <c r="E10" s="5389">
        <v>12.4</v>
      </c>
      <c r="F10" s="5389">
        <v>3.9</v>
      </c>
      <c r="G10" s="5389">
        <v>1.2</v>
      </c>
      <c r="H10" s="5406">
        <v>0.7</v>
      </c>
      <c r="I10" s="5391">
        <v>75.900000000000006</v>
      </c>
      <c r="J10" s="2559"/>
      <c r="K10" s="2559"/>
      <c r="L10" s="2559"/>
      <c r="M10" s="2559"/>
      <c r="N10" s="2559"/>
      <c r="O10" s="2559"/>
      <c r="P10" s="2559"/>
      <c r="Q10" s="2559"/>
      <c r="R10" s="2559"/>
      <c r="S10" s="2559"/>
      <c r="T10" s="2559"/>
      <c r="U10" s="2559"/>
      <c r="V10" s="2559"/>
      <c r="W10" s="2559"/>
      <c r="X10" s="2559"/>
      <c r="Y10" s="2559"/>
      <c r="Z10" s="2559"/>
      <c r="AA10" s="2559"/>
      <c r="AB10" s="2559"/>
      <c r="AC10" s="2559"/>
      <c r="AD10" s="2559"/>
      <c r="AE10" s="2559"/>
      <c r="AF10" s="2559"/>
      <c r="AG10" s="2559"/>
      <c r="AH10" s="2559"/>
      <c r="AI10" s="2559"/>
      <c r="AJ10" s="2559"/>
      <c r="AK10" s="2559"/>
      <c r="AL10" s="2559"/>
      <c r="AM10" s="2559"/>
      <c r="AN10" s="2559"/>
      <c r="AO10" s="2559"/>
      <c r="AP10" s="2559"/>
      <c r="AQ10" s="2559"/>
      <c r="AR10" s="2559"/>
      <c r="AS10" s="2559"/>
      <c r="AT10" s="2559"/>
      <c r="AU10" s="2559"/>
      <c r="AV10" s="2559"/>
      <c r="AW10" s="2559"/>
      <c r="AX10" s="2559"/>
      <c r="AY10" s="2559"/>
    </row>
    <row r="11" spans="1:89" ht="14.25" customHeight="1">
      <c r="A11" s="5317">
        <v>8</v>
      </c>
      <c r="B11" s="5317" t="s">
        <v>193</v>
      </c>
      <c r="C11" s="5388">
        <v>9.8000000000000007</v>
      </c>
      <c r="D11" s="5389">
        <v>12.5</v>
      </c>
      <c r="E11" s="5389">
        <v>7.9</v>
      </c>
      <c r="F11" s="5389">
        <v>1.8</v>
      </c>
      <c r="G11" s="5389">
        <v>1.2</v>
      </c>
      <c r="H11" s="5390" t="s">
        <v>484</v>
      </c>
      <c r="I11" s="5391">
        <v>33.700000000000003</v>
      </c>
      <c r="J11" s="2559"/>
      <c r="K11" s="2559"/>
      <c r="L11" s="2559"/>
      <c r="M11" s="2559"/>
      <c r="N11" s="2559"/>
      <c r="O11" s="2559"/>
      <c r="P11" s="2559"/>
      <c r="Q11" s="2559"/>
      <c r="R11" s="2559"/>
      <c r="S11" s="2559"/>
      <c r="T11" s="2559"/>
      <c r="U11" s="2559"/>
      <c r="V11" s="2559"/>
      <c r="W11" s="2559"/>
      <c r="X11" s="2559"/>
      <c r="Y11" s="2559"/>
      <c r="Z11" s="2559"/>
      <c r="AA11" s="2559"/>
      <c r="AB11" s="2559"/>
      <c r="AC11" s="2559"/>
      <c r="AD11" s="2559"/>
      <c r="AE11" s="2559"/>
      <c r="AF11" s="2559"/>
      <c r="AG11" s="2559"/>
      <c r="AH11" s="2559"/>
      <c r="AI11" s="2559"/>
      <c r="AJ11" s="2559"/>
      <c r="AK11" s="2559"/>
      <c r="AL11" s="2559"/>
      <c r="AM11" s="2559"/>
      <c r="AN11" s="2559"/>
      <c r="AO11" s="2559"/>
      <c r="AP11" s="2559"/>
      <c r="AQ11" s="2559"/>
      <c r="AR11" s="2559"/>
      <c r="AS11" s="2559"/>
      <c r="AT11" s="2559"/>
      <c r="AU11" s="2559"/>
      <c r="AV11" s="2559"/>
      <c r="AW11" s="2559"/>
      <c r="AX11" s="2559"/>
      <c r="AY11" s="2559"/>
    </row>
    <row r="12" spans="1:89" ht="18" customHeight="1">
      <c r="A12" s="326"/>
      <c r="B12" s="5317" t="s">
        <v>194</v>
      </c>
      <c r="C12" s="5388">
        <v>2.5</v>
      </c>
      <c r="D12" s="5389">
        <v>2.2000000000000002</v>
      </c>
      <c r="E12" s="5389">
        <v>1.6</v>
      </c>
      <c r="F12" s="5389">
        <v>0.9</v>
      </c>
      <c r="G12" s="5390" t="s">
        <v>485</v>
      </c>
      <c r="H12" s="5390" t="s">
        <v>484</v>
      </c>
      <c r="I12" s="5391">
        <v>8.1</v>
      </c>
      <c r="J12" s="2559"/>
      <c r="K12" s="2559"/>
      <c r="L12" s="2559"/>
      <c r="M12" s="2559"/>
      <c r="N12" s="2559"/>
      <c r="O12" s="2559"/>
      <c r="P12" s="2559"/>
      <c r="Q12" s="2559"/>
      <c r="R12" s="2559"/>
      <c r="S12" s="2559"/>
      <c r="T12" s="2559"/>
      <c r="U12" s="2559"/>
      <c r="V12" s="2559"/>
      <c r="W12" s="2559"/>
      <c r="X12" s="2559"/>
      <c r="Y12" s="2559"/>
      <c r="Z12" s="2559"/>
      <c r="AA12" s="2559"/>
      <c r="AB12" s="2559"/>
      <c r="AC12" s="2559"/>
      <c r="AD12" s="2559"/>
      <c r="AE12" s="2559"/>
      <c r="AF12" s="2559"/>
      <c r="AG12" s="2559"/>
      <c r="AH12" s="2559"/>
      <c r="AI12" s="2559"/>
      <c r="AJ12" s="2559"/>
      <c r="AK12" s="2559"/>
      <c r="AL12" s="2559"/>
      <c r="AM12" s="2559"/>
      <c r="AN12" s="2559"/>
      <c r="AO12" s="2559"/>
      <c r="AP12" s="2559"/>
      <c r="AQ12" s="2559"/>
      <c r="AR12" s="2559"/>
      <c r="AS12" s="2559"/>
      <c r="AT12" s="2559"/>
      <c r="AU12" s="2559"/>
      <c r="AV12" s="2559"/>
      <c r="AW12" s="2559"/>
      <c r="AX12" s="2559"/>
      <c r="AY12" s="2559"/>
    </row>
    <row r="13" spans="1:89" ht="15.75" customHeight="1" thickBot="1">
      <c r="A13" s="326"/>
      <c r="B13" s="5317" t="s">
        <v>195</v>
      </c>
      <c r="C13" s="5390" t="s">
        <v>486</v>
      </c>
      <c r="D13" s="5390" t="s">
        <v>486</v>
      </c>
      <c r="E13" s="5390" t="s">
        <v>486</v>
      </c>
      <c r="F13" s="5390" t="s">
        <v>483</v>
      </c>
      <c r="G13" s="5390" t="s">
        <v>483</v>
      </c>
      <c r="H13" s="5407" t="s">
        <v>486</v>
      </c>
      <c r="I13" s="5408" t="s">
        <v>487</v>
      </c>
      <c r="J13" s="2559"/>
      <c r="K13" s="2559"/>
      <c r="L13" s="2559"/>
      <c r="M13" s="2559"/>
      <c r="N13" s="2559"/>
      <c r="O13" s="2559"/>
      <c r="P13" s="2559"/>
      <c r="Q13" s="2559"/>
      <c r="R13" s="2559"/>
      <c r="S13" s="2559"/>
      <c r="T13" s="2559"/>
      <c r="U13" s="2559"/>
      <c r="V13" s="2559"/>
      <c r="W13" s="2559"/>
      <c r="X13" s="2559"/>
      <c r="Y13" s="2559"/>
      <c r="Z13" s="2559"/>
      <c r="AA13" s="2559"/>
      <c r="AB13" s="2559"/>
      <c r="AC13" s="2559"/>
      <c r="AD13" s="2559"/>
      <c r="AE13" s="2559"/>
      <c r="AF13" s="2559"/>
      <c r="AG13" s="2559"/>
      <c r="AH13" s="2559"/>
      <c r="AI13" s="2559"/>
      <c r="AJ13" s="2559"/>
      <c r="AK13" s="2559"/>
      <c r="AL13" s="2559"/>
      <c r="AM13" s="2559"/>
      <c r="AN13" s="2559"/>
      <c r="AO13" s="2559"/>
      <c r="AP13" s="2559"/>
      <c r="AQ13" s="2559"/>
      <c r="AR13" s="2559"/>
      <c r="AS13" s="2559"/>
      <c r="AT13" s="2559"/>
      <c r="AU13" s="2559"/>
      <c r="AV13" s="2559"/>
      <c r="AW13" s="2559"/>
      <c r="AX13" s="2559"/>
      <c r="AY13" s="2559"/>
    </row>
    <row r="14" spans="1:89" ht="18" customHeight="1" thickBot="1">
      <c r="A14" s="5409" t="s">
        <v>488</v>
      </c>
      <c r="B14" s="342" t="s">
        <v>236</v>
      </c>
      <c r="C14" s="5395">
        <v>20</v>
      </c>
      <c r="D14" s="5396">
        <v>13.2</v>
      </c>
      <c r="E14" s="5396">
        <v>5.3</v>
      </c>
      <c r="F14" s="5396">
        <v>1.4</v>
      </c>
      <c r="G14" s="5410">
        <v>0.5</v>
      </c>
      <c r="H14" s="5410">
        <v>0.3</v>
      </c>
      <c r="I14" s="5397">
        <v>40.700000000000003</v>
      </c>
      <c r="J14" s="2559"/>
      <c r="K14" s="2559"/>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c r="AH14" s="2559"/>
      <c r="AI14" s="2559"/>
      <c r="AJ14" s="2559"/>
      <c r="AK14" s="2559"/>
      <c r="AL14" s="2559"/>
      <c r="AM14" s="2559"/>
      <c r="AN14" s="2559"/>
      <c r="AO14" s="2559"/>
      <c r="AP14" s="2559"/>
      <c r="AQ14" s="2559"/>
      <c r="AR14" s="2559"/>
      <c r="AS14" s="2559"/>
      <c r="AT14" s="2559"/>
      <c r="AU14" s="2559"/>
      <c r="AV14" s="2559"/>
      <c r="AW14" s="2559"/>
      <c r="AX14" s="2559"/>
      <c r="AY14" s="2559"/>
    </row>
    <row r="15" spans="1:89" ht="18.75" customHeight="1">
      <c r="A15" s="5405"/>
      <c r="B15" s="5312" t="s">
        <v>189</v>
      </c>
      <c r="C15" s="5388">
        <v>19.5</v>
      </c>
      <c r="D15" s="5389">
        <v>4</v>
      </c>
      <c r="E15" s="5390" t="s">
        <v>485</v>
      </c>
      <c r="F15" s="5390" t="s">
        <v>483</v>
      </c>
      <c r="G15" s="5390" t="s">
        <v>483</v>
      </c>
      <c r="H15" s="5390" t="s">
        <v>483</v>
      </c>
      <c r="I15" s="5391">
        <v>23.9</v>
      </c>
      <c r="J15" s="2559"/>
      <c r="K15" s="5411"/>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c r="AH15" s="2559"/>
      <c r="AI15" s="2559"/>
      <c r="AJ15" s="2559"/>
      <c r="AK15" s="2559"/>
      <c r="AL15" s="2559"/>
      <c r="AM15" s="2559"/>
      <c r="AN15" s="2559"/>
      <c r="AO15" s="2559"/>
      <c r="AP15" s="2559"/>
      <c r="AQ15" s="2559"/>
      <c r="AR15" s="2559"/>
      <c r="AS15" s="2559"/>
      <c r="AT15" s="2559"/>
      <c r="AU15" s="2559"/>
      <c r="AV15" s="2559"/>
      <c r="AW15" s="2559"/>
      <c r="AX15" s="2559"/>
      <c r="AY15" s="2559"/>
    </row>
    <row r="16" spans="1:89" ht="18" customHeight="1">
      <c r="A16" s="5317">
        <v>2</v>
      </c>
      <c r="B16" s="5317" t="s">
        <v>190</v>
      </c>
      <c r="C16" s="5388">
        <v>31.4</v>
      </c>
      <c r="D16" s="5389">
        <v>17.399999999999999</v>
      </c>
      <c r="E16" s="5389">
        <v>4.5</v>
      </c>
      <c r="F16" s="5389">
        <v>0.7</v>
      </c>
      <c r="G16" s="5390" t="s">
        <v>486</v>
      </c>
      <c r="H16" s="5390" t="s">
        <v>483</v>
      </c>
      <c r="I16" s="5391">
        <v>54.1</v>
      </c>
      <c r="J16" s="2559"/>
      <c r="K16" s="5411"/>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c r="AH16" s="2559"/>
      <c r="AI16" s="2559"/>
      <c r="AJ16" s="2559"/>
      <c r="AK16" s="2559"/>
      <c r="AL16" s="2559"/>
      <c r="AM16" s="2559"/>
      <c r="AN16" s="2559"/>
      <c r="AO16" s="2559"/>
      <c r="AP16" s="2559"/>
      <c r="AQ16" s="2559"/>
      <c r="AR16" s="2559"/>
      <c r="AS16" s="2559"/>
      <c r="AT16" s="2559"/>
      <c r="AU16" s="2559"/>
      <c r="AV16" s="2559"/>
      <c r="AW16" s="2559"/>
      <c r="AX16" s="2559"/>
      <c r="AY16" s="2559"/>
    </row>
    <row r="17" spans="1:51" ht="18" customHeight="1">
      <c r="A17" s="5317">
        <v>0</v>
      </c>
      <c r="B17" s="5317" t="s">
        <v>191</v>
      </c>
      <c r="C17" s="5388">
        <v>41.8</v>
      </c>
      <c r="D17" s="5389">
        <v>27.2</v>
      </c>
      <c r="E17" s="5389">
        <v>10</v>
      </c>
      <c r="F17" s="5389">
        <v>2.5</v>
      </c>
      <c r="G17" s="5390" t="s">
        <v>484</v>
      </c>
      <c r="H17" s="5390" t="s">
        <v>489</v>
      </c>
      <c r="I17" s="5391">
        <v>82.2</v>
      </c>
      <c r="J17" s="2559"/>
      <c r="K17" s="2559"/>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c r="AH17" s="2559"/>
      <c r="AI17" s="2559"/>
      <c r="AJ17" s="2559"/>
      <c r="AK17" s="2559"/>
      <c r="AL17" s="2559"/>
      <c r="AM17" s="2559"/>
      <c r="AN17" s="2559"/>
      <c r="AO17" s="2559"/>
      <c r="AP17" s="2559"/>
      <c r="AQ17" s="2559"/>
      <c r="AR17" s="2559"/>
      <c r="AS17" s="2559"/>
      <c r="AT17" s="2559"/>
      <c r="AU17" s="2559"/>
      <c r="AV17" s="2559"/>
      <c r="AW17" s="2559"/>
      <c r="AX17" s="2559"/>
      <c r="AY17" s="2559"/>
    </row>
    <row r="18" spans="1:51" ht="18" customHeight="1">
      <c r="A18" s="5317">
        <v>1</v>
      </c>
      <c r="B18" s="5317" t="s">
        <v>192</v>
      </c>
      <c r="C18" s="5388">
        <v>28.6</v>
      </c>
      <c r="D18" s="5389">
        <v>29.1</v>
      </c>
      <c r="E18" s="5389">
        <v>11.7</v>
      </c>
      <c r="F18" s="5389">
        <v>3.5</v>
      </c>
      <c r="G18" s="5389">
        <v>0.9</v>
      </c>
      <c r="H18" s="5390" t="s">
        <v>485</v>
      </c>
      <c r="I18" s="5391">
        <v>74.2</v>
      </c>
      <c r="J18" s="2559"/>
      <c r="K18" s="2559"/>
      <c r="L18" s="2559"/>
      <c r="M18" s="2559"/>
      <c r="N18" s="2559"/>
      <c r="O18" s="2559"/>
      <c r="P18" s="2559"/>
      <c r="Q18" s="2559"/>
      <c r="R18" s="2559"/>
      <c r="S18" s="2559"/>
      <c r="T18" s="2559"/>
      <c r="U18" s="2559"/>
      <c r="V18" s="2559"/>
      <c r="W18" s="2559"/>
      <c r="X18" s="2559"/>
      <c r="Y18" s="2559"/>
      <c r="Z18" s="2559"/>
      <c r="AA18" s="2559"/>
      <c r="AB18" s="2559"/>
      <c r="AC18" s="2559"/>
      <c r="AD18" s="2559"/>
      <c r="AE18" s="2559"/>
      <c r="AF18" s="2559"/>
      <c r="AG18" s="2559"/>
      <c r="AH18" s="2559"/>
      <c r="AI18" s="2559"/>
      <c r="AJ18" s="2559"/>
      <c r="AK18" s="2559"/>
      <c r="AL18" s="2559"/>
      <c r="AM18" s="2559"/>
      <c r="AN18" s="2559"/>
      <c r="AO18" s="2559"/>
      <c r="AP18" s="2559"/>
      <c r="AQ18" s="2559"/>
      <c r="AR18" s="2559"/>
      <c r="AS18" s="2559"/>
      <c r="AT18" s="2559"/>
      <c r="AU18" s="2559"/>
      <c r="AV18" s="2559"/>
      <c r="AW18" s="2559"/>
      <c r="AX18" s="2559"/>
      <c r="AY18" s="2559"/>
    </row>
    <row r="19" spans="1:51" ht="18" customHeight="1">
      <c r="A19" s="5317">
        <v>9</v>
      </c>
      <c r="B19" s="5317" t="s">
        <v>193</v>
      </c>
      <c r="C19" s="5388">
        <v>9.3000000000000007</v>
      </c>
      <c r="D19" s="5389">
        <v>13.2</v>
      </c>
      <c r="E19" s="5389">
        <v>9.1999999999999993</v>
      </c>
      <c r="F19" s="5389">
        <v>2.6</v>
      </c>
      <c r="G19" s="5389">
        <v>1</v>
      </c>
      <c r="H19" s="5390" t="s">
        <v>490</v>
      </c>
      <c r="I19" s="5391">
        <v>35.9</v>
      </c>
      <c r="J19" s="2559"/>
      <c r="K19" s="2559"/>
      <c r="L19" s="2559"/>
      <c r="M19" s="2559"/>
      <c r="N19" s="2559"/>
      <c r="O19" s="2559"/>
      <c r="P19" s="2559"/>
      <c r="Q19" s="2559"/>
      <c r="R19" s="2559"/>
      <c r="S19" s="2559"/>
      <c r="T19" s="2559"/>
      <c r="U19" s="2559"/>
      <c r="V19" s="2559"/>
      <c r="W19" s="2559"/>
      <c r="X19" s="2559"/>
      <c r="Y19" s="2559"/>
      <c r="Z19" s="2559"/>
      <c r="AA19" s="2559"/>
      <c r="AB19" s="2559"/>
      <c r="AC19" s="2559"/>
      <c r="AD19" s="2559"/>
      <c r="AE19" s="2559"/>
      <c r="AF19" s="2559"/>
      <c r="AG19" s="2559"/>
      <c r="AH19" s="2559"/>
      <c r="AI19" s="2559"/>
      <c r="AJ19" s="2559"/>
      <c r="AK19" s="2559"/>
      <c r="AL19" s="2559"/>
      <c r="AM19" s="2559"/>
      <c r="AN19" s="2559"/>
      <c r="AO19" s="2559"/>
      <c r="AP19" s="2559"/>
      <c r="AQ19" s="2559"/>
      <c r="AR19" s="2559"/>
      <c r="AS19" s="2559"/>
      <c r="AT19" s="2559"/>
      <c r="AU19" s="2559"/>
      <c r="AV19" s="2559"/>
      <c r="AW19" s="2559"/>
      <c r="AX19" s="2559"/>
      <c r="AY19" s="2559"/>
    </row>
    <row r="20" spans="1:51" ht="18" customHeight="1">
      <c r="A20" s="326"/>
      <c r="B20" s="5317" t="s">
        <v>194</v>
      </c>
      <c r="C20" s="5388">
        <v>2.6</v>
      </c>
      <c r="D20" s="5389">
        <v>2.2000000000000002</v>
      </c>
      <c r="E20" s="5389">
        <v>2.1</v>
      </c>
      <c r="F20" s="5389">
        <v>0.8</v>
      </c>
      <c r="G20" s="5390" t="s">
        <v>482</v>
      </c>
      <c r="H20" s="5390" t="s">
        <v>489</v>
      </c>
      <c r="I20" s="5391">
        <v>8.1999999999999993</v>
      </c>
      <c r="J20" s="2559"/>
      <c r="K20" s="2559"/>
      <c r="L20" s="2559"/>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c r="AH20" s="2559"/>
      <c r="AI20" s="2559"/>
      <c r="AJ20" s="2559"/>
      <c r="AK20" s="2559"/>
      <c r="AL20" s="2559"/>
      <c r="AM20" s="2559"/>
      <c r="AN20" s="2559"/>
      <c r="AO20" s="2559"/>
      <c r="AP20" s="2559"/>
      <c r="AQ20" s="2559"/>
      <c r="AR20" s="2559"/>
      <c r="AS20" s="2559"/>
      <c r="AT20" s="2559"/>
      <c r="AU20" s="2559"/>
      <c r="AV20" s="2559"/>
      <c r="AW20" s="2559"/>
      <c r="AX20" s="2559"/>
      <c r="AY20" s="2559"/>
    </row>
    <row r="21" spans="1:51" ht="15.75" customHeight="1" thickBot="1">
      <c r="A21" s="326"/>
      <c r="B21" s="5317" t="s">
        <v>195</v>
      </c>
      <c r="C21" s="5390" t="s">
        <v>489</v>
      </c>
      <c r="D21" s="5390" t="s">
        <v>489</v>
      </c>
      <c r="E21" s="5390" t="s">
        <v>486</v>
      </c>
      <c r="F21" s="5390" t="s">
        <v>486</v>
      </c>
      <c r="G21" s="5390" t="s">
        <v>483</v>
      </c>
      <c r="H21" s="5390" t="s">
        <v>483</v>
      </c>
      <c r="I21" s="5391">
        <v>0.6</v>
      </c>
      <c r="J21" s="2559"/>
      <c r="K21" s="2559"/>
      <c r="L21" s="2559"/>
      <c r="M21" s="2559"/>
      <c r="N21" s="2559"/>
      <c r="O21" s="2559"/>
      <c r="P21" s="2559"/>
      <c r="Q21" s="2559"/>
      <c r="R21" s="2559"/>
      <c r="S21" s="2559"/>
      <c r="T21" s="2559"/>
      <c r="U21" s="2559"/>
      <c r="V21" s="2559"/>
      <c r="W21" s="2559"/>
      <c r="X21" s="2559"/>
      <c r="Y21" s="2559"/>
      <c r="Z21" s="2559"/>
      <c r="AA21" s="2559"/>
      <c r="AB21" s="2559"/>
      <c r="AC21" s="2559"/>
      <c r="AD21" s="2559"/>
      <c r="AE21" s="2559"/>
      <c r="AF21" s="2559"/>
      <c r="AG21" s="2559"/>
      <c r="AH21" s="2559"/>
      <c r="AI21" s="2559"/>
      <c r="AJ21" s="2559"/>
      <c r="AK21" s="2559"/>
      <c r="AL21" s="2559"/>
      <c r="AM21" s="2559"/>
      <c r="AN21" s="2559"/>
      <c r="AO21" s="2559"/>
      <c r="AP21" s="2559"/>
      <c r="AQ21" s="2559"/>
      <c r="AR21" s="2559"/>
      <c r="AS21" s="2559"/>
      <c r="AT21" s="2559"/>
      <c r="AU21" s="2559"/>
      <c r="AV21" s="2559"/>
      <c r="AW21" s="2559"/>
      <c r="AX21" s="2559"/>
      <c r="AY21" s="2559"/>
    </row>
    <row r="22" spans="1:51" ht="19.5" customHeight="1" thickBot="1">
      <c r="A22" s="5409" t="s">
        <v>488</v>
      </c>
      <c r="B22" s="342" t="s">
        <v>236</v>
      </c>
      <c r="C22" s="5395">
        <v>19.5</v>
      </c>
      <c r="D22" s="5396">
        <v>13.4</v>
      </c>
      <c r="E22" s="5396">
        <v>5.4</v>
      </c>
      <c r="F22" s="5396">
        <v>1.5</v>
      </c>
      <c r="G22" s="5410">
        <v>0.4</v>
      </c>
      <c r="H22" s="5410">
        <v>0.2</v>
      </c>
      <c r="I22" s="5397">
        <v>40.4</v>
      </c>
      <c r="J22" s="2559"/>
      <c r="K22" s="2559"/>
      <c r="L22" s="2559"/>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59"/>
      <c r="AK22" s="2559"/>
      <c r="AL22" s="2559"/>
      <c r="AM22" s="2559"/>
      <c r="AN22" s="2559"/>
      <c r="AO22" s="2559"/>
      <c r="AP22" s="2559"/>
      <c r="AQ22" s="2559"/>
      <c r="AR22" s="2559"/>
      <c r="AS22" s="2559"/>
      <c r="AT22" s="2559"/>
      <c r="AU22" s="2559"/>
      <c r="AV22" s="2559"/>
      <c r="AW22" s="2559"/>
      <c r="AX22" s="2559"/>
      <c r="AY22" s="2559"/>
    </row>
    <row r="23" spans="1:51" ht="15.75" customHeight="1">
      <c r="A23" s="5412" t="s">
        <v>491</v>
      </c>
      <c r="B23" s="5399"/>
      <c r="C23" s="61"/>
      <c r="D23" s="61"/>
      <c r="J23" s="2559"/>
      <c r="K23" s="2559"/>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59"/>
      <c r="AK23" s="2559"/>
      <c r="AL23" s="2559"/>
      <c r="AM23" s="2559"/>
      <c r="AN23" s="2559"/>
      <c r="AO23" s="2559"/>
      <c r="AP23" s="2559"/>
      <c r="AQ23" s="2559"/>
      <c r="AR23" s="2559"/>
      <c r="AS23" s="2559"/>
      <c r="AT23" s="2559"/>
      <c r="AU23" s="2559"/>
      <c r="AV23" s="2559"/>
      <c r="AW23" s="2559"/>
      <c r="AX23" s="2559"/>
      <c r="AY23" s="2559"/>
    </row>
    <row r="24" spans="1:51" ht="15.75" customHeight="1">
      <c r="A24" s="5398" t="s">
        <v>492</v>
      </c>
      <c r="B24" s="61"/>
      <c r="C24" s="61"/>
      <c r="D24" s="61"/>
      <c r="J24" s="2559"/>
      <c r="K24" s="2559"/>
      <c r="L24" s="2559"/>
      <c r="M24" s="2559"/>
      <c r="N24" s="2559"/>
      <c r="O24" s="2559"/>
      <c r="P24" s="2559"/>
      <c r="Q24" s="2559"/>
      <c r="R24" s="2559"/>
      <c r="S24" s="2559"/>
      <c r="T24" s="2559"/>
      <c r="U24" s="2559"/>
      <c r="V24" s="2559"/>
      <c r="W24" s="2559"/>
      <c r="X24" s="2559"/>
      <c r="Y24" s="2559"/>
      <c r="Z24" s="2559"/>
      <c r="AA24" s="2559"/>
      <c r="AB24" s="2559"/>
      <c r="AC24" s="2559"/>
      <c r="AD24" s="2559"/>
      <c r="AE24" s="2559"/>
      <c r="AF24" s="2559"/>
      <c r="AG24" s="2559"/>
      <c r="AH24" s="2559"/>
      <c r="AI24" s="2559"/>
      <c r="AJ24" s="2559"/>
      <c r="AK24" s="2559"/>
      <c r="AL24" s="2559"/>
      <c r="AM24" s="2559"/>
      <c r="AN24" s="2559"/>
      <c r="AO24" s="2559"/>
      <c r="AP24" s="2559"/>
      <c r="AQ24" s="2559"/>
      <c r="AR24" s="2559"/>
      <c r="AS24" s="2559"/>
      <c r="AT24" s="2559"/>
      <c r="AU24" s="2559"/>
      <c r="AV24" s="2559"/>
      <c r="AW24" s="2559"/>
      <c r="AX24" s="2559"/>
      <c r="AY24" s="2559"/>
    </row>
    <row r="25" spans="1:51" ht="15.75" customHeight="1">
      <c r="A25" s="5413" t="s">
        <v>493</v>
      </c>
      <c r="B25" s="61"/>
      <c r="C25" s="61"/>
      <c r="D25" s="61"/>
      <c r="J25" s="2559"/>
      <c r="K25" s="2559"/>
      <c r="L25" s="2559"/>
      <c r="M25" s="2559"/>
      <c r="N25" s="2559"/>
      <c r="O25" s="2559"/>
      <c r="P25" s="2559"/>
      <c r="Q25" s="2559"/>
      <c r="R25" s="2559"/>
      <c r="S25" s="2559"/>
      <c r="T25" s="2559"/>
      <c r="U25" s="2559"/>
      <c r="V25" s="2559"/>
      <c r="W25" s="2559"/>
      <c r="X25" s="2559"/>
      <c r="Y25" s="2559"/>
      <c r="Z25" s="2559"/>
      <c r="AA25" s="2559"/>
      <c r="AB25" s="2559"/>
      <c r="AC25" s="2559"/>
      <c r="AD25" s="2559"/>
      <c r="AE25" s="2559"/>
      <c r="AF25" s="2559"/>
      <c r="AG25" s="2559"/>
      <c r="AH25" s="2559"/>
      <c r="AI25" s="2559"/>
      <c r="AJ25" s="2559"/>
      <c r="AK25" s="2559"/>
      <c r="AL25" s="2559"/>
      <c r="AM25" s="2559"/>
      <c r="AN25" s="2559"/>
      <c r="AO25" s="2559"/>
      <c r="AP25" s="2559"/>
      <c r="AQ25" s="2559"/>
      <c r="AR25" s="2559"/>
      <c r="AS25" s="2559"/>
      <c r="AT25" s="2559"/>
      <c r="AU25" s="2559"/>
      <c r="AV25" s="2559"/>
      <c r="AW25" s="2559"/>
      <c r="AX25" s="2559"/>
      <c r="AY25" s="2559"/>
    </row>
    <row r="26" spans="1:51" ht="15.75" customHeight="1">
      <c r="A26" s="5297" t="s">
        <v>494</v>
      </c>
      <c r="B26" s="61"/>
      <c r="C26" s="61"/>
      <c r="D26" s="61"/>
      <c r="J26" s="2559"/>
      <c r="K26" s="2559"/>
      <c r="L26" s="2559"/>
      <c r="M26" s="2559"/>
      <c r="N26" s="2559"/>
      <c r="O26" s="2559"/>
      <c r="P26" s="2559"/>
      <c r="Q26" s="2559"/>
      <c r="R26" s="2559"/>
      <c r="S26" s="2559"/>
      <c r="T26" s="2559"/>
      <c r="U26" s="2559"/>
      <c r="V26" s="2559"/>
      <c r="W26" s="2559"/>
      <c r="X26" s="2559"/>
      <c r="Y26" s="2559"/>
      <c r="Z26" s="2559"/>
      <c r="AA26" s="2559"/>
      <c r="AB26" s="2559"/>
      <c r="AC26" s="2559"/>
      <c r="AD26" s="2559"/>
      <c r="AE26" s="2559"/>
      <c r="AF26" s="2559"/>
      <c r="AG26" s="2559"/>
      <c r="AH26" s="2559"/>
      <c r="AI26" s="2559"/>
      <c r="AJ26" s="2559"/>
      <c r="AK26" s="2559"/>
      <c r="AL26" s="2559"/>
      <c r="AM26" s="2559"/>
      <c r="AN26" s="2559"/>
      <c r="AO26" s="2559"/>
      <c r="AP26" s="2559"/>
      <c r="AQ26" s="2559"/>
      <c r="AR26" s="2559"/>
      <c r="AS26" s="2559"/>
      <c r="AT26" s="2559"/>
      <c r="AU26" s="2559"/>
      <c r="AV26" s="2559"/>
      <c r="AW26" s="2559"/>
      <c r="AX26" s="2559"/>
      <c r="AY26" s="2559"/>
    </row>
    <row r="27" spans="1:51" ht="15.75" customHeight="1">
      <c r="A27" s="5297" t="s">
        <v>495</v>
      </c>
      <c r="B27" s="61"/>
      <c r="C27" s="61"/>
      <c r="D27" s="61"/>
      <c r="J27" s="2559"/>
      <c r="K27" s="2559"/>
      <c r="L27" s="2559"/>
      <c r="M27" s="2559"/>
      <c r="N27" s="2559"/>
      <c r="O27" s="2559"/>
      <c r="P27" s="2559"/>
      <c r="Q27" s="2559"/>
      <c r="R27" s="2559"/>
      <c r="S27" s="2559"/>
      <c r="T27" s="2559"/>
      <c r="U27" s="2559"/>
      <c r="V27" s="2559"/>
      <c r="W27" s="2559"/>
      <c r="X27" s="2559"/>
      <c r="Y27" s="2559"/>
      <c r="Z27" s="2559"/>
      <c r="AA27" s="2559"/>
      <c r="AB27" s="2559"/>
      <c r="AC27" s="2559"/>
      <c r="AD27" s="2559"/>
      <c r="AE27" s="2559"/>
      <c r="AF27" s="2559"/>
      <c r="AG27" s="2559"/>
      <c r="AH27" s="2559"/>
      <c r="AI27" s="2559"/>
      <c r="AJ27" s="2559"/>
      <c r="AK27" s="2559"/>
      <c r="AL27" s="2559"/>
      <c r="AM27" s="2559"/>
      <c r="AN27" s="2559"/>
      <c r="AO27" s="2559"/>
      <c r="AP27" s="2559"/>
      <c r="AQ27" s="2559"/>
      <c r="AR27" s="2559"/>
      <c r="AS27" s="2559"/>
      <c r="AT27" s="2559"/>
      <c r="AU27" s="2559"/>
      <c r="AV27" s="2559"/>
      <c r="AW27" s="2559"/>
      <c r="AX27" s="2559"/>
      <c r="AY27" s="2559"/>
    </row>
    <row r="28" spans="1:51" ht="15.75" customHeight="1">
      <c r="A28" s="5297" t="s">
        <v>496</v>
      </c>
      <c r="B28" s="61"/>
      <c r="C28" s="61"/>
      <c r="D28" s="61"/>
      <c r="J28" s="2559"/>
      <c r="K28" s="2559"/>
      <c r="L28" s="2559"/>
      <c r="M28" s="2559"/>
      <c r="N28" s="2559"/>
      <c r="O28" s="2559"/>
      <c r="P28" s="2559"/>
      <c r="Q28" s="2559"/>
      <c r="R28" s="2559"/>
      <c r="S28" s="2559"/>
      <c r="T28" s="2559"/>
      <c r="U28" s="2559"/>
      <c r="V28" s="2559"/>
      <c r="W28" s="2559"/>
      <c r="X28" s="2559"/>
      <c r="Y28" s="2559"/>
      <c r="Z28" s="2559"/>
      <c r="AA28" s="2559"/>
      <c r="AB28" s="2559"/>
      <c r="AC28" s="2559"/>
      <c r="AD28" s="2559"/>
      <c r="AE28" s="2559"/>
      <c r="AF28" s="2559"/>
      <c r="AG28" s="2559"/>
      <c r="AH28" s="2559"/>
      <c r="AI28" s="2559"/>
      <c r="AJ28" s="2559"/>
      <c r="AK28" s="2559"/>
      <c r="AL28" s="2559"/>
      <c r="AM28" s="2559"/>
      <c r="AN28" s="2559"/>
      <c r="AO28" s="2559"/>
      <c r="AP28" s="2559"/>
      <c r="AQ28" s="2559"/>
      <c r="AR28" s="2559"/>
      <c r="AS28" s="2559"/>
      <c r="AT28" s="2559"/>
      <c r="AU28" s="2559"/>
      <c r="AV28" s="2559"/>
      <c r="AW28" s="2559"/>
      <c r="AX28" s="2559"/>
      <c r="AY28" s="2559"/>
    </row>
    <row r="29" spans="1:51" ht="17.25" customHeight="1">
      <c r="J29" s="2559"/>
      <c r="K29" s="2559"/>
      <c r="L29" s="2559"/>
      <c r="M29" s="2559"/>
      <c r="N29" s="2559"/>
      <c r="O29" s="2559"/>
      <c r="P29" s="2559"/>
      <c r="Q29" s="2559"/>
      <c r="R29" s="2559"/>
      <c r="S29" s="2559"/>
      <c r="T29" s="2559"/>
      <c r="U29" s="2559"/>
      <c r="V29" s="2559"/>
      <c r="W29" s="2559"/>
      <c r="X29" s="2559"/>
      <c r="Y29" s="2559"/>
      <c r="Z29" s="2559"/>
      <c r="AA29" s="2559"/>
      <c r="AB29" s="2559"/>
      <c r="AC29" s="2559"/>
      <c r="AD29" s="2559"/>
      <c r="AE29" s="2559"/>
      <c r="AF29" s="2559"/>
      <c r="AG29" s="2559"/>
      <c r="AH29" s="2559"/>
      <c r="AI29" s="2559"/>
      <c r="AJ29" s="2559"/>
      <c r="AK29" s="2559"/>
      <c r="AL29" s="2559"/>
      <c r="AM29" s="2559"/>
      <c r="AN29" s="2559"/>
      <c r="AO29" s="2559"/>
      <c r="AP29" s="2559"/>
      <c r="AQ29" s="2559"/>
      <c r="AR29" s="2559"/>
      <c r="AS29" s="2559"/>
      <c r="AT29" s="2559"/>
      <c r="AU29" s="2559"/>
      <c r="AV29" s="2559"/>
      <c r="AW29" s="2559"/>
      <c r="AX29" s="2559"/>
      <c r="AY29" s="2559"/>
    </row>
    <row r="30" spans="1:51">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59"/>
      <c r="AM30" s="2559"/>
      <c r="AN30" s="2559"/>
      <c r="AO30" s="2559"/>
      <c r="AP30" s="2559"/>
      <c r="AQ30" s="2559"/>
      <c r="AR30" s="2559"/>
      <c r="AS30" s="2559"/>
      <c r="AT30" s="2559"/>
      <c r="AU30" s="2559"/>
      <c r="AV30" s="2559"/>
      <c r="AW30" s="2559"/>
      <c r="AX30" s="2559"/>
      <c r="AY30" s="2559"/>
    </row>
  </sheetData>
  <mergeCells count="1">
    <mergeCell ref="A1:C1"/>
  </mergeCells>
  <hyperlinks>
    <hyperlink ref="A1" location="CONTENT!A1" display="Back to table of contents"/>
  </hyperlinks>
  <pageMargins left="0.94488188976377963" right="0.35433070866141736" top="0.94488188976377963" bottom="0.39370078740157483" header="0.51181102362204722" footer="0.39370078740157483"/>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K27"/>
  <sheetViews>
    <sheetView workbookViewId="0">
      <selection activeCell="J1" sqref="J1:J1048576"/>
    </sheetView>
  </sheetViews>
  <sheetFormatPr defaultColWidth="10.6640625" defaultRowHeight="15.75"/>
  <cols>
    <col min="1" max="1" width="15.6640625" style="10" customWidth="1"/>
    <col min="2" max="2" width="17" style="10" customWidth="1"/>
    <col min="3" max="3" width="14.5" style="10" customWidth="1"/>
    <col min="4" max="4" width="14.1640625" style="10" customWidth="1"/>
    <col min="5" max="5" width="16.5" style="10" customWidth="1"/>
    <col min="6" max="6" width="13.33203125" style="10" customWidth="1"/>
    <col min="7" max="7" width="16.5" style="10" customWidth="1"/>
    <col min="8" max="8" width="16.1640625" style="10" customWidth="1"/>
    <col min="9" max="9" width="16.33203125" style="10" customWidth="1"/>
    <col min="10" max="16384" width="10.66406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75" customHeight="1">
      <c r="A2" s="6" t="s">
        <v>497</v>
      </c>
    </row>
    <row r="3" spans="1:89" ht="12.75" customHeight="1" thickBot="1"/>
    <row r="4" spans="1:89" ht="20.25" customHeight="1" thickBot="1">
      <c r="A4" s="5371"/>
      <c r="B4" s="5371"/>
      <c r="C4" s="5380" t="s">
        <v>474</v>
      </c>
      <c r="D4" s="5381"/>
      <c r="E4" s="5381"/>
      <c r="F4" s="5382"/>
      <c r="G4" s="5381"/>
      <c r="H4" s="5381"/>
      <c r="I4" s="5371"/>
    </row>
    <row r="5" spans="1:89" ht="21" customHeight="1" thickBot="1">
      <c r="A5" s="5329" t="s">
        <v>3</v>
      </c>
      <c r="B5" s="5329" t="s">
        <v>475</v>
      </c>
      <c r="C5" s="5383" t="s">
        <v>476</v>
      </c>
      <c r="D5" s="5307" t="s">
        <v>477</v>
      </c>
      <c r="E5" s="5307" t="s">
        <v>478</v>
      </c>
      <c r="F5" s="5307" t="s">
        <v>479</v>
      </c>
      <c r="G5" s="5307" t="s">
        <v>480</v>
      </c>
      <c r="H5" s="5384" t="s">
        <v>481</v>
      </c>
      <c r="I5" s="5385" t="s">
        <v>260</v>
      </c>
    </row>
    <row r="6" spans="1:89" ht="18" customHeight="1">
      <c r="A6" s="5386"/>
      <c r="B6" s="5387" t="s">
        <v>189</v>
      </c>
      <c r="C6" s="5388">
        <v>18.899999999999999</v>
      </c>
      <c r="D6" s="5389">
        <v>3.8</v>
      </c>
      <c r="E6" s="5390" t="s">
        <v>482</v>
      </c>
      <c r="F6" s="5390" t="s">
        <v>483</v>
      </c>
      <c r="G6" s="5390" t="s">
        <v>483</v>
      </c>
      <c r="H6" s="5390" t="s">
        <v>483</v>
      </c>
      <c r="I6" s="5391">
        <v>23</v>
      </c>
    </row>
    <row r="7" spans="1:89" ht="18" customHeight="1">
      <c r="A7" s="5387">
        <v>2</v>
      </c>
      <c r="B7" s="5387" t="s">
        <v>190</v>
      </c>
      <c r="C7" s="5388">
        <v>31.9</v>
      </c>
      <c r="D7" s="5389">
        <v>16</v>
      </c>
      <c r="E7" s="5389">
        <v>4.7</v>
      </c>
      <c r="F7" s="5389">
        <v>0.7</v>
      </c>
      <c r="G7" s="5390" t="s">
        <v>483</v>
      </c>
      <c r="H7" s="5390" t="s">
        <v>483</v>
      </c>
      <c r="I7" s="5391">
        <v>53.3</v>
      </c>
    </row>
    <row r="8" spans="1:89" ht="18" customHeight="1">
      <c r="A8" s="5387">
        <v>0</v>
      </c>
      <c r="B8" s="5387" t="s">
        <v>191</v>
      </c>
      <c r="C8" s="5388">
        <v>44</v>
      </c>
      <c r="D8" s="5389">
        <v>26.6</v>
      </c>
      <c r="E8" s="5389">
        <v>9.4</v>
      </c>
      <c r="F8" s="5389">
        <v>2.2000000000000002</v>
      </c>
      <c r="G8" s="5390" t="s">
        <v>484</v>
      </c>
      <c r="H8" s="5390" t="s">
        <v>485</v>
      </c>
      <c r="I8" s="5391">
        <v>83.1</v>
      </c>
    </row>
    <row r="9" spans="1:89" ht="18" customHeight="1">
      <c r="A9" s="5387">
        <v>1</v>
      </c>
      <c r="B9" s="5387" t="s">
        <v>192</v>
      </c>
      <c r="C9" s="5388">
        <v>28.4</v>
      </c>
      <c r="D9" s="5389">
        <v>29.5</v>
      </c>
      <c r="E9" s="5389">
        <v>11.9</v>
      </c>
      <c r="F9" s="5389">
        <v>3.4</v>
      </c>
      <c r="G9" s="5389">
        <v>1</v>
      </c>
      <c r="H9" s="5390" t="s">
        <v>490</v>
      </c>
      <c r="I9" s="5391">
        <v>74.8</v>
      </c>
    </row>
    <row r="10" spans="1:89" ht="18" customHeight="1">
      <c r="A10" s="5387">
        <v>8</v>
      </c>
      <c r="B10" s="5387" t="s">
        <v>193</v>
      </c>
      <c r="C10" s="5388">
        <v>10</v>
      </c>
      <c r="D10" s="5389">
        <v>12.1</v>
      </c>
      <c r="E10" s="5389">
        <v>7.1</v>
      </c>
      <c r="F10" s="5389">
        <v>1.6</v>
      </c>
      <c r="G10" s="5389">
        <v>1.1000000000000001</v>
      </c>
      <c r="H10" s="5390" t="s">
        <v>485</v>
      </c>
      <c r="I10" s="5391">
        <v>32.299999999999997</v>
      </c>
    </row>
    <row r="11" spans="1:89" ht="18" customHeight="1">
      <c r="A11" s="5392"/>
      <c r="B11" s="5387" t="s">
        <v>194</v>
      </c>
      <c r="C11" s="5388">
        <v>2.5</v>
      </c>
      <c r="D11" s="5389">
        <v>2.1</v>
      </c>
      <c r="E11" s="5389">
        <v>1.4</v>
      </c>
      <c r="F11" s="5389">
        <v>0.7</v>
      </c>
      <c r="G11" s="5390" t="s">
        <v>482</v>
      </c>
      <c r="H11" s="5390" t="s">
        <v>485</v>
      </c>
      <c r="I11" s="5391">
        <v>7.4</v>
      </c>
    </row>
    <row r="12" spans="1:89" ht="18" customHeight="1" thickBot="1">
      <c r="A12" s="5392"/>
      <c r="B12" s="5387" t="s">
        <v>195</v>
      </c>
      <c r="C12" s="5390" t="s">
        <v>486</v>
      </c>
      <c r="D12" s="5390" t="s">
        <v>486</v>
      </c>
      <c r="E12" s="5390" t="s">
        <v>483</v>
      </c>
      <c r="F12" s="5390" t="s">
        <v>483</v>
      </c>
      <c r="G12" s="5390" t="s">
        <v>483</v>
      </c>
      <c r="H12" s="5390" t="s">
        <v>486</v>
      </c>
      <c r="I12" s="5393" t="s">
        <v>498</v>
      </c>
    </row>
    <row r="13" spans="1:89" ht="21" customHeight="1" thickBot="1">
      <c r="A13" s="5394" t="s">
        <v>499</v>
      </c>
      <c r="B13" s="5363" t="s">
        <v>236</v>
      </c>
      <c r="C13" s="5395">
        <v>19.8</v>
      </c>
      <c r="D13" s="5396">
        <v>13</v>
      </c>
      <c r="E13" s="5396">
        <v>5</v>
      </c>
      <c r="F13" s="5396">
        <v>1.2</v>
      </c>
      <c r="G13" s="5396">
        <v>0.4</v>
      </c>
      <c r="H13" s="5396">
        <v>0.3</v>
      </c>
      <c r="I13" s="5397">
        <v>39.699999999999996</v>
      </c>
    </row>
    <row r="14" spans="1:89" ht="18" customHeight="1">
      <c r="A14" s="5386"/>
      <c r="B14" s="5387" t="s">
        <v>189</v>
      </c>
      <c r="C14" s="5388">
        <v>17.8</v>
      </c>
      <c r="D14" s="5389">
        <v>4</v>
      </c>
      <c r="E14" s="5390" t="s">
        <v>485</v>
      </c>
      <c r="F14" s="5390" t="s">
        <v>483</v>
      </c>
      <c r="G14" s="5390" t="s">
        <v>483</v>
      </c>
      <c r="H14" s="5390" t="s">
        <v>483</v>
      </c>
      <c r="I14" s="5391">
        <v>22.2</v>
      </c>
    </row>
    <row r="15" spans="1:89" ht="18" customHeight="1">
      <c r="A15" s="5387">
        <v>2</v>
      </c>
      <c r="B15" s="5387" t="s">
        <v>190</v>
      </c>
      <c r="C15" s="5388">
        <v>30.4</v>
      </c>
      <c r="D15" s="5389">
        <v>16.8</v>
      </c>
      <c r="E15" s="5389">
        <v>4.2</v>
      </c>
      <c r="F15" s="5390" t="s">
        <v>490</v>
      </c>
      <c r="G15" s="5390" t="s">
        <v>486</v>
      </c>
      <c r="H15" s="5390" t="s">
        <v>483</v>
      </c>
      <c r="I15" s="5391">
        <v>52.1</v>
      </c>
      <c r="J15" s="3067"/>
    </row>
    <row r="16" spans="1:89" ht="18" customHeight="1">
      <c r="A16" s="5387">
        <v>0</v>
      </c>
      <c r="B16" s="5387" t="s">
        <v>191</v>
      </c>
      <c r="C16" s="5388">
        <v>41.7</v>
      </c>
      <c r="D16" s="5389">
        <v>26.7</v>
      </c>
      <c r="E16" s="5389">
        <v>9.3000000000000007</v>
      </c>
      <c r="F16" s="5389">
        <v>2.4</v>
      </c>
      <c r="G16" s="5390" t="s">
        <v>484</v>
      </c>
      <c r="H16" s="5390" t="s">
        <v>486</v>
      </c>
      <c r="I16" s="5391">
        <v>80.7</v>
      </c>
      <c r="J16" s="3067"/>
    </row>
    <row r="17" spans="1:10" ht="18" customHeight="1">
      <c r="A17" s="5387">
        <v>1</v>
      </c>
      <c r="B17" s="5387" t="s">
        <v>192</v>
      </c>
      <c r="C17" s="5388">
        <v>28.6</v>
      </c>
      <c r="D17" s="5389">
        <v>29</v>
      </c>
      <c r="E17" s="5389">
        <v>11.1</v>
      </c>
      <c r="F17" s="5389">
        <v>3.3</v>
      </c>
      <c r="G17" s="5389">
        <v>0.8</v>
      </c>
      <c r="H17" s="5390" t="s">
        <v>482</v>
      </c>
      <c r="I17" s="5391">
        <v>73.099999999999994</v>
      </c>
      <c r="J17" s="3067"/>
    </row>
    <row r="18" spans="1:10" ht="18" customHeight="1">
      <c r="A18" s="5387">
        <v>9</v>
      </c>
      <c r="B18" s="5387" t="s">
        <v>193</v>
      </c>
      <c r="C18" s="5388">
        <v>9.4</v>
      </c>
      <c r="D18" s="5389">
        <v>13.1</v>
      </c>
      <c r="E18" s="5389">
        <v>8.4</v>
      </c>
      <c r="F18" s="5389">
        <v>2.2999999999999998</v>
      </c>
      <c r="G18" s="5389">
        <v>0.9</v>
      </c>
      <c r="H18" s="5390" t="s">
        <v>485</v>
      </c>
      <c r="I18" s="5391">
        <v>34.5</v>
      </c>
      <c r="J18" s="3067"/>
    </row>
    <row r="19" spans="1:10" ht="18" customHeight="1">
      <c r="A19" s="5392"/>
      <c r="B19" s="5387" t="s">
        <v>194</v>
      </c>
      <c r="C19" s="5388">
        <v>2.6</v>
      </c>
      <c r="D19" s="5389">
        <v>2.2000000000000002</v>
      </c>
      <c r="E19" s="5389">
        <v>2</v>
      </c>
      <c r="F19" s="5390" t="s">
        <v>484</v>
      </c>
      <c r="G19" s="5390" t="s">
        <v>482</v>
      </c>
      <c r="H19" s="5390" t="s">
        <v>489</v>
      </c>
      <c r="I19" s="5391">
        <v>7.8</v>
      </c>
      <c r="J19" s="3067"/>
    </row>
    <row r="20" spans="1:10" ht="18" customHeight="1" thickBot="1">
      <c r="A20" s="5392"/>
      <c r="B20" s="5387" t="s">
        <v>195</v>
      </c>
      <c r="C20" s="5390" t="s">
        <v>489</v>
      </c>
      <c r="D20" s="5390" t="s">
        <v>489</v>
      </c>
      <c r="E20" s="5390" t="s">
        <v>486</v>
      </c>
      <c r="F20" s="5390" t="s">
        <v>483</v>
      </c>
      <c r="G20" s="5390" t="s">
        <v>483</v>
      </c>
      <c r="H20" s="5390" t="s">
        <v>483</v>
      </c>
      <c r="I20" s="5391">
        <v>0.5</v>
      </c>
    </row>
    <row r="21" spans="1:10" ht="24" customHeight="1" thickBot="1">
      <c r="A21" s="5394" t="s">
        <v>499</v>
      </c>
      <c r="B21" s="5363" t="s">
        <v>236</v>
      </c>
      <c r="C21" s="5395">
        <v>19</v>
      </c>
      <c r="D21" s="5396">
        <v>13.2</v>
      </c>
      <c r="E21" s="5396">
        <v>5.0999999999999996</v>
      </c>
      <c r="F21" s="5396">
        <v>1.3</v>
      </c>
      <c r="G21" s="5396">
        <v>0.4</v>
      </c>
      <c r="H21" s="5396">
        <v>0.2</v>
      </c>
      <c r="I21" s="5397">
        <v>39.200000000000003</v>
      </c>
    </row>
    <row r="22" spans="1:10" ht="22.5" customHeight="1">
      <c r="A22" s="5398" t="s">
        <v>500</v>
      </c>
      <c r="B22" s="5399"/>
      <c r="C22" s="61"/>
      <c r="D22" s="61"/>
      <c r="E22" s="61"/>
      <c r="F22" s="61"/>
      <c r="G22" s="61"/>
    </row>
    <row r="23" spans="1:10" ht="17.25" customHeight="1">
      <c r="A23" s="5398" t="s">
        <v>501</v>
      </c>
      <c r="B23" s="5399"/>
      <c r="C23" s="61"/>
      <c r="D23" s="61"/>
      <c r="E23" s="61"/>
      <c r="F23" s="61"/>
      <c r="G23" s="61"/>
    </row>
    <row r="24" spans="1:10" ht="17.25" customHeight="1">
      <c r="A24" s="5398" t="s">
        <v>502</v>
      </c>
      <c r="B24" s="5399"/>
      <c r="C24" s="61"/>
      <c r="D24" s="61"/>
      <c r="E24" s="61"/>
      <c r="F24" s="61"/>
      <c r="G24" s="61"/>
    </row>
    <row r="25" spans="1:10" ht="17.25" customHeight="1">
      <c r="A25" s="5297" t="s">
        <v>503</v>
      </c>
      <c r="B25" s="61"/>
      <c r="C25" s="61"/>
      <c r="D25" s="61"/>
      <c r="E25" s="61"/>
      <c r="F25" s="61"/>
      <c r="G25" s="61"/>
    </row>
    <row r="26" spans="1:10" ht="17.25" customHeight="1">
      <c r="A26" s="5297" t="s">
        <v>504</v>
      </c>
      <c r="B26" s="61"/>
      <c r="C26" s="61"/>
      <c r="D26" s="61"/>
      <c r="E26" s="61"/>
      <c r="F26" s="61"/>
      <c r="G26" s="61"/>
    </row>
    <row r="27" spans="1:10" ht="14.25" customHeight="1"/>
  </sheetData>
  <mergeCells count="1">
    <mergeCell ref="A1:C1"/>
  </mergeCells>
  <hyperlinks>
    <hyperlink ref="A1" location="CONTENT!A1" display="Back to table of contents"/>
  </hyperlinks>
  <pageMargins left="0.9055118110236221" right="0.23622047244094491" top="0.82677165354330717" bottom="0.43307086614173229" header="0.74803149606299213" footer="0.39370078740157483"/>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L50"/>
  <sheetViews>
    <sheetView workbookViewId="0">
      <selection sqref="A1:XFD1"/>
    </sheetView>
  </sheetViews>
  <sheetFormatPr defaultColWidth="10.6640625" defaultRowHeight="15.75"/>
  <cols>
    <col min="1" max="1" width="32.33203125" style="10" customWidth="1"/>
    <col min="2" max="2" width="15" style="10" customWidth="1"/>
    <col min="3" max="3" width="14.83203125" style="10" customWidth="1"/>
    <col min="4" max="4" width="14.5" style="10" customWidth="1"/>
    <col min="5" max="5" width="16.83203125" style="10" customWidth="1"/>
    <col min="6" max="10" width="12.33203125" style="2559" customWidth="1"/>
    <col min="11" max="16384" width="10.6640625" style="10"/>
  </cols>
  <sheetData>
    <row r="1" spans="1:90">
      <c r="A1" s="6224" t="s">
        <v>709</v>
      </c>
      <c r="B1" s="6224"/>
      <c r="C1" s="6224"/>
      <c r="F1" s="10"/>
      <c r="G1" s="10"/>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4" customHeight="1">
      <c r="A2" s="5360" t="s">
        <v>505</v>
      </c>
      <c r="K2" s="2559"/>
      <c r="L2" s="2559"/>
      <c r="M2" s="2559"/>
      <c r="N2" s="2559"/>
      <c r="O2" s="2559"/>
      <c r="P2" s="2559"/>
      <c r="Q2" s="2559"/>
      <c r="R2" s="2559"/>
      <c r="S2" s="2559"/>
      <c r="T2" s="2559"/>
      <c r="U2" s="2559"/>
      <c r="V2" s="2559"/>
      <c r="W2" s="2559"/>
      <c r="X2" s="2559"/>
      <c r="Y2" s="2559"/>
      <c r="Z2" s="2559"/>
      <c r="AA2" s="2559"/>
      <c r="AB2" s="2559"/>
      <c r="AC2" s="2559"/>
      <c r="AD2" s="2559"/>
      <c r="AE2" s="2559"/>
      <c r="AF2" s="2559"/>
      <c r="AG2" s="2559"/>
    </row>
    <row r="3" spans="1:90" ht="20.25" customHeight="1" thickBot="1">
      <c r="A3" s="43"/>
      <c r="K3" s="2559"/>
      <c r="L3" s="2559"/>
      <c r="M3" s="2559"/>
      <c r="N3" s="2559"/>
      <c r="O3" s="2559"/>
      <c r="P3" s="2559"/>
      <c r="Q3" s="2559"/>
      <c r="R3" s="2559"/>
      <c r="S3" s="2559"/>
      <c r="T3" s="2559"/>
      <c r="U3" s="2559"/>
      <c r="V3" s="2559"/>
      <c r="W3" s="2559"/>
      <c r="X3" s="2559"/>
      <c r="Y3" s="2559"/>
      <c r="Z3" s="2559"/>
      <c r="AA3" s="2559"/>
      <c r="AB3" s="2559"/>
      <c r="AC3" s="2559"/>
      <c r="AD3" s="2559"/>
      <c r="AE3" s="2559"/>
      <c r="AF3" s="2559"/>
      <c r="AG3" s="2559"/>
    </row>
    <row r="4" spans="1:90" ht="30.75" customHeight="1" thickBot="1">
      <c r="A4" s="5371"/>
      <c r="B4" s="6263">
        <v>2018</v>
      </c>
      <c r="C4" s="6277"/>
      <c r="D4" s="6263">
        <v>2019</v>
      </c>
      <c r="E4" s="6277"/>
      <c r="K4" s="2559"/>
      <c r="L4" s="2559"/>
      <c r="M4" s="2559"/>
      <c r="N4" s="2559"/>
      <c r="O4" s="2559"/>
      <c r="P4" s="2559"/>
      <c r="Q4" s="2559"/>
      <c r="R4" s="2559"/>
      <c r="S4" s="2559"/>
      <c r="T4" s="2559"/>
      <c r="U4" s="2559"/>
      <c r="V4" s="2559"/>
      <c r="W4" s="2559"/>
      <c r="X4" s="2559"/>
      <c r="Y4" s="2559"/>
      <c r="Z4" s="2559"/>
      <c r="AA4" s="2559"/>
      <c r="AB4" s="2559"/>
      <c r="AC4" s="2559"/>
      <c r="AD4" s="2559"/>
      <c r="AE4" s="2559"/>
      <c r="AF4" s="2559"/>
      <c r="AG4" s="2559"/>
    </row>
    <row r="5" spans="1:90" ht="35.25" customHeight="1" thickBot="1">
      <c r="A5" s="326"/>
      <c r="B5" s="5372" t="s">
        <v>30</v>
      </c>
      <c r="C5" s="5373" t="s">
        <v>31</v>
      </c>
      <c r="D5" s="5372" t="s">
        <v>30</v>
      </c>
      <c r="E5" s="5373" t="s">
        <v>31</v>
      </c>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row>
    <row r="6" spans="1:90" ht="24" customHeight="1">
      <c r="A6" s="5374" t="s">
        <v>506</v>
      </c>
      <c r="B6" s="5375">
        <v>10.199999999999999</v>
      </c>
      <c r="C6" s="5376">
        <v>10</v>
      </c>
      <c r="D6" s="5375">
        <v>10.162000000000001</v>
      </c>
      <c r="E6" s="5376">
        <v>9.9</v>
      </c>
      <c r="K6" s="2559"/>
      <c r="L6" s="2559"/>
      <c r="M6" s="2559"/>
      <c r="N6" s="2559"/>
      <c r="O6" s="2559"/>
      <c r="P6" s="2559"/>
      <c r="Q6" s="2559"/>
      <c r="R6" s="2559"/>
      <c r="S6" s="2559"/>
      <c r="T6" s="2559"/>
      <c r="U6" s="2559"/>
      <c r="V6" s="2559"/>
      <c r="W6" s="2559"/>
      <c r="X6" s="2559"/>
      <c r="Y6" s="2559"/>
      <c r="Z6" s="2559"/>
      <c r="AA6" s="2559"/>
      <c r="AB6" s="2559"/>
      <c r="AC6" s="2559"/>
      <c r="AD6" s="2559"/>
      <c r="AE6" s="2559"/>
      <c r="AF6" s="2559"/>
      <c r="AG6" s="2559"/>
    </row>
    <row r="7" spans="1:90" ht="24" customHeight="1">
      <c r="A7" s="5374" t="s">
        <v>507</v>
      </c>
      <c r="B7" s="5375">
        <v>40.700000000000003</v>
      </c>
      <c r="C7" s="5376">
        <v>39.700000000000003</v>
      </c>
      <c r="D7" s="5375">
        <v>40.350999999999999</v>
      </c>
      <c r="E7" s="5376">
        <v>39.198999999999998</v>
      </c>
      <c r="K7" s="2559"/>
      <c r="L7" s="2559"/>
      <c r="M7" s="2559"/>
      <c r="N7" s="2559"/>
      <c r="O7" s="2559"/>
      <c r="P7" s="2559"/>
      <c r="Q7" s="2559"/>
      <c r="R7" s="2559"/>
      <c r="S7" s="2559"/>
      <c r="T7" s="2559"/>
      <c r="U7" s="2559"/>
      <c r="V7" s="2559"/>
      <c r="W7" s="2559"/>
      <c r="X7" s="2559"/>
      <c r="Y7" s="2559"/>
      <c r="Z7" s="2559"/>
      <c r="AA7" s="2559"/>
      <c r="AB7" s="2559"/>
      <c r="AC7" s="2559"/>
      <c r="AD7" s="2559"/>
      <c r="AE7" s="2559"/>
      <c r="AF7" s="2559"/>
      <c r="AG7" s="2559"/>
    </row>
    <row r="8" spans="1:90" ht="24" customHeight="1">
      <c r="A8" s="5374" t="s">
        <v>508</v>
      </c>
      <c r="B8" s="5375">
        <v>1.4</v>
      </c>
      <c r="C8" s="5376">
        <v>1.4</v>
      </c>
      <c r="D8" s="5375">
        <v>1.3954500000000001</v>
      </c>
      <c r="E8" s="5376">
        <v>1.3540000000000001</v>
      </c>
      <c r="K8" s="2559"/>
      <c r="L8" s="2559"/>
      <c r="M8" s="2559"/>
      <c r="N8" s="2559"/>
      <c r="O8" s="2559"/>
      <c r="P8" s="2559"/>
      <c r="Q8" s="2559"/>
      <c r="R8" s="2559"/>
      <c r="S8" s="2559"/>
      <c r="T8" s="2559"/>
      <c r="U8" s="2559"/>
      <c r="V8" s="2559"/>
      <c r="W8" s="2559"/>
      <c r="X8" s="2559"/>
      <c r="Y8" s="2559"/>
      <c r="Z8" s="2559"/>
      <c r="AA8" s="2559"/>
      <c r="AB8" s="2559"/>
      <c r="AC8" s="2559"/>
      <c r="AD8" s="2559"/>
      <c r="AE8" s="2559"/>
      <c r="AF8" s="2559"/>
      <c r="AG8" s="2559"/>
    </row>
    <row r="9" spans="1:90" ht="24" customHeight="1">
      <c r="A9" s="5374" t="s">
        <v>509</v>
      </c>
      <c r="B9" s="5375">
        <v>0.7</v>
      </c>
      <c r="C9" s="5376">
        <v>0.7</v>
      </c>
      <c r="D9" s="5375">
        <v>0.69199999999999995</v>
      </c>
      <c r="E9" s="5376">
        <v>0.67300000000000004</v>
      </c>
      <c r="K9" s="2559"/>
      <c r="L9" s="2559"/>
      <c r="M9" s="2559"/>
      <c r="N9" s="2559"/>
      <c r="O9" s="2559"/>
      <c r="P9" s="2559"/>
      <c r="Q9" s="2559"/>
      <c r="R9" s="2559"/>
      <c r="S9" s="2559"/>
      <c r="T9" s="2559"/>
      <c r="U9" s="2559"/>
      <c r="V9" s="2559"/>
      <c r="W9" s="2559"/>
      <c r="X9" s="2559"/>
      <c r="Y9" s="2559"/>
      <c r="Z9" s="2559"/>
      <c r="AA9" s="2559"/>
      <c r="AB9" s="2559"/>
      <c r="AC9" s="2559"/>
      <c r="AD9" s="2559"/>
      <c r="AE9" s="2559"/>
      <c r="AF9" s="2559"/>
      <c r="AG9" s="2559"/>
    </row>
    <row r="10" spans="1:90" ht="24" customHeight="1">
      <c r="A10" s="5374" t="s">
        <v>510</v>
      </c>
      <c r="B10" s="5375">
        <v>0.7</v>
      </c>
      <c r="C10" s="5376">
        <v>0.6</v>
      </c>
      <c r="D10" s="5375">
        <v>0.67900000000000005</v>
      </c>
      <c r="E10" s="5376">
        <v>0.65800000000000003</v>
      </c>
      <c r="K10" s="2559"/>
      <c r="L10" s="2559"/>
      <c r="M10" s="2559"/>
      <c r="N10" s="2559"/>
      <c r="O10" s="2559"/>
      <c r="P10" s="2559"/>
      <c r="Q10" s="2559"/>
      <c r="R10" s="2559"/>
      <c r="S10" s="2559"/>
      <c r="T10" s="2559"/>
      <c r="U10" s="2559"/>
      <c r="V10" s="2559"/>
      <c r="W10" s="2559"/>
      <c r="X10" s="2559"/>
      <c r="Y10" s="2559"/>
      <c r="Z10" s="2559"/>
      <c r="AA10" s="2559"/>
      <c r="AB10" s="2559"/>
      <c r="AC10" s="2559"/>
      <c r="AD10" s="2559"/>
      <c r="AE10" s="2559"/>
      <c r="AF10" s="2559"/>
      <c r="AG10" s="2559"/>
    </row>
    <row r="11" spans="1:90" ht="24" customHeight="1">
      <c r="A11" s="5374" t="s">
        <v>511</v>
      </c>
      <c r="B11" s="26"/>
      <c r="C11" s="276"/>
      <c r="D11" s="26"/>
      <c r="E11" s="276"/>
      <c r="K11" s="2559"/>
      <c r="L11" s="2559"/>
      <c r="M11" s="2559"/>
      <c r="N11" s="2559"/>
      <c r="O11" s="2559"/>
      <c r="P11" s="2559"/>
      <c r="Q11" s="2559"/>
      <c r="R11" s="2559"/>
      <c r="S11" s="2559"/>
      <c r="T11" s="2559"/>
      <c r="U11" s="2559"/>
      <c r="V11" s="2559"/>
      <c r="W11" s="2559"/>
      <c r="X11" s="2559"/>
      <c r="Y11" s="2559"/>
      <c r="Z11" s="2559"/>
      <c r="AA11" s="2559"/>
      <c r="AB11" s="2559"/>
      <c r="AC11" s="2559"/>
      <c r="AD11" s="2559"/>
      <c r="AE11" s="2559"/>
      <c r="AF11" s="2559"/>
      <c r="AG11" s="2559"/>
    </row>
    <row r="12" spans="1:90" ht="24" customHeight="1">
      <c r="A12" s="5374" t="s">
        <v>512</v>
      </c>
      <c r="B12" s="22">
        <v>318840</v>
      </c>
      <c r="C12" s="324">
        <v>307662</v>
      </c>
      <c r="D12" s="22">
        <v>318360</v>
      </c>
      <c r="E12" s="324">
        <v>307045</v>
      </c>
      <c r="K12" s="2559"/>
      <c r="L12" s="2559"/>
      <c r="M12" s="2559"/>
      <c r="N12" s="2559"/>
      <c r="O12" s="2559"/>
      <c r="P12" s="2559"/>
      <c r="Q12" s="2559"/>
      <c r="R12" s="2559"/>
      <c r="S12" s="2559"/>
      <c r="T12" s="2559"/>
      <c r="U12" s="2559"/>
      <c r="V12" s="2559"/>
      <c r="W12" s="2559"/>
      <c r="X12" s="2559"/>
      <c r="Y12" s="2559"/>
      <c r="Z12" s="2559"/>
      <c r="AA12" s="2559"/>
      <c r="AB12" s="2559"/>
      <c r="AC12" s="2559"/>
      <c r="AD12" s="2559"/>
      <c r="AE12" s="2559"/>
      <c r="AF12" s="2559"/>
      <c r="AG12" s="2559"/>
    </row>
    <row r="13" spans="1:90" ht="24" customHeight="1">
      <c r="A13" s="5374" t="s">
        <v>513</v>
      </c>
      <c r="B13" s="26"/>
      <c r="C13" s="325"/>
      <c r="D13" s="26"/>
      <c r="E13" s="325"/>
      <c r="K13" s="2559"/>
      <c r="L13" s="2559"/>
      <c r="M13" s="2559"/>
      <c r="N13" s="2559"/>
      <c r="O13" s="2559"/>
      <c r="P13" s="2559"/>
      <c r="Q13" s="2559"/>
      <c r="R13" s="2559"/>
      <c r="S13" s="2559"/>
      <c r="T13" s="2559"/>
      <c r="U13" s="2559"/>
      <c r="V13" s="2559"/>
      <c r="W13" s="2559"/>
      <c r="X13" s="2559"/>
      <c r="Y13" s="2559"/>
      <c r="Z13" s="2559"/>
      <c r="AA13" s="2559"/>
      <c r="AB13" s="2559"/>
      <c r="AC13" s="2559"/>
      <c r="AD13" s="2559"/>
      <c r="AE13" s="2559"/>
      <c r="AF13" s="2559"/>
      <c r="AG13" s="2559"/>
    </row>
    <row r="14" spans="1:90" ht="24" customHeight="1">
      <c r="A14" s="5317" t="s">
        <v>514</v>
      </c>
      <c r="B14" s="26"/>
      <c r="C14" s="325"/>
      <c r="D14" s="26"/>
      <c r="E14" s="325"/>
      <c r="K14" s="2559"/>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pans="1:90" ht="24" customHeight="1">
      <c r="A15" s="5317" t="s">
        <v>189</v>
      </c>
      <c r="B15" s="5377">
        <v>24</v>
      </c>
      <c r="C15" s="5376">
        <v>23</v>
      </c>
      <c r="D15" s="5377">
        <v>23.9</v>
      </c>
      <c r="E15" s="5376">
        <v>22.2</v>
      </c>
      <c r="F15" s="10"/>
      <c r="K15" s="2559"/>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pans="1:90" ht="24" customHeight="1">
      <c r="A16" s="5317" t="s">
        <v>190</v>
      </c>
      <c r="B16" s="5377">
        <v>54.9</v>
      </c>
      <c r="C16" s="5376">
        <v>53.3</v>
      </c>
      <c r="D16" s="5377">
        <v>54.1</v>
      </c>
      <c r="E16" s="5376">
        <v>52.1</v>
      </c>
      <c r="F16" s="10"/>
      <c r="K16" s="2559"/>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pans="1:33" ht="24" customHeight="1">
      <c r="A17" s="5317" t="s">
        <v>191</v>
      </c>
      <c r="B17" s="5377">
        <v>84.4</v>
      </c>
      <c r="C17" s="5376">
        <v>83.1</v>
      </c>
      <c r="D17" s="5377">
        <v>82.2</v>
      </c>
      <c r="E17" s="5376">
        <v>80.7</v>
      </c>
      <c r="F17" s="10"/>
      <c r="K17" s="2559"/>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pans="1:33" ht="24" customHeight="1">
      <c r="A18" s="5317" t="s">
        <v>192</v>
      </c>
      <c r="B18" s="5377">
        <v>75.900000000000006</v>
      </c>
      <c r="C18" s="5376">
        <v>74.8</v>
      </c>
      <c r="D18" s="5377">
        <v>74.2</v>
      </c>
      <c r="E18" s="5376">
        <v>73.099999999999994</v>
      </c>
      <c r="F18" s="10"/>
      <c r="K18" s="2559"/>
      <c r="L18" s="2559"/>
      <c r="M18" s="2559"/>
      <c r="N18" s="2559"/>
      <c r="O18" s="2559"/>
      <c r="P18" s="2559"/>
      <c r="Q18" s="2559"/>
      <c r="R18" s="2559"/>
      <c r="S18" s="2559"/>
      <c r="T18" s="2559"/>
      <c r="U18" s="2559"/>
      <c r="V18" s="2559"/>
      <c r="W18" s="2559"/>
      <c r="X18" s="2559"/>
      <c r="Y18" s="2559"/>
      <c r="Z18" s="2559"/>
      <c r="AA18" s="2559"/>
      <c r="AB18" s="2559"/>
      <c r="AC18" s="2559"/>
      <c r="AD18" s="2559"/>
      <c r="AE18" s="2559"/>
      <c r="AF18" s="2559"/>
      <c r="AG18" s="2559"/>
    </row>
    <row r="19" spans="1:33" ht="24" customHeight="1">
      <c r="A19" s="5317" t="s">
        <v>193</v>
      </c>
      <c r="B19" s="5377">
        <v>33.700000000000003</v>
      </c>
      <c r="C19" s="5376">
        <v>32.299999999999997</v>
      </c>
      <c r="D19" s="5377">
        <v>35.9</v>
      </c>
      <c r="E19" s="5376">
        <v>34.5</v>
      </c>
      <c r="F19" s="10"/>
      <c r="K19" s="2559"/>
      <c r="L19" s="2559"/>
      <c r="M19" s="2559"/>
      <c r="N19" s="2559"/>
      <c r="O19" s="2559"/>
      <c r="P19" s="2559"/>
      <c r="Q19" s="2559"/>
      <c r="R19" s="2559"/>
      <c r="S19" s="2559"/>
      <c r="T19" s="2559"/>
      <c r="U19" s="2559"/>
      <c r="V19" s="2559"/>
      <c r="W19" s="2559"/>
      <c r="X19" s="2559"/>
      <c r="Y19" s="2559"/>
      <c r="Z19" s="2559"/>
      <c r="AA19" s="2559"/>
      <c r="AB19" s="2559"/>
      <c r="AC19" s="2559"/>
      <c r="AD19" s="2559"/>
      <c r="AE19" s="2559"/>
      <c r="AF19" s="2559"/>
      <c r="AG19" s="2559"/>
    </row>
    <row r="20" spans="1:33" ht="24" customHeight="1">
      <c r="A20" s="5317" t="s">
        <v>194</v>
      </c>
      <c r="B20" s="5377">
        <v>8.1</v>
      </c>
      <c r="C20" s="5376">
        <v>7.4</v>
      </c>
      <c r="D20" s="5377">
        <v>8.3000000000000007</v>
      </c>
      <c r="E20" s="5376">
        <v>7.8</v>
      </c>
      <c r="F20" s="10"/>
      <c r="K20" s="2559"/>
      <c r="L20" s="2559"/>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row>
    <row r="21" spans="1:33" ht="24" customHeight="1" thickBot="1">
      <c r="A21" s="5326" t="s">
        <v>195</v>
      </c>
      <c r="B21" s="5378">
        <v>0.4</v>
      </c>
      <c r="C21" s="5379">
        <v>0.3</v>
      </c>
      <c r="D21" s="5378">
        <v>0.6</v>
      </c>
      <c r="E21" s="5379">
        <v>0.5</v>
      </c>
      <c r="F21" s="10"/>
      <c r="K21" s="2559"/>
      <c r="L21" s="2559"/>
      <c r="M21" s="2559"/>
      <c r="N21" s="2559"/>
      <c r="O21" s="2559"/>
      <c r="P21" s="2559"/>
      <c r="Q21" s="2559"/>
      <c r="R21" s="2559"/>
      <c r="S21" s="2559"/>
      <c r="T21" s="2559"/>
      <c r="U21" s="2559"/>
      <c r="V21" s="2559"/>
      <c r="W21" s="2559"/>
      <c r="X21" s="2559"/>
      <c r="Y21" s="2559"/>
      <c r="Z21" s="2559"/>
      <c r="AA21" s="2559"/>
      <c r="AB21" s="2559"/>
      <c r="AC21" s="2559"/>
      <c r="AD21" s="2559"/>
      <c r="AE21" s="2559"/>
      <c r="AF21" s="2559"/>
      <c r="AG21" s="2559"/>
    </row>
    <row r="22" spans="1:33" ht="19.5" customHeight="1">
      <c r="A22" s="5297" t="s">
        <v>515</v>
      </c>
      <c r="B22" s="61"/>
      <c r="C22" s="61"/>
      <c r="D22" s="61"/>
      <c r="E22" s="61"/>
      <c r="F22" s="10"/>
      <c r="K22" s="2559"/>
      <c r="L22" s="2559"/>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row>
    <row r="23" spans="1:33" ht="18" customHeight="1">
      <c r="A23" s="5297" t="s">
        <v>516</v>
      </c>
      <c r="B23" s="61"/>
      <c r="C23" s="61"/>
      <c r="D23" s="61"/>
      <c r="E23" s="61"/>
      <c r="K23" s="2559"/>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row>
    <row r="24" spans="1:33" ht="18" customHeight="1">
      <c r="A24" s="5297" t="s">
        <v>517</v>
      </c>
      <c r="B24" s="61"/>
      <c r="C24" s="61"/>
      <c r="D24" s="61"/>
      <c r="E24" s="61"/>
      <c r="K24" s="2559"/>
      <c r="L24" s="2559"/>
      <c r="M24" s="2559"/>
      <c r="N24" s="2559"/>
      <c r="O24" s="2559"/>
      <c r="P24" s="2559"/>
      <c r="Q24" s="2559"/>
      <c r="R24" s="2559"/>
      <c r="S24" s="2559"/>
      <c r="T24" s="2559"/>
      <c r="U24" s="2559"/>
      <c r="V24" s="2559"/>
      <c r="W24" s="2559"/>
      <c r="X24" s="2559"/>
      <c r="Y24" s="2559"/>
      <c r="Z24" s="2559"/>
      <c r="AA24" s="2559"/>
      <c r="AB24" s="2559"/>
      <c r="AC24" s="2559"/>
      <c r="AD24" s="2559"/>
      <c r="AE24" s="2559"/>
      <c r="AF24" s="2559"/>
      <c r="AG24" s="2559"/>
    </row>
    <row r="25" spans="1:33" ht="18" customHeight="1">
      <c r="A25" s="5297" t="s">
        <v>518</v>
      </c>
      <c r="B25" s="61"/>
      <c r="C25" s="61"/>
      <c r="D25" s="61"/>
      <c r="E25" s="61"/>
      <c r="K25" s="2559"/>
      <c r="L25" s="2559"/>
      <c r="M25" s="2559"/>
      <c r="N25" s="2559"/>
      <c r="O25" s="2559"/>
      <c r="P25" s="2559"/>
      <c r="Q25" s="2559"/>
      <c r="R25" s="2559"/>
      <c r="S25" s="2559"/>
      <c r="T25" s="2559"/>
      <c r="U25" s="2559"/>
      <c r="V25" s="2559"/>
      <c r="W25" s="2559"/>
      <c r="X25" s="2559"/>
      <c r="Y25" s="2559"/>
      <c r="Z25" s="2559"/>
      <c r="AA25" s="2559"/>
      <c r="AB25" s="2559"/>
      <c r="AC25" s="2559"/>
      <c r="AD25" s="2559"/>
      <c r="AE25" s="2559"/>
      <c r="AF25" s="2559"/>
      <c r="AG25" s="2559"/>
    </row>
    <row r="26" spans="1:33" ht="18" customHeight="1">
      <c r="A26" s="5297" t="s">
        <v>519</v>
      </c>
      <c r="B26" s="61"/>
      <c r="C26" s="61"/>
      <c r="D26" s="61"/>
      <c r="E26" s="61"/>
      <c r="K26" s="2559"/>
      <c r="L26" s="2559"/>
      <c r="M26" s="2559"/>
      <c r="N26" s="2559"/>
      <c r="O26" s="2559"/>
      <c r="P26" s="2559"/>
      <c r="Q26" s="2559"/>
      <c r="R26" s="2559"/>
      <c r="S26" s="2559"/>
      <c r="T26" s="2559"/>
      <c r="U26" s="2559"/>
      <c r="V26" s="2559"/>
      <c r="W26" s="2559"/>
      <c r="X26" s="2559"/>
      <c r="Y26" s="2559"/>
      <c r="Z26" s="2559"/>
      <c r="AA26" s="2559"/>
      <c r="AB26" s="2559"/>
      <c r="AC26" s="2559"/>
      <c r="AD26" s="2559"/>
      <c r="AE26" s="2559"/>
      <c r="AF26" s="2559"/>
      <c r="AG26" s="2559"/>
    </row>
    <row r="27" spans="1:33" ht="18" customHeight="1">
      <c r="A27" s="5297" t="s">
        <v>520</v>
      </c>
      <c r="B27" s="61"/>
      <c r="C27" s="61"/>
      <c r="D27" s="61"/>
      <c r="E27" s="61"/>
      <c r="K27" s="2559"/>
      <c r="L27" s="2559"/>
      <c r="M27" s="2559"/>
      <c r="N27" s="2559"/>
      <c r="O27" s="2559"/>
      <c r="P27" s="2559"/>
      <c r="Q27" s="2559"/>
      <c r="R27" s="2559"/>
      <c r="S27" s="2559"/>
      <c r="T27" s="2559"/>
      <c r="U27" s="2559"/>
      <c r="V27" s="2559"/>
      <c r="W27" s="2559"/>
      <c r="X27" s="2559"/>
      <c r="Y27" s="2559"/>
      <c r="Z27" s="2559"/>
      <c r="AA27" s="2559"/>
      <c r="AB27" s="2559"/>
      <c r="AC27" s="2559"/>
      <c r="AD27" s="2559"/>
      <c r="AE27" s="2559"/>
      <c r="AF27" s="2559"/>
      <c r="AG27" s="2559"/>
    </row>
    <row r="28" spans="1:33" ht="18" customHeight="1">
      <c r="A28" s="5297" t="s">
        <v>519</v>
      </c>
      <c r="B28" s="61"/>
      <c r="C28" s="61"/>
      <c r="D28" s="61"/>
      <c r="E28" s="61"/>
      <c r="K28" s="2559"/>
      <c r="L28" s="2559"/>
      <c r="M28" s="2559"/>
      <c r="N28" s="2559"/>
      <c r="O28" s="2559"/>
      <c r="P28" s="2559"/>
      <c r="Q28" s="2559"/>
      <c r="R28" s="2559"/>
      <c r="S28" s="2559"/>
      <c r="T28" s="2559"/>
      <c r="U28" s="2559"/>
      <c r="V28" s="2559"/>
      <c r="W28" s="2559"/>
      <c r="X28" s="2559"/>
      <c r="Y28" s="2559"/>
      <c r="Z28" s="2559"/>
      <c r="AA28" s="2559"/>
      <c r="AB28" s="2559"/>
      <c r="AC28" s="2559"/>
      <c r="AD28" s="2559"/>
      <c r="AE28" s="2559"/>
      <c r="AF28" s="2559"/>
      <c r="AG28" s="2559"/>
    </row>
    <row r="29" spans="1:33" ht="18" customHeight="1">
      <c r="A29" s="5297" t="s">
        <v>521</v>
      </c>
      <c r="B29" s="61"/>
      <c r="C29" s="61"/>
      <c r="D29" s="61"/>
      <c r="E29" s="61"/>
      <c r="K29" s="2559"/>
      <c r="L29" s="2559"/>
      <c r="M29" s="2559"/>
      <c r="N29" s="2559"/>
      <c r="O29" s="2559"/>
      <c r="P29" s="2559"/>
      <c r="Q29" s="2559"/>
      <c r="R29" s="2559"/>
      <c r="S29" s="2559"/>
      <c r="T29" s="2559"/>
      <c r="U29" s="2559"/>
      <c r="V29" s="2559"/>
      <c r="W29" s="2559"/>
      <c r="X29" s="2559"/>
      <c r="Y29" s="2559"/>
      <c r="Z29" s="2559"/>
      <c r="AA29" s="2559"/>
      <c r="AB29" s="2559"/>
      <c r="AC29" s="2559"/>
      <c r="AD29" s="2559"/>
      <c r="AE29" s="2559"/>
      <c r="AF29" s="2559"/>
      <c r="AG29" s="2559"/>
    </row>
    <row r="30" spans="1:33" ht="18" customHeight="1">
      <c r="A30" s="5297" t="s">
        <v>522</v>
      </c>
      <c r="B30" s="61"/>
      <c r="C30" s="61"/>
      <c r="D30" s="61"/>
      <c r="E30" s="61"/>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row>
    <row r="31" spans="1:33" ht="18" customHeight="1">
      <c r="A31" s="5297" t="s">
        <v>523</v>
      </c>
      <c r="B31" s="61"/>
      <c r="C31" s="61"/>
      <c r="D31" s="61"/>
      <c r="E31" s="61"/>
      <c r="K31" s="2559"/>
      <c r="L31" s="2559"/>
      <c r="M31" s="2559"/>
      <c r="N31" s="2559"/>
      <c r="O31" s="2559"/>
      <c r="P31" s="2559"/>
      <c r="Q31" s="2559"/>
      <c r="R31" s="2559"/>
      <c r="S31" s="2559"/>
      <c r="T31" s="2559"/>
      <c r="U31" s="2559"/>
      <c r="V31" s="2559"/>
      <c r="W31" s="2559"/>
      <c r="X31" s="2559"/>
      <c r="Y31" s="2559"/>
      <c r="Z31" s="2559"/>
      <c r="AA31" s="2559"/>
      <c r="AB31" s="2559"/>
      <c r="AC31" s="2559"/>
      <c r="AD31" s="2559"/>
      <c r="AE31" s="2559"/>
      <c r="AF31" s="2559"/>
      <c r="AG31" s="2559"/>
    </row>
    <row r="32" spans="1:33">
      <c r="A32" s="61" t="s">
        <v>524</v>
      </c>
      <c r="B32" s="61"/>
      <c r="C32" s="61"/>
      <c r="D32" s="61"/>
      <c r="E32" s="61"/>
      <c r="K32" s="2559"/>
      <c r="L32" s="2559"/>
      <c r="M32" s="2559"/>
      <c r="N32" s="2559"/>
      <c r="O32" s="2559"/>
      <c r="P32" s="2559"/>
      <c r="Q32" s="2559"/>
      <c r="R32" s="2559"/>
      <c r="S32" s="2559"/>
      <c r="T32" s="2559"/>
      <c r="U32" s="2559"/>
      <c r="V32" s="2559"/>
      <c r="W32" s="2559"/>
      <c r="X32" s="2559"/>
      <c r="Y32" s="2559"/>
      <c r="Z32" s="2559"/>
      <c r="AA32" s="2559"/>
      <c r="AB32" s="2559"/>
      <c r="AC32" s="2559"/>
      <c r="AD32" s="2559"/>
      <c r="AE32" s="2559"/>
      <c r="AF32" s="2559"/>
      <c r="AG32" s="2559"/>
    </row>
    <row r="33" spans="1:10">
      <c r="A33" s="61"/>
      <c r="B33" s="61"/>
      <c r="C33" s="61"/>
      <c r="D33" s="61"/>
      <c r="E33" s="61"/>
    </row>
    <row r="34" spans="1:10">
      <c r="A34" s="61"/>
      <c r="B34" s="61"/>
      <c r="C34" s="61"/>
      <c r="D34" s="61"/>
      <c r="E34" s="61"/>
    </row>
    <row r="35" spans="1:10">
      <c r="A35" s="61"/>
      <c r="B35" s="61"/>
      <c r="C35" s="61"/>
      <c r="D35" s="61"/>
      <c r="E35" s="61"/>
    </row>
    <row r="36" spans="1:10">
      <c r="A36" s="61"/>
      <c r="B36" s="61"/>
      <c r="C36" s="61"/>
      <c r="D36" s="61"/>
      <c r="E36" s="61"/>
    </row>
    <row r="37" spans="1:10">
      <c r="A37" s="2559"/>
      <c r="B37" s="2559"/>
      <c r="C37" s="2559"/>
      <c r="D37" s="2559"/>
      <c r="E37" s="2559"/>
    </row>
    <row r="38" spans="1:10">
      <c r="A38" s="2559"/>
      <c r="B38" s="2559"/>
      <c r="C38" s="2559"/>
      <c r="D38" s="2559"/>
      <c r="E38" s="2559"/>
    </row>
    <row r="39" spans="1:10">
      <c r="A39" s="2559"/>
      <c r="B39" s="2559"/>
      <c r="C39" s="2559"/>
      <c r="D39" s="2559"/>
      <c r="E39" s="2559"/>
    </row>
    <row r="40" spans="1:10">
      <c r="A40" s="2559"/>
      <c r="B40" s="2559"/>
      <c r="C40" s="2559"/>
      <c r="D40" s="2559"/>
      <c r="E40" s="2559"/>
    </row>
    <row r="41" spans="1:10">
      <c r="A41" s="2559"/>
      <c r="B41" s="2559"/>
      <c r="C41" s="2559"/>
      <c r="D41" s="2559"/>
      <c r="E41" s="2559"/>
    </row>
    <row r="42" spans="1:10">
      <c r="A42" s="2559"/>
      <c r="B42" s="2559"/>
      <c r="C42" s="2559"/>
      <c r="D42" s="2559"/>
      <c r="E42" s="2559"/>
    </row>
    <row r="43" spans="1:10">
      <c r="A43" s="2559"/>
      <c r="B43" s="2559"/>
      <c r="C43" s="2559"/>
      <c r="D43" s="2559"/>
      <c r="E43" s="2559"/>
    </row>
    <row r="44" spans="1:10">
      <c r="A44" s="2559"/>
      <c r="B44" s="2559"/>
      <c r="C44" s="2559"/>
      <c r="D44" s="2559"/>
      <c r="E44" s="2559"/>
    </row>
    <row r="45" spans="1:10">
      <c r="A45" s="2559"/>
      <c r="B45" s="2559"/>
      <c r="C45" s="2559"/>
      <c r="D45" s="2559"/>
      <c r="E45" s="2559"/>
    </row>
    <row r="46" spans="1:10">
      <c r="A46" s="2559"/>
      <c r="B46" s="2559"/>
      <c r="C46" s="2559"/>
      <c r="D46" s="2559"/>
      <c r="E46" s="2559"/>
    </row>
    <row r="47" spans="1:10">
      <c r="A47" s="2559"/>
      <c r="B47" s="2559"/>
      <c r="C47" s="2559"/>
      <c r="D47" s="2559"/>
      <c r="E47" s="2559"/>
    </row>
    <row r="48" spans="1:10">
      <c r="A48" s="2559"/>
      <c r="B48" s="2559"/>
      <c r="C48" s="2559"/>
      <c r="D48" s="2559"/>
      <c r="E48" s="2559"/>
      <c r="F48" s="10"/>
      <c r="G48" s="10"/>
      <c r="H48" s="10"/>
      <c r="I48" s="10"/>
      <c r="J48" s="10"/>
    </row>
    <row r="49" spans="1:10">
      <c r="A49" s="2559"/>
      <c r="B49" s="2559"/>
      <c r="C49" s="2559"/>
      <c r="D49" s="2559"/>
      <c r="E49" s="2559"/>
      <c r="F49" s="10"/>
      <c r="G49" s="10"/>
      <c r="H49" s="10"/>
      <c r="I49" s="10"/>
      <c r="J49" s="10"/>
    </row>
    <row r="50" spans="1:10">
      <c r="A50" s="2559"/>
      <c r="B50" s="2559"/>
      <c r="C50" s="2559"/>
      <c r="D50" s="2559"/>
      <c r="E50" s="2559"/>
      <c r="F50" s="10"/>
      <c r="G50" s="10"/>
      <c r="H50" s="10"/>
      <c r="I50" s="10"/>
      <c r="J50" s="10"/>
    </row>
  </sheetData>
  <mergeCells count="3">
    <mergeCell ref="B4:C4"/>
    <mergeCell ref="D4:E4"/>
    <mergeCell ref="A1:C1"/>
  </mergeCells>
  <hyperlinks>
    <hyperlink ref="A1" location="CONTENT!A1" display="Back to table of contents"/>
  </hyperlinks>
  <pageMargins left="0.96" right="0.511811023622047" top="0.78740157480314998" bottom="0.47244094488188998" header="0.47244094488188998" footer="0.511811023622047"/>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K18"/>
  <sheetViews>
    <sheetView zoomScale="110" zoomScaleNormal="110" workbookViewId="0">
      <selection activeCell="O1" sqref="O1:O1048576"/>
    </sheetView>
  </sheetViews>
  <sheetFormatPr defaultColWidth="10.6640625" defaultRowHeight="15"/>
  <cols>
    <col min="1" max="1" width="22.5" style="270" customWidth="1"/>
    <col min="2" max="4" width="8.83203125" style="270" customWidth="1"/>
    <col min="5" max="6" width="7.83203125" style="270" customWidth="1"/>
    <col min="7" max="8" width="7.83203125" style="5361" customWidth="1"/>
    <col min="9" max="9" width="8.83203125" style="270" customWidth="1"/>
    <col min="10" max="10" width="11" style="270" customWidth="1"/>
    <col min="11" max="11" width="8.83203125" style="270" customWidth="1"/>
    <col min="12" max="12" width="11.33203125" style="270" customWidth="1"/>
    <col min="13" max="13" width="11" style="270" customWidth="1"/>
    <col min="14" max="14" width="10.5" style="5361" customWidth="1"/>
    <col min="15" max="15" width="10.5" style="270" customWidth="1"/>
    <col min="16" max="17" width="10.6640625" style="270" customWidth="1"/>
    <col min="18" max="16384" width="10.6640625" style="270"/>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32.25" customHeight="1">
      <c r="A2" s="5360" t="s">
        <v>525</v>
      </c>
    </row>
    <row r="3" spans="1:89" ht="13.5" customHeight="1" thickBot="1">
      <c r="A3" s="5362"/>
    </row>
    <row r="4" spans="1:89" ht="50.25" customHeight="1" thickBot="1">
      <c r="A4" s="5363" t="s">
        <v>526</v>
      </c>
      <c r="B4" s="5364" t="s">
        <v>527</v>
      </c>
      <c r="C4" s="5365" t="s">
        <v>528</v>
      </c>
      <c r="D4" s="5365" t="s">
        <v>529</v>
      </c>
      <c r="E4" s="5365" t="s">
        <v>530</v>
      </c>
      <c r="F4" s="5365" t="s">
        <v>531</v>
      </c>
      <c r="G4" s="5366" t="s">
        <v>532</v>
      </c>
      <c r="H4" s="5366" t="s">
        <v>533</v>
      </c>
      <c r="I4" s="5365" t="s">
        <v>534</v>
      </c>
      <c r="J4" s="5367" t="s">
        <v>535</v>
      </c>
      <c r="K4" s="5365" t="s">
        <v>536</v>
      </c>
      <c r="L4" s="5365" t="s">
        <v>537</v>
      </c>
      <c r="M4" s="5365" t="s">
        <v>538</v>
      </c>
      <c r="N4" s="5368" t="s">
        <v>3</v>
      </c>
    </row>
    <row r="5" spans="1:89" ht="36" customHeight="1">
      <c r="A5" s="326" t="s">
        <v>539</v>
      </c>
      <c r="B5" s="327">
        <v>565</v>
      </c>
      <c r="C5" s="328">
        <v>650</v>
      </c>
      <c r="D5" s="328">
        <v>589</v>
      </c>
      <c r="E5" s="328">
        <v>828</v>
      </c>
      <c r="F5" s="328">
        <v>902</v>
      </c>
      <c r="G5" s="328">
        <v>837</v>
      </c>
      <c r="H5" s="328">
        <v>894</v>
      </c>
      <c r="I5" s="328">
        <v>893</v>
      </c>
      <c r="J5" s="328">
        <v>764</v>
      </c>
      <c r="K5" s="328">
        <v>976</v>
      </c>
      <c r="L5" s="328">
        <v>914</v>
      </c>
      <c r="M5" s="328">
        <v>817</v>
      </c>
      <c r="N5" s="329">
        <v>9629</v>
      </c>
    </row>
    <row r="6" spans="1:89" ht="35.1" customHeight="1">
      <c r="A6" s="326" t="s">
        <v>540</v>
      </c>
      <c r="B6" s="330">
        <v>548</v>
      </c>
      <c r="C6" s="331">
        <v>636</v>
      </c>
      <c r="D6" s="331">
        <v>580</v>
      </c>
      <c r="E6" s="331">
        <v>809</v>
      </c>
      <c r="F6" s="331">
        <v>881</v>
      </c>
      <c r="G6" s="331">
        <v>822</v>
      </c>
      <c r="H6" s="331">
        <v>878</v>
      </c>
      <c r="I6" s="331">
        <v>873</v>
      </c>
      <c r="J6" s="331">
        <v>748</v>
      </c>
      <c r="K6" s="331">
        <v>963</v>
      </c>
      <c r="L6" s="331">
        <v>897</v>
      </c>
      <c r="M6" s="331">
        <v>786</v>
      </c>
      <c r="N6" s="332">
        <v>9421</v>
      </c>
    </row>
    <row r="7" spans="1:89" ht="35.1" customHeight="1">
      <c r="A7" s="326" t="s">
        <v>541</v>
      </c>
      <c r="B7" s="330">
        <v>17</v>
      </c>
      <c r="C7" s="331">
        <v>14</v>
      </c>
      <c r="D7" s="331">
        <v>9</v>
      </c>
      <c r="E7" s="331">
        <v>19</v>
      </c>
      <c r="F7" s="331">
        <v>21</v>
      </c>
      <c r="G7" s="331">
        <v>15</v>
      </c>
      <c r="H7" s="331">
        <v>16</v>
      </c>
      <c r="I7" s="331">
        <v>20</v>
      </c>
      <c r="J7" s="331">
        <v>16</v>
      </c>
      <c r="K7" s="331">
        <v>13</v>
      </c>
      <c r="L7" s="331">
        <v>17</v>
      </c>
      <c r="M7" s="331">
        <v>31</v>
      </c>
      <c r="N7" s="332">
        <v>208</v>
      </c>
    </row>
    <row r="8" spans="1:89" ht="35.1" customHeight="1">
      <c r="A8" s="326" t="s">
        <v>542</v>
      </c>
      <c r="B8" s="330"/>
      <c r="C8" s="331"/>
      <c r="D8" s="331"/>
      <c r="E8" s="331"/>
      <c r="F8" s="331"/>
      <c r="G8" s="331"/>
      <c r="H8" s="331"/>
      <c r="I8" s="331"/>
      <c r="J8" s="331"/>
      <c r="K8" s="331"/>
      <c r="L8" s="331"/>
      <c r="M8" s="333"/>
      <c r="N8" s="334"/>
    </row>
    <row r="9" spans="1:89" ht="21" customHeight="1">
      <c r="A9" s="326" t="s">
        <v>543</v>
      </c>
      <c r="B9" s="335"/>
      <c r="C9" s="336"/>
      <c r="D9" s="336"/>
      <c r="E9" s="336"/>
      <c r="F9" s="336"/>
      <c r="G9" s="336"/>
      <c r="H9" s="336"/>
      <c r="I9" s="336"/>
      <c r="J9" s="336"/>
      <c r="K9" s="336"/>
      <c r="L9" s="336"/>
      <c r="M9" s="337"/>
      <c r="N9" s="338"/>
    </row>
    <row r="10" spans="1:89" ht="16.5" customHeight="1">
      <c r="A10" s="326" t="s">
        <v>544</v>
      </c>
      <c r="B10" s="339">
        <v>0</v>
      </c>
      <c r="C10" s="22">
        <v>0</v>
      </c>
      <c r="D10" s="22">
        <v>0</v>
      </c>
      <c r="E10" s="22">
        <v>2</v>
      </c>
      <c r="F10" s="22">
        <v>1</v>
      </c>
      <c r="G10" s="22">
        <v>2</v>
      </c>
      <c r="H10" s="22">
        <v>5</v>
      </c>
      <c r="I10" s="22">
        <v>3</v>
      </c>
      <c r="J10" s="22">
        <v>1</v>
      </c>
      <c r="K10" s="22">
        <v>0</v>
      </c>
      <c r="L10" s="22">
        <v>1</v>
      </c>
      <c r="M10" s="22">
        <v>1</v>
      </c>
      <c r="N10" s="338">
        <v>16</v>
      </c>
    </row>
    <row r="11" spans="1:89" ht="35.1" customHeight="1">
      <c r="A11" s="326" t="s">
        <v>540</v>
      </c>
      <c r="B11" s="340">
        <v>0</v>
      </c>
      <c r="C11" s="333">
        <v>0</v>
      </c>
      <c r="D11" s="331">
        <v>0</v>
      </c>
      <c r="E11" s="331">
        <v>2</v>
      </c>
      <c r="F11" s="331">
        <v>1</v>
      </c>
      <c r="G11" s="331">
        <v>2</v>
      </c>
      <c r="H11" s="331">
        <v>5</v>
      </c>
      <c r="I11" s="331">
        <v>3</v>
      </c>
      <c r="J11" s="331">
        <v>1</v>
      </c>
      <c r="K11" s="331">
        <v>0</v>
      </c>
      <c r="L11" s="341">
        <v>1</v>
      </c>
      <c r="M11" s="341">
        <v>1</v>
      </c>
      <c r="N11" s="332">
        <v>16</v>
      </c>
    </row>
    <row r="12" spans="1:89" ht="35.1" customHeight="1">
      <c r="A12" s="326" t="s">
        <v>541</v>
      </c>
      <c r="B12" s="331">
        <v>0</v>
      </c>
      <c r="C12" s="331">
        <v>0</v>
      </c>
      <c r="D12" s="331">
        <v>0</v>
      </c>
      <c r="E12" s="331">
        <v>0</v>
      </c>
      <c r="F12" s="331">
        <v>0</v>
      </c>
      <c r="G12" s="331">
        <v>0</v>
      </c>
      <c r="H12" s="331">
        <v>0</v>
      </c>
      <c r="I12" s="331">
        <v>0</v>
      </c>
      <c r="J12" s="331">
        <v>0</v>
      </c>
      <c r="K12" s="331">
        <v>0</v>
      </c>
      <c r="L12" s="331">
        <v>0</v>
      </c>
      <c r="M12" s="331">
        <v>0</v>
      </c>
      <c r="N12" s="332">
        <v>0</v>
      </c>
    </row>
    <row r="13" spans="1:89" ht="35.1" customHeight="1" thickBot="1">
      <c r="A13" s="326" t="s">
        <v>545</v>
      </c>
      <c r="B13" s="339">
        <v>3</v>
      </c>
      <c r="C13" s="22">
        <v>3</v>
      </c>
      <c r="D13" s="22">
        <v>3</v>
      </c>
      <c r="E13" s="22">
        <v>6</v>
      </c>
      <c r="F13" s="22">
        <v>3</v>
      </c>
      <c r="G13" s="22">
        <v>7</v>
      </c>
      <c r="H13" s="22">
        <v>14</v>
      </c>
      <c r="I13" s="22">
        <v>9</v>
      </c>
      <c r="J13" s="22">
        <v>3</v>
      </c>
      <c r="K13" s="22">
        <v>2</v>
      </c>
      <c r="L13" s="22">
        <v>6</v>
      </c>
      <c r="M13" s="22">
        <v>5</v>
      </c>
      <c r="N13" s="338">
        <v>64</v>
      </c>
    </row>
    <row r="14" spans="1:89" s="5369" customFormat="1" ht="45" customHeight="1" thickBot="1">
      <c r="A14" s="342" t="s">
        <v>260</v>
      </c>
      <c r="B14" s="343">
        <v>568</v>
      </c>
      <c r="C14" s="344">
        <v>653</v>
      </c>
      <c r="D14" s="344">
        <v>592</v>
      </c>
      <c r="E14" s="344">
        <v>836</v>
      </c>
      <c r="F14" s="344">
        <v>906</v>
      </c>
      <c r="G14" s="344">
        <v>846</v>
      </c>
      <c r="H14" s="344">
        <v>913</v>
      </c>
      <c r="I14" s="344">
        <v>905</v>
      </c>
      <c r="J14" s="344">
        <v>768</v>
      </c>
      <c r="K14" s="344">
        <v>978</v>
      </c>
      <c r="L14" s="344">
        <v>921</v>
      </c>
      <c r="M14" s="344">
        <v>823</v>
      </c>
      <c r="N14" s="345">
        <v>9709</v>
      </c>
    </row>
    <row r="15" spans="1:89" ht="16.5" customHeight="1">
      <c r="A15" s="61" t="s">
        <v>546</v>
      </c>
      <c r="B15" s="61"/>
      <c r="C15" s="61"/>
      <c r="D15" s="61"/>
      <c r="E15" s="61"/>
    </row>
    <row r="16" spans="1:89" ht="16.5" customHeight="1">
      <c r="A16" s="5297" t="s">
        <v>547</v>
      </c>
      <c r="B16" s="61"/>
      <c r="C16" s="61"/>
      <c r="D16" s="61"/>
      <c r="E16" s="61"/>
    </row>
    <row r="17" spans="1:1">
      <c r="A17" s="5362"/>
    </row>
    <row r="18" spans="1:1">
      <c r="A18" s="5370"/>
    </row>
  </sheetData>
  <mergeCells count="1">
    <mergeCell ref="A1:C1"/>
  </mergeCells>
  <hyperlinks>
    <hyperlink ref="A1" location="CONTENT!A1" display="Back to table of contents"/>
  </hyperlinks>
  <pageMargins left="0.86614173228346458" right="0" top="0.66" bottom="0.62" header="0.94488188976377963"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K17"/>
  <sheetViews>
    <sheetView workbookViewId="0">
      <selection activeCell="N1" sqref="N1:N1048576"/>
    </sheetView>
  </sheetViews>
  <sheetFormatPr defaultColWidth="9.33203125" defaultRowHeight="15.75"/>
  <cols>
    <col min="1" max="1" width="25.83203125" style="10" customWidth="1"/>
    <col min="2" max="8" width="9.1640625" style="10" customWidth="1"/>
    <col min="9" max="9" width="7.1640625" style="10" customWidth="1"/>
    <col min="10" max="12" width="9.1640625" style="10" customWidth="1"/>
    <col min="13" max="13" width="10.6640625" style="10" customWidth="1"/>
    <col min="14"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9.25" customHeight="1">
      <c r="A2" s="6" t="s">
        <v>548</v>
      </c>
    </row>
    <row r="3" spans="1:89" ht="17.25" customHeight="1" thickBot="1"/>
    <row r="4" spans="1:89" s="137" customFormat="1" ht="26.25" customHeight="1">
      <c r="A4" s="5337"/>
      <c r="B4" s="5338" t="s">
        <v>549</v>
      </c>
      <c r="C4" s="5338" t="s">
        <v>550</v>
      </c>
      <c r="D4" s="5338" t="s">
        <v>551</v>
      </c>
      <c r="E4" s="5339"/>
      <c r="F4" s="5338" t="s">
        <v>552</v>
      </c>
      <c r="G4" s="5339"/>
      <c r="H4" s="5338" t="s">
        <v>553</v>
      </c>
      <c r="I4" s="5339"/>
      <c r="J4" s="5338" t="s">
        <v>554</v>
      </c>
      <c r="K4" s="5338" t="s">
        <v>4</v>
      </c>
      <c r="L4" s="5338" t="s">
        <v>4</v>
      </c>
      <c r="M4" s="5340" t="s">
        <v>555</v>
      </c>
    </row>
    <row r="5" spans="1:89" s="137" customFormat="1" ht="20.100000000000001" customHeight="1">
      <c r="A5" s="5341" t="s">
        <v>526</v>
      </c>
      <c r="B5" s="5342" t="s">
        <v>556</v>
      </c>
      <c r="C5" s="5342" t="s">
        <v>557</v>
      </c>
      <c r="D5" s="5342" t="s">
        <v>558</v>
      </c>
      <c r="E5" s="5342" t="s">
        <v>559</v>
      </c>
      <c r="F5" s="5342" t="s">
        <v>549</v>
      </c>
      <c r="G5" s="5342" t="s">
        <v>560</v>
      </c>
      <c r="H5" s="5342" t="s">
        <v>561</v>
      </c>
      <c r="I5" s="5342" t="s">
        <v>562</v>
      </c>
      <c r="J5" s="5342" t="s">
        <v>563</v>
      </c>
      <c r="K5" s="5342" t="s">
        <v>564</v>
      </c>
      <c r="L5" s="5342" t="s">
        <v>564</v>
      </c>
      <c r="M5" s="5343" t="s">
        <v>564</v>
      </c>
    </row>
    <row r="6" spans="1:89" s="137" customFormat="1" ht="21" customHeight="1">
      <c r="A6" s="5344"/>
      <c r="B6" s="5345"/>
      <c r="C6" s="5346"/>
      <c r="D6" s="5345" t="s">
        <v>565</v>
      </c>
      <c r="E6" s="5345"/>
      <c r="F6" s="5345"/>
      <c r="G6" s="5347"/>
      <c r="H6" s="5345"/>
      <c r="I6" s="5345"/>
      <c r="J6" s="5345"/>
      <c r="K6" s="5348" t="s">
        <v>566</v>
      </c>
      <c r="L6" s="5349" t="s">
        <v>567</v>
      </c>
      <c r="M6" s="5350" t="s">
        <v>566</v>
      </c>
    </row>
    <row r="7" spans="1:89" ht="30" customHeight="1">
      <c r="A7" s="5351" t="s">
        <v>568</v>
      </c>
      <c r="B7" s="188">
        <v>863</v>
      </c>
      <c r="C7" s="188">
        <v>1420</v>
      </c>
      <c r="D7" s="188">
        <v>1136</v>
      </c>
      <c r="E7" s="188">
        <v>990</v>
      </c>
      <c r="F7" s="188">
        <v>789</v>
      </c>
      <c r="G7" s="188">
        <v>555</v>
      </c>
      <c r="H7" s="188">
        <v>2279</v>
      </c>
      <c r="I7" s="188">
        <v>497</v>
      </c>
      <c r="J7" s="188">
        <v>892</v>
      </c>
      <c r="K7" s="5352">
        <v>9421</v>
      </c>
      <c r="L7" s="188">
        <v>208</v>
      </c>
      <c r="M7" s="5353">
        <v>9629</v>
      </c>
      <c r="N7" s="5277"/>
    </row>
    <row r="8" spans="1:89" ht="30" customHeight="1">
      <c r="A8" s="5351"/>
      <c r="B8" s="188"/>
      <c r="C8" s="188"/>
      <c r="D8" s="188"/>
      <c r="E8" s="188"/>
      <c r="F8" s="188"/>
      <c r="G8" s="188"/>
      <c r="H8" s="188"/>
      <c r="I8" s="188"/>
      <c r="J8" s="188"/>
      <c r="K8" s="5352"/>
      <c r="L8" s="5352"/>
      <c r="M8" s="5353"/>
    </row>
    <row r="9" spans="1:89" ht="39" customHeight="1">
      <c r="A9" s="5354" t="s">
        <v>542</v>
      </c>
      <c r="B9" s="188"/>
      <c r="C9" s="188"/>
      <c r="D9" s="188"/>
      <c r="E9" s="188"/>
      <c r="F9" s="188"/>
      <c r="G9" s="188"/>
      <c r="H9" s="188"/>
      <c r="I9" s="188"/>
      <c r="J9" s="188"/>
      <c r="K9" s="5352"/>
      <c r="L9" s="5352"/>
      <c r="M9" s="5353"/>
    </row>
    <row r="10" spans="1:89" ht="48.75" customHeight="1">
      <c r="A10" s="5354" t="s">
        <v>569</v>
      </c>
      <c r="B10" s="188"/>
      <c r="C10" s="188"/>
      <c r="D10" s="188"/>
      <c r="E10" s="188"/>
      <c r="F10" s="188"/>
      <c r="G10" s="188"/>
      <c r="H10" s="188"/>
      <c r="I10" s="188"/>
      <c r="J10" s="188"/>
      <c r="K10" s="5352"/>
      <c r="L10" s="5352"/>
      <c r="M10" s="5353"/>
    </row>
    <row r="11" spans="1:89" ht="40.5" customHeight="1">
      <c r="A11" s="5351" t="s">
        <v>570</v>
      </c>
      <c r="B11" s="188">
        <v>1</v>
      </c>
      <c r="C11" s="188">
        <v>5</v>
      </c>
      <c r="D11" s="188">
        <v>4</v>
      </c>
      <c r="E11" s="188">
        <v>1</v>
      </c>
      <c r="F11" s="188">
        <v>0</v>
      </c>
      <c r="G11" s="188">
        <v>1</v>
      </c>
      <c r="H11" s="188">
        <v>4</v>
      </c>
      <c r="I11" s="188">
        <v>0</v>
      </c>
      <c r="J11" s="188">
        <v>0</v>
      </c>
      <c r="K11" s="5352">
        <v>16</v>
      </c>
      <c r="L11" s="188">
        <v>0</v>
      </c>
      <c r="M11" s="5353">
        <v>16</v>
      </c>
    </row>
    <row r="12" spans="1:89" ht="60" customHeight="1">
      <c r="A12" s="5351" t="s">
        <v>545</v>
      </c>
      <c r="B12" s="188">
        <v>8</v>
      </c>
      <c r="C12" s="188">
        <v>12</v>
      </c>
      <c r="D12" s="188">
        <v>3</v>
      </c>
      <c r="E12" s="188">
        <v>8</v>
      </c>
      <c r="F12" s="188">
        <v>9</v>
      </c>
      <c r="G12" s="188">
        <v>3</v>
      </c>
      <c r="H12" s="188">
        <v>19</v>
      </c>
      <c r="I12" s="188">
        <v>2</v>
      </c>
      <c r="J12" s="188">
        <v>0</v>
      </c>
      <c r="K12" s="5352">
        <v>64</v>
      </c>
      <c r="L12" s="188">
        <v>0</v>
      </c>
      <c r="M12" s="5353">
        <v>64</v>
      </c>
    </row>
    <row r="13" spans="1:89" ht="53.25" customHeight="1" thickBot="1">
      <c r="A13" s="5355" t="s">
        <v>260</v>
      </c>
      <c r="B13" s="5356">
        <v>872</v>
      </c>
      <c r="C13" s="5356">
        <v>1437</v>
      </c>
      <c r="D13" s="5356">
        <v>1143</v>
      </c>
      <c r="E13" s="5356">
        <v>999</v>
      </c>
      <c r="F13" s="5356">
        <v>798</v>
      </c>
      <c r="G13" s="5356">
        <v>559</v>
      </c>
      <c r="H13" s="5356">
        <v>2302</v>
      </c>
      <c r="I13" s="5356">
        <v>499</v>
      </c>
      <c r="J13" s="5356">
        <v>892</v>
      </c>
      <c r="K13" s="5356">
        <v>9501</v>
      </c>
      <c r="L13" s="5356">
        <v>208</v>
      </c>
      <c r="M13" s="5357">
        <v>9709</v>
      </c>
    </row>
    <row r="14" spans="1:89" ht="12" customHeight="1"/>
    <row r="15" spans="1:89" ht="18.75" customHeight="1">
      <c r="A15" s="5358" t="s">
        <v>571</v>
      </c>
    </row>
    <row r="16" spans="1:89" ht="16.5" customHeight="1">
      <c r="A16" s="5359" t="s">
        <v>572</v>
      </c>
    </row>
    <row r="17" spans="1:1" ht="17.25" customHeight="1">
      <c r="A17" s="5358" t="s">
        <v>573</v>
      </c>
    </row>
  </sheetData>
  <mergeCells count="1">
    <mergeCell ref="A1:C1"/>
  </mergeCells>
  <hyperlinks>
    <hyperlink ref="A1" location="CONTENT!A1" display="Back to table of contents"/>
  </hyperlinks>
  <pageMargins left="0.82677165354330717" right="0.23622047244094491" top="0.74803149606299213" bottom="0.23622047244094491"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CK28"/>
  <sheetViews>
    <sheetView workbookViewId="0">
      <selection activeCell="K1" sqref="K1:K1048576"/>
    </sheetView>
  </sheetViews>
  <sheetFormatPr defaultColWidth="9.33203125" defaultRowHeight="15.75"/>
  <cols>
    <col min="1" max="1" width="14.83203125" style="10" customWidth="1"/>
    <col min="2" max="10" width="14" style="10" customWidth="1"/>
    <col min="11" max="11" width="7" style="10" customWidth="1"/>
    <col min="12" max="12" width="9.33203125" style="10"/>
    <col min="13" max="13" width="6.6640625" style="10" customWidth="1"/>
    <col min="14" max="15" width="9.33203125" style="10"/>
    <col min="16" max="16" width="11.33203125" style="10" customWidth="1"/>
    <col min="17"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30" customHeight="1">
      <c r="A2" s="6" t="s">
        <v>574</v>
      </c>
    </row>
    <row r="3" spans="1:89" ht="13.5" customHeight="1" thickBot="1"/>
    <row r="4" spans="1:89" ht="19.5" customHeight="1" thickBot="1">
      <c r="A4" s="5298" t="s">
        <v>575</v>
      </c>
      <c r="B4" s="5299"/>
      <c r="C4" s="5303" t="s">
        <v>30</v>
      </c>
      <c r="D4" s="5328"/>
      <c r="E4" s="5302"/>
      <c r="F4" s="5303" t="s">
        <v>31</v>
      </c>
      <c r="G4" s="5301"/>
      <c r="H4" s="5328"/>
      <c r="I4" s="5303" t="s">
        <v>32</v>
      </c>
      <c r="J4" s="5304"/>
    </row>
    <row r="5" spans="1:89" ht="17.25" customHeight="1" thickBot="1">
      <c r="A5" s="5329" t="s">
        <v>576</v>
      </c>
      <c r="B5" s="5306" t="s">
        <v>5</v>
      </c>
      <c r="C5" s="5307" t="s">
        <v>6</v>
      </c>
      <c r="D5" s="5330" t="s">
        <v>7</v>
      </c>
      <c r="E5" s="5306" t="s">
        <v>5</v>
      </c>
      <c r="F5" s="5307" t="s">
        <v>6</v>
      </c>
      <c r="G5" s="5308" t="s">
        <v>7</v>
      </c>
      <c r="H5" s="5331" t="s">
        <v>5</v>
      </c>
      <c r="I5" s="5307" t="s">
        <v>6</v>
      </c>
      <c r="J5" s="5308" t="s">
        <v>7</v>
      </c>
    </row>
    <row r="6" spans="1:89" ht="18" customHeight="1">
      <c r="A6" s="5317" t="s">
        <v>577</v>
      </c>
      <c r="B6" s="5315">
        <v>187</v>
      </c>
      <c r="C6" s="5332">
        <v>103</v>
      </c>
      <c r="D6" s="5332">
        <v>84</v>
      </c>
      <c r="E6" s="5315">
        <v>173</v>
      </c>
      <c r="F6" s="5333">
        <v>97</v>
      </c>
      <c r="G6" s="5334">
        <v>76</v>
      </c>
      <c r="H6" s="5335">
        <v>14</v>
      </c>
      <c r="I6" s="4974">
        <v>6</v>
      </c>
      <c r="J6" s="349">
        <v>8</v>
      </c>
    </row>
    <row r="7" spans="1:89" ht="18" customHeight="1">
      <c r="A7" s="5316" t="s">
        <v>578</v>
      </c>
      <c r="B7" s="5315">
        <v>19</v>
      </c>
      <c r="C7" s="5332">
        <v>9</v>
      </c>
      <c r="D7" s="5332">
        <v>10</v>
      </c>
      <c r="E7" s="5315">
        <v>17</v>
      </c>
      <c r="F7" s="5333">
        <v>9</v>
      </c>
      <c r="G7" s="5334">
        <v>8</v>
      </c>
      <c r="H7" s="5335">
        <v>2</v>
      </c>
      <c r="I7" s="4974">
        <v>0</v>
      </c>
      <c r="J7" s="349">
        <v>2</v>
      </c>
    </row>
    <row r="8" spans="1:89" ht="18" customHeight="1">
      <c r="A8" s="321" t="s">
        <v>579</v>
      </c>
      <c r="B8" s="5315">
        <v>17</v>
      </c>
      <c r="C8" s="5332">
        <v>12</v>
      </c>
      <c r="D8" s="5332">
        <v>5</v>
      </c>
      <c r="E8" s="5315">
        <v>15</v>
      </c>
      <c r="F8" s="5333">
        <v>11</v>
      </c>
      <c r="G8" s="5334">
        <v>4</v>
      </c>
      <c r="H8" s="5335">
        <v>2</v>
      </c>
      <c r="I8" s="4974">
        <v>1</v>
      </c>
      <c r="J8" s="349">
        <v>1</v>
      </c>
    </row>
    <row r="9" spans="1:89" ht="18" customHeight="1">
      <c r="A9" s="321" t="s">
        <v>188</v>
      </c>
      <c r="B9" s="5315">
        <v>21</v>
      </c>
      <c r="C9" s="5332">
        <v>14</v>
      </c>
      <c r="D9" s="5332">
        <v>7</v>
      </c>
      <c r="E9" s="5315">
        <v>21</v>
      </c>
      <c r="F9" s="5333">
        <v>14</v>
      </c>
      <c r="G9" s="5334">
        <v>7</v>
      </c>
      <c r="H9" s="5335">
        <v>0</v>
      </c>
      <c r="I9" s="4974">
        <v>0</v>
      </c>
      <c r="J9" s="349">
        <v>0</v>
      </c>
    </row>
    <row r="10" spans="1:89" ht="18" customHeight="1">
      <c r="A10" s="321" t="s">
        <v>189</v>
      </c>
      <c r="B10" s="5315">
        <v>54</v>
      </c>
      <c r="C10" s="5332">
        <v>36</v>
      </c>
      <c r="D10" s="5332">
        <v>18</v>
      </c>
      <c r="E10" s="5315">
        <v>51</v>
      </c>
      <c r="F10" s="5333">
        <v>35</v>
      </c>
      <c r="G10" s="5334">
        <v>16</v>
      </c>
      <c r="H10" s="5335">
        <v>3</v>
      </c>
      <c r="I10" s="4974">
        <v>1</v>
      </c>
      <c r="J10" s="349">
        <v>2</v>
      </c>
    </row>
    <row r="11" spans="1:89" ht="18" customHeight="1">
      <c r="A11" s="321" t="s">
        <v>190</v>
      </c>
      <c r="B11" s="5315">
        <v>105</v>
      </c>
      <c r="C11" s="5332">
        <v>83</v>
      </c>
      <c r="D11" s="5332">
        <v>22</v>
      </c>
      <c r="E11" s="5315">
        <v>103</v>
      </c>
      <c r="F11" s="5333">
        <v>82</v>
      </c>
      <c r="G11" s="5334">
        <v>21</v>
      </c>
      <c r="H11" s="5335">
        <v>2</v>
      </c>
      <c r="I11" s="4974">
        <v>1</v>
      </c>
      <c r="J11" s="349">
        <v>1</v>
      </c>
    </row>
    <row r="12" spans="1:89" ht="18" customHeight="1">
      <c r="A12" s="321" t="s">
        <v>191</v>
      </c>
      <c r="B12" s="5315">
        <v>118</v>
      </c>
      <c r="C12" s="5332">
        <v>83</v>
      </c>
      <c r="D12" s="5332">
        <v>35</v>
      </c>
      <c r="E12" s="5315">
        <v>116</v>
      </c>
      <c r="F12" s="5333">
        <v>81</v>
      </c>
      <c r="G12" s="5334">
        <v>35</v>
      </c>
      <c r="H12" s="5335">
        <v>2</v>
      </c>
      <c r="I12" s="4974">
        <v>2</v>
      </c>
      <c r="J12" s="349">
        <v>0</v>
      </c>
    </row>
    <row r="13" spans="1:89" ht="18" customHeight="1">
      <c r="A13" s="321" t="s">
        <v>192</v>
      </c>
      <c r="B13" s="5315">
        <v>161</v>
      </c>
      <c r="C13" s="5332">
        <v>118</v>
      </c>
      <c r="D13" s="5332">
        <v>43</v>
      </c>
      <c r="E13" s="5315">
        <v>159</v>
      </c>
      <c r="F13" s="5333">
        <v>116</v>
      </c>
      <c r="G13" s="5334">
        <v>43</v>
      </c>
      <c r="H13" s="5335">
        <v>2</v>
      </c>
      <c r="I13" s="4974">
        <v>2</v>
      </c>
      <c r="J13" s="349">
        <v>0</v>
      </c>
    </row>
    <row r="14" spans="1:89" ht="18" customHeight="1">
      <c r="A14" s="321" t="s">
        <v>193</v>
      </c>
      <c r="B14" s="5315">
        <v>245</v>
      </c>
      <c r="C14" s="5332">
        <v>180</v>
      </c>
      <c r="D14" s="5332">
        <v>65</v>
      </c>
      <c r="E14" s="5315">
        <v>239</v>
      </c>
      <c r="F14" s="5333">
        <v>177</v>
      </c>
      <c r="G14" s="5334">
        <v>62</v>
      </c>
      <c r="H14" s="5335">
        <v>6</v>
      </c>
      <c r="I14" s="4974">
        <v>3</v>
      </c>
      <c r="J14" s="349">
        <v>3</v>
      </c>
    </row>
    <row r="15" spans="1:89" ht="18" customHeight="1">
      <c r="A15" s="321" t="s">
        <v>194</v>
      </c>
      <c r="B15" s="5315">
        <v>325</v>
      </c>
      <c r="C15" s="5332">
        <v>212</v>
      </c>
      <c r="D15" s="5332">
        <v>113</v>
      </c>
      <c r="E15" s="5315">
        <v>319</v>
      </c>
      <c r="F15" s="5333">
        <v>208</v>
      </c>
      <c r="G15" s="5334">
        <v>111</v>
      </c>
      <c r="H15" s="5335">
        <v>6</v>
      </c>
      <c r="I15" s="4974">
        <v>4</v>
      </c>
      <c r="J15" s="349">
        <v>2</v>
      </c>
    </row>
    <row r="16" spans="1:89" ht="18" customHeight="1">
      <c r="A16" s="321" t="s">
        <v>195</v>
      </c>
      <c r="B16" s="5315">
        <v>436</v>
      </c>
      <c r="C16" s="5332">
        <v>295</v>
      </c>
      <c r="D16" s="5332">
        <v>141</v>
      </c>
      <c r="E16" s="5315">
        <v>429</v>
      </c>
      <c r="F16" s="5333">
        <v>292</v>
      </c>
      <c r="G16" s="5334">
        <v>137</v>
      </c>
      <c r="H16" s="5335">
        <v>7</v>
      </c>
      <c r="I16" s="4974">
        <v>3</v>
      </c>
      <c r="J16" s="349">
        <v>4</v>
      </c>
    </row>
    <row r="17" spans="1:10" ht="18" customHeight="1">
      <c r="A17" s="321" t="s">
        <v>196</v>
      </c>
      <c r="B17" s="5315">
        <v>648</v>
      </c>
      <c r="C17" s="5332">
        <v>417</v>
      </c>
      <c r="D17" s="5332">
        <v>231</v>
      </c>
      <c r="E17" s="5315">
        <v>635</v>
      </c>
      <c r="F17" s="5333">
        <v>412</v>
      </c>
      <c r="G17" s="5334">
        <v>223</v>
      </c>
      <c r="H17" s="5335">
        <v>13</v>
      </c>
      <c r="I17" s="4974">
        <v>5</v>
      </c>
      <c r="J17" s="349">
        <v>8</v>
      </c>
    </row>
    <row r="18" spans="1:10" ht="18" customHeight="1">
      <c r="A18" s="321" t="s">
        <v>197</v>
      </c>
      <c r="B18" s="5315">
        <v>912</v>
      </c>
      <c r="C18" s="5332">
        <v>569</v>
      </c>
      <c r="D18" s="5332">
        <v>343</v>
      </c>
      <c r="E18" s="5315">
        <v>899</v>
      </c>
      <c r="F18" s="5333">
        <v>565</v>
      </c>
      <c r="G18" s="5334">
        <v>334</v>
      </c>
      <c r="H18" s="5335">
        <v>13</v>
      </c>
      <c r="I18" s="4974">
        <v>4</v>
      </c>
      <c r="J18" s="349">
        <v>9</v>
      </c>
    </row>
    <row r="19" spans="1:10" ht="18" customHeight="1">
      <c r="A19" s="321" t="s">
        <v>198</v>
      </c>
      <c r="B19" s="5315">
        <v>1205</v>
      </c>
      <c r="C19" s="5332">
        <v>811</v>
      </c>
      <c r="D19" s="5332">
        <v>394</v>
      </c>
      <c r="E19" s="5315">
        <v>1182</v>
      </c>
      <c r="F19" s="5333">
        <v>796</v>
      </c>
      <c r="G19" s="5334">
        <v>386</v>
      </c>
      <c r="H19" s="5335">
        <v>23</v>
      </c>
      <c r="I19" s="4974">
        <v>15</v>
      </c>
      <c r="J19" s="349">
        <v>8</v>
      </c>
    </row>
    <row r="20" spans="1:10" ht="18" customHeight="1">
      <c r="A20" s="321" t="s">
        <v>199</v>
      </c>
      <c r="B20" s="5315">
        <v>1390</v>
      </c>
      <c r="C20" s="5332">
        <v>831</v>
      </c>
      <c r="D20" s="5332">
        <v>559</v>
      </c>
      <c r="E20" s="5315">
        <v>1366</v>
      </c>
      <c r="F20" s="5333">
        <v>818</v>
      </c>
      <c r="G20" s="5334">
        <v>548</v>
      </c>
      <c r="H20" s="5335">
        <v>24</v>
      </c>
      <c r="I20" s="4974">
        <v>13</v>
      </c>
      <c r="J20" s="349">
        <v>11</v>
      </c>
    </row>
    <row r="21" spans="1:10" ht="18" customHeight="1">
      <c r="A21" s="321" t="s">
        <v>200</v>
      </c>
      <c r="B21" s="5315">
        <v>1239</v>
      </c>
      <c r="C21" s="5332">
        <v>654</v>
      </c>
      <c r="D21" s="5332">
        <v>585</v>
      </c>
      <c r="E21" s="5315">
        <v>1207</v>
      </c>
      <c r="F21" s="5333">
        <v>634</v>
      </c>
      <c r="G21" s="5334">
        <v>573</v>
      </c>
      <c r="H21" s="5335">
        <v>32</v>
      </c>
      <c r="I21" s="4974">
        <v>20</v>
      </c>
      <c r="J21" s="349">
        <v>12</v>
      </c>
    </row>
    <row r="22" spans="1:10" ht="18" customHeight="1">
      <c r="A22" s="321" t="s">
        <v>201</v>
      </c>
      <c r="B22" s="5315">
        <v>1218</v>
      </c>
      <c r="C22" s="5332">
        <v>611</v>
      </c>
      <c r="D22" s="5332">
        <v>607</v>
      </c>
      <c r="E22" s="5315">
        <v>1188</v>
      </c>
      <c r="F22" s="5333">
        <v>597</v>
      </c>
      <c r="G22" s="5334">
        <v>591</v>
      </c>
      <c r="H22" s="5335">
        <v>30</v>
      </c>
      <c r="I22" s="4974">
        <v>14</v>
      </c>
      <c r="J22" s="349">
        <v>16</v>
      </c>
    </row>
    <row r="23" spans="1:10" ht="18" customHeight="1">
      <c r="A23" s="321" t="s">
        <v>202</v>
      </c>
      <c r="B23" s="5315">
        <v>1152</v>
      </c>
      <c r="C23" s="5332">
        <v>536</v>
      </c>
      <c r="D23" s="5332">
        <v>616</v>
      </c>
      <c r="E23" s="5315">
        <v>1110</v>
      </c>
      <c r="F23" s="5333">
        <v>511</v>
      </c>
      <c r="G23" s="5334">
        <v>599</v>
      </c>
      <c r="H23" s="5335">
        <v>42</v>
      </c>
      <c r="I23" s="4974">
        <v>25</v>
      </c>
      <c r="J23" s="349">
        <v>17</v>
      </c>
    </row>
    <row r="24" spans="1:10" ht="18" customHeight="1" thickBot="1">
      <c r="A24" s="321" t="s">
        <v>580</v>
      </c>
      <c r="B24" s="5315">
        <v>1722</v>
      </c>
      <c r="C24" s="5332">
        <v>550</v>
      </c>
      <c r="D24" s="5332">
        <v>1172</v>
      </c>
      <c r="E24" s="5315">
        <v>1682</v>
      </c>
      <c r="F24" s="5333">
        <v>535</v>
      </c>
      <c r="G24" s="5334">
        <v>1147</v>
      </c>
      <c r="H24" s="5335">
        <v>40</v>
      </c>
      <c r="I24" s="4974">
        <v>15</v>
      </c>
      <c r="J24" s="349">
        <v>25</v>
      </c>
    </row>
    <row r="25" spans="1:10" ht="21" customHeight="1" thickBot="1">
      <c r="A25" s="342" t="s">
        <v>205</v>
      </c>
      <c r="B25" s="5322">
        <v>11174</v>
      </c>
      <c r="C25" s="5322">
        <v>6124</v>
      </c>
      <c r="D25" s="5336">
        <v>5050</v>
      </c>
      <c r="E25" s="5321">
        <v>10911</v>
      </c>
      <c r="F25" s="5322">
        <v>5990</v>
      </c>
      <c r="G25" s="5323">
        <v>4921</v>
      </c>
      <c r="H25" s="5324">
        <v>263</v>
      </c>
      <c r="I25" s="5322">
        <v>134</v>
      </c>
      <c r="J25" s="5322">
        <v>129</v>
      </c>
    </row>
    <row r="26" spans="1:10" ht="18.75" customHeight="1">
      <c r="A26" s="81" t="s">
        <v>581</v>
      </c>
      <c r="B26" s="73"/>
      <c r="C26" s="73"/>
    </row>
    <row r="28" spans="1:10">
      <c r="B28" s="4990"/>
    </row>
  </sheetData>
  <mergeCells count="1">
    <mergeCell ref="A1:C1"/>
  </mergeCells>
  <hyperlinks>
    <hyperlink ref="A1" location="CONTENT!A1" display="Back to table of contents"/>
  </hyperlinks>
  <pageMargins left="0.85" right="0.25" top="0.75" bottom="0.75" header="0.3" footer="0.3"/>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Q31"/>
  <sheetViews>
    <sheetView workbookViewId="0">
      <selection sqref="A1:C1"/>
    </sheetView>
  </sheetViews>
  <sheetFormatPr defaultColWidth="9.33203125" defaultRowHeight="15.75"/>
  <cols>
    <col min="1" max="1" width="7.6640625" style="10" customWidth="1"/>
    <col min="2" max="2" width="28.5" style="10" customWidth="1"/>
    <col min="3" max="3" width="13.5" style="10" customWidth="1"/>
    <col min="4" max="4" width="13.33203125" style="10" customWidth="1"/>
    <col min="5" max="5" width="16.6640625" style="10" customWidth="1"/>
    <col min="6" max="6" width="13.6640625" style="10" customWidth="1"/>
    <col min="7" max="7" width="12.6640625" style="10" customWidth="1"/>
    <col min="8" max="147" width="9.33203125" style="11"/>
    <col min="148" max="16384" width="9.33203125" style="10"/>
  </cols>
  <sheetData>
    <row r="1" spans="1:147">
      <c r="A1" s="6224" t="s">
        <v>709</v>
      </c>
      <c r="B1" s="6224"/>
      <c r="C1" s="6224"/>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row>
    <row r="2" spans="1:147" s="5" customFormat="1" ht="23.25" customHeight="1">
      <c r="A2" s="1" t="s">
        <v>0</v>
      </c>
      <c r="B2" s="2"/>
      <c r="C2" s="3"/>
      <c r="D2" s="3"/>
      <c r="E2" s="3"/>
      <c r="F2" s="3"/>
      <c r="G2" s="3"/>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row>
    <row r="3" spans="1:147" s="8" customFormat="1" ht="36" customHeight="1">
      <c r="A3" s="6" t="s">
        <v>1</v>
      </c>
      <c r="B3" s="7"/>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row>
    <row r="4" spans="1:147" ht="13.5" customHeight="1">
      <c r="D4" s="10" t="s">
        <v>2</v>
      </c>
    </row>
    <row r="5" spans="1:147" ht="30" customHeight="1">
      <c r="A5" s="12" t="s">
        <v>3</v>
      </c>
      <c r="B5" s="13" t="s">
        <v>4</v>
      </c>
      <c r="C5" s="14" t="s">
        <v>5</v>
      </c>
      <c r="D5" s="13" t="s">
        <v>6</v>
      </c>
      <c r="E5" s="15" t="s">
        <v>7</v>
      </c>
      <c r="F5" s="13" t="s">
        <v>8</v>
      </c>
      <c r="G5" s="16" t="s">
        <v>9</v>
      </c>
    </row>
    <row r="6" spans="1:147" ht="20.25" customHeight="1">
      <c r="A6" s="17"/>
      <c r="B6" s="17"/>
      <c r="C6" s="18"/>
      <c r="D6" s="17"/>
      <c r="E6" s="18"/>
      <c r="F6" s="19" t="s">
        <v>10</v>
      </c>
      <c r="G6" s="19" t="s">
        <v>11</v>
      </c>
    </row>
    <row r="7" spans="1:147" ht="44.25" customHeight="1">
      <c r="A7" s="20">
        <v>2018</v>
      </c>
      <c r="B7" s="5792" t="s">
        <v>12</v>
      </c>
      <c r="C7" s="21">
        <v>1222208</v>
      </c>
      <c r="D7" s="22">
        <v>604923</v>
      </c>
      <c r="E7" s="23">
        <v>617285</v>
      </c>
      <c r="F7" s="24">
        <v>1868.4</v>
      </c>
      <c r="G7" s="25">
        <v>654</v>
      </c>
    </row>
    <row r="8" spans="1:147" ht="54" customHeight="1">
      <c r="A8" s="26"/>
      <c r="B8" s="5792" t="s">
        <v>13</v>
      </c>
      <c r="C8" s="21">
        <v>43155</v>
      </c>
      <c r="D8" s="22">
        <v>21164</v>
      </c>
      <c r="E8" s="27">
        <v>21991</v>
      </c>
      <c r="F8" s="28">
        <v>110.1</v>
      </c>
      <c r="G8" s="25">
        <v>392</v>
      </c>
    </row>
    <row r="9" spans="1:147" ht="25.5" customHeight="1">
      <c r="A9" s="26"/>
      <c r="B9" s="29" t="s">
        <v>14</v>
      </c>
      <c r="C9" s="21">
        <v>274</v>
      </c>
      <c r="D9" s="22">
        <v>174</v>
      </c>
      <c r="E9" s="27">
        <v>100</v>
      </c>
      <c r="F9" s="28">
        <v>28.7</v>
      </c>
      <c r="G9" s="25">
        <v>10</v>
      </c>
    </row>
    <row r="10" spans="1:147" ht="24" customHeight="1">
      <c r="A10" s="30"/>
      <c r="B10" s="31" t="s">
        <v>15</v>
      </c>
      <c r="C10" s="32">
        <v>1265637</v>
      </c>
      <c r="D10" s="32">
        <v>626261</v>
      </c>
      <c r="E10" s="32">
        <v>639376</v>
      </c>
      <c r="F10" s="33">
        <v>2007.2</v>
      </c>
      <c r="G10" s="34">
        <v>631</v>
      </c>
    </row>
    <row r="11" spans="1:147" ht="48.75" customHeight="1">
      <c r="A11" s="20">
        <v>2019</v>
      </c>
      <c r="B11" s="5792" t="s">
        <v>12</v>
      </c>
      <c r="C11" s="21">
        <v>1221663</v>
      </c>
      <c r="D11" s="22">
        <v>604499</v>
      </c>
      <c r="E11" s="22">
        <v>617164</v>
      </c>
      <c r="F11" s="24">
        <v>1868.4</v>
      </c>
      <c r="G11" s="25">
        <v>653.85517019910083</v>
      </c>
    </row>
    <row r="12" spans="1:147" ht="47.25" customHeight="1">
      <c r="A12" s="26"/>
      <c r="B12" s="5792" t="s">
        <v>13</v>
      </c>
      <c r="C12" s="21">
        <v>43538</v>
      </c>
      <c r="D12" s="22">
        <v>21349</v>
      </c>
      <c r="E12" s="22">
        <v>22189</v>
      </c>
      <c r="F12" s="28">
        <v>110.1</v>
      </c>
      <c r="G12" s="25">
        <v>395.44050862851952</v>
      </c>
      <c r="H12" s="35"/>
      <c r="I12" s="36"/>
      <c r="J12" s="37"/>
      <c r="M12" s="35"/>
      <c r="N12" s="35"/>
      <c r="O12" s="35"/>
      <c r="P12" s="38"/>
      <c r="Q12" s="36"/>
      <c r="R12" s="37"/>
      <c r="U12" s="35"/>
      <c r="V12" s="35"/>
      <c r="W12" s="35"/>
      <c r="X12" s="38"/>
      <c r="Y12" s="36"/>
      <c r="Z12" s="37"/>
      <c r="AC12" s="35"/>
      <c r="AD12" s="35"/>
      <c r="AE12" s="35"/>
      <c r="AF12" s="38"/>
      <c r="AG12" s="36"/>
      <c r="AH12" s="37"/>
      <c r="AK12" s="35"/>
      <c r="AL12" s="35"/>
      <c r="AM12" s="35"/>
      <c r="AN12" s="38"/>
      <c r="AO12" s="36"/>
      <c r="AP12" s="37"/>
      <c r="AS12" s="35"/>
      <c r="AT12" s="35"/>
      <c r="AU12" s="35"/>
      <c r="AV12" s="38"/>
      <c r="AW12" s="36"/>
      <c r="AX12" s="37"/>
      <c r="BA12" s="35"/>
      <c r="BB12" s="35"/>
      <c r="BC12" s="35"/>
      <c r="BD12" s="38"/>
      <c r="BE12" s="36"/>
      <c r="BF12" s="37"/>
      <c r="BI12" s="35"/>
      <c r="BJ12" s="35"/>
      <c r="BK12" s="35"/>
      <c r="BL12" s="38"/>
      <c r="BM12" s="36"/>
      <c r="BN12" s="37"/>
      <c r="BQ12" s="35"/>
      <c r="BR12" s="35"/>
      <c r="BS12" s="35"/>
      <c r="BT12" s="38"/>
      <c r="BU12" s="36"/>
      <c r="BV12" s="37"/>
      <c r="BY12" s="35"/>
      <c r="BZ12" s="35"/>
      <c r="CA12" s="35"/>
      <c r="CB12" s="38"/>
      <c r="CC12" s="36"/>
      <c r="CD12" s="37"/>
      <c r="CG12" s="35"/>
      <c r="CH12" s="35"/>
      <c r="CI12" s="35"/>
      <c r="CJ12" s="38"/>
      <c r="CK12" s="36"/>
      <c r="CL12" s="37"/>
      <c r="CO12" s="35"/>
      <c r="CP12" s="35"/>
      <c r="CQ12" s="35"/>
      <c r="CR12" s="38"/>
      <c r="CS12" s="36"/>
      <c r="CT12" s="37"/>
      <c r="CW12" s="35"/>
      <c r="CX12" s="35"/>
      <c r="CY12" s="35"/>
      <c r="CZ12" s="38"/>
      <c r="DA12" s="36"/>
      <c r="DB12" s="37"/>
      <c r="DE12" s="35"/>
      <c r="DF12" s="35"/>
      <c r="DG12" s="35"/>
      <c r="DH12" s="38"/>
      <c r="DI12" s="36"/>
      <c r="DJ12" s="37"/>
      <c r="DM12" s="35"/>
      <c r="DN12" s="35"/>
      <c r="DO12" s="35"/>
      <c r="DP12" s="38"/>
      <c r="DQ12" s="36"/>
      <c r="DR12" s="37"/>
      <c r="DU12" s="35"/>
      <c r="DV12" s="35"/>
      <c r="DW12" s="35"/>
      <c r="DX12" s="38"/>
      <c r="DY12" s="36"/>
      <c r="DZ12" s="37"/>
      <c r="EC12" s="35"/>
      <c r="ED12" s="35"/>
      <c r="EE12" s="35"/>
      <c r="EF12" s="38"/>
      <c r="EG12" s="36"/>
      <c r="EH12" s="37"/>
      <c r="EK12" s="35"/>
      <c r="EL12" s="35"/>
      <c r="EM12" s="35"/>
      <c r="EN12" s="38"/>
      <c r="EO12" s="36"/>
    </row>
    <row r="13" spans="1:147" ht="26.1" customHeight="1">
      <c r="A13" s="26"/>
      <c r="B13" s="29" t="s">
        <v>14</v>
      </c>
      <c r="C13" s="21">
        <v>274</v>
      </c>
      <c r="D13" s="22">
        <v>174</v>
      </c>
      <c r="E13" s="27">
        <v>100</v>
      </c>
      <c r="F13" s="28">
        <v>28.7</v>
      </c>
      <c r="G13" s="25">
        <v>10</v>
      </c>
      <c r="H13" s="35"/>
      <c r="I13" s="36"/>
      <c r="J13" s="37"/>
      <c r="L13" s="39"/>
      <c r="M13" s="35"/>
      <c r="N13" s="35"/>
      <c r="O13" s="35"/>
      <c r="P13" s="38"/>
      <c r="Q13" s="36"/>
      <c r="R13" s="37"/>
      <c r="T13" s="39"/>
      <c r="U13" s="35"/>
      <c r="V13" s="35"/>
      <c r="W13" s="35"/>
      <c r="X13" s="38"/>
      <c r="Y13" s="36"/>
      <c r="Z13" s="37"/>
      <c r="AB13" s="39"/>
      <c r="AC13" s="35"/>
      <c r="AD13" s="35"/>
      <c r="AE13" s="35"/>
      <c r="AF13" s="38"/>
      <c r="AG13" s="36"/>
      <c r="AH13" s="37"/>
      <c r="AJ13" s="39"/>
      <c r="AK13" s="35"/>
      <c r="AL13" s="35"/>
      <c r="AM13" s="35"/>
      <c r="AN13" s="38"/>
      <c r="AO13" s="36"/>
      <c r="AP13" s="37"/>
      <c r="AR13" s="39"/>
      <c r="AS13" s="35"/>
      <c r="AT13" s="35"/>
      <c r="AU13" s="35"/>
      <c r="AV13" s="38"/>
      <c r="AW13" s="36"/>
      <c r="AX13" s="37"/>
      <c r="AZ13" s="39"/>
      <c r="BA13" s="35"/>
      <c r="BB13" s="35"/>
      <c r="BC13" s="35"/>
      <c r="BD13" s="38"/>
      <c r="BE13" s="36"/>
      <c r="BF13" s="37"/>
      <c r="BH13" s="39"/>
      <c r="BI13" s="35"/>
      <c r="BJ13" s="35"/>
      <c r="BK13" s="35"/>
      <c r="BL13" s="38"/>
      <c r="BM13" s="36"/>
      <c r="BN13" s="37"/>
      <c r="BP13" s="39"/>
      <c r="BQ13" s="35"/>
      <c r="BR13" s="35"/>
      <c r="BS13" s="35"/>
      <c r="BT13" s="38"/>
      <c r="BU13" s="36"/>
      <c r="BV13" s="37"/>
      <c r="BX13" s="39"/>
      <c r="BY13" s="35"/>
      <c r="BZ13" s="35"/>
      <c r="CA13" s="35"/>
      <c r="CB13" s="38"/>
      <c r="CC13" s="36"/>
      <c r="CD13" s="37"/>
      <c r="CF13" s="39"/>
      <c r="CG13" s="35"/>
      <c r="CH13" s="35"/>
      <c r="CI13" s="35"/>
      <c r="CJ13" s="38"/>
      <c r="CK13" s="36"/>
      <c r="CL13" s="37"/>
      <c r="CN13" s="39"/>
      <c r="CO13" s="35"/>
      <c r="CP13" s="35"/>
      <c r="CQ13" s="35"/>
      <c r="CR13" s="38"/>
      <c r="CS13" s="36"/>
      <c r="CT13" s="37"/>
      <c r="CV13" s="39"/>
      <c r="CW13" s="35"/>
      <c r="CX13" s="35"/>
      <c r="CY13" s="35"/>
      <c r="CZ13" s="38"/>
      <c r="DA13" s="36"/>
      <c r="DB13" s="37"/>
      <c r="DD13" s="39"/>
      <c r="DE13" s="35"/>
      <c r="DF13" s="35"/>
      <c r="DG13" s="35"/>
      <c r="DH13" s="38"/>
      <c r="DI13" s="36"/>
      <c r="DJ13" s="37"/>
      <c r="DL13" s="39"/>
      <c r="DM13" s="35"/>
      <c r="DN13" s="35"/>
      <c r="DO13" s="35"/>
      <c r="DP13" s="38"/>
      <c r="DQ13" s="36"/>
      <c r="DR13" s="37"/>
      <c r="DT13" s="39"/>
      <c r="DU13" s="35"/>
      <c r="DV13" s="35"/>
      <c r="DW13" s="35"/>
      <c r="DX13" s="38"/>
      <c r="DY13" s="36"/>
      <c r="DZ13" s="37"/>
      <c r="EB13" s="39"/>
      <c r="EC13" s="35"/>
      <c r="ED13" s="35"/>
      <c r="EE13" s="35"/>
      <c r="EF13" s="38"/>
      <c r="EG13" s="36"/>
      <c r="EH13" s="37"/>
      <c r="EJ13" s="39"/>
      <c r="EK13" s="35"/>
      <c r="EL13" s="35"/>
      <c r="EM13" s="35"/>
      <c r="EN13" s="38"/>
      <c r="EO13" s="36"/>
    </row>
    <row r="14" spans="1:147" ht="26.1" customHeight="1">
      <c r="A14" s="30"/>
      <c r="B14" s="31" t="s">
        <v>15</v>
      </c>
      <c r="C14" s="32">
        <v>1265475</v>
      </c>
      <c r="D14" s="32">
        <v>626022</v>
      </c>
      <c r="E14" s="32">
        <v>639453</v>
      </c>
      <c r="F14" s="33">
        <v>2007.2</v>
      </c>
      <c r="G14" s="34">
        <v>630.46781586289353</v>
      </c>
      <c r="H14" s="40"/>
      <c r="I14" s="41"/>
      <c r="K14" s="37"/>
      <c r="L14" s="37"/>
      <c r="M14" s="40"/>
      <c r="N14" s="40"/>
      <c r="O14" s="40"/>
      <c r="P14" s="42"/>
      <c r="Q14" s="41"/>
      <c r="S14" s="37"/>
      <c r="T14" s="37"/>
      <c r="U14" s="40"/>
      <c r="V14" s="40"/>
      <c r="W14" s="40"/>
      <c r="X14" s="42"/>
      <c r="Y14" s="41"/>
      <c r="AA14" s="37"/>
      <c r="AB14" s="37"/>
      <c r="AC14" s="40"/>
      <c r="AD14" s="40"/>
      <c r="AE14" s="40"/>
      <c r="AF14" s="42"/>
      <c r="AG14" s="41"/>
      <c r="AI14" s="37"/>
      <c r="AJ14" s="37"/>
      <c r="AK14" s="40"/>
      <c r="AL14" s="40"/>
      <c r="AM14" s="40"/>
      <c r="AN14" s="42"/>
      <c r="AO14" s="41"/>
      <c r="AQ14" s="37"/>
      <c r="AR14" s="37"/>
      <c r="AS14" s="40"/>
      <c r="AT14" s="40"/>
      <c r="AU14" s="40"/>
      <c r="AV14" s="42"/>
      <c r="AW14" s="41"/>
      <c r="AY14" s="37"/>
      <c r="AZ14" s="37"/>
      <c r="BA14" s="40"/>
      <c r="BB14" s="40"/>
      <c r="BC14" s="40"/>
      <c r="BD14" s="42"/>
      <c r="BE14" s="41"/>
      <c r="BG14" s="37"/>
      <c r="BH14" s="37"/>
      <c r="BI14" s="40"/>
      <c r="BJ14" s="40"/>
      <c r="BK14" s="40"/>
      <c r="BL14" s="42"/>
      <c r="BM14" s="41"/>
      <c r="BO14" s="37"/>
      <c r="BP14" s="37"/>
      <c r="BQ14" s="40"/>
      <c r="BR14" s="40"/>
      <c r="BS14" s="40"/>
      <c r="BT14" s="42"/>
      <c r="BU14" s="41"/>
      <c r="BW14" s="37"/>
      <c r="BX14" s="37"/>
      <c r="BY14" s="40"/>
      <c r="BZ14" s="40"/>
      <c r="CA14" s="40"/>
      <c r="CB14" s="42"/>
      <c r="CC14" s="41"/>
      <c r="CE14" s="37"/>
      <c r="CF14" s="37"/>
      <c r="CG14" s="40"/>
      <c r="CH14" s="40"/>
      <c r="CI14" s="40"/>
      <c r="CJ14" s="42"/>
      <c r="CK14" s="41"/>
      <c r="CM14" s="37"/>
      <c r="CN14" s="37"/>
      <c r="CO14" s="40"/>
      <c r="CP14" s="40"/>
      <c r="CQ14" s="40"/>
      <c r="CR14" s="42"/>
      <c r="CS14" s="41"/>
      <c r="CU14" s="37"/>
      <c r="CV14" s="37"/>
      <c r="CW14" s="40"/>
      <c r="CX14" s="40"/>
      <c r="CY14" s="40"/>
      <c r="CZ14" s="42"/>
      <c r="DA14" s="41"/>
      <c r="DC14" s="37"/>
      <c r="DD14" s="37"/>
      <c r="DE14" s="40"/>
      <c r="DF14" s="40"/>
      <c r="DG14" s="40"/>
      <c r="DH14" s="42"/>
      <c r="DI14" s="41"/>
      <c r="DK14" s="37"/>
      <c r="DL14" s="37"/>
      <c r="DM14" s="40"/>
      <c r="DN14" s="40"/>
      <c r="DO14" s="40"/>
      <c r="DP14" s="42"/>
      <c r="DQ14" s="41"/>
      <c r="DS14" s="37"/>
      <c r="DT14" s="37"/>
      <c r="DU14" s="40"/>
      <c r="DV14" s="40"/>
      <c r="DW14" s="40"/>
      <c r="DX14" s="42"/>
      <c r="DY14" s="41"/>
      <c r="EA14" s="37"/>
      <c r="EB14" s="37"/>
      <c r="EC14" s="40"/>
      <c r="ED14" s="40"/>
      <c r="EE14" s="40"/>
      <c r="EF14" s="42"/>
      <c r="EG14" s="41"/>
      <c r="EI14" s="37"/>
      <c r="EJ14" s="37"/>
      <c r="EK14" s="40"/>
      <c r="EL14" s="40"/>
      <c r="EM14" s="40"/>
      <c r="EN14" s="42"/>
      <c r="EO14" s="41"/>
    </row>
    <row r="15" spans="1:147" ht="34.5" customHeight="1">
      <c r="A15" s="6" t="s">
        <v>16</v>
      </c>
      <c r="B15" s="43"/>
    </row>
    <row r="16" spans="1:147" ht="15.75" customHeight="1">
      <c r="A16" s="43"/>
      <c r="B16" s="6" t="s">
        <v>17</v>
      </c>
    </row>
    <row r="17" spans="1:147" ht="13.5" customHeight="1"/>
    <row r="18" spans="1:147" ht="19.5" customHeight="1">
      <c r="A18" s="44"/>
      <c r="B18" s="45"/>
      <c r="C18" s="45"/>
      <c r="D18" s="45"/>
      <c r="E18" s="46" t="s">
        <v>5</v>
      </c>
      <c r="F18" s="47" t="s">
        <v>6</v>
      </c>
      <c r="G18" s="47" t="s">
        <v>7</v>
      </c>
    </row>
    <row r="19" spans="1:147" ht="24.75" customHeight="1">
      <c r="A19" s="48" t="s">
        <v>18</v>
      </c>
      <c r="B19" s="49"/>
      <c r="C19" s="49"/>
      <c r="D19" s="11"/>
      <c r="E19" s="50">
        <v>1236817</v>
      </c>
      <c r="F19" s="51">
        <v>610848</v>
      </c>
      <c r="G19" s="51">
        <v>625969</v>
      </c>
    </row>
    <row r="20" spans="1:147" ht="24.75" customHeight="1">
      <c r="A20" s="48" t="s">
        <v>19</v>
      </c>
      <c r="B20" s="49"/>
      <c r="C20" s="49"/>
      <c r="D20" s="11"/>
      <c r="E20" s="50">
        <v>15587</v>
      </c>
      <c r="F20" s="52">
        <v>8743</v>
      </c>
      <c r="G20" s="52">
        <v>6844</v>
      </c>
    </row>
    <row r="21" spans="1:147" ht="24.75" customHeight="1">
      <c r="A21" s="53" t="s">
        <v>20</v>
      </c>
      <c r="B21" s="49"/>
      <c r="C21" s="49"/>
      <c r="D21" s="11"/>
      <c r="E21" s="50">
        <v>107800</v>
      </c>
      <c r="F21" s="52">
        <v>55034</v>
      </c>
      <c r="G21" s="52">
        <v>52766</v>
      </c>
    </row>
    <row r="22" spans="1:147" ht="24.75" customHeight="1">
      <c r="A22" s="53" t="s">
        <v>21</v>
      </c>
      <c r="B22" s="49"/>
      <c r="C22" s="49"/>
      <c r="D22" s="11"/>
      <c r="E22" s="50">
        <v>-79488</v>
      </c>
      <c r="F22" s="51">
        <v>-43912</v>
      </c>
      <c r="G22" s="51">
        <v>-35576</v>
      </c>
    </row>
    <row r="23" spans="1:147" ht="24.75" customHeight="1">
      <c r="A23" s="53" t="s">
        <v>22</v>
      </c>
      <c r="B23" s="49"/>
      <c r="C23" s="49"/>
      <c r="D23" s="11"/>
      <c r="E23" s="50">
        <v>2016673</v>
      </c>
      <c r="F23" s="52">
        <v>1090522</v>
      </c>
      <c r="G23" s="52">
        <v>926151</v>
      </c>
    </row>
    <row r="24" spans="1:147" ht="24.75" customHeight="1">
      <c r="A24" s="53" t="s">
        <v>23</v>
      </c>
      <c r="B24" s="49"/>
      <c r="C24" s="49"/>
      <c r="D24" s="11"/>
      <c r="E24" s="54">
        <v>-2031678</v>
      </c>
      <c r="F24" s="51">
        <v>-1095068</v>
      </c>
      <c r="G24" s="55">
        <v>-936610</v>
      </c>
    </row>
    <row r="25" spans="1:147" s="43" customFormat="1" ht="18" customHeight="1">
      <c r="A25" s="56" t="s">
        <v>24</v>
      </c>
      <c r="B25" s="57"/>
      <c r="C25" s="57"/>
      <c r="D25" s="58"/>
      <c r="E25" s="59">
        <v>1265711</v>
      </c>
      <c r="F25" s="59">
        <v>626167</v>
      </c>
      <c r="G25" s="59">
        <v>639544</v>
      </c>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row>
    <row r="26" spans="1:147">
      <c r="A26" s="60" t="s">
        <v>25</v>
      </c>
      <c r="B26" s="61"/>
      <c r="C26" s="61"/>
      <c r="E26" s="61"/>
      <c r="F26" s="61"/>
      <c r="G26" s="61"/>
    </row>
    <row r="27" spans="1:147">
      <c r="A27" s="60" t="s">
        <v>26</v>
      </c>
      <c r="B27" s="61"/>
      <c r="C27" s="61"/>
      <c r="E27" s="61"/>
      <c r="F27" s="61"/>
      <c r="G27" s="61"/>
    </row>
    <row r="28" spans="1:147">
      <c r="A28" s="5793" t="s">
        <v>27</v>
      </c>
      <c r="B28" s="61"/>
      <c r="C28" s="61"/>
      <c r="E28" s="61"/>
      <c r="F28" s="61"/>
      <c r="G28" s="61"/>
    </row>
    <row r="29" spans="1:147">
      <c r="A29" s="60" t="s">
        <v>28</v>
      </c>
      <c r="E29" s="5794"/>
    </row>
    <row r="30" spans="1:147">
      <c r="E30" s="62"/>
      <c r="F30" s="62"/>
      <c r="G30" s="62"/>
    </row>
    <row r="31" spans="1:147">
      <c r="E31" s="62"/>
    </row>
  </sheetData>
  <mergeCells count="1">
    <mergeCell ref="A1:C1"/>
  </mergeCells>
  <hyperlinks>
    <hyperlink ref="A1" location="CONTENT!A1" display="Back to table of contents"/>
  </hyperlinks>
  <pageMargins left="0.5" right="0.25" top="0.75" bottom="0.75" header="0.3" footer="0.3"/>
  <pageSetup paperSize="9" orientation="portrait" horizontalDpi="1200" verticalDpi="1200" r:id="rId1"/>
  <headerFooter alignWithMargins="0">
    <oddHeader xml:space="preserve">&amp;C&amp;12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K26"/>
  <sheetViews>
    <sheetView topLeftCell="A3" workbookViewId="0">
      <selection activeCell="K3" sqref="K1:K1048576"/>
    </sheetView>
  </sheetViews>
  <sheetFormatPr defaultColWidth="9.33203125" defaultRowHeight="15.75"/>
  <cols>
    <col min="1" max="1" width="16.5" style="10" customWidth="1"/>
    <col min="2" max="2" width="15.1640625" style="10" customWidth="1"/>
    <col min="3" max="3" width="12.5" style="10" customWidth="1"/>
    <col min="4" max="4" width="13.5" style="10" customWidth="1"/>
    <col min="5" max="5" width="14.83203125" style="10" customWidth="1"/>
    <col min="6" max="6" width="13.1640625" style="10" customWidth="1"/>
    <col min="7" max="7" width="13.33203125" style="10" customWidth="1"/>
    <col min="8" max="8" width="13.1640625" style="10" customWidth="1"/>
    <col min="9" max="9" width="12.83203125" style="10" customWidth="1"/>
    <col min="10" max="10" width="14" style="10" customWidth="1"/>
    <col min="11"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75">
      <c r="A2" s="6" t="s">
        <v>582</v>
      </c>
    </row>
    <row r="3" spans="1:89" ht="21.75" customHeight="1" thickBot="1"/>
    <row r="4" spans="1:89" ht="27.75" customHeight="1" thickBot="1">
      <c r="A4" s="5298"/>
      <c r="B4" s="5299"/>
      <c r="C4" s="5300" t="s">
        <v>30</v>
      </c>
      <c r="D4" s="5301"/>
      <c r="E4" s="5302"/>
      <c r="F4" s="5303" t="s">
        <v>31</v>
      </c>
      <c r="G4" s="5301"/>
      <c r="H4" s="5302"/>
      <c r="I4" s="5303" t="s">
        <v>32</v>
      </c>
      <c r="J4" s="5304"/>
    </row>
    <row r="5" spans="1:89" ht="23.25" customHeight="1" thickBot="1">
      <c r="A5" s="5305" t="s">
        <v>575</v>
      </c>
      <c r="B5" s="5306" t="s">
        <v>5</v>
      </c>
      <c r="C5" s="5307" t="s">
        <v>6</v>
      </c>
      <c r="D5" s="5308" t="s">
        <v>7</v>
      </c>
      <c r="E5" s="5309" t="s">
        <v>5</v>
      </c>
      <c r="F5" s="5310" t="s">
        <v>6</v>
      </c>
      <c r="G5" s="5311" t="s">
        <v>7</v>
      </c>
      <c r="H5" s="5309" t="s">
        <v>5</v>
      </c>
      <c r="I5" s="5310" t="s">
        <v>6</v>
      </c>
      <c r="J5" s="5311" t="s">
        <v>7</v>
      </c>
    </row>
    <row r="6" spans="1:89" ht="20.100000000000001" customHeight="1">
      <c r="A6" s="5312" t="s">
        <v>583</v>
      </c>
      <c r="B6" s="5313">
        <v>10</v>
      </c>
      <c r="C6" s="5314">
        <v>6</v>
      </c>
      <c r="D6" s="5314">
        <v>4</v>
      </c>
      <c r="E6" s="5313">
        <v>8</v>
      </c>
      <c r="F6" s="346">
        <v>4</v>
      </c>
      <c r="G6" s="347">
        <v>4</v>
      </c>
      <c r="H6" s="5315">
        <v>2</v>
      </c>
      <c r="I6" s="348">
        <v>2</v>
      </c>
      <c r="J6" s="349">
        <v>0</v>
      </c>
    </row>
    <row r="7" spans="1:89" ht="20.100000000000001" customHeight="1">
      <c r="A7" s="5316" t="s">
        <v>584</v>
      </c>
      <c r="B7" s="5315">
        <v>82</v>
      </c>
      <c r="C7" s="4974">
        <v>44</v>
      </c>
      <c r="D7" s="349">
        <v>38</v>
      </c>
      <c r="E7" s="5315">
        <v>74</v>
      </c>
      <c r="F7" s="348">
        <v>42</v>
      </c>
      <c r="G7" s="349">
        <v>32</v>
      </c>
      <c r="H7" s="5315">
        <v>8</v>
      </c>
      <c r="I7" s="348">
        <v>2</v>
      </c>
      <c r="J7" s="349">
        <v>6</v>
      </c>
    </row>
    <row r="8" spans="1:89" ht="20.100000000000001" customHeight="1">
      <c r="A8" s="321" t="s">
        <v>585</v>
      </c>
      <c r="B8" s="5315">
        <v>41</v>
      </c>
      <c r="C8" s="4974">
        <v>21</v>
      </c>
      <c r="D8" s="349">
        <v>20</v>
      </c>
      <c r="E8" s="5315">
        <v>40</v>
      </c>
      <c r="F8" s="348">
        <v>20</v>
      </c>
      <c r="G8" s="349">
        <v>20</v>
      </c>
      <c r="H8" s="5315">
        <v>1</v>
      </c>
      <c r="I8" s="348">
        <v>1</v>
      </c>
      <c r="J8" s="349">
        <v>0</v>
      </c>
    </row>
    <row r="9" spans="1:89" ht="20.100000000000001" customHeight="1">
      <c r="A9" s="321" t="s">
        <v>586</v>
      </c>
      <c r="B9" s="5315">
        <v>22</v>
      </c>
      <c r="C9" s="4974">
        <v>13</v>
      </c>
      <c r="D9" s="349">
        <v>9</v>
      </c>
      <c r="E9" s="5315">
        <v>22</v>
      </c>
      <c r="F9" s="348">
        <v>13</v>
      </c>
      <c r="G9" s="349">
        <v>9</v>
      </c>
      <c r="H9" s="5315">
        <v>0</v>
      </c>
      <c r="I9" s="348">
        <v>0</v>
      </c>
      <c r="J9" s="349">
        <v>0</v>
      </c>
    </row>
    <row r="10" spans="1:89" ht="20.100000000000001" customHeight="1">
      <c r="A10" s="5317" t="s">
        <v>587</v>
      </c>
      <c r="B10" s="5315">
        <v>6</v>
      </c>
      <c r="C10" s="4974">
        <v>4</v>
      </c>
      <c r="D10" s="349">
        <v>2</v>
      </c>
      <c r="E10" s="5315">
        <v>6</v>
      </c>
      <c r="F10" s="348">
        <v>4</v>
      </c>
      <c r="G10" s="349">
        <v>2</v>
      </c>
      <c r="H10" s="5315">
        <v>0</v>
      </c>
      <c r="I10" s="348">
        <v>0</v>
      </c>
      <c r="J10" s="349">
        <v>0</v>
      </c>
      <c r="K10" s="5318"/>
    </row>
    <row r="11" spans="1:89" ht="20.100000000000001" customHeight="1">
      <c r="A11" s="5317" t="s">
        <v>588</v>
      </c>
      <c r="B11" s="5315">
        <v>12</v>
      </c>
      <c r="C11" s="4974">
        <v>8</v>
      </c>
      <c r="D11" s="349">
        <v>4</v>
      </c>
      <c r="E11" s="5315">
        <v>11</v>
      </c>
      <c r="F11" s="348">
        <v>7</v>
      </c>
      <c r="G11" s="349">
        <v>4</v>
      </c>
      <c r="H11" s="5315">
        <v>1</v>
      </c>
      <c r="I11" s="348">
        <v>1</v>
      </c>
      <c r="J11" s="349">
        <v>0</v>
      </c>
    </row>
    <row r="12" spans="1:89" ht="20.100000000000001" customHeight="1">
      <c r="A12" s="5317" t="s">
        <v>589</v>
      </c>
      <c r="B12" s="5315">
        <v>3</v>
      </c>
      <c r="C12" s="4974">
        <v>1</v>
      </c>
      <c r="D12" s="349">
        <v>2</v>
      </c>
      <c r="E12" s="5315">
        <v>2</v>
      </c>
      <c r="F12" s="348">
        <v>1</v>
      </c>
      <c r="G12" s="349">
        <v>1</v>
      </c>
      <c r="H12" s="5315">
        <v>1</v>
      </c>
      <c r="I12" s="348">
        <v>0</v>
      </c>
      <c r="J12" s="349">
        <v>1</v>
      </c>
    </row>
    <row r="13" spans="1:89" ht="20.100000000000001" customHeight="1">
      <c r="A13" s="5317" t="s">
        <v>590</v>
      </c>
      <c r="B13" s="5315">
        <v>1</v>
      </c>
      <c r="C13" s="4974">
        <v>1</v>
      </c>
      <c r="D13" s="349">
        <v>0</v>
      </c>
      <c r="E13" s="5315">
        <v>1</v>
      </c>
      <c r="F13" s="348">
        <v>1</v>
      </c>
      <c r="G13" s="349">
        <v>0</v>
      </c>
      <c r="H13" s="5315">
        <v>0</v>
      </c>
      <c r="I13" s="348">
        <v>0</v>
      </c>
      <c r="J13" s="349">
        <v>0</v>
      </c>
    </row>
    <row r="14" spans="1:89" ht="20.100000000000001" customHeight="1">
      <c r="A14" s="5317" t="s">
        <v>591</v>
      </c>
      <c r="B14" s="5315">
        <v>2</v>
      </c>
      <c r="C14" s="4974">
        <v>2</v>
      </c>
      <c r="D14" s="349">
        <v>0</v>
      </c>
      <c r="E14" s="5315">
        <v>2</v>
      </c>
      <c r="F14" s="348">
        <v>2</v>
      </c>
      <c r="G14" s="349">
        <v>0</v>
      </c>
      <c r="H14" s="5315">
        <v>0</v>
      </c>
      <c r="I14" s="348">
        <v>0</v>
      </c>
      <c r="J14" s="349">
        <v>0</v>
      </c>
    </row>
    <row r="15" spans="1:89" ht="20.100000000000001" customHeight="1">
      <c r="A15" s="5317" t="s">
        <v>592</v>
      </c>
      <c r="B15" s="5315">
        <v>2</v>
      </c>
      <c r="C15" s="4974">
        <v>1</v>
      </c>
      <c r="D15" s="349">
        <v>1</v>
      </c>
      <c r="E15" s="5315">
        <v>1</v>
      </c>
      <c r="F15" s="348">
        <v>1</v>
      </c>
      <c r="G15" s="349">
        <v>0</v>
      </c>
      <c r="H15" s="5315">
        <v>1</v>
      </c>
      <c r="I15" s="348">
        <v>0</v>
      </c>
      <c r="J15" s="349">
        <v>1</v>
      </c>
    </row>
    <row r="16" spans="1:89" ht="20.100000000000001" customHeight="1">
      <c r="A16" s="5317" t="s">
        <v>593</v>
      </c>
      <c r="B16" s="5315">
        <v>2</v>
      </c>
      <c r="C16" s="4974">
        <v>0</v>
      </c>
      <c r="D16" s="349">
        <v>2</v>
      </c>
      <c r="E16" s="5315">
        <v>2</v>
      </c>
      <c r="F16" s="348">
        <v>0</v>
      </c>
      <c r="G16" s="349">
        <v>2</v>
      </c>
      <c r="H16" s="5315">
        <v>0</v>
      </c>
      <c r="I16" s="348">
        <v>0</v>
      </c>
      <c r="J16" s="349">
        <v>0</v>
      </c>
    </row>
    <row r="17" spans="1:10" ht="20.100000000000001" customHeight="1">
      <c r="A17" s="5317" t="s">
        <v>594</v>
      </c>
      <c r="B17" s="5315">
        <v>1</v>
      </c>
      <c r="C17" s="4974">
        <v>0</v>
      </c>
      <c r="D17" s="349">
        <v>1</v>
      </c>
      <c r="E17" s="5315">
        <v>1</v>
      </c>
      <c r="F17" s="348">
        <v>0</v>
      </c>
      <c r="G17" s="349">
        <v>1</v>
      </c>
      <c r="H17" s="5315">
        <v>0</v>
      </c>
      <c r="I17" s="348">
        <v>0</v>
      </c>
      <c r="J17" s="349">
        <v>0</v>
      </c>
    </row>
    <row r="18" spans="1:10" ht="20.100000000000001" customHeight="1">
      <c r="A18" s="5317" t="s">
        <v>595</v>
      </c>
      <c r="B18" s="5315">
        <v>2</v>
      </c>
      <c r="C18" s="4974">
        <v>1</v>
      </c>
      <c r="D18" s="349">
        <v>1</v>
      </c>
      <c r="E18" s="5315">
        <v>2</v>
      </c>
      <c r="F18" s="348">
        <v>1</v>
      </c>
      <c r="G18" s="349">
        <v>1</v>
      </c>
      <c r="H18" s="5315">
        <v>0</v>
      </c>
      <c r="I18" s="348">
        <v>0</v>
      </c>
      <c r="J18" s="349">
        <v>0</v>
      </c>
    </row>
    <row r="19" spans="1:10" ht="20.100000000000001" customHeight="1" thickBot="1">
      <c r="A19" s="5317" t="s">
        <v>596</v>
      </c>
      <c r="B19" s="5315">
        <v>1</v>
      </c>
      <c r="C19" s="4974">
        <v>1</v>
      </c>
      <c r="D19" s="4974">
        <v>0</v>
      </c>
      <c r="E19" s="5319">
        <v>1</v>
      </c>
      <c r="F19" s="350">
        <v>1</v>
      </c>
      <c r="G19" s="351">
        <v>0</v>
      </c>
      <c r="H19" s="5319">
        <v>0</v>
      </c>
      <c r="I19" s="350">
        <v>0</v>
      </c>
      <c r="J19" s="351">
        <v>0</v>
      </c>
    </row>
    <row r="20" spans="1:10" ht="20.100000000000001" customHeight="1" thickBot="1">
      <c r="A20" s="5320" t="s">
        <v>597</v>
      </c>
      <c r="B20" s="5321">
        <v>187</v>
      </c>
      <c r="C20" s="5322">
        <v>103</v>
      </c>
      <c r="D20" s="5323">
        <v>84</v>
      </c>
      <c r="E20" s="5321">
        <v>173</v>
      </c>
      <c r="F20" s="5322">
        <v>97</v>
      </c>
      <c r="G20" s="5323">
        <v>76</v>
      </c>
      <c r="H20" s="5324">
        <v>14</v>
      </c>
      <c r="I20" s="5324">
        <v>6</v>
      </c>
      <c r="J20" s="5323">
        <v>8</v>
      </c>
    </row>
    <row r="21" spans="1:10" ht="20.100000000000001" customHeight="1">
      <c r="A21" s="5317" t="s">
        <v>598</v>
      </c>
      <c r="B21" s="5315">
        <v>92</v>
      </c>
      <c r="C21" s="348">
        <v>50</v>
      </c>
      <c r="D21" s="348">
        <v>42</v>
      </c>
      <c r="E21" s="5315">
        <v>82</v>
      </c>
      <c r="F21" s="348">
        <v>46</v>
      </c>
      <c r="G21" s="348">
        <v>36</v>
      </c>
      <c r="H21" s="5315">
        <v>10</v>
      </c>
      <c r="I21" s="346">
        <v>4</v>
      </c>
      <c r="J21" s="347">
        <v>6</v>
      </c>
    </row>
    <row r="22" spans="1:10" ht="20.100000000000001" customHeight="1">
      <c r="A22" s="5317" t="s">
        <v>599</v>
      </c>
      <c r="B22" s="5325">
        <v>133</v>
      </c>
      <c r="C22" s="4974">
        <v>71</v>
      </c>
      <c r="D22" s="348">
        <v>62</v>
      </c>
      <c r="E22" s="5315">
        <v>122</v>
      </c>
      <c r="F22" s="348">
        <v>66</v>
      </c>
      <c r="G22" s="348">
        <v>56</v>
      </c>
      <c r="H22" s="5325">
        <v>11</v>
      </c>
      <c r="I22" s="4974">
        <v>5</v>
      </c>
      <c r="J22" s="349">
        <v>6</v>
      </c>
    </row>
    <row r="23" spans="1:10" ht="20.100000000000001" customHeight="1" thickBot="1">
      <c r="A23" s="5326" t="s">
        <v>600</v>
      </c>
      <c r="B23" s="5327">
        <v>54</v>
      </c>
      <c r="C23" s="4989">
        <v>32</v>
      </c>
      <c r="D23" s="351">
        <v>22</v>
      </c>
      <c r="E23" s="5319">
        <v>51</v>
      </c>
      <c r="F23" s="350">
        <v>31</v>
      </c>
      <c r="G23" s="350">
        <v>20</v>
      </c>
      <c r="H23" s="5319">
        <v>3</v>
      </c>
      <c r="I23" s="350">
        <v>1</v>
      </c>
      <c r="J23" s="351">
        <v>2</v>
      </c>
    </row>
    <row r="24" spans="1:10" ht="22.5" customHeight="1">
      <c r="A24" s="80" t="s">
        <v>601</v>
      </c>
      <c r="B24" s="11"/>
      <c r="C24" s="11"/>
      <c r="D24" s="11"/>
      <c r="E24" s="11"/>
      <c r="F24" s="11"/>
      <c r="G24" s="11"/>
      <c r="H24" s="11"/>
      <c r="I24" s="11"/>
      <c r="J24" s="11"/>
    </row>
    <row r="25" spans="1:10">
      <c r="A25" s="83"/>
      <c r="C25" s="4990"/>
    </row>
    <row r="26" spans="1:10" ht="21.75" customHeight="1"/>
  </sheetData>
  <mergeCells count="1">
    <mergeCell ref="A1:C1"/>
  </mergeCells>
  <hyperlinks>
    <hyperlink ref="A1" location="CONTENT!A1" display="Back to table of contents"/>
  </hyperlinks>
  <pageMargins left="0.82677165354330717" right="0.31496062992125984" top="0.78740157480314965" bottom="0" header="0.39370078740157483" footer="0.27559055118110237"/>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K60"/>
  <sheetViews>
    <sheetView workbookViewId="0">
      <selection activeCell="G29" sqref="G29"/>
    </sheetView>
  </sheetViews>
  <sheetFormatPr defaultColWidth="9.33203125" defaultRowHeight="15.75"/>
  <cols>
    <col min="1" max="1" width="12.5" style="10" customWidth="1"/>
    <col min="2" max="2" width="9.33203125" style="10"/>
    <col min="3" max="3" width="9.83203125" style="10" customWidth="1"/>
    <col min="4" max="4" width="10.83203125" style="10" customWidth="1"/>
    <col min="5" max="5" width="9.33203125" style="10" customWidth="1"/>
    <col min="6" max="6" width="9.5" style="10" customWidth="1"/>
    <col min="7" max="8" width="10.33203125" style="10" customWidth="1"/>
    <col min="9" max="14" width="9" style="10" customWidth="1"/>
    <col min="15"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7" customHeight="1">
      <c r="A2" s="6" t="s">
        <v>602</v>
      </c>
    </row>
    <row r="3" spans="1:89" ht="16.5" customHeight="1" thickBot="1"/>
    <row r="4" spans="1:89" ht="27.75" customHeight="1" thickBot="1">
      <c r="A4" s="5279"/>
      <c r="B4" s="5280" t="s">
        <v>603</v>
      </c>
      <c r="C4" s="5281"/>
      <c r="D4" s="5282"/>
      <c r="E4" s="352">
        <v>2010</v>
      </c>
      <c r="F4" s="352">
        <v>2011</v>
      </c>
      <c r="G4" s="352">
        <v>2012</v>
      </c>
      <c r="H4" s="352">
        <v>2013</v>
      </c>
      <c r="I4" s="352">
        <v>2014</v>
      </c>
      <c r="J4" s="352">
        <v>2015</v>
      </c>
      <c r="K4" s="352">
        <v>2016</v>
      </c>
      <c r="L4" s="352">
        <v>2017</v>
      </c>
      <c r="M4" s="352">
        <v>2018</v>
      </c>
      <c r="N4" s="352">
        <v>2019</v>
      </c>
    </row>
    <row r="5" spans="1:89" ht="20.25" customHeight="1">
      <c r="A5" s="5283"/>
      <c r="B5" s="281" t="s">
        <v>604</v>
      </c>
      <c r="C5" s="5232"/>
      <c r="D5" s="299"/>
      <c r="E5" s="5284">
        <v>6.5</v>
      </c>
      <c r="F5" s="5284">
        <v>6.4</v>
      </c>
      <c r="G5" s="5284">
        <v>6.8</v>
      </c>
      <c r="H5" s="5284">
        <v>6</v>
      </c>
      <c r="I5" s="5284">
        <v>6.1</v>
      </c>
      <c r="J5" s="5284">
        <v>6.4</v>
      </c>
      <c r="K5" s="5284">
        <v>5.0999999999999996</v>
      </c>
      <c r="L5" s="5284">
        <v>6.7</v>
      </c>
      <c r="M5" s="5284">
        <v>6.9</v>
      </c>
      <c r="N5" s="5284">
        <v>7.2</v>
      </c>
    </row>
    <row r="6" spans="1:89" ht="20.25" customHeight="1">
      <c r="A6" s="304" t="s">
        <v>555</v>
      </c>
      <c r="B6" s="281" t="s">
        <v>605</v>
      </c>
      <c r="C6" s="5232"/>
      <c r="D6" s="299"/>
      <c r="E6" s="5284">
        <v>2.1</v>
      </c>
      <c r="F6" s="5284">
        <v>3.3</v>
      </c>
      <c r="G6" s="5284">
        <v>3</v>
      </c>
      <c r="H6" s="5284">
        <v>3.1</v>
      </c>
      <c r="I6" s="5284">
        <v>3.4</v>
      </c>
      <c r="J6" s="5284">
        <v>3.1</v>
      </c>
      <c r="K6" s="5284">
        <v>2.9</v>
      </c>
      <c r="L6" s="5284">
        <v>2.2000000000000002</v>
      </c>
      <c r="M6" s="5284">
        <v>3.5</v>
      </c>
      <c r="N6" s="5284">
        <v>3.2</v>
      </c>
    </row>
    <row r="7" spans="1:89" ht="20.25" customHeight="1">
      <c r="A7" s="304" t="s">
        <v>564</v>
      </c>
      <c r="B7" s="281" t="s">
        <v>606</v>
      </c>
      <c r="C7" s="5232"/>
      <c r="D7" s="299"/>
      <c r="E7" s="5284">
        <v>8.6</v>
      </c>
      <c r="F7" s="5284">
        <v>9.6999999999999993</v>
      </c>
      <c r="G7" s="5284">
        <v>9.8000000000000007</v>
      </c>
      <c r="H7" s="5284">
        <v>9.1</v>
      </c>
      <c r="I7" s="5284">
        <v>9.5</v>
      </c>
      <c r="J7" s="5284">
        <v>9.5</v>
      </c>
      <c r="K7" s="5284">
        <v>8</v>
      </c>
      <c r="L7" s="5284">
        <v>8.9</v>
      </c>
      <c r="M7" s="5284">
        <v>10.4</v>
      </c>
      <c r="N7" s="5284">
        <v>10.3</v>
      </c>
    </row>
    <row r="8" spans="1:89" ht="20.25" customHeight="1">
      <c r="A8" s="304" t="s">
        <v>566</v>
      </c>
      <c r="B8" s="281" t="s">
        <v>607</v>
      </c>
      <c r="C8" s="5232"/>
      <c r="D8" s="299"/>
      <c r="E8" s="5284">
        <v>3.8</v>
      </c>
      <c r="F8" s="5284">
        <v>3.1</v>
      </c>
      <c r="G8" s="5284">
        <v>3.9</v>
      </c>
      <c r="H8" s="5284">
        <v>3</v>
      </c>
      <c r="I8" s="5284">
        <v>5</v>
      </c>
      <c r="J8" s="5284">
        <v>4.0999999999999996</v>
      </c>
      <c r="K8" s="5284">
        <v>3.7</v>
      </c>
      <c r="L8" s="5284">
        <v>3.8</v>
      </c>
      <c r="M8" s="5284">
        <v>3.5</v>
      </c>
      <c r="N8" s="5284">
        <v>4.2</v>
      </c>
    </row>
    <row r="9" spans="1:89" ht="20.25" customHeight="1" thickBot="1">
      <c r="A9" s="5285"/>
      <c r="B9" s="5286" t="s">
        <v>608</v>
      </c>
      <c r="C9" s="5287"/>
      <c r="D9" s="5288"/>
      <c r="E9" s="5289">
        <v>13.3</v>
      </c>
      <c r="F9" s="5289">
        <v>15.8</v>
      </c>
      <c r="G9" s="5289">
        <v>16.3</v>
      </c>
      <c r="H9" s="5289">
        <v>14.4</v>
      </c>
      <c r="I9" s="5289">
        <v>16.2</v>
      </c>
      <c r="J9" s="5289">
        <v>16.100000000000001</v>
      </c>
      <c r="K9" s="5289">
        <v>14.7</v>
      </c>
      <c r="L9" s="5289">
        <v>16.5</v>
      </c>
      <c r="M9" s="5289">
        <v>16.7</v>
      </c>
      <c r="N9" s="5289">
        <v>17.8</v>
      </c>
    </row>
    <row r="10" spans="1:89" ht="20.25" customHeight="1">
      <c r="A10" s="5283"/>
      <c r="B10" s="281" t="s">
        <v>604</v>
      </c>
      <c r="C10" s="5232"/>
      <c r="D10" s="299"/>
      <c r="E10" s="5284">
        <v>6.2</v>
      </c>
      <c r="F10" s="5284">
        <v>6.1</v>
      </c>
      <c r="G10" s="5284">
        <v>6.8</v>
      </c>
      <c r="H10" s="5284">
        <v>6.2</v>
      </c>
      <c r="I10" s="5284">
        <v>5.7</v>
      </c>
      <c r="J10" s="5284">
        <v>6.5</v>
      </c>
      <c r="K10" s="5284">
        <v>4.9000000000000004</v>
      </c>
      <c r="L10" s="5284">
        <v>6</v>
      </c>
      <c r="M10" s="5284">
        <v>6.8</v>
      </c>
      <c r="N10" s="5284">
        <v>6.8</v>
      </c>
    </row>
    <row r="11" spans="1:89" ht="20.25" customHeight="1">
      <c r="A11" s="5290" t="s">
        <v>4</v>
      </c>
      <c r="B11" s="281" t="s">
        <v>605</v>
      </c>
      <c r="C11" s="5232"/>
      <c r="D11" s="299"/>
      <c r="E11" s="5284">
        <v>2.2000000000000002</v>
      </c>
      <c r="F11" s="5284">
        <v>3.3</v>
      </c>
      <c r="G11" s="5284">
        <v>3</v>
      </c>
      <c r="H11" s="5284">
        <v>3.2</v>
      </c>
      <c r="I11" s="5284">
        <v>3.5</v>
      </c>
      <c r="J11" s="5284">
        <v>3.1</v>
      </c>
      <c r="K11" s="5284">
        <v>2.8</v>
      </c>
      <c r="L11" s="5284">
        <v>2.4</v>
      </c>
      <c r="M11" s="5284">
        <v>3.7</v>
      </c>
      <c r="N11" s="5284">
        <v>3.3</v>
      </c>
    </row>
    <row r="12" spans="1:89" ht="20.25" customHeight="1">
      <c r="A12" s="304" t="s">
        <v>564</v>
      </c>
      <c r="B12" s="281" t="s">
        <v>606</v>
      </c>
      <c r="C12" s="5232"/>
      <c r="D12" s="299"/>
      <c r="E12" s="5284">
        <v>8.4</v>
      </c>
      <c r="F12" s="5284">
        <v>9.4</v>
      </c>
      <c r="G12" s="5284">
        <v>9.6999999999999993</v>
      </c>
      <c r="H12" s="5284">
        <v>9.4</v>
      </c>
      <c r="I12" s="5284">
        <v>9.3000000000000007</v>
      </c>
      <c r="J12" s="5284">
        <v>9.5</v>
      </c>
      <c r="K12" s="5284">
        <v>7.6</v>
      </c>
      <c r="L12" s="5284">
        <v>8.4</v>
      </c>
      <c r="M12" s="5284">
        <v>10.5</v>
      </c>
      <c r="N12" s="5284">
        <v>10.1</v>
      </c>
    </row>
    <row r="13" spans="1:89" ht="20.25" customHeight="1">
      <c r="A13" s="304" t="s">
        <v>566</v>
      </c>
      <c r="B13" s="281" t="s">
        <v>607</v>
      </c>
      <c r="C13" s="5232"/>
      <c r="D13" s="299"/>
      <c r="E13" s="5284">
        <v>3.9</v>
      </c>
      <c r="F13" s="5284">
        <v>3.2</v>
      </c>
      <c r="G13" s="5284">
        <v>3.6</v>
      </c>
      <c r="H13" s="5284">
        <v>2.8</v>
      </c>
      <c r="I13" s="5284">
        <v>4.8</v>
      </c>
      <c r="J13" s="5284">
        <v>4.0999999999999996</v>
      </c>
      <c r="K13" s="5284">
        <v>4</v>
      </c>
      <c r="L13" s="5284">
        <v>3.3</v>
      </c>
      <c r="M13" s="5284">
        <v>3.3</v>
      </c>
      <c r="N13" s="5284">
        <v>4.2</v>
      </c>
    </row>
    <row r="14" spans="1:89" ht="20.25" customHeight="1" thickBot="1">
      <c r="A14" s="5283"/>
      <c r="B14" s="281" t="s">
        <v>608</v>
      </c>
      <c r="C14" s="5232"/>
      <c r="D14" s="299"/>
      <c r="E14" s="5284">
        <v>12.8</v>
      </c>
      <c r="F14" s="5284">
        <v>15.6</v>
      </c>
      <c r="G14" s="5284">
        <v>16.2</v>
      </c>
      <c r="H14" s="5284">
        <v>14.8</v>
      </c>
      <c r="I14" s="5284">
        <v>15.8</v>
      </c>
      <c r="J14" s="5284">
        <v>16.100000000000001</v>
      </c>
      <c r="K14" s="5284">
        <v>14.2</v>
      </c>
      <c r="L14" s="5284">
        <v>15.9</v>
      </c>
      <c r="M14" s="5284">
        <v>16.7</v>
      </c>
      <c r="N14" s="5284">
        <v>17.5</v>
      </c>
    </row>
    <row r="15" spans="1:89" ht="20.25" customHeight="1">
      <c r="A15" s="5291"/>
      <c r="B15" s="5292" t="s">
        <v>604</v>
      </c>
      <c r="C15" s="249"/>
      <c r="D15" s="5293"/>
      <c r="E15" s="5294">
        <v>12.6</v>
      </c>
      <c r="F15" s="5294">
        <v>14.3</v>
      </c>
      <c r="G15" s="5294">
        <v>6.9</v>
      </c>
      <c r="H15" s="5294">
        <v>2.9</v>
      </c>
      <c r="I15" s="5294">
        <v>13.1</v>
      </c>
      <c r="J15" s="5294">
        <v>5.9</v>
      </c>
      <c r="K15" s="5294">
        <v>9.3000000000000007</v>
      </c>
      <c r="L15" s="5294">
        <v>17.3</v>
      </c>
      <c r="M15" s="5294">
        <v>7.9</v>
      </c>
      <c r="N15" s="5294">
        <v>12.4</v>
      </c>
    </row>
    <row r="16" spans="1:89" ht="20.25" customHeight="1">
      <c r="A16" s="5290" t="s">
        <v>609</v>
      </c>
      <c r="B16" s="281" t="s">
        <v>605</v>
      </c>
      <c r="C16" s="5232"/>
      <c r="D16" s="299"/>
      <c r="E16" s="5295" t="s">
        <v>610</v>
      </c>
      <c r="F16" s="5296">
        <v>1.4</v>
      </c>
      <c r="G16" s="5296">
        <v>4.0999999999999996</v>
      </c>
      <c r="H16" s="5296">
        <v>0</v>
      </c>
      <c r="I16" s="5296">
        <v>0</v>
      </c>
      <c r="J16" s="5296">
        <v>2.9</v>
      </c>
      <c r="K16" s="5296">
        <v>5.3</v>
      </c>
      <c r="L16" s="5296">
        <v>0</v>
      </c>
      <c r="M16" s="5296">
        <v>1.3</v>
      </c>
      <c r="N16" s="5296">
        <v>1.2</v>
      </c>
    </row>
    <row r="17" spans="1:14" ht="20.25" customHeight="1">
      <c r="A17" s="304" t="s">
        <v>564</v>
      </c>
      <c r="B17" s="281" t="s">
        <v>606</v>
      </c>
      <c r="C17" s="5232"/>
      <c r="D17" s="299"/>
      <c r="E17" s="5284">
        <v>12.6</v>
      </c>
      <c r="F17" s="5284">
        <v>15.7</v>
      </c>
      <c r="G17" s="5284">
        <v>11</v>
      </c>
      <c r="H17" s="5284">
        <v>2.9</v>
      </c>
      <c r="I17" s="5284">
        <v>13.1</v>
      </c>
      <c r="J17" s="5284">
        <v>8.8000000000000007</v>
      </c>
      <c r="K17" s="5284">
        <v>14.6</v>
      </c>
      <c r="L17" s="5284">
        <v>17.3</v>
      </c>
      <c r="M17" s="5284">
        <v>9.1999999999999993</v>
      </c>
      <c r="N17" s="5284">
        <v>13.6</v>
      </c>
    </row>
    <row r="18" spans="1:14" ht="20.25" customHeight="1">
      <c r="A18" s="304" t="s">
        <v>567</v>
      </c>
      <c r="B18" s="281" t="s">
        <v>607</v>
      </c>
      <c r="C18" s="5232"/>
      <c r="D18" s="299"/>
      <c r="E18" s="5284">
        <v>1.4</v>
      </c>
      <c r="F18" s="5284">
        <v>1.4</v>
      </c>
      <c r="G18" s="5284">
        <v>9.6</v>
      </c>
      <c r="H18" s="5284">
        <v>5.7</v>
      </c>
      <c r="I18" s="5284">
        <v>8.6999999999999993</v>
      </c>
      <c r="J18" s="5284">
        <v>2.9</v>
      </c>
      <c r="K18" s="5284">
        <v>0</v>
      </c>
      <c r="L18" s="5284">
        <v>2.5</v>
      </c>
      <c r="M18" s="5284">
        <v>7.9</v>
      </c>
      <c r="N18" s="5284">
        <v>3.7</v>
      </c>
    </row>
    <row r="19" spans="1:14" ht="20.25" customHeight="1" thickBot="1">
      <c r="A19" s="5285"/>
      <c r="B19" s="5286" t="s">
        <v>608</v>
      </c>
      <c r="C19" s="5287"/>
      <c r="D19" s="5288"/>
      <c r="E19" s="5289">
        <v>23.5</v>
      </c>
      <c r="F19" s="5289">
        <v>18.5</v>
      </c>
      <c r="G19" s="5289">
        <v>17.7</v>
      </c>
      <c r="H19" s="5289">
        <v>7.1</v>
      </c>
      <c r="I19" s="5289">
        <v>24.4</v>
      </c>
      <c r="J19" s="5289">
        <v>16</v>
      </c>
      <c r="K19" s="5289">
        <v>22.3</v>
      </c>
      <c r="L19" s="5289">
        <v>25.8</v>
      </c>
      <c r="M19" s="5289">
        <v>16.899999999999999</v>
      </c>
      <c r="N19" s="5289">
        <v>22.1</v>
      </c>
    </row>
    <row r="20" spans="1:14" ht="18.75" customHeight="1">
      <c r="A20" s="5297" t="s">
        <v>611</v>
      </c>
      <c r="B20" s="61"/>
      <c r="C20" s="61"/>
      <c r="D20" s="61"/>
      <c r="E20" s="61"/>
      <c r="F20" s="61"/>
      <c r="G20" s="61"/>
      <c r="H20" s="61"/>
      <c r="I20" s="61"/>
      <c r="J20" s="61"/>
      <c r="K20" s="61"/>
      <c r="L20" s="61"/>
      <c r="M20" s="61"/>
      <c r="N20" s="61"/>
    </row>
    <row r="21" spans="1:14">
      <c r="A21" s="5297" t="s">
        <v>612</v>
      </c>
      <c r="B21" s="61"/>
      <c r="C21" s="61"/>
      <c r="D21" s="61"/>
      <c r="E21" s="61"/>
      <c r="F21" s="61"/>
      <c r="G21" s="61"/>
      <c r="H21" s="61"/>
      <c r="I21" s="61"/>
      <c r="J21" s="61"/>
      <c r="K21" s="61"/>
      <c r="L21" s="61"/>
      <c r="M21" s="61"/>
      <c r="N21" s="61"/>
    </row>
    <row r="22" spans="1:14">
      <c r="A22" s="5297" t="s">
        <v>613</v>
      </c>
      <c r="B22" s="61"/>
      <c r="C22" s="61"/>
      <c r="D22" s="61"/>
      <c r="E22" s="61"/>
      <c r="F22" s="61"/>
      <c r="G22" s="61"/>
      <c r="H22" s="61"/>
      <c r="I22" s="61"/>
      <c r="J22" s="61"/>
      <c r="K22" s="61"/>
      <c r="L22" s="61"/>
      <c r="M22" s="61"/>
      <c r="N22" s="61"/>
    </row>
    <row r="23" spans="1:14">
      <c r="A23" s="5297" t="s">
        <v>614</v>
      </c>
      <c r="B23" s="61"/>
      <c r="C23" s="61"/>
      <c r="D23" s="61"/>
      <c r="E23" s="61"/>
      <c r="F23" s="61"/>
      <c r="G23" s="61"/>
      <c r="H23" s="61"/>
      <c r="I23" s="61"/>
      <c r="J23" s="61"/>
      <c r="K23" s="61"/>
      <c r="L23" s="61"/>
      <c r="M23" s="61"/>
      <c r="N23" s="61"/>
    </row>
    <row r="24" spans="1:14">
      <c r="A24" s="5297" t="s">
        <v>615</v>
      </c>
      <c r="B24" s="61"/>
      <c r="C24" s="61"/>
      <c r="D24" s="61"/>
      <c r="E24" s="61"/>
      <c r="F24" s="61"/>
      <c r="G24" s="61"/>
      <c r="H24" s="61"/>
      <c r="I24" s="61"/>
      <c r="J24" s="61"/>
      <c r="K24" s="61"/>
      <c r="L24" s="61"/>
      <c r="M24" s="61"/>
      <c r="N24" s="61"/>
    </row>
    <row r="25" spans="1:14">
      <c r="A25" s="61" t="s">
        <v>616</v>
      </c>
      <c r="B25" s="61"/>
      <c r="C25" s="61"/>
      <c r="D25" s="61"/>
      <c r="E25" s="61"/>
      <c r="F25" s="61"/>
      <c r="G25" s="61"/>
      <c r="H25" s="61"/>
      <c r="I25" s="61"/>
      <c r="J25" s="61"/>
      <c r="K25" s="61"/>
      <c r="L25" s="61"/>
      <c r="M25" s="61"/>
      <c r="N25" s="61"/>
    </row>
    <row r="28" spans="1:14" ht="5.0999999999999996" customHeight="1"/>
    <row r="30" spans="1:14" ht="5.0999999999999996" customHeight="1"/>
    <row r="32" spans="1:14" ht="5.0999999999999996" customHeight="1"/>
    <row r="34" ht="5.0999999999999996" customHeight="1"/>
    <row r="36" ht="5.0999999999999996" customHeight="1"/>
    <row r="40" ht="5.0999999999999996" customHeight="1"/>
    <row r="42" ht="5.0999999999999996" customHeight="1"/>
    <row r="44" ht="5.0999999999999996" customHeight="1"/>
    <row r="46" ht="5.0999999999999996" customHeight="1"/>
    <row r="48" ht="5.0999999999999996" customHeight="1"/>
    <row r="52" ht="5.0999999999999996" customHeight="1"/>
    <row r="54" ht="5.0999999999999996" customHeight="1"/>
    <row r="56" ht="5.0999999999999996" customHeight="1"/>
    <row r="58" ht="5.0999999999999996" customHeight="1"/>
    <row r="60" ht="5.0999999999999996" customHeight="1"/>
  </sheetData>
  <mergeCells count="1">
    <mergeCell ref="A1:C1"/>
  </mergeCells>
  <hyperlinks>
    <hyperlink ref="A1" location="CONTENT!A1" display="Back to table of contents"/>
  </hyperlinks>
  <pageMargins left="0.9055118110236221" right="0.31496062992125984" top="0.82677165354330717" bottom="0.59055118110236227" header="0.47244094488188981"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CK36"/>
  <sheetViews>
    <sheetView workbookViewId="0">
      <selection activeCell="J1" sqref="J1:J1048576"/>
    </sheetView>
  </sheetViews>
  <sheetFormatPr defaultColWidth="9.33203125" defaultRowHeight="15.75"/>
  <cols>
    <col min="1" max="1" width="9.1640625" style="10" customWidth="1"/>
    <col min="2" max="2" width="56.33203125" style="10" customWidth="1"/>
    <col min="3" max="4" width="11.1640625" style="10" customWidth="1"/>
    <col min="5" max="6" width="9.6640625" style="10" customWidth="1"/>
    <col min="7" max="7" width="10.6640625" style="10" customWidth="1"/>
    <col min="8" max="8" width="11" style="10" customWidth="1"/>
    <col min="9" max="9" width="13.6640625" style="10" customWidth="1"/>
    <col min="10" max="10" width="9.5" style="10" hidden="1" customWidth="1"/>
    <col min="11"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9.5" thickBot="1">
      <c r="A2" s="5258" t="s">
        <v>617</v>
      </c>
    </row>
    <row r="3" spans="1:89" ht="14.25" customHeight="1">
      <c r="A3" s="5217"/>
      <c r="B3" s="259"/>
      <c r="C3" s="5259"/>
      <c r="D3" s="259"/>
      <c r="E3" s="249" t="s">
        <v>618</v>
      </c>
      <c r="F3" s="259"/>
      <c r="G3" s="259"/>
      <c r="H3" s="5218"/>
      <c r="I3" s="2192" t="s">
        <v>619</v>
      </c>
    </row>
    <row r="4" spans="1:89" ht="19.5" customHeight="1">
      <c r="A4" s="5222"/>
      <c r="B4" s="279"/>
      <c r="C4" s="5260" t="s">
        <v>620</v>
      </c>
      <c r="D4" s="5261" t="s">
        <v>621</v>
      </c>
      <c r="E4" s="5262"/>
      <c r="F4" s="5263" t="s">
        <v>622</v>
      </c>
      <c r="G4" s="5262"/>
      <c r="H4" s="362"/>
      <c r="I4" s="2195" t="s">
        <v>623</v>
      </c>
    </row>
    <row r="5" spans="1:89">
      <c r="A5" s="304" t="s">
        <v>624</v>
      </c>
      <c r="B5" s="2194" t="s">
        <v>625</v>
      </c>
      <c r="C5" s="5264" t="s">
        <v>626</v>
      </c>
      <c r="D5" s="5265" t="s">
        <v>627</v>
      </c>
      <c r="E5" s="5262"/>
      <c r="F5" s="5225"/>
      <c r="G5" s="5266" t="s">
        <v>628</v>
      </c>
      <c r="H5" s="5267"/>
      <c r="I5" s="2195" t="s">
        <v>564</v>
      </c>
    </row>
    <row r="6" spans="1:89" ht="17.25" customHeight="1" thickBot="1">
      <c r="A6" s="307"/>
      <c r="B6" s="295"/>
      <c r="C6" s="5268" t="s">
        <v>5</v>
      </c>
      <c r="D6" s="5269" t="s">
        <v>5</v>
      </c>
      <c r="E6" s="5270" t="s">
        <v>6</v>
      </c>
      <c r="F6" s="5230" t="s">
        <v>7</v>
      </c>
      <c r="G6" s="5271" t="s">
        <v>98</v>
      </c>
      <c r="H6" s="5230" t="s">
        <v>184</v>
      </c>
      <c r="I6" s="2189" t="s">
        <v>629</v>
      </c>
    </row>
    <row r="7" spans="1:89" ht="15" customHeight="1">
      <c r="A7" s="5231" t="s">
        <v>630</v>
      </c>
      <c r="B7" s="5232" t="s">
        <v>631</v>
      </c>
      <c r="C7" s="5246">
        <v>3</v>
      </c>
      <c r="D7" s="5247">
        <v>0</v>
      </c>
      <c r="E7" s="5248">
        <v>208</v>
      </c>
      <c r="F7" s="5248">
        <v>106</v>
      </c>
      <c r="G7" s="353">
        <v>314</v>
      </c>
      <c r="H7" s="354">
        <v>2.8100948630749958</v>
      </c>
      <c r="I7" s="355">
        <v>24.808190811330551</v>
      </c>
      <c r="J7" s="5251">
        <v>25.474942129576409</v>
      </c>
    </row>
    <row r="8" spans="1:89" ht="15" customHeight="1">
      <c r="A8" s="5231" t="s">
        <v>632</v>
      </c>
      <c r="B8" s="5232" t="s">
        <v>633</v>
      </c>
      <c r="C8" s="5252">
        <v>0</v>
      </c>
      <c r="D8" s="5233">
        <v>1</v>
      </c>
      <c r="E8" s="337">
        <v>738</v>
      </c>
      <c r="F8" s="337">
        <v>745</v>
      </c>
      <c r="G8" s="353">
        <v>1483</v>
      </c>
      <c r="H8" s="354">
        <v>13.271881152675855</v>
      </c>
      <c r="I8" s="355">
        <v>117.16734704841785</v>
      </c>
      <c r="J8" s="5251">
        <v>96.289763211792419</v>
      </c>
    </row>
    <row r="9" spans="1:89" ht="14.25" customHeight="1">
      <c r="A9" s="5231" t="s">
        <v>634</v>
      </c>
      <c r="B9" s="5232" t="s">
        <v>635</v>
      </c>
      <c r="C9" s="5252">
        <v>1</v>
      </c>
      <c r="D9" s="5233">
        <v>0</v>
      </c>
      <c r="E9" s="337">
        <v>26</v>
      </c>
      <c r="F9" s="337">
        <v>35</v>
      </c>
      <c r="G9" s="353">
        <v>61</v>
      </c>
      <c r="H9" s="354">
        <v>0.5459101485591551</v>
      </c>
      <c r="I9" s="355">
        <v>4.8194256034750431</v>
      </c>
      <c r="J9" s="5251">
        <v>0</v>
      </c>
    </row>
    <row r="10" spans="1:89" ht="14.25" customHeight="1">
      <c r="A10" s="5231"/>
      <c r="B10" s="5232" t="s">
        <v>636</v>
      </c>
      <c r="C10" s="5252"/>
      <c r="D10" s="5233"/>
      <c r="E10" s="337"/>
      <c r="F10" s="337"/>
      <c r="G10" s="353"/>
      <c r="H10" s="354"/>
      <c r="I10" s="355"/>
      <c r="J10" s="5251">
        <v>7.1734494083283744</v>
      </c>
    </row>
    <row r="11" spans="1:89" ht="15" customHeight="1">
      <c r="A11" s="5231" t="s">
        <v>637</v>
      </c>
      <c r="B11" s="5232" t="s">
        <v>638</v>
      </c>
      <c r="C11" s="5252">
        <v>1</v>
      </c>
      <c r="D11" s="5253">
        <v>0</v>
      </c>
      <c r="E11" s="337">
        <v>1302</v>
      </c>
      <c r="F11" s="337">
        <v>1225</v>
      </c>
      <c r="G11" s="353">
        <v>2527</v>
      </c>
      <c r="H11" s="354">
        <v>22.61499910506533</v>
      </c>
      <c r="I11" s="355">
        <v>199.6506311472366</v>
      </c>
      <c r="J11" s="5251">
        <v>218.97414155422896</v>
      </c>
    </row>
    <row r="12" spans="1:89" ht="15" customHeight="1">
      <c r="A12" s="5231" t="s">
        <v>639</v>
      </c>
      <c r="B12" s="5232" t="s">
        <v>640</v>
      </c>
      <c r="C12" s="5252">
        <v>0</v>
      </c>
      <c r="D12" s="5253">
        <v>0</v>
      </c>
      <c r="E12" s="337">
        <v>88</v>
      </c>
      <c r="F12" s="337">
        <v>11</v>
      </c>
      <c r="G12" s="353">
        <v>99</v>
      </c>
      <c r="H12" s="354">
        <v>0.88598532307141586</v>
      </c>
      <c r="I12" s="355">
        <v>7.8216907335086772</v>
      </c>
      <c r="J12" s="5251">
        <v>6.3457437073674088</v>
      </c>
    </row>
    <row r="13" spans="1:89" ht="15" customHeight="1">
      <c r="A13" s="5231" t="s">
        <v>641</v>
      </c>
      <c r="B13" s="5232" t="s">
        <v>642</v>
      </c>
      <c r="C13" s="5252">
        <v>1</v>
      </c>
      <c r="D13" s="5233">
        <v>3</v>
      </c>
      <c r="E13" s="337">
        <v>117</v>
      </c>
      <c r="F13" s="337">
        <v>53</v>
      </c>
      <c r="G13" s="353">
        <v>170</v>
      </c>
      <c r="H13" s="354">
        <v>1.5213889386074815</v>
      </c>
      <c r="I13" s="355">
        <v>13.431186108045203</v>
      </c>
      <c r="J13" s="5251">
        <v>14.346898816656749</v>
      </c>
    </row>
    <row r="14" spans="1:89" ht="15" customHeight="1">
      <c r="A14" s="5231" t="s">
        <v>643</v>
      </c>
      <c r="B14" s="5232" t="s">
        <v>644</v>
      </c>
      <c r="C14" s="5252">
        <v>0</v>
      </c>
      <c r="D14" s="5253">
        <v>0</v>
      </c>
      <c r="E14" s="337">
        <v>0</v>
      </c>
      <c r="F14" s="337">
        <v>0</v>
      </c>
      <c r="G14" s="353">
        <v>0</v>
      </c>
      <c r="H14" s="354">
        <v>0</v>
      </c>
      <c r="I14" s="355">
        <v>0</v>
      </c>
      <c r="J14" s="5251">
        <v>0</v>
      </c>
    </row>
    <row r="15" spans="1:89" ht="15" customHeight="1">
      <c r="A15" s="5231" t="s">
        <v>645</v>
      </c>
      <c r="B15" s="5232" t="s">
        <v>646</v>
      </c>
      <c r="C15" s="5252">
        <v>0</v>
      </c>
      <c r="D15" s="5253">
        <v>0</v>
      </c>
      <c r="E15" s="337">
        <v>0</v>
      </c>
      <c r="F15" s="337">
        <v>0</v>
      </c>
      <c r="G15" s="353">
        <v>0</v>
      </c>
      <c r="H15" s="354">
        <v>0</v>
      </c>
      <c r="I15" s="355">
        <v>0</v>
      </c>
      <c r="J15" s="5251">
        <v>0</v>
      </c>
    </row>
    <row r="16" spans="1:89" ht="15" customHeight="1">
      <c r="A16" s="5231" t="s">
        <v>647</v>
      </c>
      <c r="B16" s="5232" t="s">
        <v>648</v>
      </c>
      <c r="C16" s="5252">
        <v>0</v>
      </c>
      <c r="D16" s="5253">
        <v>0</v>
      </c>
      <c r="E16" s="337">
        <v>1889</v>
      </c>
      <c r="F16" s="337">
        <v>1644</v>
      </c>
      <c r="G16" s="353">
        <v>3533</v>
      </c>
      <c r="H16" s="354">
        <v>31.618041882942542</v>
      </c>
      <c r="I16" s="355">
        <v>279.2</v>
      </c>
      <c r="J16" s="5251">
        <v>263.48631480590763</v>
      </c>
    </row>
    <row r="17" spans="1:10" ht="15" customHeight="1">
      <c r="A17" s="5231" t="s">
        <v>649</v>
      </c>
      <c r="B17" s="5232" t="s">
        <v>650</v>
      </c>
      <c r="C17" s="5252">
        <v>13</v>
      </c>
      <c r="D17" s="5233">
        <v>4</v>
      </c>
      <c r="E17" s="337">
        <v>739</v>
      </c>
      <c r="F17" s="337">
        <v>674</v>
      </c>
      <c r="G17" s="353">
        <v>1413</v>
      </c>
      <c r="H17" s="354">
        <v>12.7</v>
      </c>
      <c r="I17" s="355">
        <v>111.63685865098746</v>
      </c>
      <c r="J17" s="5251">
        <v>65.11284847559601</v>
      </c>
    </row>
    <row r="18" spans="1:10" ht="14.25" customHeight="1">
      <c r="A18" s="5231" t="s">
        <v>651</v>
      </c>
      <c r="B18" s="5232" t="s">
        <v>652</v>
      </c>
      <c r="C18" s="5252">
        <v>1</v>
      </c>
      <c r="D18" s="5253">
        <v>0</v>
      </c>
      <c r="E18" s="337">
        <v>290</v>
      </c>
      <c r="F18" s="337">
        <v>132</v>
      </c>
      <c r="G18" s="353">
        <v>422</v>
      </c>
      <c r="H18" s="354">
        <v>3.7766243064256306</v>
      </c>
      <c r="I18" s="355">
        <v>33.4</v>
      </c>
      <c r="J18" s="5251">
        <v>33.108228038438654</v>
      </c>
    </row>
    <row r="19" spans="1:10" ht="14.25" customHeight="1">
      <c r="A19" s="5231" t="s">
        <v>653</v>
      </c>
      <c r="B19" s="5232" t="s">
        <v>654</v>
      </c>
      <c r="C19" s="5252">
        <v>0</v>
      </c>
      <c r="D19" s="5253">
        <v>0</v>
      </c>
      <c r="E19" s="337">
        <v>24</v>
      </c>
      <c r="F19" s="337">
        <v>37</v>
      </c>
      <c r="G19" s="353">
        <v>61</v>
      </c>
      <c r="H19" s="354">
        <v>0.5459101485591551</v>
      </c>
      <c r="I19" s="355">
        <v>4.8194256034750431</v>
      </c>
      <c r="J19" s="5251">
        <v>2.9429536034167691</v>
      </c>
    </row>
    <row r="20" spans="1:10" ht="15" customHeight="1">
      <c r="A20" s="5231" t="s">
        <v>655</v>
      </c>
      <c r="B20" s="5232" t="s">
        <v>656</v>
      </c>
      <c r="C20" s="5252">
        <v>0</v>
      </c>
      <c r="D20" s="5233">
        <v>0</v>
      </c>
      <c r="E20" s="337">
        <v>3</v>
      </c>
      <c r="F20" s="337">
        <v>16</v>
      </c>
      <c r="G20" s="353">
        <v>19</v>
      </c>
      <c r="H20" s="354">
        <v>0.1700375872561303</v>
      </c>
      <c r="I20" s="355">
        <v>1.5011325650168166</v>
      </c>
      <c r="J20" s="5251">
        <v>0</v>
      </c>
    </row>
    <row r="21" spans="1:10" ht="15" customHeight="1">
      <c r="A21" s="5231"/>
      <c r="B21" s="5232" t="s">
        <v>657</v>
      </c>
      <c r="C21" s="5252"/>
      <c r="D21" s="5253"/>
      <c r="E21" s="337"/>
      <c r="F21" s="337"/>
      <c r="G21" s="353"/>
      <c r="H21" s="354"/>
      <c r="I21" s="355"/>
      <c r="J21" s="5251">
        <v>2.3911498027761247</v>
      </c>
    </row>
    <row r="22" spans="1:10" ht="14.25" customHeight="1">
      <c r="A22" s="5231" t="s">
        <v>658</v>
      </c>
      <c r="B22" s="5232" t="s">
        <v>659</v>
      </c>
      <c r="C22" s="5252">
        <v>0</v>
      </c>
      <c r="D22" s="5253">
        <v>0</v>
      </c>
      <c r="E22" s="337">
        <v>108</v>
      </c>
      <c r="F22" s="337">
        <v>96</v>
      </c>
      <c r="G22" s="353">
        <v>204</v>
      </c>
      <c r="H22" s="354">
        <v>1.8256667263289779</v>
      </c>
      <c r="I22" s="355">
        <v>16.11742332965424</v>
      </c>
      <c r="J22" s="5251">
        <v>19.221165722315771</v>
      </c>
    </row>
    <row r="23" spans="1:10" ht="14.25" customHeight="1">
      <c r="A23" s="5231" t="s">
        <v>660</v>
      </c>
      <c r="B23" s="5232" t="s">
        <v>661</v>
      </c>
      <c r="C23" s="5252">
        <v>0</v>
      </c>
      <c r="D23" s="5253">
        <v>0</v>
      </c>
      <c r="E23" s="337">
        <v>0</v>
      </c>
      <c r="F23" s="337">
        <v>8</v>
      </c>
      <c r="G23" s="353">
        <v>8</v>
      </c>
      <c r="H23" s="354">
        <v>7.1594773581528548E-2</v>
      </c>
      <c r="I23" s="355">
        <v>0.63205581684918588</v>
      </c>
      <c r="J23" s="5251"/>
    </row>
    <row r="24" spans="1:10" ht="14.25" customHeight="1">
      <c r="A24" s="5231" t="s">
        <v>662</v>
      </c>
      <c r="B24" s="5232" t="s">
        <v>663</v>
      </c>
      <c r="C24" s="5252">
        <v>122</v>
      </c>
      <c r="D24" s="5233">
        <v>0</v>
      </c>
      <c r="E24" s="337">
        <v>64</v>
      </c>
      <c r="F24" s="337">
        <v>58</v>
      </c>
      <c r="G24" s="353">
        <v>122</v>
      </c>
      <c r="H24" s="354">
        <v>1.0918202971183102</v>
      </c>
      <c r="I24" s="355">
        <v>9.6388512069500862</v>
      </c>
      <c r="J24" s="5251"/>
    </row>
    <row r="25" spans="1:10" ht="13.5" customHeight="1">
      <c r="A25" s="5231"/>
      <c r="B25" s="5232" t="s">
        <v>357</v>
      </c>
      <c r="C25" s="5252"/>
      <c r="D25" s="5233"/>
      <c r="E25" s="337"/>
      <c r="F25" s="337"/>
      <c r="G25" s="353"/>
      <c r="H25" s="354"/>
      <c r="I25" s="355"/>
      <c r="J25" s="5251"/>
    </row>
    <row r="26" spans="1:10" ht="14.25" customHeight="1">
      <c r="A26" s="5231" t="s">
        <v>664</v>
      </c>
      <c r="B26" s="5232" t="s">
        <v>665</v>
      </c>
      <c r="C26" s="5252">
        <v>40</v>
      </c>
      <c r="D26" s="5233">
        <v>9</v>
      </c>
      <c r="E26" s="337">
        <v>33</v>
      </c>
      <c r="F26" s="337">
        <v>23</v>
      </c>
      <c r="G26" s="353">
        <v>56</v>
      </c>
      <c r="H26" s="354">
        <v>0.50116341507069984</v>
      </c>
      <c r="I26" s="355">
        <v>4.4243907179443021</v>
      </c>
      <c r="J26" s="5251"/>
    </row>
    <row r="27" spans="1:10" ht="15.75" customHeight="1">
      <c r="A27" s="5231"/>
      <c r="B27" s="5232" t="s">
        <v>666</v>
      </c>
      <c r="C27" s="5252"/>
      <c r="D27" s="5233"/>
      <c r="E27" s="337"/>
      <c r="F27" s="337"/>
      <c r="G27" s="353"/>
      <c r="H27" s="354"/>
      <c r="I27" s="355"/>
      <c r="J27" s="5251">
        <v>6.1618091071538608</v>
      </c>
    </row>
    <row r="28" spans="1:10" ht="14.25" customHeight="1">
      <c r="A28" s="5235" t="s">
        <v>667</v>
      </c>
      <c r="B28" s="5232" t="s">
        <v>668</v>
      </c>
      <c r="C28" s="5252">
        <v>3</v>
      </c>
      <c r="D28" s="5233">
        <v>0</v>
      </c>
      <c r="E28" s="337">
        <v>78</v>
      </c>
      <c r="F28" s="337">
        <v>86</v>
      </c>
      <c r="G28" s="353">
        <v>164</v>
      </c>
      <c r="H28" s="354">
        <v>1.4676928584213351</v>
      </c>
      <c r="I28" s="355">
        <v>12.957144245408312</v>
      </c>
      <c r="J28" s="5251">
        <v>0</v>
      </c>
    </row>
    <row r="29" spans="1:10" ht="14.25" customHeight="1">
      <c r="A29" s="5231"/>
      <c r="B29" s="5232" t="s">
        <v>669</v>
      </c>
      <c r="C29" s="5252"/>
      <c r="D29" s="5233"/>
      <c r="E29" s="337"/>
      <c r="F29" s="337"/>
      <c r="G29" s="353"/>
      <c r="H29" s="354"/>
      <c r="I29" s="355"/>
      <c r="J29" s="5251">
        <v>17.289852420073519</v>
      </c>
    </row>
    <row r="30" spans="1:10" ht="15" customHeight="1">
      <c r="A30" s="5235" t="s">
        <v>670</v>
      </c>
      <c r="B30" s="5272" t="s">
        <v>671</v>
      </c>
      <c r="C30" s="5252">
        <v>2</v>
      </c>
      <c r="D30" s="5233">
        <v>2</v>
      </c>
      <c r="E30" s="337">
        <v>417</v>
      </c>
      <c r="F30" s="337">
        <v>101</v>
      </c>
      <c r="G30" s="353">
        <v>518</v>
      </c>
      <c r="H30" s="354">
        <v>4.6357615894039732</v>
      </c>
      <c r="I30" s="355">
        <v>40.925614140984791</v>
      </c>
      <c r="J30" s="5251">
        <v>0</v>
      </c>
    </row>
    <row r="31" spans="1:10" ht="17.25" customHeight="1">
      <c r="A31" s="5231"/>
      <c r="B31" s="5232" t="s">
        <v>672</v>
      </c>
      <c r="C31" s="5252"/>
      <c r="D31" s="5233"/>
      <c r="E31" s="337"/>
      <c r="F31" s="337"/>
      <c r="G31" s="353"/>
      <c r="H31" s="354"/>
      <c r="I31" s="355"/>
      <c r="J31" s="5251">
        <v>54.720543563530555</v>
      </c>
    </row>
    <row r="32" spans="1:10" ht="18" customHeight="1" thickBot="1">
      <c r="A32" s="5273"/>
      <c r="B32" s="5274" t="s">
        <v>673</v>
      </c>
      <c r="C32" s="356">
        <v>187</v>
      </c>
      <c r="D32" s="356">
        <v>19</v>
      </c>
      <c r="E32" s="356">
        <v>6124</v>
      </c>
      <c r="F32" s="356">
        <v>5050</v>
      </c>
      <c r="G32" s="356">
        <v>11174</v>
      </c>
      <c r="H32" s="357">
        <v>100</v>
      </c>
      <c r="I32" s="358">
        <v>882.82396218410042</v>
      </c>
      <c r="J32" s="5251">
        <v>843.3401419791179</v>
      </c>
    </row>
    <row r="33" spans="1:10" ht="14.25" customHeight="1">
      <c r="A33" s="11"/>
      <c r="B33" s="11"/>
      <c r="C33" s="5275"/>
      <c r="D33" s="5275"/>
      <c r="E33" s="5275"/>
      <c r="F33" s="5275"/>
      <c r="G33" s="5275"/>
      <c r="H33" s="359"/>
      <c r="I33" s="359"/>
    </row>
    <row r="34" spans="1:10" ht="13.5" customHeight="1">
      <c r="A34" s="126" t="s">
        <v>674</v>
      </c>
      <c r="B34" s="73"/>
      <c r="C34" s="73"/>
      <c r="D34" s="73"/>
      <c r="E34" s="73"/>
      <c r="F34" s="5276"/>
      <c r="G34" s="5277"/>
    </row>
    <row r="35" spans="1:10" ht="14.25" customHeight="1">
      <c r="A35" s="126" t="s">
        <v>675</v>
      </c>
      <c r="B35" s="73"/>
      <c r="C35" s="73"/>
      <c r="D35" s="73"/>
      <c r="E35" s="73"/>
      <c r="F35" s="5278"/>
      <c r="G35" s="5277"/>
      <c r="I35" s="360"/>
    </row>
    <row r="36" spans="1:10">
      <c r="J36" s="360"/>
    </row>
  </sheetData>
  <mergeCells count="1">
    <mergeCell ref="A1:C1"/>
  </mergeCells>
  <hyperlinks>
    <hyperlink ref="A1" location="CONTENT!A1" display="Back to table of contents"/>
  </hyperlinks>
  <pageMargins left="0.86614173228346503" right="0" top="0.78740157480314998" bottom="0.23622047244094499" header="0.39370078740157499" footer="0.27559055118110198"/>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K33"/>
  <sheetViews>
    <sheetView workbookViewId="0">
      <selection activeCell="J1" sqref="J1:J1048576"/>
    </sheetView>
  </sheetViews>
  <sheetFormatPr defaultColWidth="9.33203125" defaultRowHeight="15.75"/>
  <cols>
    <col min="1" max="1" width="9.5" style="10" customWidth="1"/>
    <col min="2" max="2" width="56.5" style="10" customWidth="1"/>
    <col min="3" max="3" width="12" style="10" customWidth="1"/>
    <col min="4" max="4" width="13.1640625" style="10" customWidth="1"/>
    <col min="5" max="5" width="9.1640625" style="10" customWidth="1"/>
    <col min="6" max="6" width="9.5" style="10" customWidth="1"/>
    <col min="7" max="7" width="12" style="10" customWidth="1"/>
    <col min="8" max="8" width="10.1640625" style="10" customWidth="1"/>
    <col min="9" max="9" width="13.33203125" style="10" customWidth="1"/>
    <col min="10" max="10" width="0" style="10" hidden="1" customWidth="1"/>
    <col min="11"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9.5" thickBot="1">
      <c r="A2" s="6" t="s">
        <v>676</v>
      </c>
    </row>
    <row r="3" spans="1:89" ht="15" customHeight="1">
      <c r="A3" s="5217"/>
      <c r="B3" s="259"/>
      <c r="C3" s="5242"/>
      <c r="D3" s="5220"/>
      <c r="E3" s="5221" t="s">
        <v>618</v>
      </c>
      <c r="F3" s="5220"/>
      <c r="G3" s="5220"/>
      <c r="H3" s="361"/>
      <c r="I3" s="2192" t="s">
        <v>619</v>
      </c>
    </row>
    <row r="4" spans="1:89" ht="19.5" customHeight="1">
      <c r="A4" s="5222"/>
      <c r="B4" s="279"/>
      <c r="C4" s="5243" t="s">
        <v>620</v>
      </c>
      <c r="D4" s="13" t="s">
        <v>621</v>
      </c>
      <c r="E4" s="279"/>
      <c r="F4" s="5224" t="s">
        <v>622</v>
      </c>
      <c r="G4" s="279"/>
      <c r="H4" s="362"/>
      <c r="I4" s="2195" t="s">
        <v>623</v>
      </c>
    </row>
    <row r="5" spans="1:89" ht="12.75" customHeight="1">
      <c r="A5" s="304" t="s">
        <v>624</v>
      </c>
      <c r="B5" s="2194" t="s">
        <v>625</v>
      </c>
      <c r="C5" s="5244" t="s">
        <v>626</v>
      </c>
      <c r="D5" s="17" t="s">
        <v>677</v>
      </c>
      <c r="E5" s="5225"/>
      <c r="F5" s="5225"/>
      <c r="G5" s="5226" t="s">
        <v>628</v>
      </c>
      <c r="H5" s="362"/>
      <c r="I5" s="2195" t="s">
        <v>564</v>
      </c>
    </row>
    <row r="6" spans="1:89" ht="15" customHeight="1" thickBot="1">
      <c r="A6" s="307"/>
      <c r="B6" s="295"/>
      <c r="C6" s="5245" t="s">
        <v>5</v>
      </c>
      <c r="D6" s="5229" t="s">
        <v>5</v>
      </c>
      <c r="E6" s="5230" t="s">
        <v>6</v>
      </c>
      <c r="F6" s="5230" t="s">
        <v>7</v>
      </c>
      <c r="G6" s="363" t="s">
        <v>98</v>
      </c>
      <c r="H6" s="363" t="s">
        <v>184</v>
      </c>
      <c r="I6" s="2189" t="s">
        <v>629</v>
      </c>
    </row>
    <row r="7" spans="1:89" ht="15" customHeight="1">
      <c r="A7" s="5231" t="s">
        <v>630</v>
      </c>
      <c r="B7" s="5232" t="s">
        <v>631</v>
      </c>
      <c r="C7" s="5246">
        <v>2</v>
      </c>
      <c r="D7" s="5247">
        <v>0</v>
      </c>
      <c r="E7" s="5248">
        <v>204</v>
      </c>
      <c r="F7" s="5248">
        <v>102</v>
      </c>
      <c r="G7" s="5249">
        <v>306</v>
      </c>
      <c r="H7" s="5250">
        <v>2.8045092108880945</v>
      </c>
      <c r="I7" s="5250">
        <v>25.033951273786343</v>
      </c>
      <c r="J7" s="5251">
        <v>25.291007529362862</v>
      </c>
    </row>
    <row r="8" spans="1:89" ht="15" customHeight="1">
      <c r="A8" s="5231" t="s">
        <v>632</v>
      </c>
      <c r="B8" s="5232" t="s">
        <v>633</v>
      </c>
      <c r="C8" s="5252">
        <v>0</v>
      </c>
      <c r="D8" s="5233">
        <v>1</v>
      </c>
      <c r="E8" s="337">
        <v>719</v>
      </c>
      <c r="F8" s="337">
        <v>722</v>
      </c>
      <c r="G8" s="5234">
        <v>1441</v>
      </c>
      <c r="H8" s="364">
        <v>13.206855466959949</v>
      </c>
      <c r="I8" s="364">
        <v>117.88863982198079</v>
      </c>
      <c r="J8" s="5251">
        <v>93.990580709123066</v>
      </c>
    </row>
    <row r="9" spans="1:89" ht="15" customHeight="1">
      <c r="A9" s="5231" t="s">
        <v>634</v>
      </c>
      <c r="B9" s="5232" t="s">
        <v>635</v>
      </c>
      <c r="C9" s="5252">
        <v>1</v>
      </c>
      <c r="D9" s="5233">
        <v>0</v>
      </c>
      <c r="E9" s="337">
        <v>26</v>
      </c>
      <c r="F9" s="337">
        <v>35</v>
      </c>
      <c r="G9" s="5234">
        <v>61</v>
      </c>
      <c r="H9" s="364">
        <v>0.55906882962148297</v>
      </c>
      <c r="I9" s="364">
        <v>4.9904281951011988</v>
      </c>
      <c r="J9" s="5251">
        <v>0</v>
      </c>
    </row>
    <row r="10" spans="1:89" ht="15" customHeight="1">
      <c r="A10" s="5231"/>
      <c r="B10" s="5232" t="s">
        <v>636</v>
      </c>
      <c r="C10" s="5252"/>
      <c r="D10" s="5233"/>
      <c r="E10" s="337"/>
      <c r="F10" s="337"/>
      <c r="G10" s="5234"/>
      <c r="H10" s="364"/>
      <c r="I10" s="364"/>
      <c r="J10" s="5251">
        <v>6.9895148081148264</v>
      </c>
    </row>
    <row r="11" spans="1:89" ht="15" customHeight="1">
      <c r="A11" s="5231" t="s">
        <v>637</v>
      </c>
      <c r="B11" s="5232" t="s">
        <v>638</v>
      </c>
      <c r="C11" s="5252">
        <v>1</v>
      </c>
      <c r="D11" s="5253">
        <v>0</v>
      </c>
      <c r="E11" s="337">
        <v>1291</v>
      </c>
      <c r="F11" s="337">
        <v>1195</v>
      </c>
      <c r="G11" s="5234">
        <v>2486</v>
      </c>
      <c r="H11" s="364">
        <v>22.784346072770596</v>
      </c>
      <c r="I11" s="364">
        <v>203.38040152494395</v>
      </c>
      <c r="J11" s="5251">
        <v>214.65167844921061</v>
      </c>
    </row>
    <row r="12" spans="1:89" ht="15" customHeight="1">
      <c r="A12" s="5231" t="s">
        <v>639</v>
      </c>
      <c r="B12" s="5232" t="s">
        <v>640</v>
      </c>
      <c r="C12" s="5252">
        <v>0</v>
      </c>
      <c r="D12" s="5253">
        <v>0</v>
      </c>
      <c r="E12" s="337">
        <v>88</v>
      </c>
      <c r="F12" s="337">
        <v>11</v>
      </c>
      <c r="G12" s="5234">
        <v>99</v>
      </c>
      <c r="H12" s="364">
        <v>0.9073412152873247</v>
      </c>
      <c r="I12" s="364">
        <v>8.0992195297544054</v>
      </c>
      <c r="J12" s="5251">
        <v>6.2537764072606343</v>
      </c>
    </row>
    <row r="13" spans="1:89" ht="15" customHeight="1">
      <c r="A13" s="5231" t="s">
        <v>641</v>
      </c>
      <c r="B13" s="5232" t="s">
        <v>642</v>
      </c>
      <c r="C13" s="5252">
        <v>0</v>
      </c>
      <c r="D13" s="5233">
        <v>3</v>
      </c>
      <c r="E13" s="337">
        <v>114</v>
      </c>
      <c r="F13" s="337">
        <v>52</v>
      </c>
      <c r="G13" s="5234">
        <v>166</v>
      </c>
      <c r="H13" s="364">
        <v>1.5214004215928878</v>
      </c>
      <c r="I13" s="364">
        <v>13.58050951453769</v>
      </c>
      <c r="J13" s="5251">
        <v>13.70312771590933</v>
      </c>
    </row>
    <row r="14" spans="1:89" ht="15" customHeight="1">
      <c r="A14" s="5231" t="s">
        <v>643</v>
      </c>
      <c r="B14" s="5232" t="s">
        <v>644</v>
      </c>
      <c r="C14" s="5252">
        <v>0</v>
      </c>
      <c r="D14" s="5253">
        <v>0</v>
      </c>
      <c r="E14" s="337">
        <v>0</v>
      </c>
      <c r="F14" s="337">
        <v>0</v>
      </c>
      <c r="G14" s="5234">
        <v>0</v>
      </c>
      <c r="H14" s="364">
        <v>0</v>
      </c>
      <c r="I14" s="364">
        <v>0</v>
      </c>
      <c r="J14" s="5251">
        <v>0</v>
      </c>
    </row>
    <row r="15" spans="1:89" ht="15" customHeight="1">
      <c r="A15" s="5231" t="s">
        <v>645</v>
      </c>
      <c r="B15" s="5232" t="s">
        <v>646</v>
      </c>
      <c r="C15" s="5252">
        <v>0</v>
      </c>
      <c r="D15" s="5253">
        <v>0</v>
      </c>
      <c r="E15" s="337">
        <v>0</v>
      </c>
      <c r="F15" s="337">
        <v>0</v>
      </c>
      <c r="G15" s="5234">
        <v>0</v>
      </c>
      <c r="H15" s="364">
        <v>0</v>
      </c>
      <c r="I15" s="364">
        <v>0</v>
      </c>
      <c r="J15" s="5251">
        <v>0</v>
      </c>
    </row>
    <row r="16" spans="1:89" ht="15" customHeight="1">
      <c r="A16" s="5231" t="s">
        <v>647</v>
      </c>
      <c r="B16" s="5232" t="s">
        <v>648</v>
      </c>
      <c r="C16" s="5252">
        <v>0</v>
      </c>
      <c r="D16" s="5253">
        <v>0</v>
      </c>
      <c r="E16" s="337">
        <v>1838</v>
      </c>
      <c r="F16" s="337">
        <v>1602</v>
      </c>
      <c r="G16" s="5234">
        <v>3440</v>
      </c>
      <c r="H16" s="364">
        <v>31.527815965539364</v>
      </c>
      <c r="I16" s="364">
        <v>281.42742608439551</v>
      </c>
      <c r="J16" s="5251">
        <v>256.12893079736568</v>
      </c>
    </row>
    <row r="17" spans="1:10" ht="15" customHeight="1">
      <c r="A17" s="5231" t="s">
        <v>649</v>
      </c>
      <c r="B17" s="5232" t="s">
        <v>650</v>
      </c>
      <c r="C17" s="5252">
        <v>13</v>
      </c>
      <c r="D17" s="5233">
        <v>4</v>
      </c>
      <c r="E17" s="337">
        <v>719</v>
      </c>
      <c r="F17" s="337">
        <v>669</v>
      </c>
      <c r="G17" s="5234">
        <v>1388</v>
      </c>
      <c r="H17" s="364">
        <v>12.721107139583907</v>
      </c>
      <c r="I17" s="364">
        <v>113.55269401312238</v>
      </c>
      <c r="J17" s="5251">
        <v>63.917273574207961</v>
      </c>
    </row>
    <row r="18" spans="1:10" ht="15" customHeight="1">
      <c r="A18" s="5231" t="s">
        <v>651</v>
      </c>
      <c r="B18" s="5232" t="s">
        <v>652</v>
      </c>
      <c r="C18" s="5252">
        <v>0</v>
      </c>
      <c r="D18" s="5253">
        <v>0</v>
      </c>
      <c r="E18" s="337">
        <v>287</v>
      </c>
      <c r="F18" s="337">
        <v>127</v>
      </c>
      <c r="G18" s="5234">
        <v>414</v>
      </c>
      <c r="H18" s="364">
        <v>3.7943359912015397</v>
      </c>
      <c r="I18" s="364">
        <v>33.869463488063879</v>
      </c>
      <c r="J18" s="5251">
        <v>32.648391537904779</v>
      </c>
    </row>
    <row r="19" spans="1:10" ht="15" customHeight="1">
      <c r="A19" s="5231" t="s">
        <v>653</v>
      </c>
      <c r="B19" s="5232" t="s">
        <v>654</v>
      </c>
      <c r="C19" s="5252">
        <v>0</v>
      </c>
      <c r="D19" s="5253">
        <v>0</v>
      </c>
      <c r="E19" s="337">
        <v>24</v>
      </c>
      <c r="F19" s="337">
        <v>36</v>
      </c>
      <c r="G19" s="5234">
        <v>60</v>
      </c>
      <c r="H19" s="364">
        <v>0.6</v>
      </c>
      <c r="I19" s="364">
        <v>4.9086178968208518</v>
      </c>
      <c r="J19" s="5251">
        <v>2.7590190032032211</v>
      </c>
    </row>
    <row r="20" spans="1:10" ht="15" customHeight="1">
      <c r="A20" s="5231" t="s">
        <v>655</v>
      </c>
      <c r="B20" s="5232" t="s">
        <v>656</v>
      </c>
      <c r="C20" s="5252">
        <v>0</v>
      </c>
      <c r="D20" s="5233">
        <v>0</v>
      </c>
      <c r="E20" s="337">
        <v>3</v>
      </c>
      <c r="F20" s="337">
        <v>16</v>
      </c>
      <c r="G20" s="5234">
        <v>19</v>
      </c>
      <c r="H20" s="364">
        <v>0.17413619283292092</v>
      </c>
      <c r="I20" s="364">
        <v>1.5</v>
      </c>
      <c r="J20" s="5251">
        <v>0</v>
      </c>
    </row>
    <row r="21" spans="1:10" ht="12.75" customHeight="1">
      <c r="A21" s="5231"/>
      <c r="B21" s="5232" t="s">
        <v>657</v>
      </c>
      <c r="C21" s="5252"/>
      <c r="D21" s="5253"/>
      <c r="E21" s="337"/>
      <c r="F21" s="337"/>
      <c r="G21" s="5234"/>
      <c r="H21" s="364"/>
      <c r="I21" s="364"/>
      <c r="J21" s="5251">
        <v>2.2991825026693511</v>
      </c>
    </row>
    <row r="22" spans="1:10" ht="15" customHeight="1">
      <c r="A22" s="5231" t="s">
        <v>658</v>
      </c>
      <c r="B22" s="5232" t="s">
        <v>659</v>
      </c>
      <c r="C22" s="5252">
        <v>0</v>
      </c>
      <c r="D22" s="5253">
        <v>0</v>
      </c>
      <c r="E22" s="337">
        <v>103</v>
      </c>
      <c r="F22" s="337">
        <v>93</v>
      </c>
      <c r="G22" s="5234">
        <v>196</v>
      </c>
      <c r="H22" s="364">
        <v>1.7963523050132892</v>
      </c>
      <c r="I22" s="364">
        <v>16.034818462948117</v>
      </c>
      <c r="J22" s="5251">
        <v>18.761329221781903</v>
      </c>
    </row>
    <row r="23" spans="1:10" ht="15" customHeight="1">
      <c r="A23" s="5231" t="s">
        <v>660</v>
      </c>
      <c r="B23" s="5232" t="s">
        <v>661</v>
      </c>
      <c r="C23" s="5252">
        <v>0</v>
      </c>
      <c r="D23" s="5253">
        <v>0</v>
      </c>
      <c r="E23" s="337">
        <v>0</v>
      </c>
      <c r="F23" s="337">
        <v>8</v>
      </c>
      <c r="G23" s="5234">
        <v>8</v>
      </c>
      <c r="H23" s="364">
        <v>7.3320502245440386E-2</v>
      </c>
      <c r="I23" s="364">
        <v>0.6</v>
      </c>
      <c r="J23" s="5251"/>
    </row>
    <row r="24" spans="1:10" ht="15" customHeight="1">
      <c r="A24" s="5231" t="s">
        <v>662</v>
      </c>
      <c r="B24" s="5232" t="s">
        <v>663</v>
      </c>
      <c r="C24" s="5252">
        <v>112</v>
      </c>
      <c r="D24" s="5233">
        <v>0</v>
      </c>
      <c r="E24" s="337">
        <v>59</v>
      </c>
      <c r="F24" s="337">
        <v>53</v>
      </c>
      <c r="G24" s="5234">
        <v>112</v>
      </c>
      <c r="H24" s="364">
        <v>1.0264870314361654</v>
      </c>
      <c r="I24" s="364">
        <v>9.1627534073989239</v>
      </c>
      <c r="J24" s="5251"/>
    </row>
    <row r="25" spans="1:10" ht="12" customHeight="1">
      <c r="A25" s="5231"/>
      <c r="B25" s="5232" t="s">
        <v>357</v>
      </c>
      <c r="C25" s="5252"/>
      <c r="D25" s="5233"/>
      <c r="E25" s="337"/>
      <c r="F25" s="337"/>
      <c r="G25" s="5234"/>
      <c r="H25" s="364"/>
      <c r="I25" s="364"/>
      <c r="J25" s="5251"/>
    </row>
    <row r="26" spans="1:10" ht="15" customHeight="1">
      <c r="A26" s="5231" t="s">
        <v>664</v>
      </c>
      <c r="B26" s="5232" t="s">
        <v>665</v>
      </c>
      <c r="C26" s="5252">
        <v>39</v>
      </c>
      <c r="D26" s="5233">
        <v>7</v>
      </c>
      <c r="E26" s="337">
        <v>32</v>
      </c>
      <c r="F26" s="337">
        <v>19</v>
      </c>
      <c r="G26" s="5234">
        <v>51</v>
      </c>
      <c r="H26" s="364">
        <v>0.46741820181468241</v>
      </c>
      <c r="I26" s="364">
        <v>4.1723252122977241</v>
      </c>
      <c r="J26" s="5251"/>
    </row>
    <row r="27" spans="1:10" ht="15" customHeight="1">
      <c r="A27" s="5231"/>
      <c r="B27" s="5232" t="s">
        <v>666</v>
      </c>
      <c r="C27" s="5252"/>
      <c r="D27" s="5233"/>
      <c r="E27" s="337"/>
      <c r="F27" s="337"/>
      <c r="G27" s="5234"/>
      <c r="H27" s="364"/>
      <c r="I27" s="364"/>
      <c r="J27" s="5251">
        <v>5.6100053065132167</v>
      </c>
    </row>
    <row r="28" spans="1:10" ht="15" customHeight="1">
      <c r="A28" s="5235" t="s">
        <v>667</v>
      </c>
      <c r="B28" s="5232" t="s">
        <v>668</v>
      </c>
      <c r="C28" s="5252">
        <v>3</v>
      </c>
      <c r="D28" s="5233">
        <v>0</v>
      </c>
      <c r="E28" s="337">
        <v>73</v>
      </c>
      <c r="F28" s="337">
        <v>84</v>
      </c>
      <c r="G28" s="5234">
        <v>157</v>
      </c>
      <c r="H28" s="364">
        <v>1.4389148565667675</v>
      </c>
      <c r="I28" s="364">
        <v>12.844216830014561</v>
      </c>
      <c r="J28" s="5251">
        <v>0</v>
      </c>
    </row>
    <row r="29" spans="1:10" ht="15" customHeight="1">
      <c r="A29" s="5231"/>
      <c r="B29" s="5232" t="s">
        <v>669</v>
      </c>
      <c r="C29" s="5252"/>
      <c r="D29" s="5233"/>
      <c r="E29" s="337"/>
      <c r="F29" s="337"/>
      <c r="G29" s="5234"/>
      <c r="H29" s="364"/>
      <c r="I29" s="364"/>
      <c r="J29" s="5251">
        <v>17.013950519753195</v>
      </c>
    </row>
    <row r="30" spans="1:10" ht="15" customHeight="1">
      <c r="A30" s="5235" t="s">
        <v>670</v>
      </c>
      <c r="B30" s="5232" t="s">
        <v>671</v>
      </c>
      <c r="C30" s="5252">
        <v>2</v>
      </c>
      <c r="D30" s="5233">
        <v>2</v>
      </c>
      <c r="E30" s="337">
        <v>410</v>
      </c>
      <c r="F30" s="337">
        <v>97</v>
      </c>
      <c r="G30" s="5234">
        <v>507</v>
      </c>
      <c r="H30" s="364">
        <v>4.5999999999999996</v>
      </c>
      <c r="I30" s="364">
        <v>41.477821228136193</v>
      </c>
      <c r="J30" s="5251">
        <v>0</v>
      </c>
    </row>
    <row r="31" spans="1:10" ht="14.25" customHeight="1" thickBot="1">
      <c r="A31" s="5231"/>
      <c r="B31" s="5232" t="s">
        <v>672</v>
      </c>
      <c r="C31" s="5252"/>
      <c r="D31" s="5233"/>
      <c r="E31" s="337"/>
      <c r="F31" s="337"/>
      <c r="G31" s="5234"/>
      <c r="H31" s="364"/>
      <c r="I31" s="5254"/>
      <c r="J31" s="5251">
        <v>53.708903262356039</v>
      </c>
    </row>
    <row r="32" spans="1:10" ht="15" customHeight="1" thickBot="1">
      <c r="A32" s="5255"/>
      <c r="B32" s="5256" t="s">
        <v>673</v>
      </c>
      <c r="C32" s="365">
        <v>173</v>
      </c>
      <c r="D32" s="366">
        <v>17</v>
      </c>
      <c r="E32" s="366">
        <v>5990</v>
      </c>
      <c r="F32" s="366">
        <v>4921</v>
      </c>
      <c r="G32" s="366">
        <v>10911</v>
      </c>
      <c r="H32" s="367">
        <v>100</v>
      </c>
      <c r="I32" s="5257">
        <v>892.63216453687198</v>
      </c>
      <c r="J32" s="5251">
        <v>823.19930325573443</v>
      </c>
    </row>
    <row r="33" spans="1:9" ht="23.25" customHeight="1">
      <c r="A33" s="5241" t="s">
        <v>678</v>
      </c>
      <c r="B33" s="73"/>
      <c r="C33" s="73"/>
      <c r="D33" s="73"/>
      <c r="E33" s="73"/>
      <c r="F33" s="73"/>
      <c r="I33" s="360"/>
    </row>
  </sheetData>
  <mergeCells count="1">
    <mergeCell ref="A1:C1"/>
  </mergeCells>
  <hyperlinks>
    <hyperlink ref="A1" location="CONTENT!A1" display="Back to table of contents"/>
  </hyperlinks>
  <pageMargins left="0.75" right="0.25" top="0.75" bottom="0.75" header="0.3" footer="0.3"/>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K33"/>
  <sheetViews>
    <sheetView workbookViewId="0">
      <selection activeCell="J1" sqref="J1:J1048576"/>
    </sheetView>
  </sheetViews>
  <sheetFormatPr defaultColWidth="9.33203125" defaultRowHeight="15.75"/>
  <cols>
    <col min="1" max="1" width="10.33203125" style="10" customWidth="1"/>
    <col min="2" max="2" width="56.33203125" style="10" customWidth="1"/>
    <col min="3" max="3" width="11.83203125" style="10" customWidth="1"/>
    <col min="4" max="4" width="11.5" style="10" customWidth="1"/>
    <col min="5" max="5" width="9.6640625" style="10" customWidth="1"/>
    <col min="6" max="6" width="9.83203125" style="10" customWidth="1"/>
    <col min="7" max="8" width="11.33203125" style="10" customWidth="1"/>
    <col min="9" max="9" width="14.33203125" style="10" customWidth="1"/>
    <col min="10"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1" customHeight="1" thickBot="1">
      <c r="A2" s="6" t="s">
        <v>679</v>
      </c>
    </row>
    <row r="3" spans="1:89" ht="15" customHeight="1">
      <c r="A3" s="5217"/>
      <c r="B3" s="5218"/>
      <c r="C3" s="5219"/>
      <c r="D3" s="5220"/>
      <c r="E3" s="5221" t="s">
        <v>618</v>
      </c>
      <c r="F3" s="5220"/>
      <c r="G3" s="5220"/>
      <c r="H3" s="361"/>
      <c r="I3" s="2192" t="s">
        <v>619</v>
      </c>
    </row>
    <row r="4" spans="1:89" ht="12.75" customHeight="1">
      <c r="A4" s="5222"/>
      <c r="B4" s="5223"/>
      <c r="C4" s="13" t="s">
        <v>620</v>
      </c>
      <c r="D4" s="13" t="s">
        <v>621</v>
      </c>
      <c r="E4" s="279"/>
      <c r="F4" s="5224" t="s">
        <v>622</v>
      </c>
      <c r="G4" s="279"/>
      <c r="H4" s="362"/>
      <c r="I4" s="2195" t="s">
        <v>623</v>
      </c>
    </row>
    <row r="5" spans="1:89" ht="18.75" customHeight="1">
      <c r="A5" s="304" t="s">
        <v>624</v>
      </c>
      <c r="B5" s="4973" t="s">
        <v>625</v>
      </c>
      <c r="C5" s="17" t="s">
        <v>626</v>
      </c>
      <c r="D5" s="17" t="s">
        <v>677</v>
      </c>
      <c r="E5" s="5225"/>
      <c r="F5" s="5225"/>
      <c r="G5" s="5226" t="s">
        <v>680</v>
      </c>
      <c r="H5" s="362"/>
      <c r="I5" s="2195" t="s">
        <v>564</v>
      </c>
    </row>
    <row r="6" spans="1:89" ht="16.5" thickBot="1">
      <c r="A6" s="307"/>
      <c r="B6" s="5227"/>
      <c r="C6" s="5228" t="s">
        <v>5</v>
      </c>
      <c r="D6" s="5229" t="s">
        <v>5</v>
      </c>
      <c r="E6" s="5230" t="s">
        <v>6</v>
      </c>
      <c r="F6" s="5230" t="s">
        <v>7</v>
      </c>
      <c r="G6" s="363" t="s">
        <v>98</v>
      </c>
      <c r="H6" s="363" t="s">
        <v>184</v>
      </c>
      <c r="I6" s="2189" t="s">
        <v>629</v>
      </c>
    </row>
    <row r="7" spans="1:89" ht="15" customHeight="1">
      <c r="A7" s="5231" t="s">
        <v>630</v>
      </c>
      <c r="B7" s="5232" t="s">
        <v>631</v>
      </c>
      <c r="C7" s="5233">
        <v>1</v>
      </c>
      <c r="D7" s="5233">
        <v>0</v>
      </c>
      <c r="E7" s="337">
        <v>4</v>
      </c>
      <c r="F7" s="337">
        <v>4</v>
      </c>
      <c r="G7" s="5234">
        <v>8</v>
      </c>
      <c r="H7" s="354">
        <v>3.041825095057034</v>
      </c>
      <c r="I7" s="355">
        <v>18.5</v>
      </c>
    </row>
    <row r="8" spans="1:89" ht="15" customHeight="1">
      <c r="A8" s="5231" t="s">
        <v>632</v>
      </c>
      <c r="B8" s="5232" t="s">
        <v>633</v>
      </c>
      <c r="C8" s="5233">
        <v>0</v>
      </c>
      <c r="D8" s="5233">
        <v>0</v>
      </c>
      <c r="E8" s="337">
        <v>19</v>
      </c>
      <c r="F8" s="337">
        <v>23</v>
      </c>
      <c r="G8" s="5234">
        <v>42</v>
      </c>
      <c r="H8" s="354">
        <v>15.96958174904943</v>
      </c>
      <c r="I8" s="355">
        <v>96.838901570173618</v>
      </c>
    </row>
    <row r="9" spans="1:89" ht="15" customHeight="1">
      <c r="A9" s="5231" t="s">
        <v>634</v>
      </c>
      <c r="B9" s="5232" t="s">
        <v>635</v>
      </c>
      <c r="C9" s="5233">
        <v>0</v>
      </c>
      <c r="D9" s="5233">
        <v>0</v>
      </c>
      <c r="E9" s="337">
        <v>0</v>
      </c>
      <c r="F9" s="337">
        <v>0</v>
      </c>
      <c r="G9" s="5234">
        <v>0</v>
      </c>
      <c r="H9" s="354">
        <v>0</v>
      </c>
      <c r="I9" s="355">
        <v>0</v>
      </c>
    </row>
    <row r="10" spans="1:89" ht="15" customHeight="1">
      <c r="A10" s="5231"/>
      <c r="B10" s="5232" t="s">
        <v>636</v>
      </c>
      <c r="C10" s="5233"/>
      <c r="D10" s="5233"/>
      <c r="E10" s="337"/>
      <c r="F10" s="337"/>
      <c r="G10" s="5234"/>
      <c r="H10" s="354"/>
      <c r="I10" s="355"/>
    </row>
    <row r="11" spans="1:89" ht="15" customHeight="1">
      <c r="A11" s="5231" t="s">
        <v>637</v>
      </c>
      <c r="B11" s="5232" t="s">
        <v>638</v>
      </c>
      <c r="C11" s="5233">
        <v>0</v>
      </c>
      <c r="D11" s="5233">
        <v>0</v>
      </c>
      <c r="E11" s="337">
        <v>11</v>
      </c>
      <c r="F11" s="337">
        <v>30</v>
      </c>
      <c r="G11" s="5234">
        <v>41</v>
      </c>
      <c r="H11" s="354">
        <v>15.589353612167301</v>
      </c>
      <c r="I11" s="355">
        <v>94.53321343755043</v>
      </c>
    </row>
    <row r="12" spans="1:89" ht="15" customHeight="1">
      <c r="A12" s="5231" t="s">
        <v>639</v>
      </c>
      <c r="B12" s="5232" t="s">
        <v>640</v>
      </c>
      <c r="C12" s="5233">
        <v>0</v>
      </c>
      <c r="D12" s="5233">
        <v>0</v>
      </c>
      <c r="E12" s="337">
        <v>0</v>
      </c>
      <c r="F12" s="337">
        <v>0</v>
      </c>
      <c r="G12" s="5234">
        <v>0</v>
      </c>
      <c r="H12" s="354">
        <v>0</v>
      </c>
      <c r="I12" s="355">
        <v>0</v>
      </c>
    </row>
    <row r="13" spans="1:89" ht="15" customHeight="1">
      <c r="A13" s="5231" t="s">
        <v>641</v>
      </c>
      <c r="B13" s="5232" t="s">
        <v>642</v>
      </c>
      <c r="C13" s="5233">
        <v>1</v>
      </c>
      <c r="D13" s="5233">
        <v>0</v>
      </c>
      <c r="E13" s="337">
        <v>3</v>
      </c>
      <c r="F13" s="337">
        <v>1</v>
      </c>
      <c r="G13" s="5234">
        <v>4</v>
      </c>
      <c r="H13" s="354">
        <v>1.520912547528517</v>
      </c>
      <c r="I13" s="355">
        <v>9.2227525304927251</v>
      </c>
    </row>
    <row r="14" spans="1:89" ht="15" customHeight="1">
      <c r="A14" s="5231" t="s">
        <v>643</v>
      </c>
      <c r="B14" s="5232" t="s">
        <v>644</v>
      </c>
      <c r="C14" s="5233">
        <v>0</v>
      </c>
      <c r="D14" s="5233">
        <v>0</v>
      </c>
      <c r="E14" s="337">
        <v>0</v>
      </c>
      <c r="F14" s="337">
        <v>0</v>
      </c>
      <c r="G14" s="5234">
        <v>0</v>
      </c>
      <c r="H14" s="354">
        <v>0</v>
      </c>
      <c r="I14" s="355">
        <v>0</v>
      </c>
    </row>
    <row r="15" spans="1:89" ht="15" customHeight="1">
      <c r="A15" s="5231" t="s">
        <v>645</v>
      </c>
      <c r="B15" s="5232" t="s">
        <v>646</v>
      </c>
      <c r="C15" s="5233">
        <v>0</v>
      </c>
      <c r="D15" s="5233">
        <v>0</v>
      </c>
      <c r="E15" s="337">
        <v>0</v>
      </c>
      <c r="F15" s="337">
        <v>0</v>
      </c>
      <c r="G15" s="5234">
        <v>0</v>
      </c>
      <c r="H15" s="354">
        <v>0</v>
      </c>
      <c r="I15" s="355">
        <v>0</v>
      </c>
    </row>
    <row r="16" spans="1:89" ht="15" customHeight="1">
      <c r="A16" s="5231" t="s">
        <v>647</v>
      </c>
      <c r="B16" s="5232" t="s">
        <v>648</v>
      </c>
      <c r="C16" s="5233">
        <v>0</v>
      </c>
      <c r="D16" s="5233">
        <v>0</v>
      </c>
      <c r="E16" s="337">
        <v>51</v>
      </c>
      <c r="F16" s="337">
        <v>42</v>
      </c>
      <c r="G16" s="5234">
        <v>93</v>
      </c>
      <c r="H16" s="354">
        <v>35.361216730038024</v>
      </c>
      <c r="I16" s="355">
        <v>214.42899633395584</v>
      </c>
    </row>
    <row r="17" spans="1:9" ht="15" customHeight="1">
      <c r="A17" s="5231" t="s">
        <v>649</v>
      </c>
      <c r="B17" s="5232" t="s">
        <v>650</v>
      </c>
      <c r="C17" s="5233">
        <v>0</v>
      </c>
      <c r="D17" s="5233">
        <v>0</v>
      </c>
      <c r="E17" s="337">
        <v>20</v>
      </c>
      <c r="F17" s="337">
        <v>5</v>
      </c>
      <c r="G17" s="5234">
        <v>25</v>
      </c>
      <c r="H17" s="354">
        <v>9.5057034220532319</v>
      </c>
      <c r="I17" s="355">
        <v>57.642203315579529</v>
      </c>
    </row>
    <row r="18" spans="1:9" ht="15" customHeight="1">
      <c r="A18" s="5231" t="s">
        <v>651</v>
      </c>
      <c r="B18" s="5232" t="s">
        <v>652</v>
      </c>
      <c r="C18" s="5233">
        <v>1</v>
      </c>
      <c r="D18" s="5233">
        <v>0</v>
      </c>
      <c r="E18" s="337">
        <v>3</v>
      </c>
      <c r="F18" s="337">
        <v>5</v>
      </c>
      <c r="G18" s="5234">
        <v>8</v>
      </c>
      <c r="H18" s="354">
        <v>3.041825095057034</v>
      </c>
      <c r="I18" s="355">
        <v>18.5</v>
      </c>
    </row>
    <row r="19" spans="1:9" ht="15" customHeight="1">
      <c r="A19" s="5231" t="s">
        <v>653</v>
      </c>
      <c r="B19" s="5232" t="s">
        <v>654</v>
      </c>
      <c r="C19" s="5233">
        <v>0</v>
      </c>
      <c r="D19" s="5233">
        <v>0</v>
      </c>
      <c r="E19" s="337">
        <v>0</v>
      </c>
      <c r="F19" s="337">
        <v>1</v>
      </c>
      <c r="G19" s="5234">
        <v>1</v>
      </c>
      <c r="H19" s="354">
        <v>0.38022813688212925</v>
      </c>
      <c r="I19" s="355">
        <v>2.3056881326231813</v>
      </c>
    </row>
    <row r="20" spans="1:9" ht="15" customHeight="1">
      <c r="A20" s="5231" t="s">
        <v>655</v>
      </c>
      <c r="B20" s="5232" t="s">
        <v>656</v>
      </c>
      <c r="C20" s="5233">
        <v>0</v>
      </c>
      <c r="D20" s="5233">
        <v>0</v>
      </c>
      <c r="E20" s="337">
        <v>0</v>
      </c>
      <c r="F20" s="337">
        <v>0</v>
      </c>
      <c r="G20" s="5234">
        <v>0</v>
      </c>
      <c r="H20" s="354">
        <v>0</v>
      </c>
      <c r="I20" s="355">
        <v>0</v>
      </c>
    </row>
    <row r="21" spans="1:9" ht="15" customHeight="1">
      <c r="A21" s="5231"/>
      <c r="B21" s="5232" t="s">
        <v>657</v>
      </c>
      <c r="C21" s="5233"/>
      <c r="D21" s="5233"/>
      <c r="E21" s="337"/>
      <c r="F21" s="337"/>
      <c r="G21" s="5234"/>
      <c r="H21" s="354"/>
      <c r="I21" s="355"/>
    </row>
    <row r="22" spans="1:9" ht="15" customHeight="1">
      <c r="A22" s="5231" t="s">
        <v>658</v>
      </c>
      <c r="B22" s="5232" t="s">
        <v>659</v>
      </c>
      <c r="C22" s="5233">
        <v>0</v>
      </c>
      <c r="D22" s="5233">
        <v>0</v>
      </c>
      <c r="E22" s="337">
        <v>5</v>
      </c>
      <c r="F22" s="337">
        <v>3</v>
      </c>
      <c r="G22" s="5234">
        <v>8</v>
      </c>
      <c r="H22" s="354">
        <v>3.041825095057034</v>
      </c>
      <c r="I22" s="355">
        <v>18.5</v>
      </c>
    </row>
    <row r="23" spans="1:9" ht="15" customHeight="1">
      <c r="A23" s="5231" t="s">
        <v>660</v>
      </c>
      <c r="B23" s="5232" t="s">
        <v>661</v>
      </c>
      <c r="C23" s="5233">
        <v>0</v>
      </c>
      <c r="D23" s="5233">
        <v>0</v>
      </c>
      <c r="E23" s="337">
        <v>0</v>
      </c>
      <c r="F23" s="337">
        <v>0</v>
      </c>
      <c r="G23" s="5234">
        <v>0</v>
      </c>
      <c r="H23" s="354">
        <v>0</v>
      </c>
      <c r="I23" s="355">
        <v>0</v>
      </c>
    </row>
    <row r="24" spans="1:9" ht="15" customHeight="1">
      <c r="A24" s="5231" t="s">
        <v>662</v>
      </c>
      <c r="B24" s="5232" t="s">
        <v>663</v>
      </c>
      <c r="C24" s="5233">
        <v>10</v>
      </c>
      <c r="D24" s="5233">
        <v>0</v>
      </c>
      <c r="E24" s="337">
        <v>5</v>
      </c>
      <c r="F24" s="337">
        <v>5</v>
      </c>
      <c r="G24" s="5234">
        <v>10</v>
      </c>
      <c r="H24" s="354">
        <v>3.8022813688212929</v>
      </c>
      <c r="I24" s="355">
        <v>23.056881326231814</v>
      </c>
    </row>
    <row r="25" spans="1:9" ht="15" customHeight="1">
      <c r="A25" s="5231"/>
      <c r="B25" s="5232" t="s">
        <v>357</v>
      </c>
      <c r="C25" s="5233"/>
      <c r="D25" s="5233"/>
      <c r="E25" s="337"/>
      <c r="F25" s="337"/>
      <c r="G25" s="5234"/>
      <c r="H25" s="354"/>
      <c r="I25" s="355"/>
    </row>
    <row r="26" spans="1:9" ht="15" customHeight="1">
      <c r="A26" s="5231" t="s">
        <v>664</v>
      </c>
      <c r="B26" s="5232" t="s">
        <v>665</v>
      </c>
      <c r="C26" s="5233">
        <v>1</v>
      </c>
      <c r="D26" s="5233">
        <v>2</v>
      </c>
      <c r="E26" s="337">
        <v>1</v>
      </c>
      <c r="F26" s="337">
        <v>4</v>
      </c>
      <c r="G26" s="5234">
        <v>5</v>
      </c>
      <c r="H26" s="354">
        <v>1.9011406844106464</v>
      </c>
      <c r="I26" s="355">
        <v>11.528440663115907</v>
      </c>
    </row>
    <row r="27" spans="1:9" ht="15" customHeight="1">
      <c r="A27" s="5231"/>
      <c r="B27" s="5232" t="s">
        <v>666</v>
      </c>
      <c r="C27" s="5233"/>
      <c r="D27" s="5233"/>
      <c r="E27" s="337"/>
      <c r="F27" s="337"/>
      <c r="G27" s="5234"/>
      <c r="H27" s="354"/>
      <c r="I27" s="355"/>
    </row>
    <row r="28" spans="1:9" ht="15" customHeight="1">
      <c r="A28" s="5235" t="s">
        <v>667</v>
      </c>
      <c r="B28" s="5232" t="s">
        <v>668</v>
      </c>
      <c r="C28" s="5233">
        <v>0</v>
      </c>
      <c r="D28" s="5233">
        <v>0</v>
      </c>
      <c r="E28" s="337">
        <v>5</v>
      </c>
      <c r="F28" s="337">
        <v>2</v>
      </c>
      <c r="G28" s="5234">
        <v>7</v>
      </c>
      <c r="H28" s="354">
        <v>2.6615969581749046</v>
      </c>
      <c r="I28" s="355">
        <v>16.139816928362269</v>
      </c>
    </row>
    <row r="29" spans="1:9" ht="15" customHeight="1">
      <c r="A29" s="5231"/>
      <c r="B29" s="5232" t="s">
        <v>669</v>
      </c>
      <c r="C29" s="5233"/>
      <c r="D29" s="5233"/>
      <c r="E29" s="337"/>
      <c r="F29" s="337"/>
      <c r="G29" s="5234"/>
      <c r="H29" s="354"/>
      <c r="I29" s="355"/>
    </row>
    <row r="30" spans="1:9" ht="15" customHeight="1">
      <c r="A30" s="5235" t="s">
        <v>670</v>
      </c>
      <c r="B30" s="5232" t="s">
        <v>671</v>
      </c>
      <c r="C30" s="5233">
        <v>0</v>
      </c>
      <c r="D30" s="5233">
        <v>0</v>
      </c>
      <c r="E30" s="337">
        <v>7</v>
      </c>
      <c r="F30" s="337">
        <v>4</v>
      </c>
      <c r="G30" s="5234">
        <v>11</v>
      </c>
      <c r="H30" s="354">
        <v>4.1825095057034218</v>
      </c>
      <c r="I30" s="355">
        <v>25.362569458854999</v>
      </c>
    </row>
    <row r="31" spans="1:9" ht="15" customHeight="1">
      <c r="A31" s="5231"/>
      <c r="B31" s="5232" t="s">
        <v>672</v>
      </c>
      <c r="C31" s="5233"/>
      <c r="D31" s="5233"/>
      <c r="E31" s="337"/>
      <c r="F31" s="337"/>
      <c r="G31" s="5234"/>
      <c r="H31" s="354"/>
      <c r="I31" s="355"/>
    </row>
    <row r="32" spans="1:9" ht="15" customHeight="1" thickBot="1">
      <c r="A32" s="5236"/>
      <c r="B32" s="5237" t="s">
        <v>673</v>
      </c>
      <c r="C32" s="5238">
        <v>14</v>
      </c>
      <c r="D32" s="5238">
        <v>2</v>
      </c>
      <c r="E32" s="5239">
        <v>134</v>
      </c>
      <c r="F32" s="5239">
        <v>129</v>
      </c>
      <c r="G32" s="5239">
        <v>263</v>
      </c>
      <c r="H32" s="368">
        <v>100</v>
      </c>
      <c r="I32" s="5240">
        <v>606.39597887989669</v>
      </c>
    </row>
    <row r="33" spans="1:7" ht="20.25" customHeight="1">
      <c r="A33" s="5241" t="s">
        <v>681</v>
      </c>
      <c r="B33" s="73"/>
      <c r="C33" s="73"/>
      <c r="D33" s="73"/>
      <c r="E33" s="73"/>
      <c r="F33" s="73"/>
      <c r="G33" s="73"/>
    </row>
  </sheetData>
  <mergeCells count="1">
    <mergeCell ref="A1:C1"/>
  </mergeCells>
  <hyperlinks>
    <hyperlink ref="A1" location="CONTENT!A1" display="Back to table of contents"/>
  </hyperlinks>
  <pageMargins left="0.85" right="0.25" top="0.75" bottom="0.75" header="0.3" footer="0.3"/>
  <pageSetup paperSize="9" scale="9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CK29"/>
  <sheetViews>
    <sheetView zoomScaleNormal="100" workbookViewId="0">
      <selection activeCell="Q1" sqref="Q1:Q1048576"/>
    </sheetView>
  </sheetViews>
  <sheetFormatPr defaultColWidth="10.6640625" defaultRowHeight="12.75"/>
  <cols>
    <col min="1" max="1" width="7.1640625" style="371" customWidth="1"/>
    <col min="2" max="3" width="9.1640625" style="371" customWidth="1"/>
    <col min="4" max="4" width="10.83203125" style="371" customWidth="1"/>
    <col min="5" max="6" width="9.1640625" style="371" customWidth="1"/>
    <col min="7" max="7" width="10.83203125" style="371" customWidth="1"/>
    <col min="8" max="9" width="9.1640625" style="371" customWidth="1"/>
    <col min="10" max="10" width="10.83203125" style="371" customWidth="1"/>
    <col min="11" max="12" width="9.1640625" style="371" customWidth="1"/>
    <col min="13" max="13" width="10.83203125" style="371" customWidth="1"/>
    <col min="14" max="15" width="9.1640625" style="371" customWidth="1"/>
    <col min="16" max="16" width="10.83203125" style="371" customWidth="1"/>
    <col min="17" max="17" width="5" style="371" customWidth="1"/>
    <col min="18" max="16384" width="10.6640625" style="37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 customHeight="1">
      <c r="A2" s="369" t="s">
        <v>682</v>
      </c>
      <c r="B2" s="370"/>
      <c r="C2" s="370"/>
      <c r="D2" s="370"/>
      <c r="E2" s="370"/>
      <c r="F2" s="370"/>
      <c r="G2" s="370"/>
      <c r="H2" s="370"/>
      <c r="I2" s="370"/>
      <c r="J2" s="370"/>
    </row>
    <row r="3" spans="1:89" ht="21" customHeight="1">
      <c r="A3" s="5795"/>
      <c r="B3" s="6278">
        <v>2019</v>
      </c>
      <c r="C3" s="6278"/>
      <c r="D3" s="6278"/>
      <c r="E3" s="6278">
        <v>2024</v>
      </c>
      <c r="F3" s="6278">
        <v>2020</v>
      </c>
      <c r="G3" s="6278"/>
      <c r="H3" s="6278">
        <v>2029</v>
      </c>
      <c r="I3" s="6278">
        <v>2025</v>
      </c>
      <c r="J3" s="6278"/>
      <c r="K3" s="6278">
        <v>2034</v>
      </c>
      <c r="L3" s="6278">
        <v>2030</v>
      </c>
      <c r="M3" s="6278"/>
      <c r="N3" s="6278">
        <v>2039</v>
      </c>
      <c r="O3" s="6278">
        <v>2035</v>
      </c>
      <c r="P3" s="6278"/>
    </row>
    <row r="4" spans="1:89" ht="21" customHeight="1">
      <c r="A4" s="5799" t="s">
        <v>683</v>
      </c>
      <c r="B4" s="5800" t="s">
        <v>6</v>
      </c>
      <c r="C4" s="5800" t="s">
        <v>7</v>
      </c>
      <c r="D4" s="5801" t="s">
        <v>422</v>
      </c>
      <c r="E4" s="5800" t="s">
        <v>6</v>
      </c>
      <c r="F4" s="5800" t="s">
        <v>7</v>
      </c>
      <c r="G4" s="5801" t="s">
        <v>422</v>
      </c>
      <c r="H4" s="5800" t="s">
        <v>6</v>
      </c>
      <c r="I4" s="5800" t="s">
        <v>7</v>
      </c>
      <c r="J4" s="5801" t="s">
        <v>422</v>
      </c>
      <c r="K4" s="5800" t="s">
        <v>6</v>
      </c>
      <c r="L4" s="5800" t="s">
        <v>7</v>
      </c>
      <c r="M4" s="5801" t="s">
        <v>422</v>
      </c>
      <c r="N4" s="5800" t="s">
        <v>6</v>
      </c>
      <c r="O4" s="5800" t="s">
        <v>7</v>
      </c>
      <c r="P4" s="5801" t="s">
        <v>422</v>
      </c>
    </row>
    <row r="5" spans="1:89" ht="19.5" customHeight="1">
      <c r="A5" s="5802" t="s">
        <v>684</v>
      </c>
      <c r="B5" s="5803">
        <v>32964</v>
      </c>
      <c r="C5" s="5803">
        <v>31525</v>
      </c>
      <c r="D5" s="5804">
        <v>64489</v>
      </c>
      <c r="E5" s="5803">
        <v>31684</v>
      </c>
      <c r="F5" s="5803">
        <v>30607</v>
      </c>
      <c r="G5" s="5805">
        <v>62291</v>
      </c>
      <c r="H5" s="5806">
        <v>30303</v>
      </c>
      <c r="I5" s="5806">
        <v>29284</v>
      </c>
      <c r="J5" s="5805">
        <v>59587</v>
      </c>
      <c r="K5" s="5806">
        <v>27806</v>
      </c>
      <c r="L5" s="5806">
        <v>26879</v>
      </c>
      <c r="M5" s="5805">
        <v>54685</v>
      </c>
      <c r="N5" s="5806">
        <v>24637</v>
      </c>
      <c r="O5" s="5806">
        <v>23819</v>
      </c>
      <c r="P5" s="5805">
        <v>48456</v>
      </c>
    </row>
    <row r="6" spans="1:89" ht="19.5" customHeight="1">
      <c r="A6" s="5799" t="s">
        <v>685</v>
      </c>
      <c r="B6" s="2558">
        <v>36111</v>
      </c>
      <c r="C6" s="2558">
        <v>35125</v>
      </c>
      <c r="D6" s="5807">
        <v>71236</v>
      </c>
      <c r="E6" s="2558">
        <v>32905</v>
      </c>
      <c r="F6" s="2558">
        <v>31483</v>
      </c>
      <c r="G6" s="5808">
        <v>64388</v>
      </c>
      <c r="H6" s="2557">
        <v>31634</v>
      </c>
      <c r="I6" s="2557">
        <v>30573</v>
      </c>
      <c r="J6" s="5808">
        <v>62207</v>
      </c>
      <c r="K6" s="2557">
        <v>30261</v>
      </c>
      <c r="L6" s="2557">
        <v>29259</v>
      </c>
      <c r="M6" s="5808">
        <v>59520</v>
      </c>
      <c r="N6" s="2557">
        <v>27772</v>
      </c>
      <c r="O6" s="2557">
        <v>26860</v>
      </c>
      <c r="P6" s="5808">
        <v>54632</v>
      </c>
    </row>
    <row r="7" spans="1:89" ht="19.5" customHeight="1">
      <c r="A7" s="5799" t="s">
        <v>686</v>
      </c>
      <c r="B7" s="2558">
        <v>43349</v>
      </c>
      <c r="C7" s="2558">
        <v>42074</v>
      </c>
      <c r="D7" s="5807">
        <v>85423</v>
      </c>
      <c r="E7" s="2558">
        <v>36082</v>
      </c>
      <c r="F7" s="2558">
        <v>35101</v>
      </c>
      <c r="G7" s="5808">
        <v>71183</v>
      </c>
      <c r="H7" s="2557">
        <v>32880</v>
      </c>
      <c r="I7" s="2557">
        <v>31465</v>
      </c>
      <c r="J7" s="5808">
        <v>64345</v>
      </c>
      <c r="K7" s="2557">
        <v>31610</v>
      </c>
      <c r="L7" s="2557">
        <v>30559</v>
      </c>
      <c r="M7" s="5808">
        <v>62169</v>
      </c>
      <c r="N7" s="2557">
        <v>30239</v>
      </c>
      <c r="O7" s="2557">
        <v>29247</v>
      </c>
      <c r="P7" s="5808">
        <v>59486</v>
      </c>
    </row>
    <row r="8" spans="1:89" ht="19.5" customHeight="1">
      <c r="A8" s="5799" t="s">
        <v>687</v>
      </c>
      <c r="B8" s="2558">
        <v>49436</v>
      </c>
      <c r="C8" s="2558">
        <v>47808</v>
      </c>
      <c r="D8" s="5807">
        <v>97244</v>
      </c>
      <c r="E8" s="2558">
        <v>42299</v>
      </c>
      <c r="F8" s="2558">
        <v>40896</v>
      </c>
      <c r="G8" s="5808">
        <v>83195</v>
      </c>
      <c r="H8" s="2557">
        <v>35058</v>
      </c>
      <c r="I8" s="2557">
        <v>33938</v>
      </c>
      <c r="J8" s="5808">
        <v>68996</v>
      </c>
      <c r="K8" s="2557">
        <v>31871</v>
      </c>
      <c r="L8" s="2557">
        <v>30311</v>
      </c>
      <c r="M8" s="5808">
        <v>62182</v>
      </c>
      <c r="N8" s="2557">
        <v>30772</v>
      </c>
      <c r="O8" s="2557">
        <v>29501</v>
      </c>
      <c r="P8" s="5808">
        <v>60273</v>
      </c>
    </row>
    <row r="9" spans="1:89" ht="19.5" customHeight="1">
      <c r="A9" s="5799" t="s">
        <v>688</v>
      </c>
      <c r="B9" s="2558">
        <v>48601</v>
      </c>
      <c r="C9" s="2558">
        <v>47520</v>
      </c>
      <c r="D9" s="5807">
        <v>96121</v>
      </c>
      <c r="E9" s="2558">
        <v>47600</v>
      </c>
      <c r="F9" s="2558">
        <v>45737</v>
      </c>
      <c r="G9" s="5808">
        <v>93337</v>
      </c>
      <c r="H9" s="2557">
        <v>40526</v>
      </c>
      <c r="I9" s="2557">
        <v>38852</v>
      </c>
      <c r="J9" s="5808">
        <v>79378</v>
      </c>
      <c r="K9" s="2557">
        <v>33339</v>
      </c>
      <c r="L9" s="2557">
        <v>31915</v>
      </c>
      <c r="M9" s="5808">
        <v>65254</v>
      </c>
      <c r="N9" s="2557">
        <v>30449</v>
      </c>
      <c r="O9" s="2557">
        <v>28458</v>
      </c>
      <c r="P9" s="5808">
        <v>58907</v>
      </c>
    </row>
    <row r="10" spans="1:89" ht="19.5" customHeight="1">
      <c r="A10" s="5799" t="s">
        <v>689</v>
      </c>
      <c r="B10" s="2558">
        <v>49294</v>
      </c>
      <c r="C10" s="2558">
        <v>48163</v>
      </c>
      <c r="D10" s="5807">
        <v>97457</v>
      </c>
      <c r="E10" s="2558">
        <v>46483</v>
      </c>
      <c r="F10" s="2558">
        <v>45145</v>
      </c>
      <c r="G10" s="5808">
        <v>91628</v>
      </c>
      <c r="H10" s="2557">
        <v>45525</v>
      </c>
      <c r="I10" s="2557">
        <v>43388</v>
      </c>
      <c r="J10" s="5808">
        <v>88913</v>
      </c>
      <c r="K10" s="2557">
        <v>38527</v>
      </c>
      <c r="L10" s="2557">
        <v>36534</v>
      </c>
      <c r="M10" s="5808">
        <v>75061</v>
      </c>
      <c r="N10" s="2557">
        <v>31705</v>
      </c>
      <c r="O10" s="2557">
        <v>29800</v>
      </c>
      <c r="P10" s="5808">
        <v>61505</v>
      </c>
    </row>
    <row r="11" spans="1:89" ht="19.5" customHeight="1">
      <c r="A11" s="5799" t="s">
        <v>690</v>
      </c>
      <c r="B11" s="2558">
        <v>42673</v>
      </c>
      <c r="C11" s="2558">
        <v>41613</v>
      </c>
      <c r="D11" s="5807">
        <v>84286</v>
      </c>
      <c r="E11" s="2558">
        <v>48303</v>
      </c>
      <c r="F11" s="2558">
        <v>46498</v>
      </c>
      <c r="G11" s="5808">
        <v>94801</v>
      </c>
      <c r="H11" s="2557">
        <v>45559</v>
      </c>
      <c r="I11" s="2557">
        <v>43517</v>
      </c>
      <c r="J11" s="5808">
        <v>89076</v>
      </c>
      <c r="K11" s="2557">
        <v>44649</v>
      </c>
      <c r="L11" s="2557">
        <v>41787</v>
      </c>
      <c r="M11" s="5808">
        <v>86436</v>
      </c>
      <c r="N11" s="2557">
        <v>37826</v>
      </c>
      <c r="O11" s="2557">
        <v>35083</v>
      </c>
      <c r="P11" s="5808">
        <v>72909</v>
      </c>
    </row>
    <row r="12" spans="1:89" ht="19.5" customHeight="1">
      <c r="A12" s="5799" t="s">
        <v>691</v>
      </c>
      <c r="B12" s="2558">
        <v>48123</v>
      </c>
      <c r="C12" s="2558">
        <v>46988</v>
      </c>
      <c r="D12" s="5807">
        <v>95111</v>
      </c>
      <c r="E12" s="2558">
        <v>42711</v>
      </c>
      <c r="F12" s="2558">
        <v>41510</v>
      </c>
      <c r="G12" s="5808">
        <v>84221</v>
      </c>
      <c r="H12" s="2557">
        <v>48317</v>
      </c>
      <c r="I12" s="2557">
        <v>46406</v>
      </c>
      <c r="J12" s="5808">
        <v>94723</v>
      </c>
      <c r="K12" s="2557">
        <v>45653</v>
      </c>
      <c r="L12" s="2557">
        <v>43465</v>
      </c>
      <c r="M12" s="5808">
        <v>89118</v>
      </c>
      <c r="N12" s="2557">
        <v>44701</v>
      </c>
      <c r="O12" s="2557">
        <v>41754</v>
      </c>
      <c r="P12" s="5808">
        <v>86455</v>
      </c>
    </row>
    <row r="13" spans="1:89" ht="19.5" customHeight="1">
      <c r="A13" s="5799" t="s">
        <v>692</v>
      </c>
      <c r="B13" s="2558">
        <v>47368</v>
      </c>
      <c r="C13" s="2558">
        <v>45717</v>
      </c>
      <c r="D13" s="5807">
        <v>93085</v>
      </c>
      <c r="E13" s="2558">
        <v>47749</v>
      </c>
      <c r="F13" s="2558">
        <v>46487</v>
      </c>
      <c r="G13" s="5808">
        <v>94236</v>
      </c>
      <c r="H13" s="2557">
        <v>42491</v>
      </c>
      <c r="I13" s="2557">
        <v>41100</v>
      </c>
      <c r="J13" s="5808">
        <v>83591</v>
      </c>
      <c r="K13" s="2557">
        <v>48058</v>
      </c>
      <c r="L13" s="2557">
        <v>46002</v>
      </c>
      <c r="M13" s="5808">
        <v>94060</v>
      </c>
      <c r="N13" s="2557">
        <v>45407</v>
      </c>
      <c r="O13" s="2557">
        <v>43126</v>
      </c>
      <c r="P13" s="5808">
        <v>88533</v>
      </c>
    </row>
    <row r="14" spans="1:89" ht="19.5" customHeight="1">
      <c r="A14" s="5799" t="s">
        <v>693</v>
      </c>
      <c r="B14" s="2558">
        <v>41368</v>
      </c>
      <c r="C14" s="2558">
        <v>40551</v>
      </c>
      <c r="D14" s="5807">
        <v>81919</v>
      </c>
      <c r="E14" s="2558">
        <v>46411</v>
      </c>
      <c r="F14" s="2558">
        <v>45331</v>
      </c>
      <c r="G14" s="5808">
        <v>91742</v>
      </c>
      <c r="H14" s="2557">
        <v>46888</v>
      </c>
      <c r="I14" s="2557">
        <v>46148</v>
      </c>
      <c r="J14" s="5808">
        <v>93036</v>
      </c>
      <c r="K14" s="2557">
        <v>41858</v>
      </c>
      <c r="L14" s="2557">
        <v>40879</v>
      </c>
      <c r="M14" s="5808">
        <v>82737</v>
      </c>
      <c r="N14" s="2557">
        <v>47363</v>
      </c>
      <c r="O14" s="2557">
        <v>45764</v>
      </c>
      <c r="P14" s="5808">
        <v>93127</v>
      </c>
    </row>
    <row r="15" spans="1:89" ht="19.5" customHeight="1">
      <c r="A15" s="5799" t="s">
        <v>694</v>
      </c>
      <c r="B15" s="2558">
        <v>44965</v>
      </c>
      <c r="C15" s="2558">
        <v>45222</v>
      </c>
      <c r="D15" s="5807">
        <v>90187</v>
      </c>
      <c r="E15" s="2558">
        <v>39959</v>
      </c>
      <c r="F15" s="2558">
        <v>40036</v>
      </c>
      <c r="G15" s="5808">
        <v>79995</v>
      </c>
      <c r="H15" s="2557">
        <v>44942</v>
      </c>
      <c r="I15" s="2557">
        <v>44817</v>
      </c>
      <c r="J15" s="5808">
        <v>89759</v>
      </c>
      <c r="K15" s="2557">
        <v>45545</v>
      </c>
      <c r="L15" s="2557">
        <v>45694</v>
      </c>
      <c r="M15" s="5808">
        <v>91239</v>
      </c>
      <c r="N15" s="2557">
        <v>40777</v>
      </c>
      <c r="O15" s="2557">
        <v>40539</v>
      </c>
      <c r="P15" s="5808">
        <v>81316</v>
      </c>
    </row>
    <row r="16" spans="1:89" ht="19.5" customHeight="1">
      <c r="A16" s="5799" t="s">
        <v>695</v>
      </c>
      <c r="B16" s="2558">
        <v>43536</v>
      </c>
      <c r="C16" s="2558">
        <v>45167</v>
      </c>
      <c r="D16" s="5807">
        <v>88703</v>
      </c>
      <c r="E16" s="2558">
        <v>42549</v>
      </c>
      <c r="F16" s="2558">
        <v>44123</v>
      </c>
      <c r="G16" s="5808">
        <v>86672</v>
      </c>
      <c r="H16" s="2557">
        <v>37977</v>
      </c>
      <c r="I16" s="2557">
        <v>39152</v>
      </c>
      <c r="J16" s="5808">
        <v>77129</v>
      </c>
      <c r="K16" s="2557">
        <v>42884</v>
      </c>
      <c r="L16" s="2557">
        <v>43905</v>
      </c>
      <c r="M16" s="5808">
        <v>86789</v>
      </c>
      <c r="N16" s="2557">
        <v>43625</v>
      </c>
      <c r="O16" s="2557">
        <v>44829</v>
      </c>
      <c r="P16" s="5808">
        <v>88454</v>
      </c>
    </row>
    <row r="17" spans="1:16" ht="19.5" customHeight="1">
      <c r="A17" s="5799" t="s">
        <v>696</v>
      </c>
      <c r="B17" s="2558">
        <v>35777</v>
      </c>
      <c r="C17" s="2558">
        <v>38717</v>
      </c>
      <c r="D17" s="5807">
        <v>74494</v>
      </c>
      <c r="E17" s="2558">
        <v>40368</v>
      </c>
      <c r="F17" s="2558">
        <v>43400</v>
      </c>
      <c r="G17" s="5808">
        <v>83768</v>
      </c>
      <c r="H17" s="2557">
        <v>39648</v>
      </c>
      <c r="I17" s="2557">
        <v>42522</v>
      </c>
      <c r="J17" s="5808">
        <v>82170</v>
      </c>
      <c r="K17" s="2557">
        <v>35541</v>
      </c>
      <c r="L17" s="2557">
        <v>37829</v>
      </c>
      <c r="M17" s="5808">
        <v>73370</v>
      </c>
      <c r="N17" s="2557">
        <v>40265</v>
      </c>
      <c r="O17" s="2557">
        <v>42505</v>
      </c>
      <c r="P17" s="5808">
        <v>82770</v>
      </c>
    </row>
    <row r="18" spans="1:16" ht="19.5" customHeight="1">
      <c r="A18" s="5799" t="s">
        <v>697</v>
      </c>
      <c r="B18" s="2558">
        <v>28304</v>
      </c>
      <c r="C18" s="2558">
        <v>32692</v>
      </c>
      <c r="D18" s="5807">
        <v>60996</v>
      </c>
      <c r="E18" s="2558">
        <v>31896</v>
      </c>
      <c r="F18" s="2558">
        <v>36288</v>
      </c>
      <c r="G18" s="5808">
        <v>68184</v>
      </c>
      <c r="H18" s="2557">
        <v>36127</v>
      </c>
      <c r="I18" s="2557">
        <v>40799</v>
      </c>
      <c r="J18" s="5808">
        <v>76926</v>
      </c>
      <c r="K18" s="2557">
        <v>35607</v>
      </c>
      <c r="L18" s="2557">
        <v>40080</v>
      </c>
      <c r="M18" s="5808">
        <v>75687</v>
      </c>
      <c r="N18" s="2557">
        <v>32011</v>
      </c>
      <c r="O18" s="2557">
        <v>35736</v>
      </c>
      <c r="P18" s="5808">
        <v>67747</v>
      </c>
    </row>
    <row r="19" spans="1:16" ht="19.5" customHeight="1">
      <c r="A19" s="5799" t="s">
        <v>698</v>
      </c>
      <c r="B19" s="2558">
        <v>16466</v>
      </c>
      <c r="C19" s="2558">
        <v>21257</v>
      </c>
      <c r="D19" s="5807">
        <v>37723</v>
      </c>
      <c r="E19" s="2558">
        <v>23868</v>
      </c>
      <c r="F19" s="2558">
        <v>29350</v>
      </c>
      <c r="G19" s="5808">
        <v>53218</v>
      </c>
      <c r="H19" s="2557">
        <v>27025</v>
      </c>
      <c r="I19" s="2557">
        <v>32645</v>
      </c>
      <c r="J19" s="5808">
        <v>59670</v>
      </c>
      <c r="K19" s="2557">
        <v>30730</v>
      </c>
      <c r="L19" s="2557">
        <v>36772</v>
      </c>
      <c r="M19" s="5808">
        <v>67502</v>
      </c>
      <c r="N19" s="2557">
        <v>30387</v>
      </c>
      <c r="O19" s="2557">
        <v>36178</v>
      </c>
      <c r="P19" s="5808">
        <v>66565</v>
      </c>
    </row>
    <row r="20" spans="1:16" ht="19.5" customHeight="1">
      <c r="A20" s="5799" t="s">
        <v>699</v>
      </c>
      <c r="B20" s="2558">
        <v>9106</v>
      </c>
      <c r="C20" s="2558">
        <v>13265</v>
      </c>
      <c r="D20" s="5807">
        <v>22371</v>
      </c>
      <c r="E20" s="2558">
        <v>12678</v>
      </c>
      <c r="F20" s="2558">
        <v>17846</v>
      </c>
      <c r="G20" s="5808">
        <v>30524</v>
      </c>
      <c r="H20" s="2557">
        <v>18369</v>
      </c>
      <c r="I20" s="2557">
        <v>24643</v>
      </c>
      <c r="J20" s="5808">
        <v>43012</v>
      </c>
      <c r="K20" s="2557">
        <v>20796</v>
      </c>
      <c r="L20" s="2557">
        <v>27408</v>
      </c>
      <c r="M20" s="5808">
        <v>48204</v>
      </c>
      <c r="N20" s="2557">
        <v>23642</v>
      </c>
      <c r="O20" s="2557">
        <v>30874</v>
      </c>
      <c r="P20" s="5808">
        <v>54516</v>
      </c>
    </row>
    <row r="21" spans="1:16" ht="19.5" customHeight="1">
      <c r="A21" s="5796" t="s">
        <v>700</v>
      </c>
      <c r="B21" s="5809">
        <v>8726</v>
      </c>
      <c r="C21" s="5809">
        <v>16140</v>
      </c>
      <c r="D21" s="5810">
        <v>24866</v>
      </c>
      <c r="E21" s="5809">
        <v>10039</v>
      </c>
      <c r="F21" s="5809">
        <v>18462</v>
      </c>
      <c r="G21" s="5811">
        <v>28501</v>
      </c>
      <c r="H21" s="5216">
        <v>13034</v>
      </c>
      <c r="I21" s="5216">
        <v>23156</v>
      </c>
      <c r="J21" s="5811">
        <v>36190</v>
      </c>
      <c r="K21" s="5216">
        <v>18199</v>
      </c>
      <c r="L21" s="5216">
        <v>30752</v>
      </c>
      <c r="M21" s="5811">
        <v>48951</v>
      </c>
      <c r="N21" s="5216">
        <v>22125</v>
      </c>
      <c r="O21" s="5216">
        <v>36774</v>
      </c>
      <c r="P21" s="5811">
        <v>58899</v>
      </c>
    </row>
    <row r="22" spans="1:16" ht="19.5" customHeight="1">
      <c r="A22" s="5797" t="s">
        <v>205</v>
      </c>
      <c r="B22" s="5798">
        <v>626167</v>
      </c>
      <c r="C22" s="5798">
        <v>639544</v>
      </c>
      <c r="D22" s="5798">
        <v>1265711</v>
      </c>
      <c r="E22" s="5798">
        <v>623584</v>
      </c>
      <c r="F22" s="5798">
        <v>638300</v>
      </c>
      <c r="G22" s="5798">
        <v>1261884</v>
      </c>
      <c r="H22" s="5798">
        <v>616303</v>
      </c>
      <c r="I22" s="5798">
        <v>632405</v>
      </c>
      <c r="J22" s="5798">
        <v>1248708</v>
      </c>
      <c r="K22" s="5798">
        <v>602934</v>
      </c>
      <c r="L22" s="5798">
        <v>620030</v>
      </c>
      <c r="M22" s="5798">
        <v>1222964</v>
      </c>
      <c r="N22" s="5798">
        <v>583703</v>
      </c>
      <c r="O22" s="5798">
        <v>600847</v>
      </c>
      <c r="P22" s="5798">
        <v>1184550</v>
      </c>
    </row>
    <row r="23" spans="1:16" s="381" customFormat="1" ht="16.5" customHeight="1">
      <c r="A23" s="126" t="s">
        <v>701</v>
      </c>
    </row>
    <row r="24" spans="1:16" ht="10.5" customHeight="1">
      <c r="A24" s="381" t="s">
        <v>702</v>
      </c>
    </row>
    <row r="25" spans="1:16" ht="12.95" customHeight="1">
      <c r="A25" s="382" t="s">
        <v>703</v>
      </c>
    </row>
    <row r="26" spans="1:16" ht="12.95" customHeight="1">
      <c r="A26" s="382" t="s">
        <v>704</v>
      </c>
    </row>
    <row r="27" spans="1:16" ht="12.95" customHeight="1">
      <c r="B27" s="81" t="s">
        <v>705</v>
      </c>
    </row>
    <row r="28" spans="1:16" ht="12.95" customHeight="1">
      <c r="A28" s="382" t="s">
        <v>706</v>
      </c>
    </row>
    <row r="29" spans="1:16" ht="12" customHeight="1">
      <c r="B29" s="371" t="s">
        <v>707</v>
      </c>
    </row>
  </sheetData>
  <mergeCells count="6">
    <mergeCell ref="N3:P3"/>
    <mergeCell ref="A1:C1"/>
    <mergeCell ref="B3:D3"/>
    <mergeCell ref="E3:G3"/>
    <mergeCell ref="H3:J3"/>
    <mergeCell ref="K3:M3"/>
  </mergeCells>
  <hyperlinks>
    <hyperlink ref="A1" location="CONTENT!A1" display="Back to table of contents"/>
  </hyperlinks>
  <pageMargins left="0.5" right="0" top="0.75" bottom="0.75" header="0.3" footer="0.3"/>
  <pageSetup paperSize="9" scale="9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CK36"/>
  <sheetViews>
    <sheetView workbookViewId="0">
      <selection activeCell="N1" sqref="N1:N1048576"/>
    </sheetView>
  </sheetViews>
  <sheetFormatPr defaultColWidth="9.33203125" defaultRowHeight="12.75"/>
  <cols>
    <col min="1" max="1" width="8.33203125" style="371" customWidth="1"/>
    <col min="2" max="2" width="10" style="371" customWidth="1"/>
    <col min="3" max="3" width="11.6640625" style="371" customWidth="1"/>
    <col min="4" max="4" width="10.83203125" style="371" customWidth="1"/>
    <col min="5" max="6" width="11.6640625" style="371" customWidth="1"/>
    <col min="7" max="7" width="10.83203125" style="371" customWidth="1"/>
    <col min="8" max="9" width="11.6640625" style="371" customWidth="1"/>
    <col min="10" max="10" width="11.83203125" style="371" customWidth="1"/>
    <col min="11" max="11" width="10" style="371" customWidth="1"/>
    <col min="12" max="12" width="11.33203125" style="371" customWidth="1"/>
    <col min="13" max="13" width="11.6640625" style="371" customWidth="1"/>
    <col min="14" max="16384" width="9.33203125" style="371"/>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1.75" customHeight="1" thickBot="1">
      <c r="A2" s="369" t="s">
        <v>708</v>
      </c>
      <c r="B2" s="370"/>
      <c r="C2" s="370"/>
      <c r="D2" s="370"/>
      <c r="E2" s="370"/>
      <c r="F2" s="370"/>
      <c r="G2" s="370"/>
      <c r="H2" s="370"/>
      <c r="I2" s="370"/>
      <c r="J2" s="370"/>
    </row>
    <row r="3" spans="1:89" ht="25.5" customHeight="1" thickBot="1">
      <c r="A3" s="372"/>
      <c r="B3" s="6278">
        <v>2044</v>
      </c>
      <c r="C3" s="6279">
        <v>2040</v>
      </c>
      <c r="D3" s="6278"/>
      <c r="E3" s="6278">
        <v>2049</v>
      </c>
      <c r="F3" s="6279">
        <v>2045</v>
      </c>
      <c r="G3" s="6278"/>
      <c r="H3" s="6278">
        <v>2054</v>
      </c>
      <c r="I3" s="6279">
        <v>2050</v>
      </c>
      <c r="J3" s="6278"/>
      <c r="K3" s="6278">
        <v>2059</v>
      </c>
      <c r="L3" s="6279">
        <v>2055</v>
      </c>
      <c r="M3" s="6278"/>
    </row>
    <row r="4" spans="1:89" ht="27" customHeight="1" thickBot="1">
      <c r="A4" s="373" t="s">
        <v>683</v>
      </c>
      <c r="B4" s="374" t="s">
        <v>6</v>
      </c>
      <c r="C4" s="375" t="s">
        <v>7</v>
      </c>
      <c r="D4" s="376" t="s">
        <v>422</v>
      </c>
      <c r="E4" s="374" t="s">
        <v>6</v>
      </c>
      <c r="F4" s="375" t="s">
        <v>7</v>
      </c>
      <c r="G4" s="376" t="s">
        <v>422</v>
      </c>
      <c r="H4" s="374" t="s">
        <v>6</v>
      </c>
      <c r="I4" s="375" t="s">
        <v>7</v>
      </c>
      <c r="J4" s="376" t="s">
        <v>422</v>
      </c>
      <c r="K4" s="374" t="s">
        <v>6</v>
      </c>
      <c r="L4" s="375" t="s">
        <v>7</v>
      </c>
      <c r="M4" s="376" t="s">
        <v>422</v>
      </c>
    </row>
    <row r="5" spans="1:89" ht="21" customHeight="1">
      <c r="A5" s="377" t="s">
        <v>684</v>
      </c>
      <c r="B5" s="2557">
        <v>21716</v>
      </c>
      <c r="C5" s="2557">
        <v>20996</v>
      </c>
      <c r="D5" s="378">
        <v>42712</v>
      </c>
      <c r="E5" s="2557">
        <v>19613</v>
      </c>
      <c r="F5" s="2557">
        <v>18964</v>
      </c>
      <c r="G5" s="378">
        <v>38577</v>
      </c>
      <c r="H5" s="2557">
        <v>18209</v>
      </c>
      <c r="I5" s="2557">
        <v>17605</v>
      </c>
      <c r="J5" s="378">
        <v>35814</v>
      </c>
      <c r="K5" s="2557">
        <v>17010</v>
      </c>
      <c r="L5" s="2557">
        <v>16446</v>
      </c>
      <c r="M5" s="378">
        <v>33456</v>
      </c>
    </row>
    <row r="6" spans="1:89" ht="21" customHeight="1">
      <c r="A6" s="377" t="s">
        <v>685</v>
      </c>
      <c r="B6" s="2557">
        <v>24610</v>
      </c>
      <c r="C6" s="2557">
        <v>23806</v>
      </c>
      <c r="D6" s="378">
        <v>48416</v>
      </c>
      <c r="E6" s="2557">
        <v>21693</v>
      </c>
      <c r="F6" s="2557">
        <v>20987</v>
      </c>
      <c r="G6" s="378">
        <v>42680</v>
      </c>
      <c r="H6" s="2557">
        <v>19594</v>
      </c>
      <c r="I6" s="2557">
        <v>18956</v>
      </c>
      <c r="J6" s="378">
        <v>38550</v>
      </c>
      <c r="K6" s="2557">
        <v>18192</v>
      </c>
      <c r="L6" s="2557">
        <v>17599</v>
      </c>
      <c r="M6" s="378">
        <v>35791</v>
      </c>
    </row>
    <row r="7" spans="1:89" ht="21" customHeight="1">
      <c r="A7" s="377" t="s">
        <v>686</v>
      </c>
      <c r="B7" s="2557">
        <v>27754</v>
      </c>
      <c r="C7" s="2557">
        <v>26851</v>
      </c>
      <c r="D7" s="378">
        <v>54605</v>
      </c>
      <c r="E7" s="2557">
        <v>24594</v>
      </c>
      <c r="F7" s="2557">
        <v>23799</v>
      </c>
      <c r="G7" s="378">
        <v>48393</v>
      </c>
      <c r="H7" s="2557">
        <v>21679</v>
      </c>
      <c r="I7" s="2557">
        <v>20981</v>
      </c>
      <c r="J7" s="378">
        <v>42660</v>
      </c>
      <c r="K7" s="2557">
        <v>19581</v>
      </c>
      <c r="L7" s="2557">
        <v>18951</v>
      </c>
      <c r="M7" s="378">
        <v>38532</v>
      </c>
    </row>
    <row r="8" spans="1:89" ht="21" customHeight="1">
      <c r="A8" s="377" t="s">
        <v>687</v>
      </c>
      <c r="B8" s="2557">
        <v>29408</v>
      </c>
      <c r="C8" s="2557">
        <v>28283</v>
      </c>
      <c r="D8" s="378">
        <v>57691</v>
      </c>
      <c r="E8" s="2557">
        <v>26928</v>
      </c>
      <c r="F8" s="2557">
        <v>25891</v>
      </c>
      <c r="G8" s="378">
        <v>52819</v>
      </c>
      <c r="H8" s="2557">
        <v>23774</v>
      </c>
      <c r="I8" s="2557">
        <v>22931</v>
      </c>
      <c r="J8" s="378">
        <v>46705</v>
      </c>
      <c r="K8" s="2557">
        <v>21027</v>
      </c>
      <c r="L8" s="2557">
        <v>20205</v>
      </c>
      <c r="M8" s="378">
        <v>41232</v>
      </c>
    </row>
    <row r="9" spans="1:89" ht="21" customHeight="1">
      <c r="A9" s="377" t="s">
        <v>688</v>
      </c>
      <c r="B9" s="2557">
        <v>29369</v>
      </c>
      <c r="C9" s="2557">
        <v>27811</v>
      </c>
      <c r="D9" s="378">
        <v>57180</v>
      </c>
      <c r="E9" s="2557">
        <v>28023</v>
      </c>
      <c r="F9" s="2557">
        <v>26598</v>
      </c>
      <c r="G9" s="378">
        <v>54621</v>
      </c>
      <c r="H9" s="2557">
        <v>25562</v>
      </c>
      <c r="I9" s="2557">
        <v>24368</v>
      </c>
      <c r="J9" s="378">
        <v>49930</v>
      </c>
      <c r="K9" s="2557">
        <v>22690</v>
      </c>
      <c r="L9" s="2557">
        <v>21568</v>
      </c>
      <c r="M9" s="378">
        <v>44258</v>
      </c>
    </row>
    <row r="10" spans="1:89" ht="21" customHeight="1">
      <c r="A10" s="377" t="s">
        <v>689</v>
      </c>
      <c r="B10" s="2557">
        <v>28851</v>
      </c>
      <c r="C10" s="2557">
        <v>26535</v>
      </c>
      <c r="D10" s="378">
        <v>55386</v>
      </c>
      <c r="E10" s="2557">
        <v>27794</v>
      </c>
      <c r="F10" s="2557">
        <v>25895</v>
      </c>
      <c r="G10" s="378">
        <v>53689</v>
      </c>
      <c r="H10" s="2557">
        <v>26472</v>
      </c>
      <c r="I10" s="2557">
        <v>24864</v>
      </c>
      <c r="J10" s="378">
        <v>51336</v>
      </c>
      <c r="K10" s="2557">
        <v>24329</v>
      </c>
      <c r="L10" s="2557">
        <v>22817</v>
      </c>
      <c r="M10" s="378">
        <v>47146</v>
      </c>
    </row>
    <row r="11" spans="1:89" ht="21" customHeight="1">
      <c r="A11" s="377" t="s">
        <v>690</v>
      </c>
      <c r="B11" s="2557">
        <v>31075</v>
      </c>
      <c r="C11" s="2557">
        <v>28492</v>
      </c>
      <c r="D11" s="378">
        <v>59567</v>
      </c>
      <c r="E11" s="2557">
        <v>28262</v>
      </c>
      <c r="F11" s="2557">
        <v>25239</v>
      </c>
      <c r="G11" s="378">
        <v>53501</v>
      </c>
      <c r="H11" s="2557">
        <v>27230</v>
      </c>
      <c r="I11" s="2557">
        <v>24724</v>
      </c>
      <c r="J11" s="378">
        <v>51954</v>
      </c>
      <c r="K11" s="2557">
        <v>26020</v>
      </c>
      <c r="L11" s="2557">
        <v>23815</v>
      </c>
      <c r="M11" s="378">
        <v>49835</v>
      </c>
    </row>
    <row r="12" spans="1:89" ht="21" customHeight="1">
      <c r="A12" s="377" t="s">
        <v>691</v>
      </c>
      <c r="B12" s="2557">
        <v>37981</v>
      </c>
      <c r="C12" s="2557">
        <v>35077</v>
      </c>
      <c r="D12" s="378">
        <v>73058</v>
      </c>
      <c r="E12" s="2557">
        <v>31318</v>
      </c>
      <c r="F12" s="2557">
        <v>28513</v>
      </c>
      <c r="G12" s="378">
        <v>59831</v>
      </c>
      <c r="H12" s="2557">
        <v>28554</v>
      </c>
      <c r="I12" s="2557">
        <v>25265</v>
      </c>
      <c r="J12" s="378">
        <v>53819</v>
      </c>
      <c r="K12" s="2557">
        <v>27453</v>
      </c>
      <c r="L12" s="2557">
        <v>24746</v>
      </c>
      <c r="M12" s="378">
        <v>52199</v>
      </c>
    </row>
    <row r="13" spans="1:89" ht="21" customHeight="1">
      <c r="A13" s="377" t="s">
        <v>692</v>
      </c>
      <c r="B13" s="2557">
        <v>44527</v>
      </c>
      <c r="C13" s="2557">
        <v>41471</v>
      </c>
      <c r="D13" s="378">
        <v>85998</v>
      </c>
      <c r="E13" s="2557">
        <v>37947</v>
      </c>
      <c r="F13" s="2557">
        <v>34852</v>
      </c>
      <c r="G13" s="378">
        <v>72799</v>
      </c>
      <c r="H13" s="2557">
        <v>31405</v>
      </c>
      <c r="I13" s="2557">
        <v>28343</v>
      </c>
      <c r="J13" s="378">
        <v>59748</v>
      </c>
      <c r="K13" s="2557">
        <v>28618</v>
      </c>
      <c r="L13" s="2557">
        <v>25131</v>
      </c>
      <c r="M13" s="378">
        <v>53749</v>
      </c>
    </row>
    <row r="14" spans="1:89" ht="21" customHeight="1">
      <c r="A14" s="377" t="s">
        <v>693</v>
      </c>
      <c r="B14" s="2557">
        <v>44874</v>
      </c>
      <c r="C14" s="2557">
        <v>42948</v>
      </c>
      <c r="D14" s="378">
        <v>87822</v>
      </c>
      <c r="E14" s="2557">
        <v>44115</v>
      </c>
      <c r="F14" s="2557">
        <v>41352</v>
      </c>
      <c r="G14" s="378">
        <v>85467</v>
      </c>
      <c r="H14" s="2557">
        <v>37722</v>
      </c>
      <c r="I14" s="2557">
        <v>34802</v>
      </c>
      <c r="J14" s="378">
        <v>72524</v>
      </c>
      <c r="K14" s="2557">
        <v>31282</v>
      </c>
      <c r="L14" s="2557">
        <v>28348</v>
      </c>
      <c r="M14" s="378">
        <v>59630</v>
      </c>
    </row>
    <row r="15" spans="1:89" ht="21" customHeight="1">
      <c r="A15" s="377" t="s">
        <v>694</v>
      </c>
      <c r="B15" s="2557">
        <v>46265</v>
      </c>
      <c r="C15" s="2557">
        <v>45398</v>
      </c>
      <c r="D15" s="378">
        <v>91663</v>
      </c>
      <c r="E15" s="2557">
        <v>43987</v>
      </c>
      <c r="F15" s="2557">
        <v>42648</v>
      </c>
      <c r="G15" s="378">
        <v>86635</v>
      </c>
      <c r="H15" s="2557">
        <v>43388</v>
      </c>
      <c r="I15" s="2557">
        <v>41076</v>
      </c>
      <c r="J15" s="378">
        <v>84464</v>
      </c>
      <c r="K15" s="2557">
        <v>37207</v>
      </c>
      <c r="L15" s="2557">
        <v>34588</v>
      </c>
      <c r="M15" s="378">
        <v>71795</v>
      </c>
    </row>
    <row r="16" spans="1:89" ht="21" customHeight="1">
      <c r="A16" s="377" t="s">
        <v>695</v>
      </c>
      <c r="B16" s="2557">
        <v>39242</v>
      </c>
      <c r="C16" s="2557">
        <v>39825</v>
      </c>
      <c r="D16" s="378">
        <v>79067</v>
      </c>
      <c r="E16" s="2557">
        <v>44713</v>
      </c>
      <c r="F16" s="2557">
        <v>44637</v>
      </c>
      <c r="G16" s="378">
        <v>89350</v>
      </c>
      <c r="H16" s="2557">
        <v>42711</v>
      </c>
      <c r="I16" s="2557">
        <v>41960</v>
      </c>
      <c r="J16" s="378">
        <v>84671</v>
      </c>
      <c r="K16" s="2557">
        <v>42308</v>
      </c>
      <c r="L16" s="2557">
        <v>40428</v>
      </c>
      <c r="M16" s="378">
        <v>82736</v>
      </c>
    </row>
    <row r="17" spans="1:13" ht="21" customHeight="1">
      <c r="A17" s="377" t="s">
        <v>696</v>
      </c>
      <c r="B17" s="2557">
        <v>41075</v>
      </c>
      <c r="C17" s="2557">
        <v>43470</v>
      </c>
      <c r="D17" s="378">
        <v>84545</v>
      </c>
      <c r="E17" s="2557">
        <v>37026</v>
      </c>
      <c r="F17" s="2557">
        <v>38676</v>
      </c>
      <c r="G17" s="378">
        <v>75702</v>
      </c>
      <c r="H17" s="2557">
        <v>42242</v>
      </c>
      <c r="I17" s="2557">
        <v>43383</v>
      </c>
      <c r="J17" s="378">
        <v>85625</v>
      </c>
      <c r="K17" s="2557">
        <v>40376</v>
      </c>
      <c r="L17" s="2557">
        <v>40800</v>
      </c>
      <c r="M17" s="378">
        <v>81176</v>
      </c>
    </row>
    <row r="18" spans="1:13" ht="21" customHeight="1">
      <c r="A18" s="377" t="s">
        <v>697</v>
      </c>
      <c r="B18" s="2557">
        <v>36345</v>
      </c>
      <c r="C18" s="2557">
        <v>40221</v>
      </c>
      <c r="D18" s="378">
        <v>76566</v>
      </c>
      <c r="E18" s="2557">
        <v>37140</v>
      </c>
      <c r="F18" s="2557">
        <v>41190</v>
      </c>
      <c r="G18" s="378">
        <v>78330</v>
      </c>
      <c r="H18" s="2557">
        <v>33519</v>
      </c>
      <c r="I18" s="2557">
        <v>36678</v>
      </c>
      <c r="J18" s="378">
        <v>70197</v>
      </c>
      <c r="K18" s="2557">
        <v>38251</v>
      </c>
      <c r="L18" s="2557">
        <v>41159</v>
      </c>
      <c r="M18" s="378">
        <v>79410</v>
      </c>
    </row>
    <row r="19" spans="1:13" ht="21" customHeight="1">
      <c r="A19" s="377" t="s">
        <v>698</v>
      </c>
      <c r="B19" s="2557">
        <v>27397</v>
      </c>
      <c r="C19" s="2557">
        <v>32295</v>
      </c>
      <c r="D19" s="378">
        <v>59692</v>
      </c>
      <c r="E19" s="2557">
        <v>31166</v>
      </c>
      <c r="F19" s="2557">
        <v>36381</v>
      </c>
      <c r="G19" s="378">
        <v>67547</v>
      </c>
      <c r="H19" s="2557">
        <v>31890</v>
      </c>
      <c r="I19" s="2557">
        <v>37278</v>
      </c>
      <c r="J19" s="378">
        <v>69168</v>
      </c>
      <c r="K19" s="2557">
        <v>28798</v>
      </c>
      <c r="L19" s="2557">
        <v>33207</v>
      </c>
      <c r="M19" s="378">
        <v>62005</v>
      </c>
    </row>
    <row r="20" spans="1:13" ht="21" customHeight="1">
      <c r="A20" s="377" t="s">
        <v>699</v>
      </c>
      <c r="B20" s="2557">
        <v>23379</v>
      </c>
      <c r="C20" s="2557">
        <v>30375</v>
      </c>
      <c r="D20" s="378">
        <v>53754</v>
      </c>
      <c r="E20" s="2557">
        <v>21080</v>
      </c>
      <c r="F20" s="2557">
        <v>27111</v>
      </c>
      <c r="G20" s="378">
        <v>48191</v>
      </c>
      <c r="H20" s="2557">
        <v>23978</v>
      </c>
      <c r="I20" s="2557">
        <v>30544</v>
      </c>
      <c r="J20" s="378">
        <v>54522</v>
      </c>
      <c r="K20" s="2557">
        <v>24532</v>
      </c>
      <c r="L20" s="2557">
        <v>31293</v>
      </c>
      <c r="M20" s="378">
        <v>55825</v>
      </c>
    </row>
    <row r="21" spans="1:13" ht="21" customHeight="1" thickBot="1">
      <c r="A21" s="373" t="s">
        <v>700</v>
      </c>
      <c r="B21" s="5216">
        <v>25790</v>
      </c>
      <c r="C21" s="5216">
        <v>42527</v>
      </c>
      <c r="D21" s="378">
        <v>68317</v>
      </c>
      <c r="E21" s="5216">
        <v>27237</v>
      </c>
      <c r="F21" s="5216">
        <v>45121</v>
      </c>
      <c r="G21" s="378">
        <v>72358</v>
      </c>
      <c r="H21" s="5216">
        <v>26335</v>
      </c>
      <c r="I21" s="5216">
        <v>43986</v>
      </c>
      <c r="J21" s="378">
        <v>70321</v>
      </c>
      <c r="K21" s="5216">
        <v>27899</v>
      </c>
      <c r="L21" s="5216">
        <v>46035</v>
      </c>
      <c r="M21" s="378">
        <v>73934</v>
      </c>
    </row>
    <row r="22" spans="1:13" ht="20.100000000000001" customHeight="1" thickBot="1">
      <c r="A22" s="383" t="s">
        <v>205</v>
      </c>
      <c r="B22" s="384">
        <v>559658</v>
      </c>
      <c r="C22" s="379">
        <v>576381</v>
      </c>
      <c r="D22" s="380">
        <v>1136039</v>
      </c>
      <c r="E22" s="384">
        <v>532636</v>
      </c>
      <c r="F22" s="379">
        <v>547854</v>
      </c>
      <c r="G22" s="380">
        <v>1080490</v>
      </c>
      <c r="H22" s="384">
        <v>504264</v>
      </c>
      <c r="I22" s="379">
        <v>517744</v>
      </c>
      <c r="J22" s="380">
        <v>1022008</v>
      </c>
      <c r="K22" s="384">
        <v>475573</v>
      </c>
      <c r="L22" s="379">
        <v>487136</v>
      </c>
      <c r="M22" s="380">
        <v>962709</v>
      </c>
    </row>
    <row r="23" spans="1:13" ht="16.5" customHeight="1">
      <c r="A23" s="385"/>
      <c r="B23" s="386"/>
      <c r="C23" s="386"/>
      <c r="D23" s="386"/>
      <c r="E23" s="387"/>
      <c r="F23" s="387"/>
      <c r="G23" s="387"/>
      <c r="H23" s="370"/>
      <c r="I23" s="386"/>
      <c r="J23" s="388"/>
    </row>
    <row r="24" spans="1:13" ht="18" customHeight="1"/>
    <row r="25" spans="1:13" ht="18" customHeight="1"/>
    <row r="26" spans="1:13" ht="18" customHeight="1"/>
    <row r="27" spans="1:13" ht="18" customHeight="1"/>
    <row r="28" spans="1:13" ht="18" customHeight="1"/>
    <row r="29" spans="1:13" ht="18" customHeight="1"/>
    <row r="30" spans="1:13" ht="18" customHeight="1"/>
    <row r="31" spans="1:13" ht="18" customHeight="1"/>
    <row r="32" spans="1:13" ht="18" customHeight="1"/>
    <row r="33" ht="15.95" customHeight="1"/>
    <row r="34" ht="15.95" customHeight="1"/>
    <row r="35" ht="15.95" customHeight="1"/>
    <row r="36" ht="15.95" customHeight="1"/>
  </sheetData>
  <mergeCells count="5">
    <mergeCell ref="B3:D3"/>
    <mergeCell ref="E3:G3"/>
    <mergeCell ref="H3:J3"/>
    <mergeCell ref="K3:M3"/>
    <mergeCell ref="A1:C1"/>
  </mergeCells>
  <hyperlinks>
    <hyperlink ref="A1" location="CONTENT!A1" display="Back to table of contents"/>
  </hyperlinks>
  <pageMargins left="0.75" right="0.25" top="0.86614173228346503" bottom="0" header="0.511811023622047" footer="0.511811023622047"/>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CL26"/>
  <sheetViews>
    <sheetView workbookViewId="0">
      <selection sqref="A1:XFD1"/>
    </sheetView>
  </sheetViews>
  <sheetFormatPr defaultColWidth="9.33203125" defaultRowHeight="12.75"/>
  <cols>
    <col min="1" max="1" width="6" style="391" customWidth="1"/>
    <col min="2" max="2" width="7.1640625" style="391" customWidth="1"/>
    <col min="3" max="3" width="11.1640625" style="391" customWidth="1"/>
    <col min="4" max="4" width="12.5" style="391" customWidth="1"/>
    <col min="5" max="5" width="11.6640625" style="391" customWidth="1"/>
    <col min="6" max="6" width="12" style="391" customWidth="1"/>
    <col min="7" max="7" width="12.1640625" style="391" customWidth="1"/>
    <col min="8" max="8" width="11.6640625" style="391" customWidth="1"/>
    <col min="9" max="9" width="13.5" style="391" customWidth="1"/>
    <col min="10" max="10" width="2" style="391" customWidth="1"/>
    <col min="11" max="16384" width="9.33203125" style="391"/>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5.5" customHeight="1">
      <c r="A2" s="389" t="s">
        <v>710</v>
      </c>
      <c r="B2" s="390"/>
      <c r="C2" s="390"/>
      <c r="D2" s="390"/>
      <c r="E2" s="390"/>
      <c r="F2" s="390"/>
      <c r="G2" s="390"/>
      <c r="H2" s="390"/>
      <c r="I2" s="390"/>
    </row>
    <row r="3" spans="1:90" ht="20.100000000000001" customHeight="1">
      <c r="A3" s="392" t="s">
        <v>3943</v>
      </c>
      <c r="C3" s="393"/>
    </row>
    <row r="4" spans="1:90" ht="4.5" customHeight="1" thickBot="1">
      <c r="B4" s="394"/>
    </row>
    <row r="5" spans="1:90" ht="23.25" customHeight="1" thickBot="1">
      <c r="A5" s="6280" t="s">
        <v>342</v>
      </c>
      <c r="B5" s="6281"/>
      <c r="C5" s="395"/>
      <c r="D5" s="396" t="s">
        <v>711</v>
      </c>
      <c r="E5" s="397"/>
      <c r="F5" s="395"/>
      <c r="G5" s="396" t="s">
        <v>712</v>
      </c>
      <c r="H5" s="398"/>
      <c r="I5" s="6283" t="s">
        <v>713</v>
      </c>
    </row>
    <row r="6" spans="1:90" ht="27" customHeight="1" thickBot="1">
      <c r="A6" s="6282"/>
      <c r="B6" s="6281"/>
      <c r="C6" s="399" t="s">
        <v>260</v>
      </c>
      <c r="D6" s="400" t="s">
        <v>714</v>
      </c>
      <c r="E6" s="401" t="s">
        <v>715</v>
      </c>
      <c r="F6" s="399" t="s">
        <v>260</v>
      </c>
      <c r="G6" s="400" t="s">
        <v>714</v>
      </c>
      <c r="H6" s="402" t="s">
        <v>715</v>
      </c>
      <c r="I6" s="6284"/>
    </row>
    <row r="7" spans="1:90" ht="28.5" customHeight="1">
      <c r="A7" s="403"/>
      <c r="B7" s="404">
        <v>2007</v>
      </c>
      <c r="C7" s="405">
        <v>1238826</v>
      </c>
      <c r="D7" s="406">
        <v>33373</v>
      </c>
      <c r="E7" s="407">
        <v>1205453</v>
      </c>
      <c r="F7" s="405">
        <v>1237747</v>
      </c>
      <c r="G7" s="406">
        <v>31001</v>
      </c>
      <c r="H7" s="408">
        <v>1206746</v>
      </c>
      <c r="I7" s="409">
        <v>1079</v>
      </c>
    </row>
    <row r="8" spans="1:90" ht="28.5" customHeight="1">
      <c r="A8" s="403"/>
      <c r="B8" s="410">
        <v>2008</v>
      </c>
      <c r="C8" s="405">
        <v>1280640</v>
      </c>
      <c r="D8" s="406">
        <v>48311</v>
      </c>
      <c r="E8" s="407">
        <v>1232329</v>
      </c>
      <c r="F8" s="405">
        <v>1261182</v>
      </c>
      <c r="G8" s="406">
        <v>47494</v>
      </c>
      <c r="H8" s="408">
        <v>1213688</v>
      </c>
      <c r="I8" s="409">
        <v>19458</v>
      </c>
    </row>
    <row r="9" spans="1:90" ht="28.5" customHeight="1">
      <c r="A9" s="403"/>
      <c r="B9" s="410" t="s">
        <v>408</v>
      </c>
      <c r="C9" s="405">
        <v>1210005</v>
      </c>
      <c r="D9" s="406">
        <v>54396</v>
      </c>
      <c r="E9" s="407">
        <v>1155609</v>
      </c>
      <c r="F9" s="405">
        <v>1206550</v>
      </c>
      <c r="G9" s="406">
        <v>49005</v>
      </c>
      <c r="H9" s="408">
        <v>1157545</v>
      </c>
      <c r="I9" s="409">
        <v>3455</v>
      </c>
    </row>
    <row r="10" spans="1:90" ht="28.5" customHeight="1">
      <c r="A10" s="403"/>
      <c r="B10" s="410" t="s">
        <v>409</v>
      </c>
      <c r="C10" s="405">
        <v>1312700</v>
      </c>
      <c r="D10" s="406">
        <v>57576</v>
      </c>
      <c r="E10" s="407">
        <v>1255124</v>
      </c>
      <c r="F10" s="405">
        <v>1317581</v>
      </c>
      <c r="G10" s="406">
        <v>63549</v>
      </c>
      <c r="H10" s="408">
        <v>1254032</v>
      </c>
      <c r="I10" s="409">
        <v>-4881</v>
      </c>
    </row>
    <row r="11" spans="1:90" ht="28.5" customHeight="1">
      <c r="A11" s="403"/>
      <c r="B11" s="410" t="s">
        <v>716</v>
      </c>
      <c r="C11" s="405">
        <v>1358951</v>
      </c>
      <c r="D11" s="406">
        <v>54841</v>
      </c>
      <c r="E11" s="407">
        <v>1304110</v>
      </c>
      <c r="F11" s="405">
        <v>1358562</v>
      </c>
      <c r="G11" s="406">
        <v>52356</v>
      </c>
      <c r="H11" s="408">
        <v>1306206</v>
      </c>
      <c r="I11" s="409">
        <v>389</v>
      </c>
    </row>
    <row r="12" spans="1:90" ht="28.5" customHeight="1">
      <c r="A12" s="403"/>
      <c r="B12" s="404" t="s">
        <v>717</v>
      </c>
      <c r="C12" s="405">
        <v>1354589</v>
      </c>
      <c r="D12" s="406">
        <v>45947</v>
      </c>
      <c r="E12" s="407">
        <v>1308642</v>
      </c>
      <c r="F12" s="405">
        <v>1353618</v>
      </c>
      <c r="G12" s="406">
        <v>48258</v>
      </c>
      <c r="H12" s="408">
        <v>1305360</v>
      </c>
      <c r="I12" s="409">
        <v>971</v>
      </c>
    </row>
    <row r="13" spans="1:90" ht="28.5" customHeight="1">
      <c r="A13" s="403"/>
      <c r="B13" s="404" t="s">
        <v>718</v>
      </c>
      <c r="C13" s="405">
        <v>1391481</v>
      </c>
      <c r="D13" s="406">
        <v>44476</v>
      </c>
      <c r="E13" s="407">
        <v>1347005</v>
      </c>
      <c r="F13" s="405">
        <v>1390649</v>
      </c>
      <c r="G13" s="406">
        <v>40641</v>
      </c>
      <c r="H13" s="408">
        <v>1350008</v>
      </c>
      <c r="I13" s="409">
        <v>832</v>
      </c>
    </row>
    <row r="14" spans="1:90" ht="28.5" customHeight="1">
      <c r="A14" s="403"/>
      <c r="B14" s="411" t="s">
        <v>719</v>
      </c>
      <c r="C14" s="405">
        <v>1458873</v>
      </c>
      <c r="D14" s="406">
        <v>36774</v>
      </c>
      <c r="E14" s="407">
        <v>1422099</v>
      </c>
      <c r="F14" s="405">
        <v>1454651</v>
      </c>
      <c r="G14" s="406">
        <v>30537</v>
      </c>
      <c r="H14" s="408">
        <v>1424114</v>
      </c>
      <c r="I14" s="409">
        <v>4222</v>
      </c>
    </row>
    <row r="15" spans="1:90" ht="28.5" customHeight="1">
      <c r="A15" s="403"/>
      <c r="B15" s="404" t="s">
        <v>720</v>
      </c>
      <c r="C15" s="405">
        <v>1602258</v>
      </c>
      <c r="D15" s="406">
        <v>42370</v>
      </c>
      <c r="E15" s="407">
        <v>1559888</v>
      </c>
      <c r="F15" s="405">
        <v>1600154</v>
      </c>
      <c r="G15" s="406">
        <v>40907</v>
      </c>
      <c r="H15" s="408">
        <v>1559247</v>
      </c>
      <c r="I15" s="409">
        <v>2104</v>
      </c>
    </row>
    <row r="16" spans="1:90" ht="28.5" customHeight="1">
      <c r="A16" s="403"/>
      <c r="B16" s="404" t="s">
        <v>721</v>
      </c>
      <c r="C16" s="405">
        <v>1775462</v>
      </c>
      <c r="D16" s="406">
        <v>59548</v>
      </c>
      <c r="E16" s="407">
        <v>1715914</v>
      </c>
      <c r="F16" s="405">
        <v>1772498</v>
      </c>
      <c r="G16" s="406">
        <v>54205</v>
      </c>
      <c r="H16" s="412">
        <v>1718293</v>
      </c>
      <c r="I16" s="413">
        <v>2964</v>
      </c>
    </row>
    <row r="17" spans="1:9" ht="28.5" customHeight="1">
      <c r="A17" s="403"/>
      <c r="B17" s="404" t="s">
        <v>722</v>
      </c>
      <c r="C17" s="405">
        <v>1875872</v>
      </c>
      <c r="D17" s="406">
        <v>55078</v>
      </c>
      <c r="E17" s="407">
        <v>1820794</v>
      </c>
      <c r="F17" s="405">
        <v>1872624</v>
      </c>
      <c r="G17" s="406">
        <v>53331</v>
      </c>
      <c r="H17" s="406">
        <v>1819293</v>
      </c>
      <c r="I17" s="413">
        <v>3248</v>
      </c>
    </row>
    <row r="18" spans="1:9" ht="28.5" customHeight="1">
      <c r="A18" s="403"/>
      <c r="B18" s="404" t="s">
        <v>723</v>
      </c>
      <c r="C18" s="405">
        <v>1959517</v>
      </c>
      <c r="D18" s="406">
        <v>72984</v>
      </c>
      <c r="E18" s="407">
        <v>1886533</v>
      </c>
      <c r="F18" s="405">
        <v>1957115</v>
      </c>
      <c r="G18" s="406">
        <v>71266</v>
      </c>
      <c r="H18" s="406">
        <v>1885849</v>
      </c>
      <c r="I18" s="413">
        <v>2402</v>
      </c>
    </row>
    <row r="19" spans="1:9" ht="28.5" customHeight="1">
      <c r="A19" s="403"/>
      <c r="B19" s="404" t="s">
        <v>724</v>
      </c>
      <c r="C19" s="405">
        <f>SUM(C20:C23)</f>
        <v>1973405</v>
      </c>
      <c r="D19" s="406">
        <f t="shared" ref="D19:H19" si="0">SUM(D20:D23)</f>
        <v>84473</v>
      </c>
      <c r="E19" s="407">
        <f t="shared" si="0"/>
        <v>1888932</v>
      </c>
      <c r="F19" s="405">
        <f t="shared" si="0"/>
        <v>1978906</v>
      </c>
      <c r="G19" s="406">
        <f t="shared" si="0"/>
        <v>88175</v>
      </c>
      <c r="H19" s="414">
        <f t="shared" si="0"/>
        <v>1890731</v>
      </c>
      <c r="I19" s="409">
        <f>C19-F19</f>
        <v>-5501</v>
      </c>
    </row>
    <row r="20" spans="1:9" ht="28.5" customHeight="1">
      <c r="A20" s="415" t="s">
        <v>725</v>
      </c>
      <c r="B20" s="410" t="s">
        <v>726</v>
      </c>
      <c r="C20" s="405">
        <v>503950</v>
      </c>
      <c r="D20" s="406">
        <v>41411</v>
      </c>
      <c r="E20" s="407">
        <v>462539</v>
      </c>
      <c r="F20" s="405">
        <v>540034</v>
      </c>
      <c r="G20" s="406">
        <v>45029</v>
      </c>
      <c r="H20" s="408">
        <v>495005</v>
      </c>
      <c r="I20" s="409">
        <f t="shared" ref="I20:I23" si="1">C20-F20</f>
        <v>-36084</v>
      </c>
    </row>
    <row r="21" spans="1:9" ht="28.5" customHeight="1">
      <c r="A21" s="416"/>
      <c r="B21" s="417" t="s">
        <v>727</v>
      </c>
      <c r="C21" s="405">
        <v>427550</v>
      </c>
      <c r="D21" s="406">
        <v>8271</v>
      </c>
      <c r="E21" s="407">
        <v>419279</v>
      </c>
      <c r="F21" s="405">
        <v>426714</v>
      </c>
      <c r="G21" s="406">
        <v>8263</v>
      </c>
      <c r="H21" s="408">
        <v>418451</v>
      </c>
      <c r="I21" s="409">
        <f t="shared" si="1"/>
        <v>836</v>
      </c>
    </row>
    <row r="22" spans="1:9" ht="28.5" customHeight="1">
      <c r="A22" s="403"/>
      <c r="B22" s="417" t="s">
        <v>728</v>
      </c>
      <c r="C22" s="405">
        <v>465254</v>
      </c>
      <c r="D22" s="406">
        <v>1440</v>
      </c>
      <c r="E22" s="407">
        <v>463814</v>
      </c>
      <c r="F22" s="405">
        <v>461354</v>
      </c>
      <c r="G22" s="406">
        <v>1120</v>
      </c>
      <c r="H22" s="412">
        <v>460234</v>
      </c>
      <c r="I22" s="413">
        <f t="shared" si="1"/>
        <v>3900</v>
      </c>
    </row>
    <row r="23" spans="1:9" ht="28.5" customHeight="1" thickBot="1">
      <c r="A23" s="418"/>
      <c r="B23" s="419" t="s">
        <v>729</v>
      </c>
      <c r="C23" s="420">
        <v>576651</v>
      </c>
      <c r="D23" s="421">
        <v>33351</v>
      </c>
      <c r="E23" s="421">
        <v>543300</v>
      </c>
      <c r="F23" s="420">
        <v>550804</v>
      </c>
      <c r="G23" s="421">
        <v>33763</v>
      </c>
      <c r="H23" s="422">
        <v>517041</v>
      </c>
      <c r="I23" s="423">
        <f t="shared" si="1"/>
        <v>25847</v>
      </c>
    </row>
    <row r="24" spans="1:9" s="425" customFormat="1" ht="20.100000000000001" customHeight="1">
      <c r="A24" s="424">
        <v>1</v>
      </c>
      <c r="B24" s="425" t="s">
        <v>730</v>
      </c>
    </row>
    <row r="25" spans="1:9" s="425" customFormat="1" ht="20.25" customHeight="1">
      <c r="A25" s="424"/>
      <c r="B25" s="425" t="s">
        <v>731</v>
      </c>
    </row>
    <row r="26" spans="1:9" s="425" customFormat="1" ht="17.25" customHeight="1">
      <c r="A26" s="426"/>
      <c r="C26" s="426"/>
    </row>
  </sheetData>
  <mergeCells count="3">
    <mergeCell ref="A1:C1"/>
    <mergeCell ref="A5:B6"/>
    <mergeCell ref="I5:I6"/>
  </mergeCells>
  <hyperlinks>
    <hyperlink ref="A1" location="CONTENT!A1" display="Back to table of contents"/>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CL33"/>
  <sheetViews>
    <sheetView workbookViewId="0">
      <selection sqref="A1:XFD1"/>
    </sheetView>
  </sheetViews>
  <sheetFormatPr defaultColWidth="9.33203125" defaultRowHeight="12.75"/>
  <cols>
    <col min="1" max="1" width="3.1640625" style="564" customWidth="1"/>
    <col min="2" max="2" width="9.33203125" style="564"/>
    <col min="3" max="3" width="10.33203125" style="564" customWidth="1"/>
    <col min="4" max="4" width="10.6640625" style="564" customWidth="1"/>
    <col min="5" max="5" width="1.6640625" style="564" customWidth="1"/>
    <col min="6" max="6" width="5.83203125" style="564" customWidth="1"/>
    <col min="7" max="7" width="17.83203125" style="564" customWidth="1"/>
    <col min="8" max="8" width="5.83203125" style="564" customWidth="1"/>
    <col min="9" max="9" width="1.33203125" style="564" customWidth="1"/>
    <col min="10" max="10" width="5.83203125" style="564" customWidth="1"/>
    <col min="11" max="11" width="20.1640625" style="564" customWidth="1"/>
    <col min="12" max="12" width="5.83203125" style="564" customWidth="1"/>
    <col min="13" max="13" width="5.1640625" style="564" customWidth="1"/>
    <col min="14" max="16384" width="9.33203125" style="564"/>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33.75" customHeight="1">
      <c r="A2" s="6285" t="s">
        <v>3942</v>
      </c>
      <c r="B2" s="6285"/>
      <c r="C2" s="6285"/>
      <c r="D2" s="6285"/>
      <c r="E2" s="6285"/>
      <c r="F2" s="6285"/>
      <c r="G2" s="6285"/>
      <c r="H2" s="6285"/>
      <c r="I2" s="6285"/>
      <c r="J2" s="6285"/>
      <c r="K2" s="6285"/>
      <c r="L2" s="6285"/>
    </row>
    <row r="3" spans="1:90" ht="8.25" customHeight="1" thickBot="1">
      <c r="A3" s="5186"/>
    </row>
    <row r="4" spans="1:90" ht="25.5" customHeight="1">
      <c r="A4" s="6286" t="s">
        <v>732</v>
      </c>
      <c r="B4" s="6287"/>
      <c r="C4" s="6287"/>
      <c r="D4" s="6288"/>
      <c r="E4" s="6292" t="s">
        <v>733</v>
      </c>
      <c r="F4" s="6293"/>
      <c r="G4" s="6293"/>
      <c r="H4" s="6294"/>
      <c r="I4" s="6292" t="s">
        <v>734</v>
      </c>
      <c r="J4" s="6293"/>
      <c r="K4" s="6293"/>
      <c r="L4" s="6298"/>
    </row>
    <row r="5" spans="1:90" ht="13.5" customHeight="1">
      <c r="A5" s="6289"/>
      <c r="B5" s="6290"/>
      <c r="C5" s="6290"/>
      <c r="D5" s="6291"/>
      <c r="E5" s="6295"/>
      <c r="F5" s="6296"/>
      <c r="G5" s="6296"/>
      <c r="H5" s="6297"/>
      <c r="I5" s="6295"/>
      <c r="J5" s="6296"/>
      <c r="K5" s="6296"/>
      <c r="L5" s="6299"/>
    </row>
    <row r="6" spans="1:90" ht="29.25" customHeight="1">
      <c r="A6" s="5187"/>
      <c r="B6" s="5188" t="s">
        <v>318</v>
      </c>
      <c r="C6" s="5188"/>
      <c r="D6" s="5189"/>
      <c r="E6" s="5188"/>
      <c r="F6" s="5188"/>
      <c r="G6" s="5190">
        <v>26545</v>
      </c>
      <c r="H6" s="5191"/>
      <c r="I6" s="5188"/>
      <c r="J6" s="5188"/>
      <c r="K6" s="5190">
        <v>26762</v>
      </c>
      <c r="L6" s="5192"/>
    </row>
    <row r="7" spans="1:90" ht="29.25" customHeight="1">
      <c r="A7" s="4224"/>
      <c r="B7" s="553" t="s">
        <v>735</v>
      </c>
      <c r="C7" s="553"/>
      <c r="D7" s="5193"/>
      <c r="E7" s="553"/>
      <c r="F7" s="553"/>
      <c r="G7" s="5194">
        <v>251277</v>
      </c>
      <c r="H7" s="5195"/>
      <c r="I7" s="553"/>
      <c r="J7" s="553"/>
      <c r="K7" s="5194">
        <v>262198</v>
      </c>
      <c r="L7" s="5196"/>
    </row>
    <row r="8" spans="1:90" ht="29.25" customHeight="1">
      <c r="A8" s="4224"/>
      <c r="B8" s="553" t="s">
        <v>736</v>
      </c>
      <c r="C8" s="553"/>
      <c r="D8" s="5193"/>
      <c r="E8" s="553"/>
      <c r="F8" s="553"/>
      <c r="G8" s="5194">
        <v>70329</v>
      </c>
      <c r="H8" s="5195"/>
      <c r="I8" s="553"/>
      <c r="J8" s="553"/>
      <c r="K8" s="5194">
        <v>73376</v>
      </c>
      <c r="L8" s="5196"/>
    </row>
    <row r="9" spans="1:90" ht="29.25" customHeight="1">
      <c r="A9" s="4224"/>
      <c r="B9" s="553" t="s">
        <v>737</v>
      </c>
      <c r="C9" s="553"/>
      <c r="D9" s="5193"/>
      <c r="E9" s="553"/>
      <c r="F9" s="553"/>
      <c r="G9" s="5194">
        <v>22414</v>
      </c>
      <c r="H9" s="5195"/>
      <c r="I9" s="553"/>
      <c r="J9" s="553"/>
      <c r="K9" s="5194">
        <v>21400</v>
      </c>
      <c r="L9" s="5196"/>
    </row>
    <row r="10" spans="1:90" ht="29.25" customHeight="1">
      <c r="A10" s="4224"/>
      <c r="B10" s="553" t="s">
        <v>738</v>
      </c>
      <c r="C10" s="553"/>
      <c r="D10" s="5193"/>
      <c r="E10" s="553"/>
      <c r="F10" s="553"/>
      <c r="G10" s="5194">
        <v>107421</v>
      </c>
      <c r="H10" s="5195"/>
      <c r="I10" s="553"/>
      <c r="J10" s="553"/>
      <c r="K10" s="5194">
        <v>99798</v>
      </c>
      <c r="L10" s="5196"/>
    </row>
    <row r="11" spans="1:90" ht="29.25" customHeight="1">
      <c r="A11" s="4224"/>
      <c r="B11" s="553" t="s">
        <v>739</v>
      </c>
      <c r="C11" s="553"/>
      <c r="D11" s="5193"/>
      <c r="E11" s="553"/>
      <c r="F11" s="553"/>
      <c r="G11" s="5194">
        <v>14500</v>
      </c>
      <c r="H11" s="5195"/>
      <c r="I11" s="553"/>
      <c r="J11" s="553"/>
      <c r="K11" s="5194">
        <v>14605</v>
      </c>
      <c r="L11" s="5196"/>
    </row>
    <row r="12" spans="1:90" ht="29.25" customHeight="1">
      <c r="A12" s="4224"/>
      <c r="B12" s="553" t="s">
        <v>302</v>
      </c>
      <c r="C12" s="553"/>
      <c r="D12" s="5193"/>
      <c r="E12" s="553"/>
      <c r="F12" s="553"/>
      <c r="G12" s="5194">
        <v>34128</v>
      </c>
      <c r="H12" s="5195"/>
      <c r="I12" s="553"/>
      <c r="J12" s="553"/>
      <c r="K12" s="5194">
        <v>30000</v>
      </c>
      <c r="L12" s="5196"/>
    </row>
    <row r="13" spans="1:90" ht="29.25" customHeight="1">
      <c r="A13" s="4224"/>
      <c r="B13" s="553" t="s">
        <v>740</v>
      </c>
      <c r="C13" s="553"/>
      <c r="D13" s="5193"/>
      <c r="E13" s="553"/>
      <c r="F13" s="553"/>
      <c r="G13" s="5194">
        <v>54538</v>
      </c>
      <c r="H13" s="5195"/>
      <c r="I13" s="553"/>
      <c r="J13" s="553"/>
      <c r="K13" s="5194">
        <v>39076</v>
      </c>
      <c r="L13" s="5196"/>
    </row>
    <row r="14" spans="1:90" ht="29.25" customHeight="1">
      <c r="A14" s="4224"/>
      <c r="B14" s="553" t="s">
        <v>741</v>
      </c>
      <c r="C14" s="553"/>
      <c r="D14" s="5193"/>
      <c r="E14" s="553"/>
      <c r="F14" s="553"/>
      <c r="G14" s="5194">
        <v>12440</v>
      </c>
      <c r="H14" s="5195"/>
      <c r="I14" s="553"/>
      <c r="J14" s="553"/>
      <c r="K14" s="5194">
        <v>4683</v>
      </c>
      <c r="L14" s="5196"/>
    </row>
    <row r="15" spans="1:90" ht="29.25" customHeight="1">
      <c r="A15" s="4224"/>
      <c r="B15" s="5197" t="s">
        <v>742</v>
      </c>
      <c r="C15" s="553"/>
      <c r="D15" s="5193"/>
      <c r="E15" s="553"/>
      <c r="F15" s="553"/>
      <c r="G15" s="5194">
        <v>20535</v>
      </c>
      <c r="H15" s="5195"/>
      <c r="I15" s="553"/>
      <c r="J15" s="553"/>
      <c r="K15" s="5194">
        <v>19554</v>
      </c>
      <c r="L15" s="5196"/>
    </row>
    <row r="16" spans="1:90" ht="29.25" customHeight="1">
      <c r="A16" s="4224"/>
      <c r="B16" s="553" t="s">
        <v>743</v>
      </c>
      <c r="C16" s="553"/>
      <c r="D16" s="5193"/>
      <c r="E16" s="553"/>
      <c r="F16" s="553"/>
      <c r="G16" s="5194">
        <v>326719</v>
      </c>
      <c r="H16" s="5195"/>
      <c r="I16" s="553"/>
      <c r="J16" s="553"/>
      <c r="K16" s="5194">
        <v>320003</v>
      </c>
      <c r="L16" s="5196"/>
    </row>
    <row r="17" spans="1:13" ht="29.25" customHeight="1">
      <c r="A17" s="4224"/>
      <c r="B17" s="553" t="s">
        <v>567</v>
      </c>
      <c r="C17" s="553"/>
      <c r="D17" s="5193"/>
      <c r="E17" s="553"/>
      <c r="F17" s="553"/>
      <c r="G17" s="5194">
        <v>98637</v>
      </c>
      <c r="H17" s="5195"/>
      <c r="I17" s="553"/>
      <c r="J17" s="553"/>
      <c r="K17" s="5194">
        <v>98528</v>
      </c>
      <c r="L17" s="5196"/>
    </row>
    <row r="18" spans="1:13" ht="29.25" customHeight="1">
      <c r="A18" s="4224"/>
      <c r="B18" s="553" t="s">
        <v>305</v>
      </c>
      <c r="C18" s="553"/>
      <c r="D18" s="5193"/>
      <c r="E18" s="553"/>
      <c r="F18" s="553"/>
      <c r="G18" s="5194">
        <v>31031</v>
      </c>
      <c r="H18" s="5195"/>
      <c r="I18" s="553"/>
      <c r="J18" s="553"/>
      <c r="K18" s="5194">
        <v>51397</v>
      </c>
      <c r="L18" s="5196"/>
    </row>
    <row r="19" spans="1:13" ht="29.25" customHeight="1">
      <c r="A19" s="4224"/>
      <c r="B19" s="553" t="s">
        <v>744</v>
      </c>
      <c r="C19" s="553"/>
      <c r="D19" s="5193"/>
      <c r="E19" s="553"/>
      <c r="F19" s="553"/>
      <c r="G19" s="5194">
        <v>31931</v>
      </c>
      <c r="H19" s="5195"/>
      <c r="I19" s="553"/>
      <c r="J19" s="553"/>
      <c r="K19" s="5194">
        <v>30702</v>
      </c>
      <c r="L19" s="5196"/>
    </row>
    <row r="20" spans="1:13" ht="29.25" customHeight="1">
      <c r="A20" s="4224"/>
      <c r="B20" s="553" t="s">
        <v>776</v>
      </c>
      <c r="C20" s="553"/>
      <c r="D20" s="5193"/>
      <c r="E20" s="553"/>
      <c r="F20" s="553"/>
      <c r="G20" s="5194">
        <v>208171</v>
      </c>
      <c r="H20" s="5195"/>
      <c r="I20" s="553"/>
      <c r="J20" s="553"/>
      <c r="K20" s="5194">
        <v>200523</v>
      </c>
      <c r="L20" s="5196"/>
    </row>
    <row r="21" spans="1:13" ht="29.25" customHeight="1">
      <c r="A21" s="4224"/>
      <c r="B21" s="553" t="s">
        <v>745</v>
      </c>
      <c r="C21" s="553"/>
      <c r="D21" s="5193"/>
      <c r="E21" s="553"/>
      <c r="F21" s="553"/>
      <c r="G21" s="5194">
        <v>350162</v>
      </c>
      <c r="H21" s="5195"/>
      <c r="I21" s="553"/>
      <c r="J21" s="553"/>
      <c r="K21" s="5194">
        <v>364488</v>
      </c>
      <c r="L21" s="5196"/>
    </row>
    <row r="22" spans="1:13" ht="29.25" customHeight="1">
      <c r="A22" s="4224"/>
      <c r="B22" s="553" t="s">
        <v>746</v>
      </c>
      <c r="C22" s="553"/>
      <c r="D22" s="5193"/>
      <c r="E22" s="553"/>
      <c r="F22" s="553"/>
      <c r="G22" s="5194">
        <v>111293</v>
      </c>
      <c r="H22" s="5195"/>
      <c r="I22" s="553"/>
      <c r="J22" s="553"/>
      <c r="K22" s="5194">
        <v>115871</v>
      </c>
      <c r="L22" s="5196"/>
      <c r="M22" s="4150"/>
    </row>
    <row r="23" spans="1:13" ht="29.25" customHeight="1">
      <c r="A23" s="4224"/>
      <c r="B23" s="553" t="s">
        <v>747</v>
      </c>
      <c r="C23" s="553"/>
      <c r="D23" s="5193"/>
      <c r="E23" s="553"/>
      <c r="F23" s="553"/>
      <c r="G23" s="5194">
        <v>201334</v>
      </c>
      <c r="H23" s="5195"/>
      <c r="I23" s="553"/>
      <c r="J23" s="553"/>
      <c r="K23" s="5194">
        <v>205942</v>
      </c>
      <c r="L23" s="5196"/>
      <c r="M23" s="4150"/>
    </row>
    <row r="24" spans="1:13" ht="6" customHeight="1">
      <c r="A24" s="5198"/>
      <c r="B24" s="5199"/>
      <c r="C24" s="5199"/>
      <c r="D24" s="5200"/>
      <c r="E24" s="5199"/>
      <c r="F24" s="5199"/>
      <c r="G24" s="5201"/>
      <c r="H24" s="5202"/>
      <c r="I24" s="5199"/>
      <c r="J24" s="5199"/>
      <c r="K24" s="5201"/>
      <c r="L24" s="5203"/>
    </row>
    <row r="25" spans="1:13" s="4817" customFormat="1" ht="28.5" customHeight="1" thickBot="1">
      <c r="A25" s="5204"/>
      <c r="B25" s="5205" t="s">
        <v>748</v>
      </c>
      <c r="C25" s="5206"/>
      <c r="D25" s="5207"/>
      <c r="E25" s="5206"/>
      <c r="F25" s="5206"/>
      <c r="G25" s="5208">
        <f>SUM(G6:G24)</f>
        <v>1973405</v>
      </c>
      <c r="H25" s="5209"/>
      <c r="I25" s="5206"/>
      <c r="J25" s="5206"/>
      <c r="K25" s="5208">
        <f>SUM(K6:K24)</f>
        <v>1978906</v>
      </c>
      <c r="L25" s="5210"/>
    </row>
    <row r="26" spans="1:13" ht="0.75" hidden="1" customHeight="1">
      <c r="A26" s="5211"/>
      <c r="B26" s="5212"/>
      <c r="C26" s="5212"/>
      <c r="D26" s="4299"/>
      <c r="E26" s="5212"/>
      <c r="F26" s="5212"/>
      <c r="G26" s="5212"/>
      <c r="H26" s="4299"/>
      <c r="I26" s="5212"/>
      <c r="J26" s="5212"/>
      <c r="K26" s="5212"/>
      <c r="L26" s="4300"/>
    </row>
    <row r="27" spans="1:13" ht="20.100000000000001" customHeight="1">
      <c r="A27" s="5114">
        <v>1</v>
      </c>
      <c r="B27" s="425" t="s">
        <v>749</v>
      </c>
      <c r="C27" s="560"/>
    </row>
    <row r="28" spans="1:13" ht="20.100000000000001" customHeight="1">
      <c r="A28" s="5114"/>
      <c r="B28" s="425" t="s">
        <v>750</v>
      </c>
      <c r="C28" s="560"/>
      <c r="G28" s="5213"/>
      <c r="K28" s="5213"/>
    </row>
    <row r="29" spans="1:13" ht="20.100000000000001" customHeight="1">
      <c r="A29" s="5214">
        <v>2</v>
      </c>
      <c r="B29" s="425" t="s">
        <v>751</v>
      </c>
      <c r="C29" s="560"/>
      <c r="G29" s="5213"/>
      <c r="K29" s="5213"/>
    </row>
    <row r="30" spans="1:13" ht="20.100000000000001" customHeight="1">
      <c r="A30" s="5214">
        <v>3</v>
      </c>
      <c r="B30" s="425" t="s">
        <v>752</v>
      </c>
      <c r="C30" s="560"/>
      <c r="G30" s="5213"/>
      <c r="K30" s="5213"/>
    </row>
    <row r="31" spans="1:13" ht="17.25" customHeight="1">
      <c r="A31" s="5214">
        <v>4</v>
      </c>
      <c r="B31" s="560" t="s">
        <v>753</v>
      </c>
    </row>
    <row r="32" spans="1:13" ht="21.95" customHeight="1">
      <c r="G32" s="5215"/>
    </row>
    <row r="33" spans="7:7" ht="21.95" customHeight="1">
      <c r="G33" s="5215"/>
    </row>
  </sheetData>
  <mergeCells count="5">
    <mergeCell ref="A1:C1"/>
    <mergeCell ref="A2:L2"/>
    <mergeCell ref="A4:D5"/>
    <mergeCell ref="E4:H5"/>
    <mergeCell ref="I4:L5"/>
  </mergeCells>
  <hyperlinks>
    <hyperlink ref="A1" location="CONTENT!A1" display="Back to table of contents"/>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L23"/>
  <sheetViews>
    <sheetView workbookViewId="0">
      <selection sqref="A1:XFD1"/>
    </sheetView>
  </sheetViews>
  <sheetFormatPr defaultColWidth="9.33203125" defaultRowHeight="12.75"/>
  <cols>
    <col min="1" max="1" width="7.83203125" style="564" customWidth="1"/>
    <col min="2" max="2" width="13.1640625" style="564" customWidth="1"/>
    <col min="3" max="3" width="3.1640625" style="564" customWidth="1"/>
    <col min="4" max="4" width="23.83203125" style="564" customWidth="1"/>
    <col min="5" max="5" width="21" style="564" customWidth="1"/>
    <col min="6" max="7" width="20.6640625" style="564" customWidth="1"/>
    <col min="8" max="8" width="16.83203125" style="564" customWidth="1"/>
    <col min="9" max="9" width="5.83203125" style="564" customWidth="1"/>
    <col min="10" max="10" width="16.33203125" style="564" customWidth="1"/>
    <col min="11" max="11" width="0.1640625" style="564" customWidth="1"/>
    <col min="12" max="12" width="1.33203125" style="564" hidden="1" customWidth="1"/>
    <col min="13" max="13" width="3.33203125" style="564" customWidth="1"/>
    <col min="14" max="16" width="2.6640625" style="564" customWidth="1"/>
    <col min="17" max="17" width="4.6640625" style="564" customWidth="1"/>
    <col min="18" max="16384" width="9.33203125" style="564"/>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5139" customFormat="1" ht="32.25" customHeight="1">
      <c r="A2" s="4148" t="s">
        <v>754</v>
      </c>
    </row>
    <row r="3" spans="1:90" s="5139" customFormat="1" ht="4.5" customHeight="1" thickBot="1">
      <c r="A3" s="4148"/>
    </row>
    <row r="4" spans="1:90" s="553" customFormat="1" ht="20.100000000000001" customHeight="1">
      <c r="A4" s="5140"/>
      <c r="B4" s="5141"/>
      <c r="C4" s="5142"/>
      <c r="D4" s="6300" t="s">
        <v>755</v>
      </c>
      <c r="E4" s="6301"/>
      <c r="F4" s="6302"/>
      <c r="G4" s="5143" t="s">
        <v>756</v>
      </c>
      <c r="H4" s="6292" t="s">
        <v>757</v>
      </c>
      <c r="I4" s="6306"/>
      <c r="J4" s="6306"/>
      <c r="K4" s="6307"/>
      <c r="L4" s="5144"/>
    </row>
    <row r="5" spans="1:90" s="553" customFormat="1" ht="20.100000000000001" customHeight="1">
      <c r="A5" s="5145"/>
      <c r="B5" s="545" t="s">
        <v>342</v>
      </c>
      <c r="C5" s="5146"/>
      <c r="D5" s="6303"/>
      <c r="E5" s="6304"/>
      <c r="F5" s="6305"/>
      <c r="G5" s="5147" t="s">
        <v>758</v>
      </c>
      <c r="H5" s="6308"/>
      <c r="I5" s="6309"/>
      <c r="J5" s="6309"/>
      <c r="K5" s="6310"/>
      <c r="L5" s="5148"/>
    </row>
    <row r="6" spans="1:90" s="553" customFormat="1" ht="29.25" customHeight="1">
      <c r="A6" s="5149"/>
      <c r="B6" s="5150"/>
      <c r="C6" s="5151"/>
      <c r="D6" s="5152" t="s">
        <v>759</v>
      </c>
      <c r="E6" s="4806" t="s">
        <v>760</v>
      </c>
      <c r="F6" s="4806" t="s">
        <v>260</v>
      </c>
      <c r="G6" s="5153" t="s">
        <v>357</v>
      </c>
      <c r="H6" s="6311" t="s">
        <v>755</v>
      </c>
      <c r="I6" s="6312"/>
      <c r="J6" s="6311" t="s">
        <v>756</v>
      </c>
      <c r="K6" s="6313"/>
      <c r="L6" s="5154"/>
    </row>
    <row r="7" spans="1:90" s="5164" customFormat="1" ht="27" customHeight="1">
      <c r="A7" s="5155"/>
      <c r="B7" s="570">
        <v>2008</v>
      </c>
      <c r="C7" s="5156"/>
      <c r="D7" s="5157">
        <v>15961</v>
      </c>
      <c r="E7" s="5158">
        <v>914495</v>
      </c>
      <c r="F7" s="5158">
        <v>930456</v>
      </c>
      <c r="G7" s="5159">
        <v>9218625</v>
      </c>
      <c r="H7" s="5160">
        <v>2.6</v>
      </c>
      <c r="I7" s="5161"/>
      <c r="J7" s="5160">
        <v>2.6</v>
      </c>
      <c r="K7" s="5162"/>
      <c r="L7" s="5163"/>
    </row>
    <row r="8" spans="1:90" s="5164" customFormat="1" ht="27.75" customHeight="1" thickBot="1">
      <c r="A8" s="5155"/>
      <c r="B8" s="570">
        <v>2009</v>
      </c>
      <c r="C8" s="5156"/>
      <c r="D8" s="5157">
        <v>23265</v>
      </c>
      <c r="E8" s="5158">
        <v>848091</v>
      </c>
      <c r="F8" s="5158">
        <v>871356</v>
      </c>
      <c r="G8" s="5159">
        <v>8639304</v>
      </c>
      <c r="H8" s="5160">
        <v>-6.3517243158193404</v>
      </c>
      <c r="I8" s="5161"/>
      <c r="J8" s="5160">
        <v>-6.2842452101045438</v>
      </c>
      <c r="K8" s="5162"/>
      <c r="L8" s="5163"/>
    </row>
    <row r="9" spans="1:90" s="4230" customFormat="1" ht="27" customHeight="1">
      <c r="A9" s="5165"/>
      <c r="B9" s="4254" t="s">
        <v>761</v>
      </c>
      <c r="C9" s="5166"/>
      <c r="D9" s="5167">
        <v>23648</v>
      </c>
      <c r="E9" s="5168">
        <v>911179</v>
      </c>
      <c r="F9" s="5168">
        <v>934827</v>
      </c>
      <c r="G9" s="5169">
        <v>9336446</v>
      </c>
      <c r="H9" s="5170">
        <v>7.3</v>
      </c>
      <c r="I9" s="427"/>
      <c r="J9" s="2556" t="s">
        <v>3941</v>
      </c>
      <c r="K9" s="5171"/>
      <c r="L9" s="5154"/>
    </row>
    <row r="10" spans="1:90" s="4230" customFormat="1" ht="27" customHeight="1">
      <c r="A10" s="5172"/>
      <c r="B10" s="570">
        <v>2011</v>
      </c>
      <c r="C10" s="5156"/>
      <c r="D10" s="5157">
        <v>25047</v>
      </c>
      <c r="E10" s="5158">
        <v>939595</v>
      </c>
      <c r="F10" s="5158">
        <v>964642</v>
      </c>
      <c r="G10" s="5159">
        <v>9494297</v>
      </c>
      <c r="H10" s="5160">
        <v>3.2</v>
      </c>
      <c r="I10" s="5161"/>
      <c r="J10" s="5173">
        <v>1.7</v>
      </c>
      <c r="K10" s="4232"/>
      <c r="L10" s="5154"/>
    </row>
    <row r="11" spans="1:90" s="4230" customFormat="1" ht="27" customHeight="1">
      <c r="A11" s="5172"/>
      <c r="B11" s="570">
        <v>2012</v>
      </c>
      <c r="C11" s="5156"/>
      <c r="D11" s="5157">
        <v>16930</v>
      </c>
      <c r="E11" s="5158">
        <v>948511</v>
      </c>
      <c r="F11" s="5158">
        <v>965441</v>
      </c>
      <c r="G11" s="5159">
        <v>10043683</v>
      </c>
      <c r="H11" s="5160">
        <v>0.1</v>
      </c>
      <c r="I11" s="5161"/>
      <c r="J11" s="5160">
        <v>5.7864842441731179</v>
      </c>
      <c r="K11" s="4232"/>
      <c r="L11" s="5154"/>
    </row>
    <row r="12" spans="1:90" s="4230" customFormat="1" ht="27" customHeight="1">
      <c r="A12" s="5172"/>
      <c r="B12" s="570">
        <v>2013</v>
      </c>
      <c r="C12" s="5156"/>
      <c r="D12" s="5157">
        <v>12815</v>
      </c>
      <c r="E12" s="5158">
        <v>979688</v>
      </c>
      <c r="F12" s="5158">
        <v>992503</v>
      </c>
      <c r="G12" s="5159">
        <v>10675598</v>
      </c>
      <c r="H12" s="5160">
        <v>2.8</v>
      </c>
      <c r="I12" s="5161"/>
      <c r="J12" s="5173">
        <v>6.3</v>
      </c>
      <c r="K12" s="4232"/>
      <c r="L12" s="5154"/>
    </row>
    <row r="13" spans="1:90" s="4230" customFormat="1" ht="27" customHeight="1">
      <c r="A13" s="5172"/>
      <c r="B13" s="570">
        <v>2014</v>
      </c>
      <c r="C13" s="5156"/>
      <c r="D13" s="5174">
        <v>3336</v>
      </c>
      <c r="E13" s="5158">
        <v>1034998</v>
      </c>
      <c r="F13" s="5158">
        <v>1038334</v>
      </c>
      <c r="G13" s="5175">
        <v>11266751</v>
      </c>
      <c r="H13" s="5160">
        <v>4.6180367453222626</v>
      </c>
      <c r="I13" s="5161"/>
      <c r="J13" s="5173">
        <v>5.5</v>
      </c>
      <c r="K13" s="4232"/>
      <c r="L13" s="5154"/>
    </row>
    <row r="14" spans="1:90" s="4230" customFormat="1" ht="27" customHeight="1">
      <c r="A14" s="5172"/>
      <c r="B14" s="570">
        <v>2015</v>
      </c>
      <c r="C14" s="5156"/>
      <c r="D14" s="5174">
        <v>19425</v>
      </c>
      <c r="E14" s="5158">
        <v>1131827</v>
      </c>
      <c r="F14" s="5158">
        <v>1151252</v>
      </c>
      <c r="G14" s="5175">
        <v>12049901</v>
      </c>
      <c r="H14" s="5160">
        <v>10.852596037606554</v>
      </c>
      <c r="I14" s="5161"/>
      <c r="J14" s="5173">
        <v>7</v>
      </c>
      <c r="K14" s="4232"/>
      <c r="L14" s="5154"/>
    </row>
    <row r="15" spans="1:90" s="4230" customFormat="1" ht="27" customHeight="1">
      <c r="A15" s="5172"/>
      <c r="B15" s="570">
        <v>2016</v>
      </c>
      <c r="C15" s="5156"/>
      <c r="D15" s="5174">
        <v>28365</v>
      </c>
      <c r="E15" s="5158">
        <v>1246862</v>
      </c>
      <c r="F15" s="5158">
        <v>1275227</v>
      </c>
      <c r="G15" s="5175">
        <v>13117907</v>
      </c>
      <c r="H15" s="5160">
        <v>10.768710933835511</v>
      </c>
      <c r="I15" s="5161"/>
      <c r="J15" s="5173">
        <v>8.86319314988563</v>
      </c>
      <c r="K15" s="4232"/>
      <c r="L15" s="5154"/>
    </row>
    <row r="16" spans="1:90" s="4230" customFormat="1" ht="27" customHeight="1">
      <c r="A16" s="5172"/>
      <c r="B16" s="570">
        <v>2017</v>
      </c>
      <c r="C16" s="5156"/>
      <c r="D16" s="5174">
        <v>29565</v>
      </c>
      <c r="E16" s="5158">
        <v>1312295</v>
      </c>
      <c r="F16" s="5158">
        <v>1341860</v>
      </c>
      <c r="G16" s="5175">
        <v>13640751</v>
      </c>
      <c r="H16" s="5160">
        <v>5.2251873587996487</v>
      </c>
      <c r="I16" s="5161"/>
      <c r="J16" s="5173">
        <v>3.9857272962828603</v>
      </c>
      <c r="K16" s="4232"/>
      <c r="L16" s="5154"/>
    </row>
    <row r="17" spans="1:12" s="4230" customFormat="1" ht="27" customHeight="1">
      <c r="A17" s="5172"/>
      <c r="B17" s="570">
        <v>2018</v>
      </c>
      <c r="C17" s="5156"/>
      <c r="D17" s="5174">
        <v>39720</v>
      </c>
      <c r="E17" s="5158">
        <v>1359688</v>
      </c>
      <c r="F17" s="5158">
        <v>1399408</v>
      </c>
      <c r="G17" s="5175">
        <v>14296274</v>
      </c>
      <c r="H17" s="5160">
        <v>4.3</v>
      </c>
      <c r="I17" s="5161"/>
      <c r="J17" s="5173">
        <v>4.8</v>
      </c>
      <c r="K17" s="4232"/>
      <c r="L17" s="5154"/>
    </row>
    <row r="18" spans="1:12" s="4230" customFormat="1" ht="27" customHeight="1">
      <c r="A18" s="5172"/>
      <c r="B18" s="570">
        <v>2019</v>
      </c>
      <c r="C18" s="5156"/>
      <c r="D18" s="5174">
        <v>45253</v>
      </c>
      <c r="E18" s="5158">
        <v>1338235</v>
      </c>
      <c r="F18" s="5158">
        <v>1383488</v>
      </c>
      <c r="G18" s="5175">
        <v>14465865</v>
      </c>
      <c r="H18" s="5160">
        <v>-1.1376239095388907</v>
      </c>
      <c r="I18" s="5161"/>
      <c r="J18" s="5173">
        <v>1.1862601402295452</v>
      </c>
      <c r="K18" s="4232"/>
      <c r="L18" s="5154"/>
    </row>
    <row r="19" spans="1:12" s="4263" customFormat="1" ht="27" customHeight="1" thickBot="1">
      <c r="A19" s="5176"/>
      <c r="B19" s="5177"/>
      <c r="C19" s="5178"/>
      <c r="D19" s="5179"/>
      <c r="E19" s="5180"/>
      <c r="F19" s="5180"/>
      <c r="G19" s="5181"/>
      <c r="H19" s="5182"/>
      <c r="I19" s="4235"/>
      <c r="J19" s="5183"/>
      <c r="K19" s="4240"/>
      <c r="L19" s="5154"/>
    </row>
    <row r="20" spans="1:12" ht="6" customHeight="1"/>
    <row r="21" spans="1:12" ht="13.5" customHeight="1">
      <c r="A21" s="5184" t="s">
        <v>762</v>
      </c>
      <c r="B21" s="560" t="s">
        <v>763</v>
      </c>
      <c r="C21" s="560"/>
      <c r="D21" s="560"/>
      <c r="E21" s="560"/>
      <c r="F21" s="560"/>
      <c r="G21" s="560"/>
      <c r="H21" s="560"/>
    </row>
    <row r="22" spans="1:12" ht="13.5" customHeight="1">
      <c r="A22" s="5184" t="s">
        <v>764</v>
      </c>
      <c r="B22" s="5083" t="s">
        <v>765</v>
      </c>
      <c r="C22" s="428"/>
      <c r="D22" s="428"/>
      <c r="E22" s="428"/>
      <c r="F22" s="428"/>
      <c r="G22" s="428"/>
      <c r="H22" s="428"/>
      <c r="I22" s="428"/>
      <c r="J22" s="428"/>
    </row>
    <row r="23" spans="1:12" ht="13.5" customHeight="1">
      <c r="A23" s="5184"/>
      <c r="B23" s="5185" t="s">
        <v>766</v>
      </c>
      <c r="C23" s="428"/>
      <c r="D23" s="428"/>
      <c r="E23" s="428"/>
      <c r="F23" s="428"/>
      <c r="G23" s="428"/>
      <c r="H23" s="428"/>
      <c r="I23" s="428"/>
      <c r="J23" s="428"/>
    </row>
  </sheetData>
  <mergeCells count="5">
    <mergeCell ref="A1:C1"/>
    <mergeCell ref="D4:F5"/>
    <mergeCell ref="H4:K5"/>
    <mergeCell ref="H6:I6"/>
    <mergeCell ref="J6:K6"/>
  </mergeCells>
  <hyperlinks>
    <hyperlink ref="A1" location="CONTENT!A1" display="Back to table of contents"/>
  </hyperlink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K24"/>
  <sheetViews>
    <sheetView workbookViewId="0">
      <selection sqref="A1:C1"/>
    </sheetView>
  </sheetViews>
  <sheetFormatPr defaultColWidth="9.33203125" defaultRowHeight="15.75"/>
  <cols>
    <col min="1" max="1" width="23.83203125" style="10" customWidth="1"/>
    <col min="2" max="2" width="14.6640625" style="10" customWidth="1"/>
    <col min="3" max="3" width="9.5" style="10" customWidth="1"/>
    <col min="4" max="4" width="14.6640625" style="10" customWidth="1"/>
    <col min="5" max="5" width="14.1640625" style="10" customWidth="1"/>
    <col min="6" max="6" width="10.6640625" style="10" customWidth="1"/>
    <col min="7" max="7" width="14.83203125" style="10" customWidth="1"/>
    <col min="8" max="8" width="14.1640625" style="10" customWidth="1"/>
    <col min="9" max="9" width="9.1640625" style="10" customWidth="1"/>
    <col min="10" max="10" width="15.6640625" style="10" customWidth="1"/>
    <col min="11"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4" customHeight="1" thickBot="1">
      <c r="A2" s="5778" t="s">
        <v>29</v>
      </c>
    </row>
    <row r="3" spans="1:89" ht="24" customHeight="1" thickBot="1">
      <c r="A3" s="5371"/>
      <c r="B3" s="5299"/>
      <c r="C3" s="5303" t="s">
        <v>30</v>
      </c>
      <c r="D3" s="5301"/>
      <c r="E3" s="5302"/>
      <c r="F3" s="5303" t="s">
        <v>31</v>
      </c>
      <c r="G3" s="5301"/>
      <c r="H3" s="5302"/>
      <c r="I3" s="5303" t="s">
        <v>32</v>
      </c>
      <c r="J3" s="5304"/>
    </row>
    <row r="4" spans="1:89" ht="57" customHeight="1" thickBot="1">
      <c r="A4" s="5329" t="s">
        <v>33</v>
      </c>
      <c r="B4" s="5779" t="s">
        <v>34</v>
      </c>
      <c r="C4" s="5780" t="s">
        <v>35</v>
      </c>
      <c r="D4" s="5781" t="s">
        <v>36</v>
      </c>
      <c r="E4" s="5779" t="s">
        <v>34</v>
      </c>
      <c r="F4" s="5780" t="s">
        <v>37</v>
      </c>
      <c r="G4" s="5781" t="s">
        <v>36</v>
      </c>
      <c r="H4" s="5782" t="s">
        <v>34</v>
      </c>
      <c r="I4" s="5780" t="s">
        <v>35</v>
      </c>
      <c r="J4" s="5781" t="s">
        <v>36</v>
      </c>
    </row>
    <row r="5" spans="1:89" ht="19.5" customHeight="1">
      <c r="A5" s="5440" t="s">
        <v>38</v>
      </c>
      <c r="B5" s="5783">
        <v>181318</v>
      </c>
      <c r="C5" s="328">
        <v>92</v>
      </c>
      <c r="D5" s="5784" t="s">
        <v>39</v>
      </c>
      <c r="E5" s="5783">
        <v>180823</v>
      </c>
      <c r="F5" s="328">
        <v>97</v>
      </c>
      <c r="G5" s="5785">
        <v>2.5499999999999998</v>
      </c>
      <c r="H5" s="5786">
        <v>495</v>
      </c>
      <c r="I5" s="328">
        <v>5</v>
      </c>
      <c r="J5" s="5784" t="s">
        <v>40</v>
      </c>
    </row>
    <row r="6" spans="1:89" ht="19.5" customHeight="1">
      <c r="A6" s="5436" t="s">
        <v>41</v>
      </c>
      <c r="B6" s="327">
        <v>310743</v>
      </c>
      <c r="C6" s="22">
        <v>158</v>
      </c>
      <c r="D6" s="5787">
        <v>5.91</v>
      </c>
      <c r="E6" s="327">
        <v>310050</v>
      </c>
      <c r="F6" s="22">
        <v>166</v>
      </c>
      <c r="G6" s="5788">
        <v>5.91</v>
      </c>
      <c r="H6" s="339">
        <v>693</v>
      </c>
      <c r="I6" s="22">
        <v>7</v>
      </c>
      <c r="J6" s="5787">
        <v>3.65</v>
      </c>
    </row>
    <row r="7" spans="1:89" ht="19.5" customHeight="1">
      <c r="A7" s="5436" t="s">
        <v>42</v>
      </c>
      <c r="B7" s="327">
        <v>317150</v>
      </c>
      <c r="C7" s="22">
        <v>161</v>
      </c>
      <c r="D7" s="5787">
        <v>0.2</v>
      </c>
      <c r="E7" s="327">
        <v>316042</v>
      </c>
      <c r="F7" s="22">
        <v>169</v>
      </c>
      <c r="G7" s="5788">
        <v>0.19</v>
      </c>
      <c r="H7" s="339">
        <v>1108</v>
      </c>
      <c r="I7" s="22">
        <v>11</v>
      </c>
      <c r="J7" s="5787">
        <v>4.8</v>
      </c>
    </row>
    <row r="8" spans="1:89" ht="19.5" customHeight="1">
      <c r="A8" s="5436" t="s">
        <v>43</v>
      </c>
      <c r="B8" s="327">
        <v>361305</v>
      </c>
      <c r="C8" s="22">
        <v>184</v>
      </c>
      <c r="D8" s="5787">
        <v>1.31</v>
      </c>
      <c r="E8" s="327">
        <v>359874</v>
      </c>
      <c r="F8" s="22">
        <v>193</v>
      </c>
      <c r="G8" s="5788">
        <v>1.31</v>
      </c>
      <c r="H8" s="339">
        <v>1431</v>
      </c>
      <c r="I8" s="22">
        <v>14</v>
      </c>
      <c r="J8" s="5787">
        <v>2.59</v>
      </c>
    </row>
    <row r="9" spans="1:89" ht="19.5" customHeight="1">
      <c r="A9" s="5436" t="s">
        <v>44</v>
      </c>
      <c r="B9" s="327">
        <v>372656</v>
      </c>
      <c r="C9" s="22">
        <v>189</v>
      </c>
      <c r="D9" s="5787">
        <v>0.31</v>
      </c>
      <c r="E9" s="327">
        <v>370588</v>
      </c>
      <c r="F9" s="22">
        <v>199</v>
      </c>
      <c r="G9" s="5788">
        <v>0.28999999999999998</v>
      </c>
      <c r="H9" s="339">
        <v>2068</v>
      </c>
      <c r="I9" s="22">
        <v>20</v>
      </c>
      <c r="J9" s="5787">
        <v>3.75</v>
      </c>
    </row>
    <row r="10" spans="1:89" ht="19.5" customHeight="1">
      <c r="A10" s="5436" t="s">
        <v>45</v>
      </c>
      <c r="B10" s="327">
        <v>374185</v>
      </c>
      <c r="C10" s="22">
        <v>190</v>
      </c>
      <c r="D10" s="5787">
        <v>0.04</v>
      </c>
      <c r="E10" s="327">
        <v>371023</v>
      </c>
      <c r="F10" s="22">
        <v>199</v>
      </c>
      <c r="G10" s="5788">
        <v>0.01</v>
      </c>
      <c r="H10" s="339">
        <v>3162</v>
      </c>
      <c r="I10" s="22">
        <v>30</v>
      </c>
      <c r="J10" s="5787">
        <v>4.34</v>
      </c>
    </row>
    <row r="11" spans="1:89" ht="19.5" customHeight="1">
      <c r="A11" s="5436" t="s">
        <v>46</v>
      </c>
      <c r="B11" s="327">
        <v>373620</v>
      </c>
      <c r="C11" s="22">
        <v>190</v>
      </c>
      <c r="D11" s="5787">
        <v>-0.02</v>
      </c>
      <c r="E11" s="327">
        <v>368791</v>
      </c>
      <c r="F11" s="22">
        <v>198</v>
      </c>
      <c r="G11" s="5788">
        <v>-0.06</v>
      </c>
      <c r="H11" s="339">
        <v>4829</v>
      </c>
      <c r="I11" s="22">
        <v>46</v>
      </c>
      <c r="J11" s="5787">
        <v>4.33</v>
      </c>
    </row>
    <row r="12" spans="1:89" ht="19.5" customHeight="1">
      <c r="A12" s="5436" t="s">
        <v>47</v>
      </c>
      <c r="B12" s="327">
        <v>383069</v>
      </c>
      <c r="C12" s="22">
        <v>195</v>
      </c>
      <c r="D12" s="5787">
        <v>0.25</v>
      </c>
      <c r="E12" s="327">
        <v>376485</v>
      </c>
      <c r="F12" s="22">
        <v>202</v>
      </c>
      <c r="G12" s="5788">
        <v>0.21</v>
      </c>
      <c r="H12" s="339">
        <v>6584</v>
      </c>
      <c r="I12" s="22">
        <v>63</v>
      </c>
      <c r="J12" s="5787">
        <v>3.15</v>
      </c>
    </row>
    <row r="13" spans="1:89" ht="19.5" customHeight="1">
      <c r="A13" s="5436" t="s">
        <v>48</v>
      </c>
      <c r="B13" s="327">
        <v>401440</v>
      </c>
      <c r="C13" s="22">
        <v>204</v>
      </c>
      <c r="D13" s="5787">
        <v>0.47</v>
      </c>
      <c r="E13" s="327">
        <v>393238</v>
      </c>
      <c r="F13" s="22">
        <v>211</v>
      </c>
      <c r="G13" s="5788">
        <v>0.44</v>
      </c>
      <c r="H13" s="339">
        <v>8202</v>
      </c>
      <c r="I13" s="22">
        <v>79</v>
      </c>
      <c r="J13" s="5787">
        <v>2.2200000000000002</v>
      </c>
    </row>
    <row r="14" spans="1:89" ht="19.5" customHeight="1">
      <c r="A14" s="5436" t="s">
        <v>49</v>
      </c>
      <c r="B14" s="327">
        <v>431070</v>
      </c>
      <c r="C14" s="22">
        <v>219</v>
      </c>
      <c r="D14" s="5787">
        <v>0.55000000000000004</v>
      </c>
      <c r="E14" s="327">
        <v>419185</v>
      </c>
      <c r="F14" s="22">
        <v>225</v>
      </c>
      <c r="G14" s="5788">
        <v>0.49</v>
      </c>
      <c r="H14" s="339">
        <v>11885</v>
      </c>
      <c r="I14" s="22">
        <v>114</v>
      </c>
      <c r="J14" s="5787">
        <v>2.89</v>
      </c>
    </row>
    <row r="15" spans="1:89" ht="19.5" customHeight="1">
      <c r="A15" s="5436" t="s">
        <v>50</v>
      </c>
      <c r="B15" s="327">
        <v>514748</v>
      </c>
      <c r="C15" s="22">
        <v>261</v>
      </c>
      <c r="D15" s="5787">
        <v>2.2400000000000002</v>
      </c>
      <c r="E15" s="327">
        <v>501415</v>
      </c>
      <c r="F15" s="22">
        <v>269</v>
      </c>
      <c r="G15" s="5788">
        <v>2.2599999999999998</v>
      </c>
      <c r="H15" s="339">
        <v>13333</v>
      </c>
      <c r="I15" s="22">
        <v>128</v>
      </c>
      <c r="J15" s="5787">
        <v>1.45</v>
      </c>
    </row>
    <row r="16" spans="1:89" ht="19.5" customHeight="1">
      <c r="A16" s="5374" t="s">
        <v>51</v>
      </c>
      <c r="B16" s="327">
        <v>699954</v>
      </c>
      <c r="C16" s="22">
        <v>356</v>
      </c>
      <c r="D16" s="5787">
        <v>3.12</v>
      </c>
      <c r="E16" s="327">
        <v>681619</v>
      </c>
      <c r="F16" s="22">
        <v>366</v>
      </c>
      <c r="G16" s="5788">
        <v>3.12</v>
      </c>
      <c r="H16" s="339">
        <v>18335</v>
      </c>
      <c r="I16" s="22">
        <v>176</v>
      </c>
      <c r="J16" s="5787">
        <v>3.24</v>
      </c>
    </row>
    <row r="17" spans="1:10" ht="19.5" customHeight="1">
      <c r="A17" s="5374" t="s">
        <v>52</v>
      </c>
      <c r="B17" s="327">
        <v>850968</v>
      </c>
      <c r="C17" s="22">
        <v>432</v>
      </c>
      <c r="D17" s="5787">
        <v>1.97</v>
      </c>
      <c r="E17" s="327">
        <v>826199</v>
      </c>
      <c r="F17" s="22">
        <v>443</v>
      </c>
      <c r="G17" s="5788">
        <v>1.94</v>
      </c>
      <c r="H17" s="339">
        <v>24769</v>
      </c>
      <c r="I17" s="22">
        <v>238</v>
      </c>
      <c r="J17" s="5787">
        <v>3.05</v>
      </c>
    </row>
    <row r="18" spans="1:10" ht="19.5" customHeight="1">
      <c r="A18" s="5374" t="s">
        <v>53</v>
      </c>
      <c r="B18" s="327">
        <v>999945</v>
      </c>
      <c r="C18" s="22">
        <v>508</v>
      </c>
      <c r="D18" s="5787">
        <v>1.48</v>
      </c>
      <c r="E18" s="327">
        <v>966863</v>
      </c>
      <c r="F18" s="22">
        <v>518</v>
      </c>
      <c r="G18" s="5788">
        <v>1.44</v>
      </c>
      <c r="H18" s="339">
        <v>33082</v>
      </c>
      <c r="I18" s="22">
        <v>318</v>
      </c>
      <c r="J18" s="5787">
        <v>2.67</v>
      </c>
    </row>
    <row r="19" spans="1:10" ht="19.5" customHeight="1">
      <c r="A19" s="5374" t="s">
        <v>54</v>
      </c>
      <c r="B19" s="327">
        <v>1056660</v>
      </c>
      <c r="C19" s="22">
        <v>537</v>
      </c>
      <c r="D19" s="5787">
        <v>0.79</v>
      </c>
      <c r="E19" s="327">
        <v>1022456</v>
      </c>
      <c r="F19" s="22">
        <v>548</v>
      </c>
      <c r="G19" s="5788">
        <v>0.8</v>
      </c>
      <c r="H19" s="339">
        <v>34204</v>
      </c>
      <c r="I19" s="22">
        <v>329</v>
      </c>
      <c r="J19" s="5787">
        <v>0.48</v>
      </c>
    </row>
    <row r="20" spans="1:10" ht="19.5" customHeight="1">
      <c r="A20" s="5374" t="s">
        <v>55</v>
      </c>
      <c r="B20" s="327">
        <v>1178848</v>
      </c>
      <c r="C20" s="22">
        <v>599</v>
      </c>
      <c r="D20" s="5787">
        <v>1.1000000000000001</v>
      </c>
      <c r="E20" s="327">
        <v>1143069</v>
      </c>
      <c r="F20" s="22">
        <v>613</v>
      </c>
      <c r="G20" s="5788">
        <v>1.1200000000000001</v>
      </c>
      <c r="H20" s="339">
        <v>35779</v>
      </c>
      <c r="I20" s="22">
        <v>344</v>
      </c>
      <c r="J20" s="5787">
        <v>0.45</v>
      </c>
    </row>
    <row r="21" spans="1:10" ht="19.5" customHeight="1" thickBot="1">
      <c r="A21" s="5501" t="s">
        <v>56</v>
      </c>
      <c r="B21" s="5789">
        <v>1236817</v>
      </c>
      <c r="C21" s="5712">
        <v>628</v>
      </c>
      <c r="D21" s="5790">
        <v>0.44</v>
      </c>
      <c r="E21" s="5789">
        <v>1196383</v>
      </c>
      <c r="F21" s="5712">
        <v>642</v>
      </c>
      <c r="G21" s="5791">
        <v>0.42</v>
      </c>
      <c r="H21" s="5789">
        <v>40434</v>
      </c>
      <c r="I21" s="5712">
        <v>388</v>
      </c>
      <c r="J21" s="5790">
        <v>1.1200000000000001</v>
      </c>
    </row>
    <row r="22" spans="1:10" ht="22.5" customHeight="1">
      <c r="A22" s="126" t="s">
        <v>57</v>
      </c>
      <c r="B22" s="73"/>
    </row>
    <row r="23" spans="1:10" ht="15" customHeight="1">
      <c r="A23" s="126" t="s">
        <v>58</v>
      </c>
      <c r="B23" s="73"/>
    </row>
    <row r="24" spans="1:10" ht="16.5" customHeight="1">
      <c r="A24" s="5241" t="s">
        <v>59</v>
      </c>
      <c r="B24" s="73"/>
    </row>
  </sheetData>
  <mergeCells count="1">
    <mergeCell ref="A1:C1"/>
  </mergeCells>
  <hyperlinks>
    <hyperlink ref="A1" location="CONTENT!A1" display="Back to table of contents"/>
  </hyperlinks>
  <pageMargins left="0.78740157480314965" right="0.31496062992125984" top="0.74803149606299213" bottom="0.62992125984251968" header="0.86614173228346458" footer="0.51181102362204722"/>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L32"/>
  <sheetViews>
    <sheetView workbookViewId="0">
      <selection sqref="A1:XFD1"/>
    </sheetView>
  </sheetViews>
  <sheetFormatPr defaultColWidth="9.33203125" defaultRowHeight="12.75"/>
  <cols>
    <col min="1" max="1" width="24.33203125" style="5122" customWidth="1"/>
    <col min="2" max="2" width="26" style="5121" customWidth="1"/>
    <col min="3" max="3" width="25.33203125" style="5121" customWidth="1"/>
    <col min="4" max="4" width="25.5" style="5122" customWidth="1"/>
    <col min="5" max="16384" width="9.33203125" style="5122"/>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43.5" customHeight="1">
      <c r="A2" s="5120" t="s">
        <v>767</v>
      </c>
    </row>
    <row r="3" spans="1:90" s="5123" customFormat="1" ht="4.5" customHeight="1" thickBot="1">
      <c r="B3" s="5124"/>
      <c r="C3" s="5124"/>
    </row>
    <row r="4" spans="1:90" ht="30" customHeight="1">
      <c r="A4" s="5125" t="s">
        <v>3</v>
      </c>
      <c r="B4" s="5126" t="s">
        <v>768</v>
      </c>
      <c r="C4" s="5126" t="s">
        <v>6</v>
      </c>
      <c r="D4" s="5127" t="s">
        <v>769</v>
      </c>
    </row>
    <row r="5" spans="1:90" ht="27" customHeight="1">
      <c r="A5" s="5128">
        <v>1972</v>
      </c>
      <c r="B5" s="5129">
        <v>2271</v>
      </c>
      <c r="C5" s="5129">
        <v>956</v>
      </c>
      <c r="D5" s="5130">
        <v>1315</v>
      </c>
    </row>
    <row r="6" spans="1:90" ht="27" customHeight="1">
      <c r="A6" s="5128">
        <v>1973</v>
      </c>
      <c r="B6" s="5129">
        <v>2037</v>
      </c>
      <c r="C6" s="5129">
        <v>844</v>
      </c>
      <c r="D6" s="5130">
        <v>1193</v>
      </c>
    </row>
    <row r="7" spans="1:90" ht="27" customHeight="1">
      <c r="A7" s="5128">
        <v>1974</v>
      </c>
      <c r="B7" s="5129">
        <v>1494</v>
      </c>
      <c r="C7" s="5129">
        <v>606</v>
      </c>
      <c r="D7" s="5130">
        <v>888</v>
      </c>
    </row>
    <row r="8" spans="1:90" ht="27" customHeight="1">
      <c r="A8" s="5128">
        <v>1975</v>
      </c>
      <c r="B8" s="5129">
        <v>874</v>
      </c>
      <c r="C8" s="5129">
        <v>328</v>
      </c>
      <c r="D8" s="5130">
        <v>546</v>
      </c>
    </row>
    <row r="9" spans="1:90" ht="27" customHeight="1">
      <c r="A9" s="5128">
        <v>1976</v>
      </c>
      <c r="B9" s="5129">
        <v>579</v>
      </c>
      <c r="C9" s="5129">
        <v>195</v>
      </c>
      <c r="D9" s="5130">
        <v>384</v>
      </c>
    </row>
    <row r="10" spans="1:90" ht="27" customHeight="1">
      <c r="A10" s="5128">
        <v>1977</v>
      </c>
      <c r="B10" s="5129">
        <v>290</v>
      </c>
      <c r="C10" s="5129">
        <v>120</v>
      </c>
      <c r="D10" s="5130">
        <v>170</v>
      </c>
    </row>
    <row r="11" spans="1:90" ht="27" customHeight="1">
      <c r="A11" s="5128">
        <v>1978</v>
      </c>
      <c r="B11" s="5129">
        <v>320</v>
      </c>
      <c r="C11" s="5129">
        <v>111</v>
      </c>
      <c r="D11" s="5130">
        <v>209</v>
      </c>
    </row>
    <row r="12" spans="1:90" ht="27" customHeight="1">
      <c r="A12" s="5128">
        <v>1979</v>
      </c>
      <c r="B12" s="5129">
        <v>191</v>
      </c>
      <c r="C12" s="5129">
        <v>43</v>
      </c>
      <c r="D12" s="5130">
        <v>148</v>
      </c>
    </row>
    <row r="13" spans="1:90" ht="27" customHeight="1">
      <c r="A13" s="5128">
        <v>1980</v>
      </c>
      <c r="B13" s="5129">
        <v>308</v>
      </c>
      <c r="C13" s="5129">
        <v>84</v>
      </c>
      <c r="D13" s="5130">
        <v>224</v>
      </c>
    </row>
    <row r="14" spans="1:90" ht="27" customHeight="1">
      <c r="A14" s="5128">
        <v>1981</v>
      </c>
      <c r="B14" s="5129">
        <v>485</v>
      </c>
      <c r="C14" s="5129">
        <v>283</v>
      </c>
      <c r="D14" s="5130">
        <v>202</v>
      </c>
    </row>
    <row r="15" spans="1:90" ht="27" customHeight="1">
      <c r="A15" s="5128">
        <v>1982</v>
      </c>
      <c r="B15" s="5129">
        <v>913</v>
      </c>
      <c r="C15" s="5129">
        <v>682</v>
      </c>
      <c r="D15" s="5130">
        <v>231</v>
      </c>
    </row>
    <row r="16" spans="1:90" ht="27" customHeight="1">
      <c r="A16" s="5128">
        <v>1983</v>
      </c>
      <c r="B16" s="5129">
        <v>1735</v>
      </c>
      <c r="C16" s="5129">
        <v>1437</v>
      </c>
      <c r="D16" s="5130">
        <v>298</v>
      </c>
    </row>
    <row r="17" spans="1:4" ht="27" customHeight="1">
      <c r="A17" s="5128">
        <v>1984</v>
      </c>
      <c r="B17" s="5129">
        <v>1961</v>
      </c>
      <c r="C17" s="5129">
        <v>1256</v>
      </c>
      <c r="D17" s="5130">
        <v>705</v>
      </c>
    </row>
    <row r="18" spans="1:4" ht="27" customHeight="1">
      <c r="A18" s="5128">
        <v>1985</v>
      </c>
      <c r="B18" s="5129">
        <v>1585</v>
      </c>
      <c r="C18" s="5129">
        <v>742</v>
      </c>
      <c r="D18" s="5130">
        <v>843</v>
      </c>
    </row>
    <row r="19" spans="1:4" ht="27" customHeight="1">
      <c r="A19" s="5128">
        <v>1986</v>
      </c>
      <c r="B19" s="5129">
        <v>2014</v>
      </c>
      <c r="C19" s="5129">
        <v>931</v>
      </c>
      <c r="D19" s="5130">
        <v>1083</v>
      </c>
    </row>
    <row r="20" spans="1:4" ht="27" customHeight="1">
      <c r="A20" s="5128">
        <v>1987</v>
      </c>
      <c r="B20" s="5129">
        <v>3339</v>
      </c>
      <c r="C20" s="5129">
        <v>1545</v>
      </c>
      <c r="D20" s="5130">
        <v>1794</v>
      </c>
    </row>
    <row r="21" spans="1:4" ht="27" customHeight="1">
      <c r="A21" s="5128">
        <v>1988</v>
      </c>
      <c r="B21" s="5129">
        <v>2493</v>
      </c>
      <c r="C21" s="5129">
        <v>1186</v>
      </c>
      <c r="D21" s="5130">
        <v>1307</v>
      </c>
    </row>
    <row r="22" spans="1:4" ht="27" customHeight="1">
      <c r="A22" s="5128">
        <v>1989</v>
      </c>
      <c r="B22" s="5129">
        <v>1752</v>
      </c>
      <c r="C22" s="5129">
        <v>1082</v>
      </c>
      <c r="D22" s="5130">
        <v>670</v>
      </c>
    </row>
    <row r="23" spans="1:4" ht="27" customHeight="1">
      <c r="A23" s="5128">
        <v>1990</v>
      </c>
      <c r="B23" s="5129">
        <v>1042</v>
      </c>
      <c r="C23" s="5129">
        <v>674</v>
      </c>
      <c r="D23" s="5130">
        <v>368</v>
      </c>
    </row>
    <row r="24" spans="1:4" ht="27" customHeight="1">
      <c r="A24" s="5128">
        <v>1991</v>
      </c>
      <c r="B24" s="5129">
        <v>715</v>
      </c>
      <c r="C24" s="5129">
        <v>483</v>
      </c>
      <c r="D24" s="5130">
        <v>232</v>
      </c>
    </row>
    <row r="25" spans="1:4" ht="27" customHeight="1">
      <c r="A25" s="5128">
        <v>1992</v>
      </c>
      <c r="B25" s="5129">
        <v>437</v>
      </c>
      <c r="C25" s="5129">
        <v>244</v>
      </c>
      <c r="D25" s="5130">
        <v>193</v>
      </c>
    </row>
    <row r="26" spans="1:4" ht="27" customHeight="1">
      <c r="A26" s="5128">
        <v>1993</v>
      </c>
      <c r="B26" s="5129">
        <v>1161</v>
      </c>
      <c r="C26" s="5129">
        <v>539</v>
      </c>
      <c r="D26" s="5130">
        <v>622</v>
      </c>
    </row>
    <row r="27" spans="1:4" ht="27" customHeight="1">
      <c r="A27" s="5128">
        <v>1994</v>
      </c>
      <c r="B27" s="5129">
        <v>1900</v>
      </c>
      <c r="C27" s="5129">
        <v>882</v>
      </c>
      <c r="D27" s="5130">
        <v>1018</v>
      </c>
    </row>
    <row r="28" spans="1:4" ht="9" customHeight="1" thickBot="1">
      <c r="A28" s="5131"/>
      <c r="B28" s="5132"/>
      <c r="C28" s="5132"/>
      <c r="D28" s="5133"/>
    </row>
    <row r="29" spans="1:4" ht="3.75" customHeight="1">
      <c r="A29" s="5134"/>
      <c r="B29" s="5135"/>
      <c r="C29" s="5135"/>
      <c r="D29" s="5134"/>
    </row>
    <row r="30" spans="1:4" ht="15" customHeight="1">
      <c r="A30" s="5136" t="s">
        <v>770</v>
      </c>
      <c r="B30" s="5137"/>
      <c r="C30" s="5137"/>
      <c r="D30" s="5138"/>
    </row>
    <row r="31" spans="1:4" ht="15" customHeight="1">
      <c r="A31" s="5138" t="s">
        <v>771</v>
      </c>
      <c r="B31" s="5137"/>
      <c r="C31" s="5137"/>
      <c r="D31" s="5138"/>
    </row>
    <row r="32" spans="1:4" ht="15" customHeight="1"/>
  </sheetData>
  <mergeCells count="1">
    <mergeCell ref="A1:C1"/>
  </mergeCells>
  <hyperlinks>
    <hyperlink ref="A1" location="CONTENT!A1" display="Back to table of contents"/>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CL29"/>
  <sheetViews>
    <sheetView workbookViewId="0">
      <selection sqref="A1:XFD1"/>
    </sheetView>
  </sheetViews>
  <sheetFormatPr defaultColWidth="9.33203125" defaultRowHeight="15.75"/>
  <cols>
    <col min="1" max="1" width="2.5" style="5090" customWidth="1"/>
    <col min="2" max="2" width="25.1640625" style="5090" customWidth="1"/>
    <col min="3" max="4" width="14.1640625" style="5090" customWidth="1"/>
    <col min="5" max="5" width="13.1640625" style="5090" customWidth="1"/>
    <col min="6" max="6" width="13.5" style="5090" customWidth="1"/>
    <col min="7" max="7" width="13.6640625" style="5091" customWidth="1"/>
    <col min="8" max="8" width="14.5" style="5091" customWidth="1"/>
    <col min="9" max="10" width="13.6640625" style="5091" customWidth="1"/>
    <col min="11" max="11" width="3.33203125" style="5091" customWidth="1"/>
    <col min="12" max="12" width="1.1640625" style="5091" customWidth="1"/>
    <col min="13" max="16384" width="9.33203125" style="5090"/>
  </cols>
  <sheetData>
    <row r="1" spans="1:90"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5088" customFormat="1" ht="27.75" customHeight="1">
      <c r="A2" s="5087" t="s">
        <v>772</v>
      </c>
    </row>
    <row r="3" spans="1:90" ht="4.5" customHeight="1" thickBot="1">
      <c r="A3" s="5089"/>
    </row>
    <row r="4" spans="1:90" s="5098" customFormat="1" ht="20.25" customHeight="1">
      <c r="A4" s="5092"/>
      <c r="B4" s="5093" t="s">
        <v>773</v>
      </c>
      <c r="C4" s="5094">
        <v>2012</v>
      </c>
      <c r="D4" s="5094">
        <v>2013</v>
      </c>
      <c r="E4" s="5094">
        <v>2014</v>
      </c>
      <c r="F4" s="5094">
        <v>2015</v>
      </c>
      <c r="G4" s="5094">
        <v>2016</v>
      </c>
      <c r="H4" s="5094">
        <v>2017</v>
      </c>
      <c r="I4" s="5095">
        <v>2018</v>
      </c>
      <c r="J4" s="5096">
        <v>2019</v>
      </c>
      <c r="K4" s="5097"/>
      <c r="L4" s="5097"/>
    </row>
    <row r="5" spans="1:90" ht="21" customHeight="1">
      <c r="A5" s="5099"/>
      <c r="B5" s="5100" t="s">
        <v>318</v>
      </c>
      <c r="C5" s="5101">
        <v>17009</v>
      </c>
      <c r="D5" s="5101">
        <v>18340</v>
      </c>
      <c r="E5" s="5101">
        <v>17434</v>
      </c>
      <c r="F5" s="5101">
        <v>17835</v>
      </c>
      <c r="G5" s="5101">
        <v>18559</v>
      </c>
      <c r="H5" s="5101">
        <v>21271</v>
      </c>
      <c r="I5" s="5102">
        <v>20949</v>
      </c>
      <c r="J5" s="5103">
        <v>18997</v>
      </c>
      <c r="K5" s="5104"/>
      <c r="L5" s="5104"/>
    </row>
    <row r="6" spans="1:90" ht="18.75" customHeight="1">
      <c r="A6" s="5099"/>
      <c r="B6" s="5100" t="s">
        <v>774</v>
      </c>
      <c r="C6" s="5101">
        <v>10967</v>
      </c>
      <c r="D6" s="5101">
        <v>11562</v>
      </c>
      <c r="E6" s="5101">
        <v>11465</v>
      </c>
      <c r="F6" s="5101">
        <v>14223</v>
      </c>
      <c r="G6" s="5101">
        <v>15675</v>
      </c>
      <c r="H6" s="5101">
        <v>16420</v>
      </c>
      <c r="I6" s="5102">
        <v>15727</v>
      </c>
      <c r="J6" s="5103">
        <v>16959</v>
      </c>
      <c r="K6" s="5104"/>
      <c r="L6" s="5104"/>
    </row>
    <row r="7" spans="1:90" ht="17.25" customHeight="1">
      <c r="A7" s="5099"/>
      <c r="B7" s="5100" t="s">
        <v>735</v>
      </c>
      <c r="C7" s="5101">
        <v>256929</v>
      </c>
      <c r="D7" s="5101">
        <v>244737</v>
      </c>
      <c r="E7" s="5101">
        <v>243655</v>
      </c>
      <c r="F7" s="5101">
        <v>254323</v>
      </c>
      <c r="G7" s="5101">
        <v>271963</v>
      </c>
      <c r="H7" s="5101">
        <v>273419</v>
      </c>
      <c r="I7" s="5102">
        <v>285371</v>
      </c>
      <c r="J7" s="5103">
        <v>302038</v>
      </c>
      <c r="K7" s="5104"/>
      <c r="L7" s="5104"/>
    </row>
    <row r="8" spans="1:90" ht="18" customHeight="1">
      <c r="A8" s="5099"/>
      <c r="B8" s="5100" t="s">
        <v>736</v>
      </c>
      <c r="C8" s="5101">
        <v>55186</v>
      </c>
      <c r="D8" s="5101">
        <v>60433</v>
      </c>
      <c r="E8" s="5101">
        <v>62212</v>
      </c>
      <c r="F8" s="5101">
        <v>75237</v>
      </c>
      <c r="G8" s="5101">
        <v>103761</v>
      </c>
      <c r="H8" s="5101">
        <v>118856</v>
      </c>
      <c r="I8" s="5102">
        <v>132780</v>
      </c>
      <c r="J8" s="5103">
        <v>129100</v>
      </c>
      <c r="K8" s="5104"/>
      <c r="L8" s="5104"/>
    </row>
    <row r="9" spans="1:90" ht="18" customHeight="1">
      <c r="A9" s="5099"/>
      <c r="B9" s="5100" t="s">
        <v>738</v>
      </c>
      <c r="C9" s="5101">
        <v>55197</v>
      </c>
      <c r="D9" s="5101">
        <v>57253</v>
      </c>
      <c r="E9" s="5101">
        <v>61162</v>
      </c>
      <c r="F9" s="5101">
        <v>72135</v>
      </c>
      <c r="G9" s="5101">
        <v>82670</v>
      </c>
      <c r="H9" s="5101">
        <v>86294</v>
      </c>
      <c r="I9" s="5102">
        <v>85765</v>
      </c>
      <c r="J9" s="5103">
        <v>75673</v>
      </c>
      <c r="K9" s="5104"/>
      <c r="L9" s="5104"/>
    </row>
    <row r="10" spans="1:90" ht="18.75" customHeight="1">
      <c r="A10" s="5099"/>
      <c r="B10" s="5100" t="s">
        <v>739</v>
      </c>
      <c r="C10" s="5101">
        <v>40009</v>
      </c>
      <c r="D10" s="5101">
        <v>31145</v>
      </c>
      <c r="E10" s="5101">
        <v>29553</v>
      </c>
      <c r="F10" s="5101">
        <v>29185</v>
      </c>
      <c r="G10" s="5101">
        <v>31337</v>
      </c>
      <c r="H10" s="5101">
        <v>35101</v>
      </c>
      <c r="I10" s="5102">
        <v>38361</v>
      </c>
      <c r="J10" s="5103">
        <v>41991</v>
      </c>
      <c r="K10" s="5104"/>
      <c r="L10" s="5104"/>
    </row>
    <row r="11" spans="1:90" ht="16.5" customHeight="1">
      <c r="A11" s="5099"/>
      <c r="B11" s="5100" t="s">
        <v>775</v>
      </c>
      <c r="C11" s="5101">
        <v>1641</v>
      </c>
      <c r="D11" s="5101">
        <v>1754</v>
      </c>
      <c r="E11" s="5101">
        <v>1653</v>
      </c>
      <c r="F11" s="5101">
        <v>1415</v>
      </c>
      <c r="G11" s="5101">
        <v>2655</v>
      </c>
      <c r="H11" s="5101">
        <v>2315</v>
      </c>
      <c r="I11" s="5102">
        <v>2046</v>
      </c>
      <c r="J11" s="5103">
        <v>2234</v>
      </c>
      <c r="K11" s="5104"/>
      <c r="L11" s="5104"/>
    </row>
    <row r="12" spans="1:90" ht="21" customHeight="1">
      <c r="A12" s="5099"/>
      <c r="B12" s="5100" t="s">
        <v>302</v>
      </c>
      <c r="C12" s="5101">
        <v>2705</v>
      </c>
      <c r="D12" s="5101">
        <v>2865</v>
      </c>
      <c r="E12" s="5101">
        <v>3266</v>
      </c>
      <c r="F12" s="5101">
        <v>3376</v>
      </c>
      <c r="G12" s="5101">
        <v>3185</v>
      </c>
      <c r="H12" s="5101">
        <v>3422</v>
      </c>
      <c r="I12" s="5102">
        <v>4035</v>
      </c>
      <c r="J12" s="5103">
        <v>4887</v>
      </c>
      <c r="K12" s="5104"/>
      <c r="L12" s="5104"/>
    </row>
    <row r="13" spans="1:90" ht="21" customHeight="1">
      <c r="A13" s="5099"/>
      <c r="B13" s="5100" t="s">
        <v>740</v>
      </c>
      <c r="C13" s="5101">
        <v>13563</v>
      </c>
      <c r="D13" s="5101">
        <v>13941</v>
      </c>
      <c r="E13" s="5101">
        <v>13038</v>
      </c>
      <c r="F13" s="5101">
        <v>12215</v>
      </c>
      <c r="G13" s="5101">
        <v>11740</v>
      </c>
      <c r="H13" s="5101">
        <v>12730</v>
      </c>
      <c r="I13" s="5102">
        <v>14365</v>
      </c>
      <c r="J13" s="5103">
        <v>15979</v>
      </c>
      <c r="K13" s="5104"/>
      <c r="L13" s="5104"/>
    </row>
    <row r="14" spans="1:90" ht="19.5" customHeight="1">
      <c r="A14" s="5099"/>
      <c r="B14" s="5100" t="s">
        <v>743</v>
      </c>
      <c r="C14" s="5101">
        <v>144340</v>
      </c>
      <c r="D14" s="5101">
        <v>143174</v>
      </c>
      <c r="E14" s="5101">
        <v>141659</v>
      </c>
      <c r="F14" s="5101">
        <v>143845</v>
      </c>
      <c r="G14" s="5101">
        <v>146203</v>
      </c>
      <c r="H14" s="5101">
        <v>146040</v>
      </c>
      <c r="I14" s="5102">
        <v>138439</v>
      </c>
      <c r="J14" s="5103">
        <v>137570</v>
      </c>
      <c r="K14" s="5104"/>
      <c r="L14" s="5104"/>
    </row>
    <row r="15" spans="1:90" ht="18.75" customHeight="1">
      <c r="A15" s="5099"/>
      <c r="B15" s="5100" t="s">
        <v>305</v>
      </c>
      <c r="C15" s="5101">
        <v>6779</v>
      </c>
      <c r="D15" s="5101">
        <v>7183</v>
      </c>
      <c r="E15" s="5101">
        <v>6926</v>
      </c>
      <c r="F15" s="5101">
        <v>5652</v>
      </c>
      <c r="G15" s="5101">
        <v>6393</v>
      </c>
      <c r="H15" s="5101">
        <v>6258</v>
      </c>
      <c r="I15" s="5102">
        <v>5370</v>
      </c>
      <c r="J15" s="5103">
        <v>6838</v>
      </c>
      <c r="K15" s="5104"/>
      <c r="L15" s="5104"/>
    </row>
    <row r="16" spans="1:90" ht="19.5" customHeight="1">
      <c r="A16" s="5099"/>
      <c r="B16" s="5100" t="s">
        <v>744</v>
      </c>
      <c r="C16" s="5101">
        <v>2078</v>
      </c>
      <c r="D16" s="5101">
        <v>2110</v>
      </c>
      <c r="E16" s="5101">
        <v>1849</v>
      </c>
      <c r="F16" s="5101">
        <v>1779</v>
      </c>
      <c r="G16" s="5101">
        <v>2840</v>
      </c>
      <c r="H16" s="5101">
        <v>3230</v>
      </c>
      <c r="I16" s="5102">
        <v>2809</v>
      </c>
      <c r="J16" s="5103">
        <v>2794</v>
      </c>
      <c r="K16" s="5104"/>
      <c r="L16" s="5104"/>
    </row>
    <row r="17" spans="1:12" ht="21" customHeight="1">
      <c r="A17" s="5099"/>
      <c r="B17" s="5100" t="s">
        <v>776</v>
      </c>
      <c r="C17" s="5101">
        <v>89058</v>
      </c>
      <c r="D17" s="5101">
        <v>94137</v>
      </c>
      <c r="E17" s="5101">
        <v>93075</v>
      </c>
      <c r="F17" s="5101">
        <v>101943</v>
      </c>
      <c r="G17" s="5101">
        <v>104834</v>
      </c>
      <c r="H17" s="5101">
        <v>112129</v>
      </c>
      <c r="I17" s="5102">
        <v>128097</v>
      </c>
      <c r="J17" s="5103">
        <v>118556</v>
      </c>
      <c r="K17" s="5104"/>
      <c r="L17" s="5104"/>
    </row>
    <row r="18" spans="1:12" ht="21" customHeight="1">
      <c r="A18" s="5099"/>
      <c r="B18" s="5100" t="s">
        <v>777</v>
      </c>
      <c r="C18" s="5101">
        <v>26002</v>
      </c>
      <c r="D18" s="5101">
        <v>27751</v>
      </c>
      <c r="E18" s="5101">
        <v>29273</v>
      </c>
      <c r="F18" s="5101">
        <v>30680</v>
      </c>
      <c r="G18" s="5101">
        <v>36272</v>
      </c>
      <c r="H18" s="5101">
        <v>40252</v>
      </c>
      <c r="I18" s="5102">
        <v>41080</v>
      </c>
      <c r="J18" s="5103">
        <v>42045</v>
      </c>
      <c r="K18" s="5104"/>
      <c r="L18" s="5104"/>
    </row>
    <row r="19" spans="1:12" ht="21" customHeight="1">
      <c r="A19" s="5099"/>
      <c r="B19" s="5100" t="s">
        <v>746</v>
      </c>
      <c r="C19" s="5101">
        <v>87648</v>
      </c>
      <c r="D19" s="5101">
        <v>97963</v>
      </c>
      <c r="E19" s="5101">
        <v>115239</v>
      </c>
      <c r="F19" s="5101">
        <v>129754</v>
      </c>
      <c r="G19" s="5101">
        <v>141904</v>
      </c>
      <c r="H19" s="5101">
        <v>149807</v>
      </c>
      <c r="I19" s="5102">
        <v>151913</v>
      </c>
      <c r="J19" s="5103">
        <v>141520</v>
      </c>
      <c r="K19" s="5104"/>
      <c r="L19" s="5104"/>
    </row>
    <row r="20" spans="1:12" ht="21" customHeight="1">
      <c r="A20" s="5099"/>
      <c r="B20" s="5100" t="s">
        <v>778</v>
      </c>
      <c r="C20" s="5101">
        <v>6374</v>
      </c>
      <c r="D20" s="5101">
        <v>5741</v>
      </c>
      <c r="E20" s="5101">
        <v>7139</v>
      </c>
      <c r="F20" s="5101">
        <v>8546</v>
      </c>
      <c r="G20" s="5101">
        <v>8524</v>
      </c>
      <c r="H20" s="5101">
        <v>9655</v>
      </c>
      <c r="I20" s="5102">
        <v>10525</v>
      </c>
      <c r="J20" s="5103">
        <v>10407</v>
      </c>
      <c r="K20" s="5104"/>
      <c r="L20" s="5104"/>
    </row>
    <row r="21" spans="1:12" ht="21" customHeight="1">
      <c r="A21" s="5099"/>
      <c r="B21" s="5100" t="s">
        <v>779</v>
      </c>
      <c r="C21" s="5101">
        <v>626</v>
      </c>
      <c r="D21" s="5101">
        <v>899</v>
      </c>
      <c r="E21" s="5101">
        <v>891</v>
      </c>
      <c r="F21" s="5101">
        <v>867</v>
      </c>
      <c r="G21" s="5101">
        <v>999</v>
      </c>
      <c r="H21" s="5101">
        <v>994</v>
      </c>
      <c r="I21" s="5102">
        <v>1124</v>
      </c>
      <c r="J21" s="5103">
        <v>1171</v>
      </c>
      <c r="K21" s="5104"/>
      <c r="L21" s="5104"/>
    </row>
    <row r="22" spans="1:12" ht="21" customHeight="1">
      <c r="A22" s="5099"/>
      <c r="B22" s="5100" t="s">
        <v>780</v>
      </c>
      <c r="C22" s="5101">
        <v>1568</v>
      </c>
      <c r="D22" s="5101">
        <v>1526</v>
      </c>
      <c r="E22" s="5101">
        <v>1735</v>
      </c>
      <c r="F22" s="5101">
        <v>1892</v>
      </c>
      <c r="G22" s="5101">
        <v>2047</v>
      </c>
      <c r="H22" s="5101">
        <v>2553</v>
      </c>
      <c r="I22" s="5102">
        <v>2496</v>
      </c>
      <c r="J22" s="5103">
        <v>3021</v>
      </c>
      <c r="K22" s="5104"/>
      <c r="L22" s="5104"/>
    </row>
    <row r="23" spans="1:12" ht="21" customHeight="1">
      <c r="A23" s="5099"/>
      <c r="B23" s="5100" t="s">
        <v>747</v>
      </c>
      <c r="C23" s="5101">
        <v>147762</v>
      </c>
      <c r="D23" s="5101">
        <v>169989</v>
      </c>
      <c r="E23" s="5101">
        <v>197110</v>
      </c>
      <c r="F23" s="5101">
        <v>246350</v>
      </c>
      <c r="G23" s="5101">
        <v>283666</v>
      </c>
      <c r="H23" s="5101">
        <v>301114</v>
      </c>
      <c r="I23" s="5102">
        <v>318156</v>
      </c>
      <c r="J23" s="5103">
        <v>311708</v>
      </c>
      <c r="K23" s="5104"/>
      <c r="L23" s="5104"/>
    </row>
    <row r="24" spans="1:12" s="5098" customFormat="1" ht="21" customHeight="1" thickBot="1">
      <c r="A24" s="5105"/>
      <c r="B24" s="5106" t="s">
        <v>748</v>
      </c>
      <c r="C24" s="5107">
        <v>965441</v>
      </c>
      <c r="D24" s="5107">
        <v>992503</v>
      </c>
      <c r="E24" s="5107">
        <v>1038334</v>
      </c>
      <c r="F24" s="5107">
        <v>1151252</v>
      </c>
      <c r="G24" s="5107">
        <v>1275227</v>
      </c>
      <c r="H24" s="5107">
        <v>1341860</v>
      </c>
      <c r="I24" s="5108">
        <v>1399408</v>
      </c>
      <c r="J24" s="5109">
        <v>1383488</v>
      </c>
      <c r="K24" s="5110"/>
      <c r="L24" s="5110"/>
    </row>
    <row r="25" spans="1:12" ht="3.75" customHeight="1">
      <c r="A25" s="5111"/>
      <c r="B25" s="5112"/>
      <c r="C25" s="5113"/>
      <c r="D25" s="5113"/>
      <c r="E25" s="5113"/>
      <c r="F25" s="5113"/>
      <c r="G25" s="5113"/>
      <c r="H25" s="5113"/>
      <c r="I25" s="5113"/>
      <c r="J25" s="5113"/>
      <c r="K25" s="5113"/>
      <c r="L25" s="5113"/>
    </row>
    <row r="26" spans="1:12">
      <c r="A26" s="5114"/>
      <c r="C26" s="5115"/>
      <c r="D26" s="5115"/>
      <c r="E26" s="5115"/>
      <c r="F26" s="5115"/>
      <c r="G26" s="5115"/>
      <c r="H26" s="5115"/>
      <c r="I26" s="5115"/>
      <c r="J26" s="5115"/>
      <c r="K26" s="5115"/>
      <c r="L26" s="5115"/>
    </row>
    <row r="27" spans="1:12">
      <c r="C27" s="5116"/>
      <c r="D27" s="5116"/>
      <c r="E27" s="5116"/>
      <c r="F27" s="5116"/>
      <c r="G27" s="5116"/>
      <c r="H27" s="5116"/>
      <c r="I27" s="5116"/>
      <c r="J27" s="5116"/>
    </row>
    <row r="28" spans="1:12">
      <c r="C28" s="5117"/>
      <c r="D28" s="5117"/>
      <c r="E28" s="5117"/>
      <c r="F28" s="5117"/>
      <c r="G28" s="5117"/>
      <c r="H28" s="5117"/>
      <c r="I28" s="5117"/>
      <c r="J28" s="5117"/>
    </row>
    <row r="29" spans="1:12" ht="18.75">
      <c r="B29" s="5118"/>
      <c r="J29" s="5119"/>
    </row>
  </sheetData>
  <mergeCells count="1">
    <mergeCell ref="A1:C1"/>
  </mergeCells>
  <hyperlinks>
    <hyperlink ref="A1" location="CONTENT!A1" display="Back to table of contents"/>
  </hyperlinks>
  <pageMargins left="0.7" right="0.7" top="0.75" bottom="0.75" header="0.3" footer="0.3"/>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CL39"/>
  <sheetViews>
    <sheetView workbookViewId="0">
      <selection sqref="A1:XFD1"/>
    </sheetView>
  </sheetViews>
  <sheetFormatPr defaultColWidth="9.33203125" defaultRowHeight="15.75"/>
  <cols>
    <col min="1" max="1" width="2.33203125" style="430" customWidth="1"/>
    <col min="2" max="2" width="25" style="430" customWidth="1"/>
    <col min="3" max="6" width="14.6640625" style="430" customWidth="1"/>
    <col min="7" max="9" width="14.6640625" style="5057" customWidth="1"/>
    <col min="10" max="10" width="13.83203125" style="5057" customWidth="1"/>
    <col min="11" max="11" width="4.83203125" style="430" customWidth="1"/>
    <col min="12" max="12" width="2.83203125" style="430" customWidth="1"/>
    <col min="13" max="16384" width="9.33203125" style="430"/>
  </cols>
  <sheetData>
    <row r="1" spans="1:90"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429" customFormat="1" ht="21.75" customHeight="1">
      <c r="A2" s="5055" t="s">
        <v>781</v>
      </c>
    </row>
    <row r="3" spans="1:90" ht="6.75" customHeight="1" thickBot="1">
      <c r="A3" s="5056"/>
    </row>
    <row r="4" spans="1:90" s="5063" customFormat="1" ht="24.95" customHeight="1">
      <c r="A4" s="5058"/>
      <c r="B4" s="5059" t="s">
        <v>773</v>
      </c>
      <c r="C4" s="5060" t="s">
        <v>782</v>
      </c>
      <c r="D4" s="5060" t="s">
        <v>718</v>
      </c>
      <c r="E4" s="431" t="s">
        <v>719</v>
      </c>
      <c r="F4" s="431" t="s">
        <v>720</v>
      </c>
      <c r="G4" s="431" t="s">
        <v>783</v>
      </c>
      <c r="H4" s="431" t="s">
        <v>722</v>
      </c>
      <c r="I4" s="5061" t="s">
        <v>723</v>
      </c>
      <c r="J4" s="5062">
        <v>2019</v>
      </c>
    </row>
    <row r="5" spans="1:90" ht="18.95" customHeight="1">
      <c r="A5" s="5064"/>
      <c r="B5" s="5065" t="s">
        <v>318</v>
      </c>
      <c r="C5" s="432">
        <v>219385</v>
      </c>
      <c r="D5" s="432">
        <v>223008</v>
      </c>
      <c r="E5" s="433">
        <v>233759</v>
      </c>
      <c r="F5" s="433">
        <v>239455</v>
      </c>
      <c r="G5" s="432">
        <v>241605</v>
      </c>
      <c r="H5" s="432">
        <v>266452</v>
      </c>
      <c r="I5" s="5066">
        <v>268042</v>
      </c>
      <c r="J5" s="5067">
        <v>250706</v>
      </c>
    </row>
    <row r="6" spans="1:90" ht="18.95" customHeight="1">
      <c r="A6" s="5068"/>
      <c r="B6" s="5069" t="s">
        <v>774</v>
      </c>
      <c r="C6" s="433">
        <v>148383</v>
      </c>
      <c r="D6" s="433">
        <v>159824</v>
      </c>
      <c r="E6" s="433">
        <v>163758</v>
      </c>
      <c r="F6" s="433">
        <v>183529</v>
      </c>
      <c r="G6" s="433">
        <v>199467</v>
      </c>
      <c r="H6" s="433">
        <v>208599</v>
      </c>
      <c r="I6" s="5070">
        <v>196253</v>
      </c>
      <c r="J6" s="5071">
        <v>208537</v>
      </c>
    </row>
    <row r="7" spans="1:90" ht="18.95" customHeight="1">
      <c r="A7" s="5068"/>
      <c r="B7" s="5069" t="s">
        <v>735</v>
      </c>
      <c r="C7" s="433">
        <v>2978517</v>
      </c>
      <c r="D7" s="433">
        <v>3023973</v>
      </c>
      <c r="E7" s="433">
        <v>3115424</v>
      </c>
      <c r="F7" s="433">
        <v>3111266</v>
      </c>
      <c r="G7" s="433">
        <v>3239309</v>
      </c>
      <c r="H7" s="433">
        <v>3180222</v>
      </c>
      <c r="I7" s="5070">
        <v>3374924</v>
      </c>
      <c r="J7" s="5071">
        <v>3461461</v>
      </c>
    </row>
    <row r="8" spans="1:90" ht="18.95" customHeight="1">
      <c r="A8" s="5068"/>
      <c r="B8" s="5069" t="s">
        <v>736</v>
      </c>
      <c r="C8" s="433">
        <v>663498</v>
      </c>
      <c r="D8" s="433">
        <v>718706</v>
      </c>
      <c r="E8" s="433">
        <v>776324</v>
      </c>
      <c r="F8" s="433">
        <v>887733</v>
      </c>
      <c r="G8" s="433">
        <v>1174417</v>
      </c>
      <c r="H8" s="433">
        <v>1277191</v>
      </c>
      <c r="I8" s="5070">
        <v>1365304</v>
      </c>
      <c r="J8" s="5071">
        <v>1256685</v>
      </c>
    </row>
    <row r="9" spans="1:90" ht="18.95" customHeight="1">
      <c r="A9" s="5068"/>
      <c r="B9" s="5069" t="s">
        <v>784</v>
      </c>
      <c r="C9" s="433">
        <v>10003</v>
      </c>
      <c r="D9" s="433">
        <v>9932</v>
      </c>
      <c r="E9" s="433">
        <v>12646</v>
      </c>
      <c r="F9" s="433">
        <v>10941</v>
      </c>
      <c r="G9" s="433">
        <v>10931</v>
      </c>
      <c r="H9" s="433">
        <v>11432</v>
      </c>
      <c r="I9" s="5070">
        <v>10132</v>
      </c>
      <c r="J9" s="5071">
        <v>11264</v>
      </c>
    </row>
    <row r="10" spans="1:90" ht="18.95" customHeight="1">
      <c r="A10" s="5068"/>
      <c r="B10" s="5069" t="s">
        <v>738</v>
      </c>
      <c r="C10" s="433">
        <v>515778</v>
      </c>
      <c r="D10" s="433">
        <v>578976</v>
      </c>
      <c r="E10" s="433">
        <v>611798</v>
      </c>
      <c r="F10" s="433">
        <v>688149</v>
      </c>
      <c r="G10" s="433">
        <v>750365</v>
      </c>
      <c r="H10" s="433">
        <v>780775</v>
      </c>
      <c r="I10" s="5070">
        <v>857580</v>
      </c>
      <c r="J10" s="5071">
        <v>989138</v>
      </c>
    </row>
    <row r="11" spans="1:90" ht="18.95" customHeight="1">
      <c r="A11" s="5068"/>
      <c r="B11" s="5069" t="s">
        <v>739</v>
      </c>
      <c r="C11" s="433">
        <v>387725</v>
      </c>
      <c r="D11" s="433">
        <v>331093</v>
      </c>
      <c r="E11" s="433">
        <v>308522</v>
      </c>
      <c r="F11" s="433">
        <v>296473</v>
      </c>
      <c r="G11" s="433">
        <v>310194</v>
      </c>
      <c r="H11" s="433">
        <v>337644</v>
      </c>
      <c r="I11" s="5070">
        <v>370388</v>
      </c>
      <c r="J11" s="5071">
        <v>400035</v>
      </c>
    </row>
    <row r="12" spans="1:90" ht="18.95" customHeight="1">
      <c r="A12" s="5068"/>
      <c r="B12" s="5069" t="s">
        <v>775</v>
      </c>
      <c r="C12" s="433">
        <v>11141</v>
      </c>
      <c r="D12" s="433">
        <v>10116</v>
      </c>
      <c r="E12" s="433">
        <v>8671</v>
      </c>
      <c r="F12" s="433">
        <v>9047</v>
      </c>
      <c r="G12" s="433">
        <v>14311</v>
      </c>
      <c r="H12" s="433">
        <v>14095</v>
      </c>
      <c r="I12" s="5070">
        <v>12148</v>
      </c>
      <c r="J12" s="5071">
        <v>11223</v>
      </c>
    </row>
    <row r="13" spans="1:90" ht="18.95" customHeight="1">
      <c r="A13" s="5068"/>
      <c r="B13" s="5069" t="s">
        <v>302</v>
      </c>
      <c r="C13" s="433">
        <v>18296</v>
      </c>
      <c r="D13" s="433">
        <v>22109</v>
      </c>
      <c r="E13" s="433">
        <v>25045</v>
      </c>
      <c r="F13" s="433">
        <v>26038</v>
      </c>
      <c r="G13" s="433">
        <v>25010</v>
      </c>
      <c r="H13" s="433">
        <v>28272</v>
      </c>
      <c r="I13" s="5070">
        <v>31648</v>
      </c>
      <c r="J13" s="5071">
        <v>39387</v>
      </c>
    </row>
    <row r="14" spans="1:90" ht="18.95" customHeight="1">
      <c r="A14" s="5068"/>
      <c r="B14" s="5069" t="s">
        <v>740</v>
      </c>
      <c r="C14" s="433">
        <v>138998</v>
      </c>
      <c r="D14" s="433">
        <v>151390</v>
      </c>
      <c r="E14" s="433">
        <v>181578</v>
      </c>
      <c r="F14" s="433">
        <v>189158</v>
      </c>
      <c r="G14" s="433">
        <v>198344</v>
      </c>
      <c r="H14" s="433">
        <v>210808</v>
      </c>
      <c r="I14" s="5070">
        <v>214942</v>
      </c>
      <c r="J14" s="5071">
        <v>213301</v>
      </c>
    </row>
    <row r="15" spans="1:90" ht="18.95" customHeight="1">
      <c r="A15" s="5068"/>
      <c r="B15" s="5069" t="s">
        <v>742</v>
      </c>
      <c r="C15" s="433">
        <v>226741</v>
      </c>
      <c r="D15" s="433">
        <v>376235</v>
      </c>
      <c r="E15" s="433">
        <v>469163</v>
      </c>
      <c r="F15" s="433">
        <v>650925</v>
      </c>
      <c r="G15" s="433">
        <v>559972</v>
      </c>
      <c r="H15" s="433">
        <v>544858</v>
      </c>
      <c r="I15" s="5070">
        <v>513754</v>
      </c>
      <c r="J15" s="5071">
        <v>477770</v>
      </c>
    </row>
    <row r="16" spans="1:90" ht="18.95" customHeight="1">
      <c r="A16" s="5068"/>
      <c r="B16" s="5069" t="s">
        <v>743</v>
      </c>
      <c r="C16" s="433">
        <v>1042124</v>
      </c>
      <c r="D16" s="433">
        <v>1016159</v>
      </c>
      <c r="E16" s="433">
        <v>996852</v>
      </c>
      <c r="F16" s="433">
        <v>998274</v>
      </c>
      <c r="G16" s="433">
        <v>995309</v>
      </c>
      <c r="H16" s="433">
        <v>989005</v>
      </c>
      <c r="I16" s="5070">
        <v>952281</v>
      </c>
      <c r="J16" s="5071">
        <v>932025</v>
      </c>
    </row>
    <row r="17" spans="1:13" ht="18.95" customHeight="1">
      <c r="A17" s="5068"/>
      <c r="B17" s="5069" t="s">
        <v>305</v>
      </c>
      <c r="C17" s="433">
        <v>66202</v>
      </c>
      <c r="D17" s="433">
        <v>66468</v>
      </c>
      <c r="E17" s="433">
        <v>62395</v>
      </c>
      <c r="F17" s="433">
        <v>58787</v>
      </c>
      <c r="G17" s="433">
        <v>65135</v>
      </c>
      <c r="H17" s="433">
        <v>64958</v>
      </c>
      <c r="I17" s="5070">
        <v>53417</v>
      </c>
      <c r="J17" s="5071">
        <v>67283</v>
      </c>
    </row>
    <row r="18" spans="1:13" ht="18.95" customHeight="1">
      <c r="A18" s="5068"/>
      <c r="B18" s="5069" t="s">
        <v>744</v>
      </c>
      <c r="C18" s="433">
        <v>15243</v>
      </c>
      <c r="D18" s="433">
        <v>20004</v>
      </c>
      <c r="E18" s="433">
        <v>16888</v>
      </c>
      <c r="F18" s="433">
        <v>15875</v>
      </c>
      <c r="G18" s="433">
        <v>22161</v>
      </c>
      <c r="H18" s="433">
        <v>23350</v>
      </c>
      <c r="I18" s="5070">
        <v>22982</v>
      </c>
      <c r="J18" s="5071">
        <v>22024</v>
      </c>
    </row>
    <row r="19" spans="1:13" ht="18.95" customHeight="1">
      <c r="A19" s="5068"/>
      <c r="B19" s="5069" t="s">
        <v>776</v>
      </c>
      <c r="C19" s="433">
        <v>734287</v>
      </c>
      <c r="D19" s="433">
        <v>786433</v>
      </c>
      <c r="E19" s="433">
        <v>784424</v>
      </c>
      <c r="F19" s="433">
        <v>835862</v>
      </c>
      <c r="G19" s="433">
        <v>862513</v>
      </c>
      <c r="H19" s="433">
        <v>920225</v>
      </c>
      <c r="I19" s="5070">
        <v>1003710</v>
      </c>
      <c r="J19" s="5071">
        <v>991897</v>
      </c>
    </row>
    <row r="20" spans="1:13" ht="18.95" customHeight="1">
      <c r="A20" s="5068"/>
      <c r="B20" s="5069" t="s">
        <v>777</v>
      </c>
      <c r="C20" s="433">
        <v>317601</v>
      </c>
      <c r="D20" s="433">
        <v>347927</v>
      </c>
      <c r="E20" s="433">
        <v>373111</v>
      </c>
      <c r="F20" s="433">
        <v>369779</v>
      </c>
      <c r="G20" s="433">
        <v>414284</v>
      </c>
      <c r="H20" s="433">
        <v>464546</v>
      </c>
      <c r="I20" s="5070">
        <v>471147</v>
      </c>
      <c r="J20" s="5071">
        <v>469866</v>
      </c>
    </row>
    <row r="21" spans="1:13" ht="18.95" customHeight="1">
      <c r="A21" s="5068"/>
      <c r="B21" s="5069" t="s">
        <v>746</v>
      </c>
      <c r="C21" s="433">
        <v>1140129</v>
      </c>
      <c r="D21" s="433">
        <v>1370172</v>
      </c>
      <c r="E21" s="433">
        <v>1528786</v>
      </c>
      <c r="F21" s="433">
        <v>1599775</v>
      </c>
      <c r="G21" s="433">
        <v>1717793</v>
      </c>
      <c r="H21" s="433">
        <v>1728279</v>
      </c>
      <c r="I21" s="5070">
        <v>1712734</v>
      </c>
      <c r="J21" s="5071">
        <v>1620673</v>
      </c>
    </row>
    <row r="22" spans="1:13" ht="18.95" customHeight="1">
      <c r="A22" s="5068"/>
      <c r="B22" s="5069" t="s">
        <v>778</v>
      </c>
      <c r="C22" s="433">
        <v>54691</v>
      </c>
      <c r="D22" s="433">
        <v>57064</v>
      </c>
      <c r="E22" s="433">
        <v>66462</v>
      </c>
      <c r="F22" s="433">
        <v>79294</v>
      </c>
      <c r="G22" s="433">
        <v>78838</v>
      </c>
      <c r="H22" s="433">
        <v>85484</v>
      </c>
      <c r="I22" s="5070">
        <v>91356</v>
      </c>
      <c r="J22" s="5071">
        <v>93051</v>
      </c>
    </row>
    <row r="23" spans="1:13" ht="18.95" customHeight="1">
      <c r="A23" s="5068"/>
      <c r="B23" s="5069" t="s">
        <v>780</v>
      </c>
      <c r="C23" s="433">
        <v>17296</v>
      </c>
      <c r="D23" s="433">
        <v>16471</v>
      </c>
      <c r="E23" s="433">
        <v>18317</v>
      </c>
      <c r="F23" s="433">
        <v>20654</v>
      </c>
      <c r="G23" s="433">
        <v>26359</v>
      </c>
      <c r="H23" s="433">
        <v>29082</v>
      </c>
      <c r="I23" s="5070">
        <v>34405</v>
      </c>
      <c r="J23" s="5071">
        <v>34939</v>
      </c>
    </row>
    <row r="24" spans="1:13" ht="18.95" customHeight="1">
      <c r="A24" s="5068"/>
      <c r="B24" s="5069" t="s">
        <v>747</v>
      </c>
      <c r="C24" s="433">
        <v>1337645</v>
      </c>
      <c r="D24" s="433">
        <v>1389538</v>
      </c>
      <c r="E24" s="433">
        <v>1512828</v>
      </c>
      <c r="F24" s="433">
        <v>1778887</v>
      </c>
      <c r="G24" s="433">
        <v>2211590</v>
      </c>
      <c r="H24" s="433">
        <v>2475474</v>
      </c>
      <c r="I24" s="5070">
        <v>2739127</v>
      </c>
      <c r="J24" s="5071">
        <v>2914600</v>
      </c>
    </row>
    <row r="25" spans="1:13" ht="3.75" customHeight="1">
      <c r="A25" s="5072"/>
      <c r="B25" s="5073"/>
      <c r="C25" s="434"/>
      <c r="D25" s="434"/>
      <c r="E25" s="434"/>
      <c r="F25" s="434"/>
      <c r="G25" s="434"/>
      <c r="H25" s="434"/>
      <c r="I25" s="5074"/>
      <c r="J25" s="5075"/>
    </row>
    <row r="26" spans="1:13" s="5063" customFormat="1" ht="16.5" customHeight="1">
      <c r="A26" s="5076"/>
      <c r="B26" s="5077" t="s">
        <v>748</v>
      </c>
      <c r="C26" s="435">
        <v>10043683</v>
      </c>
      <c r="D26" s="435">
        <v>10675598</v>
      </c>
      <c r="E26" s="435">
        <v>11266751</v>
      </c>
      <c r="F26" s="435">
        <v>12049901</v>
      </c>
      <c r="G26" s="435">
        <v>13117907</v>
      </c>
      <c r="H26" s="435">
        <v>13640751</v>
      </c>
      <c r="I26" s="436">
        <v>14296274</v>
      </c>
      <c r="J26" s="437">
        <v>14465865</v>
      </c>
    </row>
    <row r="27" spans="1:13" ht="4.5" customHeight="1" thickBot="1">
      <c r="A27" s="5078"/>
      <c r="B27" s="5079"/>
      <c r="C27" s="438"/>
      <c r="D27" s="438"/>
      <c r="E27" s="438"/>
      <c r="F27" s="438"/>
      <c r="G27" s="438"/>
      <c r="H27" s="438"/>
      <c r="I27" s="5080"/>
      <c r="J27" s="5081"/>
    </row>
    <row r="28" spans="1:13" ht="15.75" customHeight="1">
      <c r="A28" s="5082" t="s">
        <v>762</v>
      </c>
      <c r="B28" s="5083" t="s">
        <v>785</v>
      </c>
      <c r="C28" s="428"/>
      <c r="D28" s="428"/>
      <c r="E28" s="428"/>
      <c r="F28" s="428"/>
      <c r="G28" s="428"/>
      <c r="H28" s="428"/>
      <c r="I28" s="428"/>
      <c r="J28" s="428"/>
    </row>
    <row r="29" spans="1:13" ht="15.75" customHeight="1">
      <c r="A29" s="5082"/>
      <c r="B29" s="5083" t="s">
        <v>786</v>
      </c>
      <c r="C29" s="428"/>
      <c r="D29" s="428"/>
      <c r="E29" s="428"/>
      <c r="F29" s="428"/>
      <c r="G29" s="428"/>
      <c r="H29" s="428"/>
      <c r="I29" s="428"/>
      <c r="J29" s="428"/>
    </row>
    <row r="30" spans="1:13" ht="13.5">
      <c r="A30" s="5082" t="s">
        <v>764</v>
      </c>
      <c r="B30" s="428" t="s">
        <v>753</v>
      </c>
      <c r="C30" s="5084"/>
      <c r="D30" s="5084"/>
      <c r="E30" s="5084"/>
      <c r="F30" s="5084"/>
      <c r="G30" s="5084"/>
      <c r="H30" s="5084"/>
      <c r="I30" s="5084"/>
      <c r="J30" s="5084"/>
    </row>
    <row r="31" spans="1:13" ht="12.75">
      <c r="A31" s="5085"/>
      <c r="B31" s="428"/>
      <c r="C31" s="5084"/>
      <c r="D31" s="5084"/>
      <c r="E31" s="5084"/>
      <c r="F31" s="5084"/>
      <c r="G31" s="5084"/>
      <c r="H31" s="5084"/>
      <c r="I31" s="5084"/>
      <c r="J31" s="5084"/>
      <c r="M31" s="5069"/>
    </row>
    <row r="32" spans="1:13">
      <c r="B32" s="5086"/>
      <c r="M32" s="439"/>
    </row>
    <row r="33" spans="13:13">
      <c r="M33" s="439"/>
    </row>
    <row r="34" spans="13:13">
      <c r="M34" s="439"/>
    </row>
    <row r="35" spans="13:13">
      <c r="M35" s="439"/>
    </row>
    <row r="36" spans="13:13">
      <c r="M36" s="439"/>
    </row>
    <row r="37" spans="13:13">
      <c r="M37" s="439"/>
    </row>
    <row r="38" spans="13:13">
      <c r="M38" s="5069"/>
    </row>
    <row r="39" spans="13:13">
      <c r="M39" s="5069"/>
    </row>
  </sheetData>
  <mergeCells count="1">
    <mergeCell ref="A1:C1"/>
  </mergeCells>
  <hyperlinks>
    <hyperlink ref="A1" location="CONTENT!A1" display="Back to table of contents"/>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CL50"/>
  <sheetViews>
    <sheetView workbookViewId="0">
      <selection sqref="A1:XFD1"/>
    </sheetView>
  </sheetViews>
  <sheetFormatPr defaultColWidth="9.33203125" defaultRowHeight="12.75"/>
  <cols>
    <col min="1" max="1" width="4.5" style="5015" customWidth="1"/>
    <col min="2" max="2" width="12.6640625" style="5015" customWidth="1"/>
    <col min="3" max="4" width="19.1640625" style="5016" customWidth="1"/>
    <col min="5" max="6" width="19.1640625" style="5015" customWidth="1"/>
    <col min="7" max="16384" width="9.33203125" style="5015"/>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2.75" customHeight="1"/>
    <row r="3" spans="1:90" s="5019" customFormat="1" ht="20.25" customHeight="1">
      <c r="A3" s="5017" t="s">
        <v>787</v>
      </c>
      <c r="B3" s="5015"/>
      <c r="C3" s="5018"/>
      <c r="D3" s="5018"/>
    </row>
    <row r="4" spans="1:90" s="5019" customFormat="1" ht="8.25" customHeight="1" thickBot="1">
      <c r="C4" s="5018"/>
      <c r="D4" s="5018"/>
    </row>
    <row r="5" spans="1:90" ht="15.95" customHeight="1">
      <c r="A5" s="6322" t="s">
        <v>3</v>
      </c>
      <c r="B5" s="6323"/>
      <c r="C5" s="6328" t="s">
        <v>788</v>
      </c>
      <c r="D5" s="6323" t="s">
        <v>789</v>
      </c>
      <c r="E5" s="6331" t="s">
        <v>790</v>
      </c>
      <c r="F5" s="442"/>
    </row>
    <row r="6" spans="1:90" ht="15.95" customHeight="1">
      <c r="A6" s="6324"/>
      <c r="B6" s="6325"/>
      <c r="C6" s="6329"/>
      <c r="D6" s="6325"/>
      <c r="E6" s="6332"/>
      <c r="F6" s="5020"/>
    </row>
    <row r="7" spans="1:90" ht="15.95" customHeight="1" thickBot="1">
      <c r="A7" s="6326"/>
      <c r="B7" s="6327"/>
      <c r="C7" s="6330"/>
      <c r="D7" s="6327"/>
      <c r="E7" s="6333"/>
      <c r="F7" s="442"/>
    </row>
    <row r="8" spans="1:90" ht="18" customHeight="1">
      <c r="A8" s="5021"/>
      <c r="B8" s="5022">
        <v>2009</v>
      </c>
      <c r="C8" s="440">
        <v>102</v>
      </c>
      <c r="D8" s="5023">
        <v>11456</v>
      </c>
      <c r="E8" s="5024">
        <v>23235</v>
      </c>
      <c r="F8" s="441"/>
    </row>
    <row r="9" spans="1:90" ht="18" customHeight="1">
      <c r="A9" s="5021"/>
      <c r="B9" s="5022">
        <v>2010</v>
      </c>
      <c r="C9" s="440">
        <v>112</v>
      </c>
      <c r="D9" s="5023">
        <v>12075</v>
      </c>
      <c r="E9" s="5024">
        <v>24698</v>
      </c>
      <c r="F9" s="441"/>
    </row>
    <row r="10" spans="1:90" ht="18" customHeight="1">
      <c r="A10" s="5021"/>
      <c r="B10" s="5022" t="s">
        <v>716</v>
      </c>
      <c r="C10" s="440">
        <v>109</v>
      </c>
      <c r="D10" s="5023">
        <v>11925</v>
      </c>
      <c r="E10" s="5024">
        <v>24242</v>
      </c>
      <c r="F10" s="441"/>
    </row>
    <row r="11" spans="1:90" ht="20.25" customHeight="1">
      <c r="A11" s="5021"/>
      <c r="B11" s="5022" t="s">
        <v>717</v>
      </c>
      <c r="C11" s="440">
        <v>117</v>
      </c>
      <c r="D11" s="5023">
        <v>12527</v>
      </c>
      <c r="E11" s="5024">
        <v>25496</v>
      </c>
      <c r="F11" s="441"/>
    </row>
    <row r="12" spans="1:90" ht="20.25" customHeight="1">
      <c r="A12" s="5021"/>
      <c r="B12" s="5022" t="s">
        <v>791</v>
      </c>
      <c r="C12" s="440">
        <v>107</v>
      </c>
      <c r="D12" s="5023">
        <v>12376</v>
      </c>
      <c r="E12" s="5024">
        <v>25105</v>
      </c>
      <c r="F12" s="441"/>
    </row>
    <row r="13" spans="1:90" ht="20.25" customHeight="1">
      <c r="A13" s="5021"/>
      <c r="B13" s="5022">
        <v>2014</v>
      </c>
      <c r="C13" s="440">
        <v>112</v>
      </c>
      <c r="D13" s="5023">
        <v>12799</v>
      </c>
      <c r="E13" s="5024">
        <v>26174</v>
      </c>
      <c r="F13" s="441"/>
    </row>
    <row r="14" spans="1:90" ht="20.25" customHeight="1">
      <c r="A14" s="5021"/>
      <c r="B14" s="5025" t="s">
        <v>720</v>
      </c>
      <c r="C14" s="440">
        <v>115</v>
      </c>
      <c r="D14" s="5023">
        <v>13617</v>
      </c>
      <c r="E14" s="5024">
        <v>28732</v>
      </c>
      <c r="F14" s="441"/>
    </row>
    <row r="15" spans="1:90" ht="20.25" customHeight="1">
      <c r="A15" s="5021"/>
      <c r="B15" s="5025" t="s">
        <v>783</v>
      </c>
      <c r="C15" s="440">
        <v>111</v>
      </c>
      <c r="D15" s="5023">
        <v>13547</v>
      </c>
      <c r="E15" s="5024">
        <v>29139</v>
      </c>
      <c r="F15" s="441"/>
    </row>
    <row r="16" spans="1:90" ht="20.25" customHeight="1">
      <c r="A16" s="5021"/>
      <c r="B16" s="5025" t="s">
        <v>722</v>
      </c>
      <c r="C16" s="440">
        <v>111</v>
      </c>
      <c r="D16" s="5023">
        <v>13511</v>
      </c>
      <c r="E16" s="5024">
        <v>29650</v>
      </c>
      <c r="F16" s="441"/>
    </row>
    <row r="17" spans="1:6" ht="20.25" customHeight="1">
      <c r="A17" s="5021"/>
      <c r="B17" s="5025" t="s">
        <v>723</v>
      </c>
      <c r="C17" s="440">
        <v>113</v>
      </c>
      <c r="D17" s="5023">
        <v>13574</v>
      </c>
      <c r="E17" s="5024">
        <v>30427</v>
      </c>
      <c r="F17" s="441"/>
    </row>
    <row r="18" spans="1:6" ht="20.25" customHeight="1">
      <c r="A18" s="5021"/>
      <c r="B18" s="5025" t="s">
        <v>724</v>
      </c>
      <c r="C18" s="5026" t="s">
        <v>792</v>
      </c>
      <c r="D18" s="5023">
        <v>13489</v>
      </c>
      <c r="E18" s="5024">
        <v>31024</v>
      </c>
      <c r="F18" s="441"/>
    </row>
    <row r="19" spans="1:6" ht="6.75" customHeight="1" thickBot="1">
      <c r="A19" s="5027"/>
      <c r="B19" s="5028"/>
      <c r="C19" s="5029"/>
      <c r="D19" s="5029"/>
      <c r="E19" s="5030"/>
      <c r="F19" s="442"/>
    </row>
    <row r="20" spans="1:6" ht="19.5" customHeight="1">
      <c r="A20" s="5031" t="s">
        <v>793</v>
      </c>
      <c r="B20" s="5032" t="s">
        <v>3940</v>
      </c>
      <c r="C20" s="5033"/>
      <c r="D20" s="5033"/>
      <c r="E20" s="442"/>
      <c r="F20" s="442"/>
    </row>
    <row r="21" spans="1:6" ht="17.25" customHeight="1">
      <c r="A21" s="5031"/>
      <c r="B21" s="5032" t="s">
        <v>794</v>
      </c>
      <c r="C21" s="5033"/>
      <c r="D21" s="5033"/>
      <c r="E21" s="442"/>
      <c r="F21" s="442"/>
    </row>
    <row r="22" spans="1:6" ht="17.100000000000001" customHeight="1">
      <c r="A22" s="5034" t="s">
        <v>764</v>
      </c>
      <c r="B22" s="5032" t="s">
        <v>795</v>
      </c>
      <c r="C22" s="5033"/>
      <c r="D22" s="5033"/>
      <c r="E22" s="442"/>
      <c r="F22" s="442"/>
    </row>
    <row r="23" spans="1:6" ht="5.25" customHeight="1">
      <c r="A23" s="5035" t="s">
        <v>424</v>
      </c>
      <c r="B23" s="5036" t="s">
        <v>424</v>
      </c>
      <c r="C23" s="5033"/>
      <c r="D23" s="5033"/>
      <c r="E23" s="442"/>
      <c r="F23" s="442"/>
    </row>
    <row r="24" spans="1:6" ht="27" customHeight="1">
      <c r="A24" s="5037" t="s">
        <v>796</v>
      </c>
      <c r="B24" s="5038"/>
      <c r="C24" s="5039"/>
      <c r="D24" s="5038"/>
      <c r="E24" s="5038"/>
      <c r="F24" s="5039"/>
    </row>
    <row r="25" spans="1:6" ht="6.75" customHeight="1" thickBot="1">
      <c r="A25" s="5038"/>
      <c r="B25" s="5019"/>
      <c r="C25" s="5039"/>
      <c r="D25" s="5038"/>
      <c r="E25" s="5038"/>
      <c r="F25" s="5039"/>
    </row>
    <row r="26" spans="1:6" ht="21.75" customHeight="1" thickBot="1">
      <c r="A26" s="6314" t="s">
        <v>797</v>
      </c>
      <c r="B26" s="6315"/>
      <c r="C26" s="6320">
        <v>2018</v>
      </c>
      <c r="D26" s="6321"/>
      <c r="E26" s="6320">
        <v>2019</v>
      </c>
      <c r="F26" s="6321"/>
    </row>
    <row r="27" spans="1:6" s="5042" customFormat="1" ht="17.25" customHeight="1">
      <c r="A27" s="6316"/>
      <c r="B27" s="6317"/>
      <c r="C27" s="5040" t="s">
        <v>798</v>
      </c>
      <c r="D27" s="5041" t="s">
        <v>799</v>
      </c>
      <c r="E27" s="5040" t="s">
        <v>798</v>
      </c>
      <c r="F27" s="5041" t="s">
        <v>799</v>
      </c>
    </row>
    <row r="28" spans="1:6" ht="6.75" customHeight="1" thickBot="1">
      <c r="A28" s="6318"/>
      <c r="B28" s="6319"/>
      <c r="C28" s="5043"/>
      <c r="D28" s="5044"/>
      <c r="E28" s="5043"/>
      <c r="F28" s="5044"/>
    </row>
    <row r="29" spans="1:6" ht="13.9" customHeight="1">
      <c r="A29" s="5045" t="s">
        <v>527</v>
      </c>
      <c r="B29" s="5046"/>
      <c r="C29" s="443">
        <v>78</v>
      </c>
      <c r="D29" s="444">
        <v>72</v>
      </c>
      <c r="E29" s="443">
        <v>74</v>
      </c>
      <c r="F29" s="444">
        <v>66</v>
      </c>
    </row>
    <row r="30" spans="1:6" ht="13.9" customHeight="1">
      <c r="A30" s="445" t="s">
        <v>528</v>
      </c>
      <c r="B30" s="446"/>
      <c r="C30" s="443">
        <v>81</v>
      </c>
      <c r="D30" s="444">
        <v>74</v>
      </c>
      <c r="E30" s="443">
        <v>77</v>
      </c>
      <c r="F30" s="444">
        <v>69</v>
      </c>
    </row>
    <row r="31" spans="1:6" ht="13.9" customHeight="1">
      <c r="A31" s="445" t="s">
        <v>529</v>
      </c>
      <c r="B31" s="446"/>
      <c r="C31" s="443">
        <v>78</v>
      </c>
      <c r="D31" s="444">
        <v>72</v>
      </c>
      <c r="E31" s="443">
        <v>72</v>
      </c>
      <c r="F31" s="444">
        <v>64</v>
      </c>
    </row>
    <row r="32" spans="1:6" ht="13.9" customHeight="1">
      <c r="A32" s="445" t="s">
        <v>530</v>
      </c>
      <c r="B32" s="446"/>
      <c r="C32" s="443">
        <v>75</v>
      </c>
      <c r="D32" s="444">
        <v>70</v>
      </c>
      <c r="E32" s="443">
        <v>71</v>
      </c>
      <c r="F32" s="444">
        <v>67</v>
      </c>
    </row>
    <row r="33" spans="1:6" ht="13.9" customHeight="1">
      <c r="A33" s="445" t="s">
        <v>531</v>
      </c>
      <c r="B33" s="446"/>
      <c r="C33" s="443">
        <v>72</v>
      </c>
      <c r="D33" s="444">
        <v>65</v>
      </c>
      <c r="E33" s="443">
        <v>67</v>
      </c>
      <c r="F33" s="444">
        <v>58</v>
      </c>
    </row>
    <row r="34" spans="1:6" ht="13.9" customHeight="1">
      <c r="A34" s="445" t="s">
        <v>532</v>
      </c>
      <c r="B34" s="446"/>
      <c r="C34" s="443">
        <v>62</v>
      </c>
      <c r="D34" s="444">
        <v>56</v>
      </c>
      <c r="E34" s="443">
        <v>65</v>
      </c>
      <c r="F34" s="444">
        <v>57</v>
      </c>
    </row>
    <row r="35" spans="1:6" ht="13.9" customHeight="1">
      <c r="A35" s="445" t="s">
        <v>533</v>
      </c>
      <c r="B35" s="446"/>
      <c r="C35" s="443">
        <v>71</v>
      </c>
      <c r="D35" s="444">
        <v>66</v>
      </c>
      <c r="E35" s="443">
        <v>70</v>
      </c>
      <c r="F35" s="444">
        <v>64</v>
      </c>
    </row>
    <row r="36" spans="1:6" ht="13.9" customHeight="1">
      <c r="A36" s="445" t="s">
        <v>534</v>
      </c>
      <c r="B36" s="446"/>
      <c r="C36" s="443">
        <v>79</v>
      </c>
      <c r="D36" s="444">
        <v>74</v>
      </c>
      <c r="E36" s="443">
        <v>75</v>
      </c>
      <c r="F36" s="444">
        <v>69</v>
      </c>
    </row>
    <row r="37" spans="1:6" ht="13.9" customHeight="1">
      <c r="A37" s="445" t="s">
        <v>535</v>
      </c>
      <c r="B37" s="446"/>
      <c r="C37" s="443">
        <v>82</v>
      </c>
      <c r="D37" s="444">
        <v>72</v>
      </c>
      <c r="E37" s="443">
        <v>77</v>
      </c>
      <c r="F37" s="444">
        <v>65</v>
      </c>
    </row>
    <row r="38" spans="1:6" ht="13.9" customHeight="1">
      <c r="A38" s="445" t="s">
        <v>536</v>
      </c>
      <c r="B38" s="446"/>
      <c r="C38" s="443">
        <v>83</v>
      </c>
      <c r="D38" s="444">
        <v>75</v>
      </c>
      <c r="E38" s="443">
        <v>76</v>
      </c>
      <c r="F38" s="444">
        <v>68</v>
      </c>
    </row>
    <row r="39" spans="1:6" ht="13.9" customHeight="1">
      <c r="A39" s="445" t="s">
        <v>537</v>
      </c>
      <c r="B39" s="446"/>
      <c r="C39" s="443">
        <v>84</v>
      </c>
      <c r="D39" s="444">
        <v>72</v>
      </c>
      <c r="E39" s="443">
        <v>85</v>
      </c>
      <c r="F39" s="444">
        <v>70</v>
      </c>
    </row>
    <row r="40" spans="1:6" ht="13.9" customHeight="1">
      <c r="A40" s="445" t="s">
        <v>538</v>
      </c>
      <c r="B40" s="446"/>
      <c r="C40" s="443">
        <v>77</v>
      </c>
      <c r="D40" s="444">
        <v>70</v>
      </c>
      <c r="E40" s="443">
        <v>79</v>
      </c>
      <c r="F40" s="444">
        <v>70</v>
      </c>
    </row>
    <row r="41" spans="1:6" ht="6.75" customHeight="1" thickBot="1">
      <c r="A41" s="447"/>
      <c r="B41" s="448"/>
      <c r="C41" s="443"/>
      <c r="D41" s="444"/>
      <c r="E41" s="443"/>
      <c r="F41" s="444"/>
    </row>
    <row r="42" spans="1:6" ht="9" customHeight="1">
      <c r="A42" s="6314" t="s">
        <v>800</v>
      </c>
      <c r="B42" s="6315"/>
      <c r="C42" s="449"/>
      <c r="D42" s="450"/>
      <c r="E42" s="449"/>
      <c r="F42" s="450"/>
    </row>
    <row r="43" spans="1:6" s="5042" customFormat="1" ht="14.25" customHeight="1">
      <c r="A43" s="6316"/>
      <c r="B43" s="6317"/>
      <c r="C43" s="451">
        <v>77</v>
      </c>
      <c r="D43" s="452">
        <v>70</v>
      </c>
      <c r="E43" s="451">
        <v>74</v>
      </c>
      <c r="F43" s="452">
        <v>66</v>
      </c>
    </row>
    <row r="44" spans="1:6" ht="8.25" customHeight="1" thickBot="1">
      <c r="A44" s="6318"/>
      <c r="B44" s="6319"/>
      <c r="C44" s="453"/>
      <c r="D44" s="454"/>
      <c r="E44" s="453"/>
      <c r="F44" s="454"/>
    </row>
    <row r="45" spans="1:6" ht="4.5" hidden="1" customHeight="1">
      <c r="A45" s="5038"/>
      <c r="B45" s="5047"/>
      <c r="C45" s="5047"/>
      <c r="D45" s="5047"/>
      <c r="E45" s="5047"/>
      <c r="F45" s="5047"/>
    </row>
    <row r="46" spans="1:6" ht="19.5" customHeight="1">
      <c r="A46" s="5048" t="s">
        <v>762</v>
      </c>
      <c r="B46" s="5049" t="s">
        <v>801</v>
      </c>
      <c r="C46" s="5047"/>
      <c r="D46" s="5047"/>
      <c r="E46" s="5047"/>
      <c r="F46" s="5047"/>
    </row>
    <row r="47" spans="1:6" ht="18.75" customHeight="1">
      <c r="A47" s="5048" t="s">
        <v>764</v>
      </c>
      <c r="B47" s="5049" t="s">
        <v>802</v>
      </c>
      <c r="C47" s="5050"/>
      <c r="D47" s="5051" t="s">
        <v>803</v>
      </c>
      <c r="E47" s="5049"/>
      <c r="F47" s="5049"/>
    </row>
    <row r="48" spans="1:6" ht="10.5" customHeight="1">
      <c r="A48" s="5052"/>
      <c r="B48" s="5049"/>
      <c r="C48" s="5049"/>
      <c r="D48" s="5050" t="s">
        <v>804</v>
      </c>
      <c r="E48" s="5049"/>
      <c r="F48" s="5049"/>
    </row>
    <row r="49" spans="1:6" ht="14.25" customHeight="1">
      <c r="A49" s="5048" t="s">
        <v>805</v>
      </c>
      <c r="B49" s="5049" t="s">
        <v>806</v>
      </c>
      <c r="C49" s="5050"/>
      <c r="D49" s="5051" t="s">
        <v>807</v>
      </c>
      <c r="E49" s="5053"/>
      <c r="F49" s="5054"/>
    </row>
    <row r="50" spans="1:6" ht="9.75" customHeight="1">
      <c r="A50" s="5052"/>
      <c r="B50" s="5049"/>
      <c r="C50" s="5049"/>
      <c r="D50" s="5050" t="s">
        <v>808</v>
      </c>
      <c r="E50" s="5049"/>
      <c r="F50" s="5049"/>
    </row>
  </sheetData>
  <mergeCells count="9">
    <mergeCell ref="A26:B28"/>
    <mergeCell ref="C26:D26"/>
    <mergeCell ref="E26:F26"/>
    <mergeCell ref="A42:B44"/>
    <mergeCell ref="A1:C1"/>
    <mergeCell ref="A5:B7"/>
    <mergeCell ref="C5:C7"/>
    <mergeCell ref="D5:D7"/>
    <mergeCell ref="E5:E7"/>
  </mergeCells>
  <hyperlinks>
    <hyperlink ref="A1" location="CONTENT!A1" display="Back to table of contents"/>
  </hyperlinks>
  <pageMargins left="0.7" right="0.7" top="0.75" bottom="0.75" header="0.3" footer="0.3"/>
  <pageSetup paperSize="9" orientation="portrait" r:id="rId1"/>
  <ignoredErrors>
    <ignoredError sqref="B10:B18 A46:A49"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L56"/>
  <sheetViews>
    <sheetView workbookViewId="0">
      <selection sqref="A1:XFD1"/>
    </sheetView>
  </sheetViews>
  <sheetFormatPr defaultColWidth="9.33203125" defaultRowHeight="15.75"/>
  <cols>
    <col min="1" max="1" width="5.33203125" style="10" customWidth="1"/>
    <col min="2" max="2" width="6" style="10" customWidth="1"/>
    <col min="3" max="3" width="5" style="10" customWidth="1"/>
    <col min="4" max="4" width="6.5" style="10" customWidth="1"/>
    <col min="5" max="5" width="9.33203125" style="10"/>
    <col min="6" max="6" width="11.33203125" style="10" customWidth="1"/>
    <col min="7" max="11" width="9.5" style="10" customWidth="1"/>
    <col min="12" max="16384" width="9.33203125" style="10"/>
  </cols>
  <sheetData>
    <row r="1" spans="1:90">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5" customFormat="1" ht="22.15" customHeight="1">
      <c r="A2" s="6334" t="s">
        <v>809</v>
      </c>
      <c r="B2" s="6334"/>
      <c r="C2" s="6334"/>
      <c r="D2" s="6334"/>
      <c r="E2" s="6334"/>
      <c r="F2" s="6334"/>
      <c r="G2" s="6334"/>
      <c r="H2" s="6334"/>
      <c r="I2" s="6334"/>
      <c r="J2" s="6334"/>
      <c r="K2" s="6334"/>
    </row>
    <row r="3" spans="1:90" s="8" customFormat="1" ht="14.45" customHeight="1">
      <c r="A3" s="6" t="s">
        <v>810</v>
      </c>
      <c r="C3" s="10"/>
    </row>
    <row r="4" spans="1:90" s="8" customFormat="1" ht="16.899999999999999" customHeight="1">
      <c r="C4" s="10"/>
      <c r="D4" s="6" t="s">
        <v>811</v>
      </c>
    </row>
    <row r="5" spans="1:90" ht="17.25" customHeight="1">
      <c r="A5" s="4991"/>
      <c r="B5" s="4992"/>
      <c r="C5" s="4992"/>
      <c r="D5" s="4992"/>
      <c r="E5" s="4992"/>
      <c r="F5" s="4993"/>
      <c r="G5" s="4994">
        <v>2015</v>
      </c>
      <c r="H5" s="4994">
        <v>2016</v>
      </c>
      <c r="I5" s="4994">
        <v>2017</v>
      </c>
      <c r="J5" s="4994">
        <v>2018</v>
      </c>
      <c r="K5" s="4994">
        <v>2019</v>
      </c>
    </row>
    <row r="6" spans="1:90" s="73" customFormat="1" ht="15" customHeight="1">
      <c r="A6" s="4995" t="s">
        <v>812</v>
      </c>
      <c r="B6" s="266"/>
      <c r="C6" s="266"/>
      <c r="D6" s="266"/>
      <c r="E6" s="266"/>
      <c r="F6" s="4996"/>
      <c r="G6" s="4997"/>
      <c r="H6" s="4997"/>
      <c r="I6" s="4997"/>
      <c r="J6" s="4997"/>
      <c r="K6" s="4997"/>
    </row>
    <row r="7" spans="1:90" s="73" customFormat="1" ht="15.75" customHeight="1">
      <c r="A7" s="4998"/>
      <c r="B7" s="266" t="s">
        <v>813</v>
      </c>
      <c r="C7" s="266"/>
      <c r="D7" s="266"/>
      <c r="E7" s="266"/>
      <c r="F7" s="4996"/>
      <c r="G7" s="4999">
        <v>5</v>
      </c>
      <c r="H7" s="4999">
        <v>5</v>
      </c>
      <c r="I7" s="4999">
        <v>5</v>
      </c>
      <c r="J7" s="4999">
        <v>5</v>
      </c>
      <c r="K7" s="4999">
        <v>5</v>
      </c>
    </row>
    <row r="8" spans="1:90" s="73" customFormat="1" ht="15.75" customHeight="1">
      <c r="A8" s="4998"/>
      <c r="B8" s="266" t="s">
        <v>814</v>
      </c>
      <c r="C8" s="266"/>
      <c r="D8" s="266"/>
      <c r="E8" s="266"/>
      <c r="F8" s="4996"/>
      <c r="G8" s="4999">
        <v>3</v>
      </c>
      <c r="H8" s="4999">
        <v>3</v>
      </c>
      <c r="I8" s="4999">
        <v>3</v>
      </c>
      <c r="J8" s="4999">
        <v>3</v>
      </c>
      <c r="K8" s="4999">
        <v>3</v>
      </c>
    </row>
    <row r="9" spans="1:90" s="73" customFormat="1" ht="15" customHeight="1">
      <c r="A9" s="4998"/>
      <c r="B9" s="266" t="s">
        <v>815</v>
      </c>
      <c r="C9" s="266"/>
      <c r="D9" s="266"/>
      <c r="E9" s="266"/>
      <c r="F9" s="4996"/>
      <c r="G9" s="4999"/>
      <c r="H9" s="4999"/>
      <c r="I9" s="4999"/>
      <c r="J9" s="4999"/>
      <c r="K9" s="4999"/>
    </row>
    <row r="10" spans="1:90" s="73" customFormat="1" ht="14.25" customHeight="1">
      <c r="A10" s="4998"/>
      <c r="B10" s="266" t="s">
        <v>816</v>
      </c>
      <c r="C10" s="266"/>
      <c r="D10" s="266"/>
      <c r="E10" s="266"/>
      <c r="F10" s="4996"/>
      <c r="G10" s="4999">
        <v>4</v>
      </c>
      <c r="H10" s="4999">
        <v>4</v>
      </c>
      <c r="I10" s="4999">
        <v>4</v>
      </c>
      <c r="J10" s="4999">
        <v>4</v>
      </c>
      <c r="K10" s="4999">
        <v>4</v>
      </c>
    </row>
    <row r="11" spans="1:90" s="73" customFormat="1" ht="14.25" customHeight="1">
      <c r="A11" s="4995" t="s">
        <v>817</v>
      </c>
      <c r="B11" s="3066"/>
      <c r="C11" s="266"/>
      <c r="D11" s="266"/>
      <c r="E11" s="266"/>
      <c r="F11" s="5000"/>
      <c r="G11" s="5001">
        <v>1</v>
      </c>
      <c r="H11" s="5001">
        <v>1</v>
      </c>
      <c r="I11" s="5001">
        <v>2</v>
      </c>
      <c r="J11" s="5001">
        <v>2</v>
      </c>
      <c r="K11" s="5001">
        <v>2</v>
      </c>
    </row>
    <row r="12" spans="1:90" s="73" customFormat="1" ht="14.25" customHeight="1">
      <c r="A12" s="4995" t="s">
        <v>818</v>
      </c>
      <c r="B12" s="266"/>
      <c r="C12" s="266"/>
      <c r="D12" s="266"/>
      <c r="E12" s="266"/>
      <c r="F12" s="5000"/>
      <c r="G12" s="5002">
        <v>5</v>
      </c>
      <c r="H12" s="5002">
        <v>5</v>
      </c>
      <c r="I12" s="5002">
        <v>5</v>
      </c>
      <c r="J12" s="5002">
        <v>5</v>
      </c>
      <c r="K12" s="5002">
        <v>5</v>
      </c>
    </row>
    <row r="13" spans="1:90" s="73" customFormat="1" ht="14.25" customHeight="1">
      <c r="A13" s="4995" t="s">
        <v>819</v>
      </c>
      <c r="B13" s="266"/>
      <c r="C13" s="266"/>
      <c r="D13" s="266"/>
      <c r="E13" s="266"/>
      <c r="F13" s="5000"/>
      <c r="G13" s="4999">
        <v>21</v>
      </c>
      <c r="H13" s="4999">
        <v>21</v>
      </c>
      <c r="I13" s="4999">
        <v>21</v>
      </c>
      <c r="J13" s="4999">
        <v>21</v>
      </c>
      <c r="K13" s="4999">
        <v>21</v>
      </c>
    </row>
    <row r="14" spans="1:90" s="73" customFormat="1" ht="14.25" customHeight="1">
      <c r="A14" s="4995" t="s">
        <v>820</v>
      </c>
      <c r="B14" s="266"/>
      <c r="C14" s="266"/>
      <c r="D14" s="266"/>
      <c r="E14" s="266"/>
      <c r="F14" s="5000"/>
      <c r="G14" s="4999"/>
      <c r="H14" s="4999"/>
      <c r="I14" s="4999"/>
      <c r="J14" s="4999"/>
      <c r="K14" s="4999"/>
    </row>
    <row r="15" spans="1:90" s="73" customFormat="1" ht="15.75" customHeight="1">
      <c r="A15" s="4998"/>
      <c r="B15" s="5003" t="s">
        <v>821</v>
      </c>
      <c r="C15" s="266"/>
      <c r="D15" s="266"/>
      <c r="E15" s="266"/>
      <c r="F15" s="5000"/>
      <c r="G15" s="4999">
        <v>2</v>
      </c>
      <c r="H15" s="4999">
        <v>2</v>
      </c>
      <c r="I15" s="4999">
        <v>2</v>
      </c>
      <c r="J15" s="4999">
        <v>2</v>
      </c>
      <c r="K15" s="4999">
        <v>2</v>
      </c>
    </row>
    <row r="16" spans="1:90" s="73" customFormat="1" ht="15.75" customHeight="1">
      <c r="A16" s="4995" t="s">
        <v>822</v>
      </c>
      <c r="B16" s="266"/>
      <c r="C16" s="266"/>
      <c r="D16" s="266"/>
      <c r="E16" s="266"/>
      <c r="F16" s="5000"/>
      <c r="G16" s="4999">
        <v>130</v>
      </c>
      <c r="H16" s="4999">
        <v>130</v>
      </c>
      <c r="I16" s="4999">
        <v>130</v>
      </c>
      <c r="J16" s="4999">
        <v>130</v>
      </c>
      <c r="K16" s="4999">
        <v>130</v>
      </c>
    </row>
    <row r="17" spans="1:13" s="73" customFormat="1" ht="13.5" customHeight="1">
      <c r="A17" s="4995" t="s">
        <v>823</v>
      </c>
      <c r="B17" s="266"/>
      <c r="C17" s="266"/>
      <c r="D17" s="266"/>
      <c r="E17" s="266"/>
      <c r="F17" s="5000"/>
      <c r="G17" s="4999"/>
      <c r="H17" s="4999"/>
      <c r="I17" s="4999"/>
      <c r="J17" s="4999"/>
      <c r="K17" s="4999"/>
    </row>
    <row r="18" spans="1:13" s="73" customFormat="1" ht="13.5" customHeight="1">
      <c r="A18" s="4998"/>
      <c r="B18" s="266" t="s">
        <v>824</v>
      </c>
      <c r="C18" s="266"/>
      <c r="D18" s="266"/>
      <c r="E18" s="266"/>
      <c r="F18" s="5000"/>
      <c r="G18" s="4999"/>
      <c r="H18" s="4999"/>
      <c r="I18" s="4999"/>
      <c r="J18" s="4999"/>
      <c r="K18" s="4999"/>
    </row>
    <row r="19" spans="1:13" s="73" customFormat="1" ht="16.5" customHeight="1">
      <c r="A19" s="4998"/>
      <c r="B19" s="266"/>
      <c r="C19" s="262" t="s">
        <v>825</v>
      </c>
      <c r="D19" s="266"/>
      <c r="E19" s="266"/>
      <c r="F19" s="5000"/>
      <c r="G19" s="4999">
        <v>11</v>
      </c>
      <c r="H19" s="4999">
        <v>11</v>
      </c>
      <c r="I19" s="4999">
        <v>11</v>
      </c>
      <c r="J19" s="4999">
        <v>11</v>
      </c>
      <c r="K19" s="4999">
        <v>11</v>
      </c>
    </row>
    <row r="20" spans="1:13" s="73" customFormat="1" ht="14.25" customHeight="1">
      <c r="A20" s="4995" t="s">
        <v>826</v>
      </c>
      <c r="B20" s="266"/>
      <c r="C20" s="266"/>
      <c r="D20" s="266"/>
      <c r="E20" s="266"/>
      <c r="F20" s="5000"/>
      <c r="G20" s="4999"/>
      <c r="H20" s="4999"/>
      <c r="I20" s="4999"/>
      <c r="J20" s="4999"/>
      <c r="K20" s="4999"/>
    </row>
    <row r="21" spans="1:13" s="73" customFormat="1" ht="14.25" customHeight="1">
      <c r="A21" s="4998"/>
      <c r="B21" s="266" t="s">
        <v>827</v>
      </c>
      <c r="C21" s="266"/>
      <c r="D21" s="266"/>
      <c r="E21" s="266"/>
      <c r="F21" s="5000"/>
      <c r="G21" s="4999"/>
      <c r="H21" s="4999"/>
      <c r="I21" s="4999"/>
      <c r="J21" s="4999"/>
      <c r="K21" s="4999"/>
    </row>
    <row r="22" spans="1:13" s="73" customFormat="1" ht="15.75" customHeight="1">
      <c r="A22" s="4998"/>
      <c r="B22" s="266"/>
      <c r="C22" s="266" t="s">
        <v>828</v>
      </c>
      <c r="D22" s="266"/>
      <c r="E22" s="266"/>
      <c r="F22" s="5000"/>
      <c r="G22" s="4999">
        <v>59</v>
      </c>
      <c r="H22" s="4999">
        <v>59</v>
      </c>
      <c r="I22" s="4999">
        <v>59</v>
      </c>
      <c r="J22" s="4999">
        <v>59</v>
      </c>
      <c r="K22" s="4999">
        <v>59</v>
      </c>
    </row>
    <row r="23" spans="1:13" s="73" customFormat="1" ht="15.75" customHeight="1">
      <c r="A23" s="4998"/>
      <c r="B23" s="266" t="s">
        <v>829</v>
      </c>
      <c r="C23" s="266"/>
      <c r="D23" s="266"/>
      <c r="E23" s="266"/>
      <c r="F23" s="5000"/>
      <c r="G23" s="4999">
        <v>3</v>
      </c>
      <c r="H23" s="4999">
        <v>3</v>
      </c>
      <c r="I23" s="4999">
        <v>3</v>
      </c>
      <c r="J23" s="4999">
        <v>3</v>
      </c>
      <c r="K23" s="4999">
        <v>3</v>
      </c>
    </row>
    <row r="24" spans="1:13" s="73" customFormat="1" ht="15.75" customHeight="1">
      <c r="A24" s="4998"/>
      <c r="B24" s="266" t="s">
        <v>830</v>
      </c>
      <c r="C24" s="266"/>
      <c r="D24" s="266"/>
      <c r="E24" s="266"/>
      <c r="F24" s="5000"/>
      <c r="G24" s="4999">
        <v>17</v>
      </c>
      <c r="H24" s="4999">
        <v>17</v>
      </c>
      <c r="I24" s="4999">
        <v>17</v>
      </c>
      <c r="J24" s="4999">
        <v>17</v>
      </c>
      <c r="K24" s="4999">
        <v>17</v>
      </c>
    </row>
    <row r="25" spans="1:13" s="73" customFormat="1" ht="15.75" customHeight="1">
      <c r="A25" s="4995" t="s">
        <v>831</v>
      </c>
      <c r="B25" s="266"/>
      <c r="C25" s="266"/>
      <c r="D25" s="266"/>
      <c r="E25" s="266"/>
      <c r="F25" s="5000"/>
      <c r="G25" s="4999">
        <v>14</v>
      </c>
      <c r="H25" s="4999">
        <v>14</v>
      </c>
      <c r="I25" s="4999">
        <v>14</v>
      </c>
      <c r="J25" s="4999">
        <v>14</v>
      </c>
      <c r="K25" s="4999">
        <v>14</v>
      </c>
    </row>
    <row r="26" spans="1:13" s="73" customFormat="1" ht="15" customHeight="1">
      <c r="A26" s="4995" t="s">
        <v>832</v>
      </c>
      <c r="B26" s="266"/>
      <c r="C26" s="266"/>
      <c r="D26" s="266"/>
      <c r="E26" s="266"/>
      <c r="F26" s="5000"/>
      <c r="G26" s="4999"/>
      <c r="H26" s="4999"/>
      <c r="I26" s="4999"/>
      <c r="J26" s="4999"/>
      <c r="K26" s="4999"/>
    </row>
    <row r="27" spans="1:13" s="73" customFormat="1" ht="15" customHeight="1">
      <c r="A27" s="4998"/>
      <c r="B27" s="5003" t="s">
        <v>833</v>
      </c>
      <c r="C27" s="266"/>
      <c r="D27" s="266"/>
      <c r="E27" s="266"/>
      <c r="F27" s="5000"/>
      <c r="G27" s="4999"/>
      <c r="H27" s="4999"/>
      <c r="I27" s="4999"/>
      <c r="J27" s="4999"/>
      <c r="K27" s="4999"/>
    </row>
    <row r="28" spans="1:13" s="73" customFormat="1" ht="15" customHeight="1">
      <c r="A28" s="4998"/>
      <c r="B28" s="266"/>
      <c r="C28" s="262" t="s">
        <v>834</v>
      </c>
      <c r="D28" s="266"/>
      <c r="E28" s="266"/>
      <c r="F28" s="5000"/>
      <c r="G28" s="4999">
        <v>1111</v>
      </c>
      <c r="H28" s="4999">
        <v>1155</v>
      </c>
      <c r="I28" s="4999">
        <v>1514</v>
      </c>
      <c r="J28" s="4999">
        <v>1525</v>
      </c>
      <c r="K28" s="4999">
        <v>1568</v>
      </c>
    </row>
    <row r="29" spans="1:13" s="73" customFormat="1" ht="15" customHeight="1">
      <c r="A29" s="4998"/>
      <c r="B29" s="5004"/>
      <c r="C29" s="5004"/>
      <c r="D29" s="5005" t="s">
        <v>835</v>
      </c>
      <c r="E29" s="5004"/>
      <c r="F29" s="5006"/>
      <c r="G29" s="5007">
        <v>301</v>
      </c>
      <c r="H29" s="5007">
        <v>314</v>
      </c>
      <c r="I29" s="5007">
        <v>326</v>
      </c>
      <c r="J29" s="5007">
        <v>341</v>
      </c>
      <c r="K29" s="5007">
        <v>354</v>
      </c>
    </row>
    <row r="30" spans="1:13" s="73" customFormat="1" ht="15" customHeight="1">
      <c r="A30" s="4998"/>
      <c r="B30" s="266"/>
      <c r="C30" s="266" t="s">
        <v>836</v>
      </c>
      <c r="D30" s="266"/>
      <c r="E30" s="266"/>
      <c r="F30" s="5000"/>
      <c r="G30" s="5008">
        <v>1439</v>
      </c>
      <c r="H30" s="5008">
        <v>1614</v>
      </c>
      <c r="I30" s="5008">
        <v>1413</v>
      </c>
      <c r="J30" s="5008">
        <v>1685</v>
      </c>
      <c r="K30" s="5008">
        <v>1722</v>
      </c>
      <c r="M30" s="5009"/>
    </row>
    <row r="31" spans="1:13" s="73" customFormat="1" ht="15" customHeight="1">
      <c r="A31" s="4998"/>
      <c r="B31" s="266"/>
      <c r="C31" s="266"/>
      <c r="D31" s="266"/>
      <c r="E31" s="266"/>
      <c r="F31" s="5010" t="s">
        <v>837</v>
      </c>
      <c r="G31" s="5011">
        <v>2550</v>
      </c>
      <c r="H31" s="5011">
        <v>2769</v>
      </c>
      <c r="I31" s="5011">
        <v>2927</v>
      </c>
      <c r="J31" s="5011">
        <v>3210</v>
      </c>
      <c r="K31" s="5011">
        <v>3290</v>
      </c>
    </row>
    <row r="32" spans="1:13" s="73" customFormat="1" ht="14.25" customHeight="1">
      <c r="A32" s="4998"/>
      <c r="B32" s="5003" t="s">
        <v>838</v>
      </c>
      <c r="C32" s="266"/>
      <c r="D32" s="266"/>
      <c r="E32" s="266"/>
      <c r="F32" s="4996"/>
      <c r="G32" s="4999"/>
      <c r="H32" s="4999"/>
      <c r="I32" s="4999"/>
      <c r="J32" s="4999"/>
      <c r="K32" s="4999"/>
    </row>
    <row r="33" spans="1:11" s="73" customFormat="1" ht="15" customHeight="1">
      <c r="A33" s="4998"/>
      <c r="B33" s="266"/>
      <c r="C33" s="262" t="s">
        <v>839</v>
      </c>
      <c r="D33" s="266"/>
      <c r="E33" s="266"/>
      <c r="F33" s="4996"/>
      <c r="G33" s="4999">
        <v>58</v>
      </c>
      <c r="H33" s="4999">
        <v>69</v>
      </c>
      <c r="I33" s="4999">
        <v>68</v>
      </c>
      <c r="J33" s="4999">
        <v>66</v>
      </c>
      <c r="K33" s="4999">
        <v>66</v>
      </c>
    </row>
    <row r="34" spans="1:11" s="73" customFormat="1" ht="15" customHeight="1">
      <c r="A34" s="4998"/>
      <c r="B34" s="266"/>
      <c r="C34" s="266" t="s">
        <v>840</v>
      </c>
      <c r="D34" s="266"/>
      <c r="E34" s="266"/>
      <c r="F34" s="4996"/>
      <c r="G34" s="4999">
        <v>322</v>
      </c>
      <c r="H34" s="4999">
        <v>316</v>
      </c>
      <c r="I34" s="4999">
        <v>333</v>
      </c>
      <c r="J34" s="4999">
        <v>345</v>
      </c>
      <c r="K34" s="4999">
        <v>346</v>
      </c>
    </row>
    <row r="35" spans="1:11" s="73" customFormat="1" ht="15" customHeight="1">
      <c r="A35" s="4998"/>
      <c r="B35" s="266"/>
      <c r="C35" s="266"/>
      <c r="D35" s="266"/>
      <c r="E35" s="266"/>
      <c r="F35" s="5010" t="s">
        <v>837</v>
      </c>
      <c r="G35" s="5012">
        <v>380</v>
      </c>
      <c r="H35" s="5012">
        <v>385</v>
      </c>
      <c r="I35" s="5012">
        <v>401</v>
      </c>
      <c r="J35" s="5012">
        <v>411</v>
      </c>
      <c r="K35" s="5012">
        <v>412</v>
      </c>
    </row>
    <row r="36" spans="1:11" s="73" customFormat="1" ht="15" customHeight="1">
      <c r="A36" s="4998"/>
      <c r="B36" s="5003" t="s">
        <v>841</v>
      </c>
      <c r="C36" s="266"/>
      <c r="D36" s="266"/>
      <c r="E36" s="266"/>
      <c r="F36" s="4996"/>
      <c r="G36" s="4999"/>
      <c r="H36" s="4999"/>
      <c r="I36" s="4999"/>
      <c r="J36" s="4999"/>
      <c r="K36" s="4999"/>
    </row>
    <row r="37" spans="1:11" s="73" customFormat="1" ht="15.75" customHeight="1">
      <c r="A37" s="4998"/>
      <c r="B37" s="266"/>
      <c r="C37" s="262" t="s">
        <v>839</v>
      </c>
      <c r="D37" s="266"/>
      <c r="E37" s="266"/>
      <c r="F37" s="4996"/>
      <c r="G37" s="4999">
        <v>27</v>
      </c>
      <c r="H37" s="4999">
        <v>27</v>
      </c>
      <c r="I37" s="4999">
        <v>37</v>
      </c>
      <c r="J37" s="4999">
        <v>38</v>
      </c>
      <c r="K37" s="4999">
        <v>36</v>
      </c>
    </row>
    <row r="38" spans="1:11" s="73" customFormat="1" ht="15.75" customHeight="1">
      <c r="A38" s="4998"/>
      <c r="B38" s="266"/>
      <c r="C38" s="266" t="s">
        <v>840</v>
      </c>
      <c r="D38" s="266"/>
      <c r="E38" s="266"/>
      <c r="F38" s="4996"/>
      <c r="G38" s="4999">
        <v>470</v>
      </c>
      <c r="H38" s="4999">
        <v>487</v>
      </c>
      <c r="I38" s="4999">
        <v>494</v>
      </c>
      <c r="J38" s="4999">
        <v>498</v>
      </c>
      <c r="K38" s="4999">
        <v>500</v>
      </c>
    </row>
    <row r="39" spans="1:11" s="73" customFormat="1" ht="15.75" customHeight="1">
      <c r="A39" s="4998"/>
      <c r="B39" s="266"/>
      <c r="C39" s="266"/>
      <c r="D39" s="266"/>
      <c r="E39" s="266"/>
      <c r="F39" s="5010" t="s">
        <v>837</v>
      </c>
      <c r="G39" s="5012">
        <v>497</v>
      </c>
      <c r="H39" s="5012">
        <v>514</v>
      </c>
      <c r="I39" s="5012">
        <v>531</v>
      </c>
      <c r="J39" s="5012">
        <v>536</v>
      </c>
      <c r="K39" s="5012">
        <v>536</v>
      </c>
    </row>
    <row r="40" spans="1:11" s="73" customFormat="1" ht="13.5" customHeight="1">
      <c r="A40" s="4998"/>
      <c r="B40" s="5003" t="s">
        <v>842</v>
      </c>
      <c r="C40" s="266"/>
      <c r="D40" s="266"/>
      <c r="E40" s="11"/>
      <c r="F40" s="4996"/>
      <c r="G40" s="4999"/>
      <c r="H40" s="4999"/>
      <c r="I40" s="4999"/>
      <c r="J40" s="4999"/>
      <c r="K40" s="4999"/>
    </row>
    <row r="41" spans="1:11" s="73" customFormat="1" ht="15.75" customHeight="1">
      <c r="A41" s="4998"/>
      <c r="B41" s="266"/>
      <c r="C41" s="262" t="s">
        <v>839</v>
      </c>
      <c r="D41" s="266"/>
      <c r="E41" s="11"/>
      <c r="F41" s="4996"/>
      <c r="G41" s="4999">
        <v>3461</v>
      </c>
      <c r="H41" s="4999">
        <v>3686</v>
      </c>
      <c r="I41" s="4999">
        <v>3791</v>
      </c>
      <c r="J41" s="4999">
        <v>3907</v>
      </c>
      <c r="K41" s="4999">
        <v>3958</v>
      </c>
    </row>
    <row r="42" spans="1:11" s="73" customFormat="1" ht="15" customHeight="1">
      <c r="A42" s="4998"/>
      <c r="B42" s="266"/>
      <c r="C42" s="80" t="s">
        <v>840</v>
      </c>
      <c r="D42" s="266"/>
      <c r="E42" s="11"/>
      <c r="F42" s="4996"/>
      <c r="G42" s="4999">
        <v>669</v>
      </c>
      <c r="H42" s="4999">
        <v>448</v>
      </c>
      <c r="I42" s="4999">
        <v>429</v>
      </c>
      <c r="J42" s="4999">
        <v>493</v>
      </c>
      <c r="K42" s="4999">
        <v>536</v>
      </c>
    </row>
    <row r="43" spans="1:11" s="73" customFormat="1" ht="15.6" customHeight="1">
      <c r="A43" s="4998"/>
      <c r="B43" s="266"/>
      <c r="C43" s="262"/>
      <c r="D43" s="266"/>
      <c r="E43" s="11"/>
      <c r="F43" s="5010" t="s">
        <v>837</v>
      </c>
      <c r="G43" s="5013">
        <v>4130</v>
      </c>
      <c r="H43" s="5013">
        <v>4134</v>
      </c>
      <c r="I43" s="5013">
        <v>4220</v>
      </c>
      <c r="J43" s="5013">
        <v>4400</v>
      </c>
      <c r="K43" s="5013">
        <v>4494</v>
      </c>
    </row>
    <row r="44" spans="1:11" s="73" customFormat="1" ht="2.4500000000000002" hidden="1" customHeight="1">
      <c r="A44" s="4992"/>
      <c r="B44" s="4992"/>
      <c r="C44" s="4992"/>
      <c r="D44" s="4992"/>
      <c r="E44" s="4992"/>
      <c r="F44" s="4992"/>
      <c r="G44" s="4992"/>
    </row>
    <row r="45" spans="1:11" s="73" customFormat="1" ht="15" customHeight="1">
      <c r="A45" s="5014">
        <v>1</v>
      </c>
      <c r="B45" s="73" t="s">
        <v>843</v>
      </c>
    </row>
    <row r="46" spans="1:11" s="73" customFormat="1" ht="15" customHeight="1">
      <c r="A46" s="5014">
        <v>2</v>
      </c>
      <c r="B46" s="73" t="s">
        <v>844</v>
      </c>
      <c r="G46" s="2559"/>
      <c r="H46" s="2559"/>
    </row>
    <row r="47" spans="1:11" s="73" customFormat="1" ht="15" customHeight="1">
      <c r="A47" s="5014">
        <v>3</v>
      </c>
      <c r="B47" s="73" t="s">
        <v>845</v>
      </c>
      <c r="G47" s="2559"/>
    </row>
    <row r="48" spans="1:11" s="73" customFormat="1" ht="15" customHeight="1">
      <c r="A48" s="5014">
        <v>4</v>
      </c>
      <c r="B48" s="73" t="s">
        <v>846</v>
      </c>
      <c r="C48" s="270"/>
      <c r="D48" s="270"/>
      <c r="E48" s="270"/>
      <c r="F48" s="270"/>
    </row>
    <row r="49" spans="1:2" s="73" customFormat="1" ht="15" customHeight="1">
      <c r="A49" s="381" t="s">
        <v>847</v>
      </c>
      <c r="B49" s="73" t="s">
        <v>848</v>
      </c>
    </row>
    <row r="50" spans="1:2" s="73" customFormat="1" ht="11.25" customHeight="1"/>
    <row r="51" spans="1:2" s="73" customFormat="1" ht="11.25" customHeight="1"/>
    <row r="52" spans="1:2" s="73" customFormat="1" ht="12.75"/>
    <row r="53" spans="1:2" s="73" customFormat="1" ht="12.75"/>
    <row r="54" spans="1:2" s="73" customFormat="1" ht="12.75"/>
    <row r="55" spans="1:2" s="73" customFormat="1" ht="12.75"/>
    <row r="56" spans="1:2" s="73" customFormat="1" ht="12.75"/>
  </sheetData>
  <mergeCells count="2">
    <mergeCell ref="A2:K2"/>
    <mergeCell ref="A1:C1"/>
  </mergeCells>
  <hyperlinks>
    <hyperlink ref="A1" location="CONTENT!A1" display="Back to table of contents"/>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CL38"/>
  <sheetViews>
    <sheetView workbookViewId="0">
      <selection sqref="A1:XFD1"/>
    </sheetView>
  </sheetViews>
  <sheetFormatPr defaultColWidth="16" defaultRowHeight="15.75"/>
  <cols>
    <col min="1" max="1" width="13.5" style="10" customWidth="1"/>
    <col min="2" max="2" width="15" style="10" customWidth="1"/>
    <col min="3" max="3" width="18.1640625" style="10" customWidth="1"/>
    <col min="4" max="4" width="18.5" style="10" customWidth="1"/>
    <col min="5" max="5" width="15.83203125" style="10" customWidth="1"/>
    <col min="6" max="6" width="17.1640625" style="10" customWidth="1"/>
    <col min="7" max="7" width="20.1640625" style="10" customWidth="1"/>
    <col min="8" max="8" width="19.5" style="10" customWidth="1"/>
    <col min="9" max="9" width="2.1640625" style="10" customWidth="1"/>
    <col min="10" max="10" width="6" style="10" customWidth="1"/>
    <col min="11" max="16384" width="16" style="10"/>
  </cols>
  <sheetData>
    <row r="1" spans="1:90">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8" customFormat="1" ht="22.15" customHeight="1">
      <c r="A2" s="4921" t="s">
        <v>849</v>
      </c>
      <c r="B2" s="4921"/>
      <c r="G2" s="7"/>
    </row>
    <row r="3" spans="1:90" ht="14.45" customHeight="1" thickBot="1">
      <c r="J3" s="73"/>
    </row>
    <row r="4" spans="1:90" ht="22.5" customHeight="1">
      <c r="A4" s="2184" t="s">
        <v>342</v>
      </c>
      <c r="B4" s="4961"/>
      <c r="C4" s="4962" t="s">
        <v>850</v>
      </c>
      <c r="D4" s="4963" t="s">
        <v>851</v>
      </c>
      <c r="E4" s="4962" t="s">
        <v>260</v>
      </c>
      <c r="F4" s="4962"/>
      <c r="G4" s="4962" t="s">
        <v>852</v>
      </c>
      <c r="H4" s="4964" t="s">
        <v>853</v>
      </c>
      <c r="I4" s="4965"/>
    </row>
    <row r="5" spans="1:90" ht="23.25" customHeight="1">
      <c r="A5" s="144"/>
      <c r="B5" s="4966"/>
      <c r="C5" s="146" t="s">
        <v>854</v>
      </c>
      <c r="D5" s="146" t="s">
        <v>855</v>
      </c>
      <c r="E5" s="146" t="s">
        <v>856</v>
      </c>
      <c r="F5" s="4967" t="s">
        <v>266</v>
      </c>
      <c r="G5" s="146" t="s">
        <v>857</v>
      </c>
      <c r="H5" s="4968" t="s">
        <v>858</v>
      </c>
      <c r="I5" s="4969"/>
    </row>
    <row r="6" spans="1:90" ht="18.75" customHeight="1">
      <c r="A6" s="4926"/>
      <c r="B6" s="4970"/>
      <c r="C6" s="4971" t="s">
        <v>859</v>
      </c>
      <c r="D6" s="4971" t="s">
        <v>860</v>
      </c>
      <c r="E6" s="4971" t="s">
        <v>424</v>
      </c>
      <c r="F6" s="4971" t="s">
        <v>424</v>
      </c>
      <c r="G6" s="4971" t="s">
        <v>424</v>
      </c>
      <c r="H6" s="4972" t="s">
        <v>357</v>
      </c>
      <c r="I6" s="4969"/>
    </row>
    <row r="7" spans="1:90" ht="21.95" customHeight="1">
      <c r="A7" s="2193">
        <v>2013</v>
      </c>
      <c r="B7" s="4973"/>
      <c r="C7" s="4974">
        <v>3577</v>
      </c>
      <c r="D7" s="4974">
        <v>1835</v>
      </c>
      <c r="E7" s="4974">
        <v>212520</v>
      </c>
      <c r="F7" s="4974">
        <v>4577</v>
      </c>
      <c r="G7" s="4975">
        <v>207851</v>
      </c>
      <c r="H7" s="4976">
        <v>1927</v>
      </c>
      <c r="I7" s="4977"/>
    </row>
    <row r="8" spans="1:90" ht="21.95" customHeight="1">
      <c r="A8" s="2193">
        <v>2014</v>
      </c>
      <c r="B8" s="4973"/>
      <c r="C8" s="4974">
        <v>3546</v>
      </c>
      <c r="D8" s="4974">
        <v>1927</v>
      </c>
      <c r="E8" s="4974">
        <v>207123</v>
      </c>
      <c r="F8" s="4974">
        <v>4805</v>
      </c>
      <c r="G8" s="4975">
        <v>202304</v>
      </c>
      <c r="H8" s="4976">
        <v>1941</v>
      </c>
      <c r="I8" s="4977"/>
    </row>
    <row r="9" spans="1:90" ht="21.95" customHeight="1">
      <c r="A9" s="2193">
        <v>2015</v>
      </c>
      <c r="B9" s="4973"/>
      <c r="C9" s="4974">
        <v>3694</v>
      </c>
      <c r="D9" s="4974">
        <v>1941</v>
      </c>
      <c r="E9" s="4974">
        <v>208213</v>
      </c>
      <c r="F9" s="4974">
        <v>4816</v>
      </c>
      <c r="G9" s="4975">
        <v>203412</v>
      </c>
      <c r="H9" s="4976">
        <v>1926</v>
      </c>
      <c r="I9" s="4977"/>
      <c r="J9" s="11"/>
    </row>
    <row r="10" spans="1:90" ht="21.95" customHeight="1">
      <c r="A10" s="2193">
        <v>2016</v>
      </c>
      <c r="B10" s="4973"/>
      <c r="C10" s="4974">
        <v>3707</v>
      </c>
      <c r="D10" s="4974">
        <v>1926</v>
      </c>
      <c r="E10" s="4974">
        <v>208847</v>
      </c>
      <c r="F10" s="4974">
        <v>5172</v>
      </c>
      <c r="G10" s="4975">
        <v>203829</v>
      </c>
      <c r="H10" s="4976">
        <v>1772</v>
      </c>
      <c r="I10" s="4977"/>
    </row>
    <row r="11" spans="1:90" ht="21.95" customHeight="1">
      <c r="A11" s="2193">
        <v>2017</v>
      </c>
      <c r="B11" s="4973"/>
      <c r="C11" s="4974">
        <v>3707</v>
      </c>
      <c r="D11" s="4974">
        <v>1772</v>
      </c>
      <c r="E11" s="4974">
        <v>203211</v>
      </c>
      <c r="F11" s="4974">
        <v>5180</v>
      </c>
      <c r="G11" s="4975">
        <v>197917</v>
      </c>
      <c r="H11" s="4976">
        <v>1891</v>
      </c>
      <c r="I11" s="4977"/>
    </row>
    <row r="12" spans="1:90" ht="21.95" customHeight="1">
      <c r="A12" s="2193">
        <v>2018</v>
      </c>
      <c r="B12" s="4973"/>
      <c r="C12" s="4974">
        <v>3682</v>
      </c>
      <c r="D12" s="4974">
        <v>1891</v>
      </c>
      <c r="E12" s="4974">
        <v>197298</v>
      </c>
      <c r="F12" s="4974">
        <v>5436</v>
      </c>
      <c r="G12" s="4975">
        <v>191820</v>
      </c>
      <c r="H12" s="4976">
        <v>1933</v>
      </c>
      <c r="I12" s="4977"/>
    </row>
    <row r="13" spans="1:90" ht="21.95" customHeight="1">
      <c r="A13" s="4978">
        <v>2019</v>
      </c>
      <c r="B13" s="4979"/>
      <c r="C13" s="4974">
        <v>3768</v>
      </c>
      <c r="D13" s="4974">
        <v>1933</v>
      </c>
      <c r="E13" s="4974">
        <v>194663</v>
      </c>
      <c r="F13" s="4974">
        <v>5572</v>
      </c>
      <c r="G13" s="4975">
        <v>188823</v>
      </c>
      <c r="H13" s="4976">
        <v>2201</v>
      </c>
      <c r="I13" s="4977"/>
    </row>
    <row r="14" spans="1:90" ht="24.75" customHeight="1">
      <c r="A14" s="4980"/>
      <c r="B14" s="4981" t="s">
        <v>861</v>
      </c>
      <c r="C14" s="4982">
        <v>3656</v>
      </c>
      <c r="D14" s="4982">
        <v>1891</v>
      </c>
      <c r="E14" s="4982">
        <v>48297</v>
      </c>
      <c r="F14" s="4982">
        <v>1398</v>
      </c>
      <c r="G14" s="4983">
        <v>46315</v>
      </c>
      <c r="H14" s="4984">
        <v>2475</v>
      </c>
      <c r="I14" s="4977"/>
    </row>
    <row r="15" spans="1:90" ht="24.75" customHeight="1">
      <c r="A15" s="4985">
        <v>2018</v>
      </c>
      <c r="B15" s="4986" t="s">
        <v>862</v>
      </c>
      <c r="C15" s="4974">
        <v>3647</v>
      </c>
      <c r="D15" s="4974">
        <v>2475</v>
      </c>
      <c r="E15" s="4974">
        <v>50226</v>
      </c>
      <c r="F15" s="4974">
        <v>1345</v>
      </c>
      <c r="G15" s="4975">
        <v>48981</v>
      </c>
      <c r="H15" s="4976">
        <v>2375</v>
      </c>
      <c r="I15" s="4977"/>
      <c r="J15" s="73"/>
    </row>
    <row r="16" spans="1:90" ht="24.75" customHeight="1">
      <c r="A16" s="4985"/>
      <c r="B16" s="4986" t="s">
        <v>863</v>
      </c>
      <c r="C16" s="4974">
        <v>3663</v>
      </c>
      <c r="D16" s="4974">
        <v>2375</v>
      </c>
      <c r="E16" s="4974">
        <v>50178</v>
      </c>
      <c r="F16" s="4974">
        <v>1373</v>
      </c>
      <c r="G16" s="4975">
        <v>48402</v>
      </c>
      <c r="H16" s="4976">
        <v>2778</v>
      </c>
      <c r="I16" s="4977"/>
      <c r="J16" s="73"/>
    </row>
    <row r="17" spans="1:10" ht="24.75" customHeight="1" thickBot="1">
      <c r="A17" s="4987"/>
      <c r="B17" s="4988" t="s">
        <v>864</v>
      </c>
      <c r="C17" s="4989">
        <v>3682</v>
      </c>
      <c r="D17" s="4989">
        <v>2778</v>
      </c>
      <c r="E17" s="4989">
        <v>48597</v>
      </c>
      <c r="F17" s="4989">
        <v>1320</v>
      </c>
      <c r="G17" s="4989">
        <v>48122</v>
      </c>
      <c r="H17" s="455">
        <v>1933</v>
      </c>
      <c r="I17" s="4977"/>
      <c r="J17" s="73"/>
    </row>
    <row r="18" spans="1:10" ht="24.75" customHeight="1">
      <c r="A18" s="4980"/>
      <c r="B18" s="4981" t="s">
        <v>861</v>
      </c>
      <c r="C18" s="4982">
        <v>3699</v>
      </c>
      <c r="D18" s="4982">
        <v>1933</v>
      </c>
      <c r="E18" s="4982">
        <v>49083</v>
      </c>
      <c r="F18" s="4982">
        <v>1427</v>
      </c>
      <c r="G18" s="4983">
        <v>46426</v>
      </c>
      <c r="H18" s="4984">
        <v>3163</v>
      </c>
      <c r="I18" s="4977"/>
      <c r="J18" s="73"/>
    </row>
    <row r="19" spans="1:10" ht="24.75" customHeight="1">
      <c r="A19" s="4985">
        <v>2019</v>
      </c>
      <c r="B19" s="4986" t="s">
        <v>862</v>
      </c>
      <c r="C19" s="4974">
        <v>3730</v>
      </c>
      <c r="D19" s="4974">
        <v>3163</v>
      </c>
      <c r="E19" s="4974">
        <v>48830</v>
      </c>
      <c r="F19" s="4974">
        <v>1269</v>
      </c>
      <c r="G19" s="4975">
        <v>47716</v>
      </c>
      <c r="H19" s="4976">
        <v>3008</v>
      </c>
      <c r="I19" s="4977"/>
      <c r="J19" s="73"/>
    </row>
    <row r="20" spans="1:10" ht="24.75" customHeight="1">
      <c r="A20" s="4985"/>
      <c r="B20" s="4986" t="s">
        <v>863</v>
      </c>
      <c r="C20" s="4974">
        <v>3752</v>
      </c>
      <c r="D20" s="4974">
        <v>3008</v>
      </c>
      <c r="E20" s="4974">
        <v>50140</v>
      </c>
      <c r="F20" s="4974">
        <v>1493</v>
      </c>
      <c r="G20" s="4975">
        <v>48883</v>
      </c>
      <c r="H20" s="4976">
        <v>2772</v>
      </c>
      <c r="I20" s="4977"/>
      <c r="J20" s="73"/>
    </row>
    <row r="21" spans="1:10" ht="24.75" customHeight="1" thickBot="1">
      <c r="A21" s="4987"/>
      <c r="B21" s="4988" t="s">
        <v>864</v>
      </c>
      <c r="C21" s="4989">
        <v>3768</v>
      </c>
      <c r="D21" s="4989">
        <v>2772</v>
      </c>
      <c r="E21" s="4989">
        <v>46610</v>
      </c>
      <c r="F21" s="4989">
        <v>1383</v>
      </c>
      <c r="G21" s="4989">
        <v>45798</v>
      </c>
      <c r="H21" s="455">
        <v>2201</v>
      </c>
      <c r="I21" s="4977"/>
      <c r="J21" s="73"/>
    </row>
    <row r="22" spans="1:10" ht="25.5" customHeight="1">
      <c r="E22" s="4990"/>
      <c r="F22" s="4990"/>
      <c r="G22" s="4990"/>
      <c r="J22" s="73"/>
    </row>
    <row r="23" spans="1:10" ht="25.5" customHeight="1">
      <c r="J23" s="73"/>
    </row>
    <row r="24" spans="1:10" ht="25.5" customHeight="1">
      <c r="J24" s="73"/>
    </row>
    <row r="25" spans="1:10" ht="25.5" customHeight="1">
      <c r="J25" s="73"/>
    </row>
    <row r="26" spans="1:10" ht="25.5" customHeight="1">
      <c r="J26" s="73"/>
    </row>
    <row r="27" spans="1:10" ht="25.5" customHeight="1">
      <c r="J27" s="73"/>
    </row>
    <row r="28" spans="1:10" ht="25.5" customHeight="1">
      <c r="J28" s="73"/>
    </row>
    <row r="29" spans="1:10" ht="25.5" customHeight="1">
      <c r="J29" s="73"/>
    </row>
    <row r="30" spans="1:10" ht="25.5" customHeight="1">
      <c r="J30" s="73"/>
    </row>
    <row r="31" spans="1:10" ht="25.5" customHeight="1">
      <c r="J31" s="73"/>
    </row>
    <row r="32" spans="1:10" ht="25.5" customHeight="1">
      <c r="J32" s="73"/>
    </row>
    <row r="33" spans="10:10" ht="25.5" customHeight="1">
      <c r="J33" s="73"/>
    </row>
    <row r="34" spans="10:10" ht="25.5" customHeight="1">
      <c r="J34" s="73"/>
    </row>
    <row r="35" spans="10:10" ht="25.5" customHeight="1">
      <c r="J35" s="73"/>
    </row>
    <row r="36" spans="10:10" ht="25.5" customHeight="1">
      <c r="J36" s="73"/>
    </row>
    <row r="37" spans="10:10" ht="25.5" customHeight="1">
      <c r="J37" s="73"/>
    </row>
    <row r="38" spans="10:10" ht="25.5" customHeight="1">
      <c r="J38" s="73"/>
    </row>
  </sheetData>
  <mergeCells count="1">
    <mergeCell ref="A1:C1"/>
  </mergeCells>
  <hyperlinks>
    <hyperlink ref="A1" location="CONTENT!A1" display="Back to table of contents"/>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CL43"/>
  <sheetViews>
    <sheetView workbookViewId="0">
      <selection sqref="A1:XFD1"/>
    </sheetView>
  </sheetViews>
  <sheetFormatPr defaultColWidth="9.33203125" defaultRowHeight="15.75"/>
  <cols>
    <col min="1" max="1" width="10.1640625" style="10" customWidth="1"/>
    <col min="2" max="2" width="11" style="10" customWidth="1"/>
    <col min="3" max="3" width="9.33203125" style="10" customWidth="1"/>
    <col min="4" max="4" width="8.33203125" style="10" customWidth="1"/>
    <col min="5" max="5" width="9.33203125" style="10" customWidth="1"/>
    <col min="6" max="6" width="6.6640625" style="10" customWidth="1"/>
    <col min="7" max="7" width="8.6640625" style="4959" customWidth="1"/>
    <col min="8" max="8" width="7.33203125" style="10" customWidth="1"/>
    <col min="9" max="9" width="8.1640625" style="10" customWidth="1"/>
    <col min="10" max="10" width="8.83203125" style="10" customWidth="1"/>
    <col min="11" max="11" width="4.83203125" style="4960" customWidth="1"/>
    <col min="12" max="12" width="4.83203125" style="11" customWidth="1"/>
    <col min="13" max="13" width="6.1640625" style="10" customWidth="1"/>
    <col min="14" max="14" width="6.83203125" style="10" customWidth="1"/>
    <col min="15" max="15" width="7" style="10" customWidth="1"/>
    <col min="16" max="16" width="5.6640625" style="10" customWidth="1"/>
    <col min="17" max="17" width="8.6640625" style="10" customWidth="1"/>
    <col min="18" max="18" width="9.1640625" style="10" customWidth="1"/>
    <col min="19" max="19" width="6.1640625" style="10" customWidth="1"/>
    <col min="20" max="21" width="9.33203125" style="10"/>
    <col min="22" max="22" width="5.6640625" style="10" customWidth="1"/>
    <col min="23" max="23" width="6" style="10" customWidth="1"/>
    <col min="24" max="16384" width="9.33203125" style="10"/>
  </cols>
  <sheetData>
    <row r="1" spans="1:90">
      <c r="A1" s="6224" t="s">
        <v>709</v>
      </c>
      <c r="B1" s="6224"/>
      <c r="C1" s="6224"/>
      <c r="G1" s="10"/>
      <c r="H1" s="11"/>
      <c r="I1" s="11"/>
      <c r="J1" s="11"/>
      <c r="K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8" customFormat="1" ht="22.15" customHeight="1">
      <c r="A2" s="4921" t="s">
        <v>865</v>
      </c>
      <c r="B2" s="4921"/>
      <c r="G2" s="4922"/>
      <c r="K2" s="4923"/>
      <c r="L2" s="9"/>
    </row>
    <row r="3" spans="1:90" ht="14.45" customHeight="1" thickBot="1">
      <c r="A3" s="73"/>
      <c r="B3" s="73"/>
      <c r="C3" s="73"/>
      <c r="D3" s="73"/>
      <c r="E3" s="73"/>
      <c r="F3" s="73"/>
      <c r="G3" s="4924"/>
      <c r="H3" s="73"/>
      <c r="I3" s="73"/>
      <c r="J3" s="73"/>
      <c r="K3" s="4925"/>
      <c r="L3" s="266"/>
      <c r="M3" s="73"/>
      <c r="N3" s="73"/>
      <c r="O3" s="73"/>
      <c r="P3" s="73"/>
      <c r="Q3" s="73"/>
      <c r="R3" s="73"/>
      <c r="S3" s="73"/>
      <c r="T3" s="73"/>
      <c r="U3" s="73"/>
      <c r="V3" s="73"/>
      <c r="W3" s="73"/>
      <c r="X3" s="73"/>
      <c r="Y3" s="73"/>
    </row>
    <row r="4" spans="1:90" ht="15.75" customHeight="1">
      <c r="A4" s="2184" t="s">
        <v>342</v>
      </c>
      <c r="B4" s="2185"/>
      <c r="C4" s="6343" t="s">
        <v>866</v>
      </c>
      <c r="D4" s="6344"/>
      <c r="E4" s="6344"/>
      <c r="F4" s="6344"/>
      <c r="G4" s="6344"/>
      <c r="H4" s="6344"/>
      <c r="I4" s="6344"/>
      <c r="J4" s="6344"/>
      <c r="K4" s="6344"/>
      <c r="L4" s="6344"/>
      <c r="M4" s="6344"/>
      <c r="N4" s="6344"/>
      <c r="O4" s="6344"/>
      <c r="P4" s="6344"/>
      <c r="Q4" s="6344"/>
      <c r="R4" s="6345"/>
    </row>
    <row r="5" spans="1:90" ht="80.25" customHeight="1">
      <c r="A5" s="4926"/>
      <c r="B5" s="4927"/>
      <c r="C5" s="4928" t="s">
        <v>867</v>
      </c>
      <c r="D5" s="4929" t="s">
        <v>868</v>
      </c>
      <c r="E5" s="4930" t="s">
        <v>869</v>
      </c>
      <c r="F5" s="4931" t="s">
        <v>870</v>
      </c>
      <c r="G5" s="4931" t="s">
        <v>871</v>
      </c>
      <c r="H5" s="4931" t="s">
        <v>872</v>
      </c>
      <c r="I5" s="4931" t="s">
        <v>873</v>
      </c>
      <c r="J5" s="4931" t="s">
        <v>874</v>
      </c>
      <c r="K5" s="4932" t="s">
        <v>875</v>
      </c>
      <c r="L5" s="4933" t="s">
        <v>876</v>
      </c>
      <c r="M5" s="4934" t="s">
        <v>877</v>
      </c>
      <c r="N5" s="4931" t="s">
        <v>878</v>
      </c>
      <c r="O5" s="4931" t="s">
        <v>879</v>
      </c>
      <c r="P5" s="4931" t="s">
        <v>880</v>
      </c>
      <c r="Q5" s="4931" t="s">
        <v>881</v>
      </c>
      <c r="R5" s="4935" t="s">
        <v>882</v>
      </c>
      <c r="V5" s="4936"/>
      <c r="W5" s="4937"/>
    </row>
    <row r="6" spans="1:90" ht="27" customHeight="1">
      <c r="A6" s="4938">
        <v>2017</v>
      </c>
      <c r="B6" s="4939"/>
      <c r="C6" s="456">
        <v>384</v>
      </c>
      <c r="D6" s="456">
        <v>0</v>
      </c>
      <c r="E6" s="456">
        <v>208</v>
      </c>
      <c r="F6" s="456">
        <v>155</v>
      </c>
      <c r="G6" s="456">
        <v>0</v>
      </c>
      <c r="H6" s="456">
        <v>23</v>
      </c>
      <c r="I6" s="456">
        <v>28</v>
      </c>
      <c r="J6" s="456">
        <v>0</v>
      </c>
      <c r="K6" s="6346">
        <v>0</v>
      </c>
      <c r="L6" s="6347"/>
      <c r="M6" s="456">
        <v>0</v>
      </c>
      <c r="N6" s="2199">
        <v>0</v>
      </c>
      <c r="O6" s="456">
        <v>223</v>
      </c>
      <c r="P6" s="456">
        <v>0</v>
      </c>
      <c r="Q6" s="456">
        <v>121</v>
      </c>
      <c r="R6" s="4940">
        <v>0</v>
      </c>
    </row>
    <row r="7" spans="1:90" ht="27.75" customHeight="1">
      <c r="A7" s="4938">
        <v>2018</v>
      </c>
      <c r="B7" s="4939"/>
      <c r="C7" s="456">
        <v>406</v>
      </c>
      <c r="D7" s="456">
        <v>0</v>
      </c>
      <c r="E7" s="456">
        <v>65</v>
      </c>
      <c r="F7" s="456">
        <v>142</v>
      </c>
      <c r="G7" s="456">
        <v>0</v>
      </c>
      <c r="H7" s="456">
        <v>18</v>
      </c>
      <c r="I7" s="456">
        <v>37</v>
      </c>
      <c r="J7" s="456">
        <v>1385</v>
      </c>
      <c r="K7" s="6348">
        <v>1</v>
      </c>
      <c r="L7" s="6349"/>
      <c r="M7" s="456">
        <v>0</v>
      </c>
      <c r="N7" s="2199">
        <v>1</v>
      </c>
      <c r="O7" s="456">
        <v>292</v>
      </c>
      <c r="P7" s="456">
        <v>0</v>
      </c>
      <c r="Q7" s="456">
        <v>133</v>
      </c>
      <c r="R7" s="4940">
        <v>4</v>
      </c>
    </row>
    <row r="8" spans="1:90" ht="27.75" customHeight="1">
      <c r="A8" s="4941">
        <v>2019</v>
      </c>
      <c r="B8" s="4942"/>
      <c r="C8" s="457">
        <v>397</v>
      </c>
      <c r="D8" s="457">
        <v>0</v>
      </c>
      <c r="E8" s="457">
        <v>83</v>
      </c>
      <c r="F8" s="457">
        <v>136</v>
      </c>
      <c r="G8" s="457">
        <v>1</v>
      </c>
      <c r="H8" s="457">
        <v>24</v>
      </c>
      <c r="I8" s="457">
        <v>41</v>
      </c>
      <c r="J8" s="457">
        <v>98</v>
      </c>
      <c r="K8" s="6350">
        <v>0</v>
      </c>
      <c r="L8" s="6351"/>
      <c r="M8" s="457">
        <v>0</v>
      </c>
      <c r="N8" s="2200">
        <v>0</v>
      </c>
      <c r="O8" s="457">
        <v>315</v>
      </c>
      <c r="P8" s="457">
        <v>0</v>
      </c>
      <c r="Q8" s="457">
        <v>126</v>
      </c>
      <c r="R8" s="4943">
        <v>2</v>
      </c>
    </row>
    <row r="9" spans="1:90" ht="24" customHeight="1">
      <c r="A9" s="6352">
        <v>2018</v>
      </c>
      <c r="B9" s="4944" t="s">
        <v>883</v>
      </c>
      <c r="C9" s="4945">
        <v>94</v>
      </c>
      <c r="D9" s="456">
        <v>0</v>
      </c>
      <c r="E9" s="4946">
        <v>33</v>
      </c>
      <c r="F9" s="4946">
        <v>33</v>
      </c>
      <c r="G9" s="4946">
        <v>0</v>
      </c>
      <c r="H9" s="4946">
        <v>8</v>
      </c>
      <c r="I9" s="4946">
        <v>6</v>
      </c>
      <c r="J9" s="456">
        <v>1</v>
      </c>
      <c r="K9" s="6346">
        <v>0</v>
      </c>
      <c r="L9" s="6347"/>
      <c r="M9" s="456">
        <v>0</v>
      </c>
      <c r="N9" s="456">
        <v>0</v>
      </c>
      <c r="O9" s="4945">
        <v>79</v>
      </c>
      <c r="P9" s="456">
        <v>0</v>
      </c>
      <c r="Q9" s="4946">
        <v>37</v>
      </c>
      <c r="R9" s="4940">
        <v>2</v>
      </c>
    </row>
    <row r="10" spans="1:90" ht="27.75" customHeight="1">
      <c r="A10" s="6336"/>
      <c r="B10" s="4947" t="s">
        <v>727</v>
      </c>
      <c r="C10" s="4948">
        <v>108</v>
      </c>
      <c r="D10" s="456">
        <v>0</v>
      </c>
      <c r="E10" s="456">
        <v>9</v>
      </c>
      <c r="F10" s="456">
        <v>29</v>
      </c>
      <c r="G10" s="456">
        <v>0</v>
      </c>
      <c r="H10" s="456">
        <v>6</v>
      </c>
      <c r="I10" s="456">
        <v>6</v>
      </c>
      <c r="J10" s="456">
        <v>328</v>
      </c>
      <c r="K10" s="6348">
        <v>0</v>
      </c>
      <c r="L10" s="6349"/>
      <c r="M10" s="456">
        <v>0</v>
      </c>
      <c r="N10" s="456">
        <v>0</v>
      </c>
      <c r="O10" s="4948">
        <v>79</v>
      </c>
      <c r="P10" s="456">
        <v>0</v>
      </c>
      <c r="Q10" s="456">
        <v>32</v>
      </c>
      <c r="R10" s="4940">
        <v>1</v>
      </c>
    </row>
    <row r="11" spans="1:90" ht="24" customHeight="1">
      <c r="A11" s="6336"/>
      <c r="B11" s="4947" t="s">
        <v>728</v>
      </c>
      <c r="C11" s="4948">
        <v>105</v>
      </c>
      <c r="D11" s="456">
        <v>0</v>
      </c>
      <c r="E11" s="456">
        <v>10</v>
      </c>
      <c r="F11" s="456">
        <v>33</v>
      </c>
      <c r="G11" s="456">
        <v>0</v>
      </c>
      <c r="H11" s="456">
        <v>4</v>
      </c>
      <c r="I11" s="456">
        <v>13</v>
      </c>
      <c r="J11" s="456">
        <v>738</v>
      </c>
      <c r="K11" s="6348">
        <v>1</v>
      </c>
      <c r="L11" s="6349"/>
      <c r="M11" s="456">
        <v>0</v>
      </c>
      <c r="N11" s="456">
        <v>0</v>
      </c>
      <c r="O11" s="456">
        <v>70</v>
      </c>
      <c r="P11" s="456">
        <v>0</v>
      </c>
      <c r="Q11" s="4948">
        <v>27</v>
      </c>
      <c r="R11" s="4940">
        <v>1</v>
      </c>
    </row>
    <row r="12" spans="1:90" ht="27.75" customHeight="1" thickBot="1">
      <c r="A12" s="6337"/>
      <c r="B12" s="4949" t="s">
        <v>729</v>
      </c>
      <c r="C12" s="4950">
        <v>99</v>
      </c>
      <c r="D12" s="4951">
        <v>0</v>
      </c>
      <c r="E12" s="4951">
        <v>13</v>
      </c>
      <c r="F12" s="4951">
        <v>47</v>
      </c>
      <c r="G12" s="4951">
        <v>0</v>
      </c>
      <c r="H12" s="4951">
        <v>0</v>
      </c>
      <c r="I12" s="4951">
        <v>12</v>
      </c>
      <c r="J12" s="4951">
        <v>318</v>
      </c>
      <c r="K12" s="6341">
        <v>0</v>
      </c>
      <c r="L12" s="6342"/>
      <c r="M12" s="4951">
        <v>0</v>
      </c>
      <c r="N12" s="4951">
        <v>1</v>
      </c>
      <c r="O12" s="4951">
        <v>64</v>
      </c>
      <c r="P12" s="4951">
        <v>0</v>
      </c>
      <c r="Q12" s="4951">
        <v>37</v>
      </c>
      <c r="R12" s="4952">
        <v>0</v>
      </c>
    </row>
    <row r="13" spans="1:90" ht="26.25" customHeight="1">
      <c r="A13" s="6335">
        <v>2019</v>
      </c>
      <c r="B13" s="4944" t="s">
        <v>883</v>
      </c>
      <c r="C13" s="4953">
        <v>103</v>
      </c>
      <c r="D13" s="456">
        <v>0</v>
      </c>
      <c r="E13" s="4946">
        <v>20</v>
      </c>
      <c r="F13" s="4946">
        <v>29</v>
      </c>
      <c r="G13" s="456">
        <v>0</v>
      </c>
      <c r="H13" s="4946">
        <v>7</v>
      </c>
      <c r="I13" s="4946">
        <v>6</v>
      </c>
      <c r="J13" s="456">
        <v>83</v>
      </c>
      <c r="K13" s="6338">
        <v>0</v>
      </c>
      <c r="L13" s="6339"/>
      <c r="M13" s="456">
        <v>0</v>
      </c>
      <c r="N13" s="456">
        <v>0</v>
      </c>
      <c r="O13" s="4945">
        <v>84</v>
      </c>
      <c r="P13" s="456">
        <v>0</v>
      </c>
      <c r="Q13" s="4946">
        <v>32</v>
      </c>
      <c r="R13" s="4954">
        <v>0</v>
      </c>
    </row>
    <row r="14" spans="1:90" ht="25.5" customHeight="1">
      <c r="A14" s="6336"/>
      <c r="B14" s="4947" t="s">
        <v>727</v>
      </c>
      <c r="C14" s="4955">
        <v>103</v>
      </c>
      <c r="D14" s="456">
        <v>0</v>
      </c>
      <c r="E14" s="456">
        <v>21</v>
      </c>
      <c r="F14" s="456">
        <v>29</v>
      </c>
      <c r="G14" s="456">
        <v>1</v>
      </c>
      <c r="H14" s="456">
        <v>7</v>
      </c>
      <c r="I14" s="456">
        <v>11</v>
      </c>
      <c r="J14" s="456">
        <v>6</v>
      </c>
      <c r="K14" s="6340">
        <v>0</v>
      </c>
      <c r="L14" s="6340"/>
      <c r="M14" s="456">
        <v>0</v>
      </c>
      <c r="N14" s="456">
        <v>0</v>
      </c>
      <c r="O14" s="4948">
        <v>75</v>
      </c>
      <c r="P14" s="456">
        <v>0</v>
      </c>
      <c r="Q14" s="456">
        <v>32</v>
      </c>
      <c r="R14" s="4940">
        <v>2</v>
      </c>
    </row>
    <row r="15" spans="1:90" ht="27" customHeight="1">
      <c r="A15" s="6336"/>
      <c r="B15" s="4947" t="s">
        <v>728</v>
      </c>
      <c r="C15" s="4955">
        <v>97</v>
      </c>
      <c r="D15" s="456">
        <v>0</v>
      </c>
      <c r="E15" s="456">
        <v>13</v>
      </c>
      <c r="F15" s="456">
        <v>47</v>
      </c>
      <c r="G15" s="456">
        <v>0</v>
      </c>
      <c r="H15" s="456">
        <v>6</v>
      </c>
      <c r="I15" s="456">
        <v>14</v>
      </c>
      <c r="J15" s="456">
        <v>7</v>
      </c>
      <c r="K15" s="6340">
        <v>0</v>
      </c>
      <c r="L15" s="6340"/>
      <c r="M15" s="456">
        <v>0</v>
      </c>
      <c r="N15" s="456">
        <v>0</v>
      </c>
      <c r="O15" s="456">
        <v>87</v>
      </c>
      <c r="P15" s="456">
        <v>0</v>
      </c>
      <c r="Q15" s="4948">
        <v>34</v>
      </c>
      <c r="R15" s="4940">
        <v>0</v>
      </c>
    </row>
    <row r="16" spans="1:90" ht="26.25" customHeight="1" thickBot="1">
      <c r="A16" s="6337"/>
      <c r="B16" s="4949" t="s">
        <v>729</v>
      </c>
      <c r="C16" s="4950">
        <v>94</v>
      </c>
      <c r="D16" s="4951">
        <v>0</v>
      </c>
      <c r="E16" s="4951">
        <v>29</v>
      </c>
      <c r="F16" s="4951">
        <v>31</v>
      </c>
      <c r="G16" s="4951">
        <v>0</v>
      </c>
      <c r="H16" s="4951">
        <v>4</v>
      </c>
      <c r="I16" s="4951">
        <v>10</v>
      </c>
      <c r="J16" s="4951">
        <v>2</v>
      </c>
      <c r="K16" s="6341">
        <v>0</v>
      </c>
      <c r="L16" s="6342"/>
      <c r="M16" s="4951">
        <v>0</v>
      </c>
      <c r="N16" s="4951">
        <v>0</v>
      </c>
      <c r="O16" s="4951">
        <v>69</v>
      </c>
      <c r="P16" s="4951">
        <v>0</v>
      </c>
      <c r="Q16" s="4951">
        <v>28</v>
      </c>
      <c r="R16" s="4952">
        <v>0</v>
      </c>
    </row>
    <row r="17" spans="1:25" ht="16.5" customHeight="1">
      <c r="A17" s="4956"/>
      <c r="B17" s="4957"/>
      <c r="C17" s="4958"/>
      <c r="D17" s="4958"/>
      <c r="E17" s="4958"/>
      <c r="F17" s="4958"/>
      <c r="G17" s="4958"/>
      <c r="H17" s="4958"/>
      <c r="I17" s="4958"/>
      <c r="J17" s="4958"/>
      <c r="K17" s="4958"/>
      <c r="L17" s="4958"/>
      <c r="M17" s="4958"/>
      <c r="N17" s="4958"/>
      <c r="O17" s="4958"/>
      <c r="P17" s="4958"/>
      <c r="Q17" s="4958"/>
      <c r="R17" s="4958"/>
    </row>
    <row r="18" spans="1:25" ht="21.75" customHeight="1">
      <c r="A18" s="81" t="s">
        <v>884</v>
      </c>
      <c r="B18" s="83"/>
    </row>
    <row r="19" spans="1:25" ht="16.5">
      <c r="A19" s="73" t="s">
        <v>885</v>
      </c>
    </row>
    <row r="20" spans="1:25" ht="16.5">
      <c r="A20" s="73" t="s">
        <v>886</v>
      </c>
      <c r="B20" s="73"/>
      <c r="C20" s="73"/>
      <c r="D20" s="73"/>
      <c r="E20" s="73"/>
      <c r="F20" s="73"/>
      <c r="G20" s="4924"/>
      <c r="H20" s="73"/>
      <c r="I20" s="73"/>
      <c r="J20" s="73"/>
      <c r="K20" s="4925"/>
      <c r="L20" s="266"/>
      <c r="M20" s="73"/>
      <c r="N20" s="73"/>
      <c r="O20" s="73"/>
      <c r="P20" s="73"/>
      <c r="Q20" s="73"/>
      <c r="R20" s="73"/>
      <c r="S20" s="73"/>
      <c r="T20" s="73"/>
      <c r="U20" s="73"/>
      <c r="V20" s="73"/>
      <c r="W20" s="73"/>
      <c r="X20" s="73"/>
      <c r="Y20" s="73"/>
    </row>
    <row r="21" spans="1:25">
      <c r="A21" s="73"/>
      <c r="B21" s="73"/>
      <c r="C21" s="73"/>
      <c r="D21" s="73"/>
      <c r="E21" s="73"/>
      <c r="F21" s="73"/>
      <c r="G21" s="4924"/>
      <c r="H21" s="73"/>
      <c r="I21" s="73"/>
      <c r="J21" s="73"/>
      <c r="K21" s="4925"/>
      <c r="L21" s="266"/>
      <c r="M21" s="73"/>
      <c r="N21" s="73"/>
      <c r="O21" s="73"/>
      <c r="P21" s="73"/>
      <c r="Q21" s="73"/>
      <c r="R21" s="73"/>
      <c r="S21" s="73"/>
      <c r="T21" s="73"/>
      <c r="U21" s="73"/>
      <c r="V21" s="73"/>
      <c r="W21" s="73"/>
      <c r="X21" s="73"/>
      <c r="Y21" s="73"/>
    </row>
    <row r="22" spans="1:25">
      <c r="A22" s="73"/>
      <c r="B22" s="73"/>
      <c r="C22" s="73"/>
      <c r="D22" s="73"/>
      <c r="E22" s="73"/>
      <c r="F22" s="73"/>
      <c r="G22" s="4924"/>
      <c r="H22" s="73"/>
      <c r="I22" s="73"/>
      <c r="J22" s="73"/>
      <c r="K22" s="4925"/>
      <c r="L22" s="266"/>
      <c r="M22" s="73"/>
      <c r="N22" s="73"/>
      <c r="O22" s="73"/>
      <c r="P22" s="73"/>
      <c r="Q22" s="73"/>
      <c r="R22" s="73"/>
      <c r="S22" s="73"/>
      <c r="T22" s="73"/>
      <c r="U22" s="73"/>
      <c r="V22" s="73"/>
      <c r="W22" s="73"/>
      <c r="X22" s="73"/>
      <c r="Y22" s="73"/>
    </row>
    <row r="23" spans="1:25">
      <c r="A23" s="73"/>
      <c r="B23" s="73"/>
      <c r="C23" s="73"/>
      <c r="D23" s="73"/>
      <c r="E23" s="73"/>
      <c r="F23" s="73"/>
      <c r="G23" s="4924"/>
      <c r="H23" s="73"/>
      <c r="I23" s="73"/>
      <c r="J23" s="73"/>
      <c r="K23" s="4925"/>
      <c r="L23" s="266"/>
      <c r="M23" s="73"/>
      <c r="N23" s="73"/>
      <c r="O23" s="73"/>
      <c r="P23" s="73"/>
      <c r="Q23" s="73"/>
      <c r="R23" s="73"/>
      <c r="S23" s="73"/>
      <c r="T23" s="73"/>
      <c r="U23" s="73"/>
      <c r="V23" s="73"/>
      <c r="W23" s="73"/>
      <c r="X23" s="73"/>
      <c r="Y23" s="73"/>
    </row>
    <row r="24" spans="1:25">
      <c r="A24" s="73"/>
      <c r="B24" s="73"/>
      <c r="C24" s="73"/>
      <c r="D24" s="73"/>
      <c r="E24" s="73"/>
      <c r="F24" s="73"/>
      <c r="G24" s="4924"/>
      <c r="H24" s="73"/>
      <c r="I24" s="73"/>
      <c r="J24" s="73"/>
      <c r="K24" s="4925"/>
      <c r="L24" s="266"/>
      <c r="M24" s="73"/>
      <c r="N24" s="73"/>
      <c r="O24" s="73"/>
      <c r="P24" s="73"/>
      <c r="Q24" s="73"/>
      <c r="R24" s="73"/>
      <c r="S24" s="73"/>
      <c r="T24" s="73"/>
      <c r="U24" s="73"/>
      <c r="V24" s="73"/>
      <c r="W24" s="73"/>
      <c r="X24" s="73"/>
      <c r="Y24" s="73"/>
    </row>
    <row r="25" spans="1:25">
      <c r="A25" s="73"/>
      <c r="B25" s="73"/>
      <c r="C25" s="73"/>
      <c r="D25" s="73"/>
      <c r="E25" s="73"/>
      <c r="F25" s="73"/>
      <c r="G25" s="4924"/>
      <c r="H25" s="73"/>
      <c r="I25" s="73"/>
      <c r="J25" s="73"/>
      <c r="K25" s="4925"/>
      <c r="L25" s="266"/>
      <c r="M25" s="73"/>
      <c r="N25" s="73"/>
      <c r="O25" s="73"/>
      <c r="P25" s="73"/>
      <c r="Q25" s="73"/>
      <c r="R25" s="73"/>
      <c r="S25" s="73"/>
      <c r="T25" s="73"/>
      <c r="U25" s="73"/>
      <c r="V25" s="73"/>
      <c r="W25" s="73"/>
      <c r="X25" s="73"/>
      <c r="Y25" s="73"/>
    </row>
    <row r="26" spans="1:25">
      <c r="A26" s="73"/>
      <c r="B26" s="73"/>
      <c r="C26" s="73"/>
      <c r="D26" s="73"/>
      <c r="E26" s="73"/>
      <c r="F26" s="73"/>
      <c r="G26" s="4924"/>
      <c r="H26" s="73"/>
      <c r="I26" s="73"/>
      <c r="J26" s="73"/>
      <c r="K26" s="4925"/>
      <c r="L26" s="266"/>
      <c r="M26" s="73"/>
      <c r="N26" s="73"/>
      <c r="O26" s="73"/>
      <c r="P26" s="73"/>
      <c r="Q26" s="73"/>
      <c r="R26" s="73"/>
      <c r="S26" s="73"/>
      <c r="T26" s="73"/>
      <c r="U26" s="73"/>
      <c r="V26" s="73"/>
      <c r="W26" s="73"/>
      <c r="X26" s="73"/>
      <c r="Y26" s="73"/>
    </row>
    <row r="27" spans="1:25">
      <c r="A27" s="73"/>
      <c r="B27" s="73"/>
      <c r="C27" s="73"/>
      <c r="D27" s="73"/>
      <c r="E27" s="73"/>
      <c r="F27" s="73"/>
      <c r="G27" s="4924"/>
      <c r="H27" s="73"/>
      <c r="I27" s="73"/>
      <c r="J27" s="73"/>
      <c r="K27" s="4925"/>
      <c r="L27" s="266"/>
      <c r="M27" s="73"/>
      <c r="N27" s="73"/>
      <c r="O27" s="73"/>
      <c r="P27" s="73"/>
      <c r="Q27" s="73"/>
      <c r="R27" s="73"/>
      <c r="S27" s="73"/>
      <c r="T27" s="73"/>
      <c r="U27" s="73"/>
      <c r="V27" s="73"/>
      <c r="W27" s="73"/>
      <c r="X27" s="73"/>
      <c r="Y27" s="73"/>
    </row>
    <row r="28" spans="1:25">
      <c r="A28" s="73"/>
      <c r="B28" s="73"/>
      <c r="C28" s="73"/>
      <c r="D28" s="73"/>
      <c r="E28" s="73"/>
      <c r="F28" s="73"/>
      <c r="G28" s="4924"/>
      <c r="H28" s="73"/>
      <c r="I28" s="73"/>
      <c r="J28" s="73"/>
      <c r="K28" s="4925"/>
      <c r="L28" s="266"/>
      <c r="M28" s="73"/>
      <c r="N28" s="73"/>
      <c r="O28" s="73"/>
      <c r="P28" s="73"/>
      <c r="Q28" s="73"/>
      <c r="R28" s="73"/>
      <c r="S28" s="73"/>
      <c r="T28" s="73"/>
      <c r="U28" s="73"/>
      <c r="V28" s="73"/>
      <c r="W28" s="73"/>
      <c r="X28" s="73"/>
      <c r="Y28" s="73"/>
    </row>
    <row r="29" spans="1:25">
      <c r="A29" s="73"/>
      <c r="B29" s="73"/>
      <c r="C29" s="73"/>
      <c r="D29" s="73"/>
      <c r="E29" s="73"/>
      <c r="F29" s="73"/>
      <c r="G29" s="4924"/>
      <c r="H29" s="73"/>
      <c r="I29" s="73"/>
      <c r="J29" s="73"/>
      <c r="K29" s="4925"/>
      <c r="L29" s="266"/>
      <c r="M29" s="73"/>
      <c r="N29" s="73"/>
      <c r="O29" s="73"/>
      <c r="P29" s="73"/>
      <c r="Q29" s="73"/>
      <c r="R29" s="73"/>
      <c r="S29" s="73"/>
      <c r="T29" s="73"/>
      <c r="U29" s="73"/>
      <c r="V29" s="73"/>
      <c r="W29" s="73"/>
      <c r="X29" s="73"/>
      <c r="Y29" s="73"/>
    </row>
    <row r="30" spans="1:25">
      <c r="A30" s="73"/>
      <c r="B30" s="73"/>
      <c r="C30" s="73"/>
      <c r="D30" s="73"/>
      <c r="E30" s="73"/>
      <c r="F30" s="73"/>
      <c r="G30" s="4924"/>
      <c r="H30" s="73"/>
      <c r="I30" s="73"/>
      <c r="J30" s="73"/>
      <c r="K30" s="4925"/>
      <c r="L30" s="266"/>
      <c r="M30" s="73"/>
      <c r="N30" s="73"/>
      <c r="O30" s="73"/>
      <c r="P30" s="73"/>
      <c r="Q30" s="73"/>
      <c r="R30" s="73"/>
      <c r="S30" s="73"/>
      <c r="T30" s="73"/>
      <c r="U30" s="73"/>
      <c r="V30" s="73"/>
      <c r="W30" s="73"/>
      <c r="X30" s="73"/>
      <c r="Y30" s="73"/>
    </row>
    <row r="31" spans="1:25">
      <c r="A31" s="73"/>
      <c r="B31" s="73"/>
      <c r="C31" s="73"/>
      <c r="D31" s="73"/>
      <c r="E31" s="73"/>
      <c r="F31" s="73"/>
      <c r="G31" s="4924"/>
      <c r="H31" s="73"/>
      <c r="I31" s="73"/>
      <c r="J31" s="73"/>
      <c r="K31" s="4925"/>
      <c r="L31" s="266"/>
      <c r="M31" s="73"/>
      <c r="N31" s="73"/>
      <c r="O31" s="73"/>
      <c r="P31" s="73"/>
      <c r="Q31" s="73"/>
      <c r="R31" s="73"/>
      <c r="S31" s="73"/>
      <c r="T31" s="73"/>
      <c r="U31" s="73"/>
      <c r="V31" s="73"/>
      <c r="W31" s="73"/>
      <c r="X31" s="73"/>
      <c r="Y31" s="73"/>
    </row>
    <row r="32" spans="1:25">
      <c r="A32" s="73"/>
      <c r="B32" s="73"/>
      <c r="C32" s="73"/>
      <c r="D32" s="73"/>
      <c r="E32" s="73"/>
      <c r="F32" s="73"/>
      <c r="G32" s="4924"/>
      <c r="H32" s="73"/>
      <c r="I32" s="73"/>
      <c r="J32" s="73"/>
      <c r="K32" s="4925"/>
      <c r="L32" s="266"/>
      <c r="M32" s="73"/>
      <c r="N32" s="73"/>
      <c r="O32" s="73"/>
      <c r="P32" s="73"/>
      <c r="Q32" s="73"/>
      <c r="R32" s="73"/>
      <c r="S32" s="73"/>
      <c r="T32" s="73"/>
      <c r="U32" s="73"/>
      <c r="V32" s="73"/>
      <c r="W32" s="73"/>
      <c r="X32" s="73"/>
      <c r="Y32" s="73"/>
    </row>
    <row r="33" spans="1:25">
      <c r="A33" s="73"/>
      <c r="B33" s="73"/>
      <c r="C33" s="73"/>
      <c r="D33" s="73"/>
      <c r="E33" s="73"/>
      <c r="F33" s="73"/>
      <c r="G33" s="4924"/>
      <c r="H33" s="73"/>
      <c r="I33" s="73"/>
      <c r="J33" s="73"/>
      <c r="K33" s="4925"/>
      <c r="L33" s="266"/>
      <c r="M33" s="73"/>
      <c r="N33" s="73"/>
      <c r="O33" s="73"/>
      <c r="P33" s="73"/>
      <c r="Q33" s="73"/>
      <c r="R33" s="73"/>
      <c r="S33" s="73"/>
      <c r="T33" s="73"/>
      <c r="U33" s="73"/>
      <c r="V33" s="73"/>
      <c r="W33" s="73"/>
      <c r="X33" s="73"/>
      <c r="Y33" s="73"/>
    </row>
    <row r="34" spans="1:25">
      <c r="A34" s="73"/>
      <c r="B34" s="73"/>
      <c r="C34" s="73"/>
      <c r="D34" s="73"/>
      <c r="E34" s="73"/>
      <c r="F34" s="73"/>
      <c r="G34" s="4924"/>
      <c r="H34" s="73"/>
      <c r="I34" s="73"/>
      <c r="J34" s="73"/>
      <c r="K34" s="4925"/>
      <c r="L34" s="266"/>
      <c r="M34" s="73"/>
      <c r="N34" s="73"/>
      <c r="O34" s="73"/>
      <c r="P34" s="73"/>
      <c r="Q34" s="73"/>
      <c r="R34" s="73"/>
      <c r="S34" s="73"/>
      <c r="T34" s="73"/>
      <c r="U34" s="73"/>
      <c r="V34" s="73"/>
      <c r="W34" s="73"/>
      <c r="X34" s="73"/>
      <c r="Y34" s="73"/>
    </row>
    <row r="35" spans="1:25">
      <c r="A35" s="73"/>
      <c r="B35" s="73"/>
      <c r="C35" s="73"/>
      <c r="D35" s="73"/>
      <c r="E35" s="73"/>
      <c r="F35" s="73"/>
      <c r="G35" s="4924"/>
      <c r="H35" s="73"/>
      <c r="I35" s="73"/>
      <c r="J35" s="73"/>
      <c r="K35" s="4925"/>
      <c r="L35" s="266"/>
      <c r="M35" s="73"/>
      <c r="N35" s="73"/>
      <c r="O35" s="73"/>
      <c r="P35" s="73"/>
      <c r="Q35" s="73"/>
      <c r="R35" s="73"/>
      <c r="S35" s="73"/>
      <c r="T35" s="73"/>
      <c r="U35" s="73"/>
      <c r="V35" s="73"/>
      <c r="W35" s="73"/>
      <c r="X35" s="73"/>
      <c r="Y35" s="73"/>
    </row>
    <row r="36" spans="1:25">
      <c r="A36" s="73"/>
      <c r="B36" s="73"/>
      <c r="C36" s="73"/>
      <c r="D36" s="73"/>
      <c r="E36" s="73"/>
      <c r="F36" s="73"/>
      <c r="G36" s="4924"/>
      <c r="H36" s="73"/>
      <c r="I36" s="73"/>
      <c r="J36" s="73"/>
      <c r="K36" s="4925"/>
      <c r="L36" s="266"/>
      <c r="M36" s="73"/>
      <c r="N36" s="73"/>
      <c r="O36" s="73"/>
      <c r="P36" s="73"/>
      <c r="Q36" s="73"/>
      <c r="R36" s="73"/>
      <c r="S36" s="73"/>
      <c r="T36" s="73"/>
      <c r="U36" s="73"/>
      <c r="V36" s="73"/>
      <c r="W36" s="73"/>
      <c r="X36" s="73"/>
      <c r="Y36" s="73"/>
    </row>
    <row r="37" spans="1:25">
      <c r="A37" s="73"/>
      <c r="B37" s="73"/>
      <c r="C37" s="73"/>
      <c r="D37" s="73"/>
      <c r="E37" s="73"/>
      <c r="F37" s="73"/>
      <c r="G37" s="4924"/>
      <c r="H37" s="73"/>
      <c r="I37" s="73"/>
      <c r="J37" s="73"/>
      <c r="K37" s="4925"/>
      <c r="L37" s="266"/>
      <c r="M37" s="73"/>
      <c r="N37" s="73"/>
      <c r="O37" s="73"/>
      <c r="P37" s="73"/>
      <c r="Q37" s="73"/>
      <c r="R37" s="73"/>
      <c r="S37" s="73"/>
      <c r="T37" s="73"/>
      <c r="U37" s="73"/>
      <c r="V37" s="73"/>
      <c r="W37" s="73"/>
      <c r="X37" s="73"/>
      <c r="Y37" s="73"/>
    </row>
    <row r="38" spans="1:25">
      <c r="A38" s="73"/>
      <c r="B38" s="73"/>
      <c r="C38" s="73"/>
      <c r="D38" s="73"/>
      <c r="E38" s="73"/>
      <c r="F38" s="73"/>
      <c r="G38" s="4924"/>
      <c r="H38" s="73"/>
      <c r="I38" s="73"/>
      <c r="J38" s="73"/>
      <c r="K38" s="4925"/>
      <c r="L38" s="266"/>
      <c r="M38" s="73"/>
      <c r="N38" s="73"/>
      <c r="O38" s="73"/>
      <c r="P38" s="73"/>
      <c r="Q38" s="73"/>
      <c r="R38" s="73"/>
      <c r="S38" s="73"/>
      <c r="T38" s="73"/>
      <c r="U38" s="73"/>
      <c r="V38" s="73"/>
      <c r="W38" s="73"/>
      <c r="X38" s="73"/>
      <c r="Y38" s="73"/>
    </row>
    <row r="39" spans="1:25">
      <c r="A39" s="73"/>
      <c r="B39" s="73"/>
      <c r="C39" s="73"/>
      <c r="D39" s="73"/>
      <c r="E39" s="73"/>
      <c r="F39" s="73"/>
      <c r="G39" s="4924"/>
      <c r="H39" s="73"/>
      <c r="I39" s="73"/>
      <c r="J39" s="73"/>
      <c r="K39" s="4925"/>
      <c r="L39" s="266"/>
      <c r="M39" s="73"/>
      <c r="N39" s="73"/>
      <c r="O39" s="73"/>
      <c r="P39" s="73"/>
      <c r="Q39" s="73"/>
      <c r="R39" s="73"/>
      <c r="S39" s="73"/>
      <c r="T39" s="73"/>
      <c r="U39" s="73"/>
      <c r="V39" s="73"/>
      <c r="W39" s="73"/>
      <c r="X39" s="73"/>
      <c r="Y39" s="73"/>
    </row>
    <row r="40" spans="1:25">
      <c r="A40" s="73"/>
      <c r="B40" s="73"/>
      <c r="C40" s="73"/>
      <c r="D40" s="73"/>
      <c r="E40" s="73"/>
      <c r="F40" s="73"/>
      <c r="G40" s="4924"/>
      <c r="H40" s="73"/>
      <c r="I40" s="73"/>
      <c r="J40" s="73"/>
      <c r="K40" s="4925"/>
      <c r="L40" s="266"/>
      <c r="M40" s="73"/>
      <c r="N40" s="73"/>
      <c r="O40" s="73"/>
      <c r="P40" s="73"/>
      <c r="Q40" s="73"/>
      <c r="R40" s="73"/>
      <c r="S40" s="73"/>
      <c r="T40" s="73"/>
      <c r="U40" s="73"/>
      <c r="V40" s="73"/>
      <c r="W40" s="73"/>
      <c r="X40" s="73"/>
      <c r="Y40" s="73"/>
    </row>
    <row r="41" spans="1:25">
      <c r="A41" s="73"/>
      <c r="B41" s="73"/>
      <c r="C41" s="73"/>
      <c r="D41" s="73"/>
      <c r="E41" s="73"/>
      <c r="F41" s="73"/>
      <c r="G41" s="4924"/>
      <c r="H41" s="73"/>
      <c r="I41" s="73"/>
      <c r="J41" s="73"/>
      <c r="K41" s="4925"/>
      <c r="L41" s="266"/>
      <c r="M41" s="73"/>
      <c r="N41" s="73"/>
      <c r="O41" s="73"/>
      <c r="P41" s="73"/>
      <c r="Q41" s="73"/>
      <c r="R41" s="73"/>
      <c r="S41" s="73"/>
      <c r="T41" s="73"/>
      <c r="U41" s="73"/>
      <c r="V41" s="73"/>
      <c r="W41" s="73"/>
      <c r="X41" s="73"/>
      <c r="Y41" s="73"/>
    </row>
    <row r="42" spans="1:25">
      <c r="A42" s="73"/>
      <c r="B42" s="73"/>
      <c r="C42" s="73"/>
      <c r="D42" s="73"/>
      <c r="E42" s="73"/>
      <c r="F42" s="73"/>
      <c r="G42" s="4924"/>
      <c r="H42" s="73"/>
      <c r="I42" s="73"/>
      <c r="J42" s="73"/>
      <c r="K42" s="4925"/>
      <c r="L42" s="266"/>
      <c r="M42" s="73"/>
      <c r="N42" s="73"/>
      <c r="O42" s="73"/>
      <c r="P42" s="73"/>
      <c r="Q42" s="73"/>
      <c r="R42" s="73"/>
      <c r="S42" s="73"/>
      <c r="T42" s="73"/>
      <c r="U42" s="73"/>
      <c r="V42" s="73"/>
      <c r="W42" s="73"/>
      <c r="X42" s="73"/>
      <c r="Y42" s="73"/>
    </row>
    <row r="43" spans="1:25">
      <c r="A43" s="73"/>
      <c r="B43" s="73"/>
      <c r="P43" s="73"/>
      <c r="Q43" s="73"/>
      <c r="R43" s="73"/>
      <c r="S43" s="73"/>
      <c r="T43" s="73"/>
      <c r="U43" s="73"/>
      <c r="V43" s="73"/>
      <c r="W43" s="73"/>
      <c r="X43" s="73"/>
      <c r="Y43" s="73"/>
    </row>
  </sheetData>
  <mergeCells count="15">
    <mergeCell ref="A1:C1"/>
    <mergeCell ref="A13:A16"/>
    <mergeCell ref="K13:L13"/>
    <mergeCell ref="K14:L14"/>
    <mergeCell ref="K15:L15"/>
    <mergeCell ref="K16:L16"/>
    <mergeCell ref="C4:R4"/>
    <mergeCell ref="K6:L6"/>
    <mergeCell ref="K7:L7"/>
    <mergeCell ref="K8:L8"/>
    <mergeCell ref="A9:A12"/>
    <mergeCell ref="K9:L9"/>
    <mergeCell ref="K10:L10"/>
    <mergeCell ref="K11:L11"/>
    <mergeCell ref="K12:L12"/>
  </mergeCells>
  <hyperlinks>
    <hyperlink ref="A1" location="CONTENT!A1" display="Back to table of contents"/>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CL35"/>
  <sheetViews>
    <sheetView zoomScaleNormal="100" workbookViewId="0">
      <selection sqref="A1:XFD1"/>
    </sheetView>
  </sheetViews>
  <sheetFormatPr defaultColWidth="9.33203125" defaultRowHeight="15"/>
  <cols>
    <col min="1" max="1" width="6.6640625" style="461" customWidth="1"/>
    <col min="2" max="2" width="47.5" style="461" customWidth="1"/>
    <col min="3" max="3" width="10.83203125" style="461" customWidth="1"/>
    <col min="4" max="4" width="11.6640625" style="461" customWidth="1"/>
    <col min="5" max="5" width="11.1640625" style="461" customWidth="1"/>
    <col min="6" max="6" width="10.1640625" style="461" customWidth="1"/>
    <col min="7" max="7" width="9.33203125" style="461"/>
    <col min="8" max="8" width="14.83203125" style="461" bestFit="1" customWidth="1"/>
    <col min="9" max="9" width="13.6640625" style="461" customWidth="1"/>
    <col min="10" max="10" width="16.1640625" style="461" customWidth="1"/>
    <col min="11" max="11" width="14.83203125" style="461" customWidth="1"/>
    <col min="12" max="16384" width="9.33203125" style="461"/>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474" customFormat="1" ht="24" customHeight="1">
      <c r="A2" s="4899" t="s">
        <v>887</v>
      </c>
      <c r="B2" s="4899"/>
    </row>
    <row r="3" spans="1:90" s="474" customFormat="1" ht="15.75" customHeight="1">
      <c r="C3" s="4900"/>
      <c r="E3" s="4883"/>
      <c r="F3" s="4883" t="s">
        <v>888</v>
      </c>
    </row>
    <row r="4" spans="1:90" ht="30.6" customHeight="1">
      <c r="A4" s="4891" t="s">
        <v>889</v>
      </c>
      <c r="B4" s="4901" t="s">
        <v>890</v>
      </c>
      <c r="C4" s="4891" t="s">
        <v>891</v>
      </c>
      <c r="D4" s="4884" t="s">
        <v>892</v>
      </c>
      <c r="E4" s="4884" t="s">
        <v>893</v>
      </c>
      <c r="F4" s="4884" t="s">
        <v>894</v>
      </c>
    </row>
    <row r="5" spans="1:90" ht="23.45" customHeight="1">
      <c r="A5" s="471"/>
      <c r="B5" s="4902" t="s">
        <v>895</v>
      </c>
      <c r="C5" s="4903"/>
      <c r="D5" s="4904"/>
      <c r="E5" s="4904"/>
      <c r="F5" s="4904"/>
    </row>
    <row r="6" spans="1:90" s="474" customFormat="1" ht="21" customHeight="1">
      <c r="A6" s="4905" t="s">
        <v>762</v>
      </c>
      <c r="B6" s="4906" t="s">
        <v>896</v>
      </c>
      <c r="C6" s="462">
        <v>86885.935999999987</v>
      </c>
      <c r="D6" s="462">
        <v>92724.123834999977</v>
      </c>
      <c r="E6" s="462">
        <v>104476.12930400002</v>
      </c>
      <c r="F6" s="462">
        <v>108265</v>
      </c>
    </row>
    <row r="7" spans="1:90" ht="24.95" customHeight="1">
      <c r="A7" s="469" t="s">
        <v>897</v>
      </c>
      <c r="B7" s="4907" t="s">
        <v>898</v>
      </c>
      <c r="C7" s="460">
        <v>78223.685999999987</v>
      </c>
      <c r="D7" s="460">
        <v>84148.320164999983</v>
      </c>
      <c r="E7" s="460">
        <v>91490.091400000019</v>
      </c>
      <c r="F7" s="460">
        <v>98300.3</v>
      </c>
      <c r="H7" s="4908"/>
      <c r="I7" s="4908"/>
      <c r="J7" s="4908"/>
      <c r="K7" s="4908"/>
    </row>
    <row r="8" spans="1:90" ht="24.95" customHeight="1">
      <c r="A8" s="469" t="s">
        <v>899</v>
      </c>
      <c r="B8" s="4907" t="s">
        <v>900</v>
      </c>
      <c r="C8" s="4909">
        <v>0</v>
      </c>
      <c r="D8" s="4909">
        <v>0</v>
      </c>
      <c r="E8" s="4909">
        <v>0</v>
      </c>
      <c r="F8" s="4909">
        <v>1326.1</v>
      </c>
      <c r="H8" s="4908"/>
      <c r="I8" s="4908"/>
      <c r="J8" s="4908"/>
      <c r="K8" s="4908"/>
    </row>
    <row r="9" spans="1:90" ht="24.95" customHeight="1">
      <c r="A9" s="469" t="s">
        <v>901</v>
      </c>
      <c r="B9" s="4907" t="s">
        <v>902</v>
      </c>
      <c r="C9" s="460">
        <v>333.39</v>
      </c>
      <c r="D9" s="460">
        <v>2903.8685780000001</v>
      </c>
      <c r="E9" s="460">
        <v>7440.2650699999976</v>
      </c>
      <c r="F9" s="460">
        <v>1647.9</v>
      </c>
      <c r="H9" s="4908"/>
      <c r="I9" s="4908"/>
      <c r="J9" s="4908"/>
      <c r="K9" s="4908"/>
    </row>
    <row r="10" spans="1:90" ht="24.95" customHeight="1">
      <c r="A10" s="469" t="s">
        <v>903</v>
      </c>
      <c r="B10" s="4907" t="s">
        <v>904</v>
      </c>
      <c r="C10" s="460">
        <v>8328.7599999999984</v>
      </c>
      <c r="D10" s="460">
        <v>5671.9350919999997</v>
      </c>
      <c r="E10" s="460">
        <v>5545.7728340000003</v>
      </c>
      <c r="F10" s="460">
        <v>6990.7</v>
      </c>
      <c r="G10" s="4910"/>
      <c r="H10" s="4910"/>
      <c r="I10" s="4910"/>
      <c r="J10" s="4910"/>
      <c r="K10" s="4910"/>
    </row>
    <row r="11" spans="1:90" s="474" customFormat="1" ht="24.95" customHeight="1">
      <c r="A11" s="471" t="s">
        <v>764</v>
      </c>
      <c r="B11" s="4906" t="s">
        <v>905</v>
      </c>
      <c r="C11" s="462">
        <v>92791.342999999993</v>
      </c>
      <c r="D11" s="462">
        <v>98075.917108000023</v>
      </c>
      <c r="E11" s="462">
        <v>106141.04785400002</v>
      </c>
      <c r="F11" s="462">
        <v>116180</v>
      </c>
      <c r="G11" s="4911"/>
      <c r="H11" s="4911"/>
      <c r="I11" s="4911"/>
      <c r="J11" s="4911"/>
      <c r="K11" s="4911"/>
    </row>
    <row r="12" spans="1:90" ht="24.95" customHeight="1">
      <c r="A12" s="469" t="s">
        <v>906</v>
      </c>
      <c r="B12" s="4907" t="s">
        <v>907</v>
      </c>
      <c r="C12" s="460">
        <v>28247.9</v>
      </c>
      <c r="D12" s="460">
        <v>30418.017108</v>
      </c>
      <c r="E12" s="460">
        <v>31257.314150999999</v>
      </c>
      <c r="F12" s="460">
        <v>30280.399999999998</v>
      </c>
    </row>
    <row r="13" spans="1:90" ht="24.95" customHeight="1">
      <c r="A13" s="469" t="s">
        <v>908</v>
      </c>
      <c r="B13" s="4907" t="s">
        <v>909</v>
      </c>
      <c r="C13" s="460">
        <v>8365.2999999999993</v>
      </c>
      <c r="D13" s="460">
        <v>8908.2999999999993</v>
      </c>
      <c r="E13" s="460">
        <v>9564.2031659999993</v>
      </c>
      <c r="F13" s="460">
        <v>10015.9</v>
      </c>
    </row>
    <row r="14" spans="1:90" ht="24.95" customHeight="1">
      <c r="A14" s="469" t="s">
        <v>910</v>
      </c>
      <c r="B14" s="4907" t="s">
        <v>911</v>
      </c>
      <c r="C14" s="460">
        <v>10117.790000000001</v>
      </c>
      <c r="D14" s="460">
        <v>10959.3</v>
      </c>
      <c r="E14" s="460">
        <v>11378.311554</v>
      </c>
      <c r="F14" s="460">
        <v>12647.7</v>
      </c>
    </row>
    <row r="15" spans="1:90" ht="24.95" customHeight="1">
      <c r="A15" s="469" t="s">
        <v>912</v>
      </c>
      <c r="B15" s="4907" t="s">
        <v>913</v>
      </c>
      <c r="C15" s="460">
        <v>1767.9199999999998</v>
      </c>
      <c r="D15" s="460">
        <v>1517.4</v>
      </c>
      <c r="E15" s="460">
        <v>1673.8822230000001</v>
      </c>
      <c r="F15" s="460">
        <v>1513.7</v>
      </c>
    </row>
    <row r="16" spans="1:90" ht="24.95" customHeight="1">
      <c r="A16" s="469" t="s">
        <v>914</v>
      </c>
      <c r="B16" s="4907" t="s">
        <v>902</v>
      </c>
      <c r="C16" s="460">
        <v>21726.400000000001</v>
      </c>
      <c r="D16" s="460">
        <v>21547.200000000001</v>
      </c>
      <c r="E16" s="460">
        <v>24667.815788</v>
      </c>
      <c r="F16" s="460">
        <v>24553.600000000002</v>
      </c>
    </row>
    <row r="17" spans="1:11" ht="24.95" customHeight="1">
      <c r="A17" s="469" t="s">
        <v>915</v>
      </c>
      <c r="B17" s="4907" t="s">
        <v>916</v>
      </c>
      <c r="C17" s="460">
        <v>18979</v>
      </c>
      <c r="D17" s="460">
        <v>20553.099999999999</v>
      </c>
      <c r="E17" s="460">
        <v>22223.843883000005</v>
      </c>
      <c r="F17" s="460">
        <v>31817.599999999999</v>
      </c>
    </row>
    <row r="18" spans="1:11" ht="18.600000000000001" customHeight="1">
      <c r="A18" s="469" t="s">
        <v>917</v>
      </c>
      <c r="B18" s="4907" t="s">
        <v>918</v>
      </c>
      <c r="C18" s="460">
        <v>3587.0329999999999</v>
      </c>
      <c r="D18" s="460">
        <v>4172.6000000000004</v>
      </c>
      <c r="E18" s="460">
        <v>5375.6770889999998</v>
      </c>
      <c r="F18" s="460">
        <v>5351.1</v>
      </c>
      <c r="G18" s="4910"/>
      <c r="H18" s="4910"/>
    </row>
    <row r="19" spans="1:11" s="474" customFormat="1" ht="18" customHeight="1">
      <c r="A19" s="4912"/>
      <c r="B19" s="4913" t="s">
        <v>919</v>
      </c>
      <c r="C19" s="4914">
        <v>-5905.5</v>
      </c>
      <c r="D19" s="4914">
        <v>-5351.7</v>
      </c>
      <c r="E19" s="4914">
        <v>-1664.9185500000021</v>
      </c>
      <c r="F19" s="4914">
        <v>-7915</v>
      </c>
      <c r="G19" s="4893"/>
      <c r="H19" s="4893"/>
    </row>
    <row r="20" spans="1:11" ht="23.25" customHeight="1">
      <c r="A20" s="471"/>
      <c r="B20" s="4915" t="s">
        <v>920</v>
      </c>
      <c r="C20" s="460"/>
      <c r="D20" s="460"/>
      <c r="E20" s="460"/>
      <c r="F20" s="460"/>
      <c r="G20" s="504"/>
      <c r="H20" s="504"/>
    </row>
    <row r="21" spans="1:11" s="474" customFormat="1" ht="23.1" customHeight="1">
      <c r="A21" s="471" t="s">
        <v>921</v>
      </c>
      <c r="B21" s="4906" t="s">
        <v>922</v>
      </c>
      <c r="C21" s="462">
        <v>5914.4</v>
      </c>
      <c r="D21" s="462">
        <v>6518.8</v>
      </c>
      <c r="E21" s="462">
        <v>8121.2343619999992</v>
      </c>
      <c r="F21" s="462">
        <v>7846.9999999999991</v>
      </c>
      <c r="G21" s="4911"/>
      <c r="H21" s="4911"/>
      <c r="I21" s="4911"/>
      <c r="J21" s="4911"/>
      <c r="K21" s="4911"/>
    </row>
    <row r="22" spans="1:11" ht="23.1" customHeight="1">
      <c r="A22" s="469" t="s">
        <v>923</v>
      </c>
      <c r="B22" s="4907" t="s">
        <v>924</v>
      </c>
      <c r="C22" s="460">
        <v>5272.6799999999994</v>
      </c>
      <c r="D22" s="460">
        <v>5772.5</v>
      </c>
      <c r="E22" s="460">
        <v>7245.5432839999994</v>
      </c>
      <c r="F22" s="460">
        <v>6948.7999999999993</v>
      </c>
    </row>
    <row r="23" spans="1:11" ht="23.1" customHeight="1">
      <c r="A23" s="469" t="s">
        <v>925</v>
      </c>
      <c r="B23" s="4907" t="s">
        <v>926</v>
      </c>
      <c r="C23" s="460">
        <v>641.70000000000005</v>
      </c>
      <c r="D23" s="460">
        <v>746.3</v>
      </c>
      <c r="E23" s="460">
        <v>875.69107800000006</v>
      </c>
      <c r="F23" s="460">
        <v>898.2</v>
      </c>
    </row>
    <row r="24" spans="1:11" ht="23.1" customHeight="1">
      <c r="A24" s="4912" t="s">
        <v>927</v>
      </c>
      <c r="B24" s="4913" t="s">
        <v>928</v>
      </c>
      <c r="C24" s="4916">
        <v>-11819.9</v>
      </c>
      <c r="D24" s="4914">
        <v>-11870.6</v>
      </c>
      <c r="E24" s="4914">
        <v>-9786.1529120000014</v>
      </c>
      <c r="F24" s="4914">
        <v>-15762</v>
      </c>
      <c r="G24" s="4894"/>
      <c r="H24" s="4894"/>
    </row>
    <row r="25" spans="1:11" ht="29.25" customHeight="1">
      <c r="A25" s="458"/>
      <c r="B25" s="459" t="s">
        <v>929</v>
      </c>
      <c r="C25" s="460"/>
      <c r="D25" s="460"/>
      <c r="E25" s="460"/>
      <c r="F25" s="460"/>
    </row>
    <row r="26" spans="1:11" s="474" customFormat="1" ht="23.1" customHeight="1">
      <c r="A26" s="471" t="s">
        <v>930</v>
      </c>
      <c r="B26" s="4906" t="s">
        <v>931</v>
      </c>
      <c r="C26" s="462">
        <v>10415.9</v>
      </c>
      <c r="D26" s="462">
        <v>1247.1999999999998</v>
      </c>
      <c r="E26" s="462">
        <f>E27+E28</f>
        <v>-12405.452911999999</v>
      </c>
      <c r="F26" s="462">
        <v>6736.2000000000007</v>
      </c>
      <c r="H26" s="4911"/>
      <c r="I26" s="4911"/>
      <c r="J26" s="4911"/>
      <c r="K26" s="4911"/>
    </row>
    <row r="27" spans="1:11" ht="23.1" customHeight="1">
      <c r="A27" s="469" t="s">
        <v>932</v>
      </c>
      <c r="B27" s="4907" t="s">
        <v>933</v>
      </c>
      <c r="C27" s="463">
        <v>10403.700000000001</v>
      </c>
      <c r="D27" s="463">
        <v>1644.6</v>
      </c>
      <c r="E27" s="460">
        <v>-12221.052911999999</v>
      </c>
      <c r="F27" s="460">
        <v>6664.6</v>
      </c>
      <c r="G27" s="504"/>
      <c r="H27" s="504"/>
      <c r="I27" s="504"/>
      <c r="J27" s="504"/>
      <c r="K27" s="504"/>
    </row>
    <row r="28" spans="1:11" ht="23.1" customHeight="1">
      <c r="A28" s="469" t="s">
        <v>934</v>
      </c>
      <c r="B28" s="4907" t="s">
        <v>935</v>
      </c>
      <c r="C28" s="463">
        <v>12.199999999999989</v>
      </c>
      <c r="D28" s="460">
        <v>-397.4</v>
      </c>
      <c r="E28" s="460">
        <v>-184.4</v>
      </c>
      <c r="F28" s="460">
        <v>46.8</v>
      </c>
    </row>
    <row r="29" spans="1:11" s="474" customFormat="1" ht="23.1" customHeight="1">
      <c r="A29" s="471" t="s">
        <v>936</v>
      </c>
      <c r="B29" s="4906" t="s">
        <v>937</v>
      </c>
      <c r="C29" s="462">
        <v>22235.7</v>
      </c>
      <c r="D29" s="464">
        <v>13117.7</v>
      </c>
      <c r="E29" s="462">
        <f>E30+E31</f>
        <v>-2619.2999999999993</v>
      </c>
      <c r="F29" s="462">
        <v>22497.8</v>
      </c>
      <c r="G29" s="4917"/>
      <c r="H29" s="4917"/>
    </row>
    <row r="30" spans="1:11" ht="23.1" customHeight="1">
      <c r="A30" s="469" t="s">
        <v>938</v>
      </c>
      <c r="B30" s="4907" t="s">
        <v>933</v>
      </c>
      <c r="C30" s="465">
        <v>23421.7</v>
      </c>
      <c r="D30" s="463">
        <v>18729</v>
      </c>
      <c r="E30" s="460">
        <v>-339.39999999999964</v>
      </c>
      <c r="F30" s="460">
        <v>26472.6</v>
      </c>
    </row>
    <row r="31" spans="1:11" ht="23.1" customHeight="1">
      <c r="A31" s="4918" t="s">
        <v>939</v>
      </c>
      <c r="B31" s="4919" t="s">
        <v>935</v>
      </c>
      <c r="C31" s="466">
        <v>-1186</v>
      </c>
      <c r="D31" s="467">
        <v>-5611.3</v>
      </c>
      <c r="E31" s="467">
        <v>-2279.8999999999996</v>
      </c>
      <c r="F31" s="467">
        <v>-3974.9</v>
      </c>
    </row>
    <row r="32" spans="1:11" ht="4.5" customHeight="1"/>
    <row r="33" spans="2:3">
      <c r="B33" s="468"/>
    </row>
    <row r="35" spans="2:3" ht="18">
      <c r="B35" s="4920"/>
      <c r="C35" s="504"/>
    </row>
  </sheetData>
  <mergeCells count="1">
    <mergeCell ref="A1:C1"/>
  </mergeCells>
  <hyperlinks>
    <hyperlink ref="A1" location="CONTENT!A1" display="Back to table of contents"/>
  </hyperlinks>
  <pageMargins left="0.78740157480314998" right="0.43307086614173201" top="0.94488188976377996" bottom="0" header="0.70866141732283505" footer="0.31496062992126"/>
  <pageSetup paperSize="9" orientation="portrait" horizontalDpi="4294967294" verticalDpi="4294967294" r:id="rId1"/>
  <headerFooter>
    <oddHeader xml:space="preserve">&amp;C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CL33"/>
  <sheetViews>
    <sheetView zoomScaleNormal="100" workbookViewId="0">
      <selection sqref="A1:XFD1"/>
    </sheetView>
  </sheetViews>
  <sheetFormatPr defaultColWidth="9.33203125" defaultRowHeight="15"/>
  <cols>
    <col min="1" max="1" width="10" style="461" customWidth="1"/>
    <col min="2" max="2" width="51" style="461" customWidth="1"/>
    <col min="3" max="3" width="11.1640625" style="461" customWidth="1"/>
    <col min="4" max="4" width="11.33203125" style="461" customWidth="1"/>
    <col min="5" max="6" width="11.6640625" style="461" customWidth="1"/>
    <col min="7" max="16384" width="9.33203125" style="461"/>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4.1500000000000004" customHeight="1">
      <c r="A2" s="4885"/>
      <c r="B2" s="4886"/>
    </row>
    <row r="3" spans="1:90" ht="15.95" customHeight="1">
      <c r="A3" s="4887" t="s">
        <v>940</v>
      </c>
      <c r="B3" s="4888"/>
      <c r="C3" s="4883"/>
    </row>
    <row r="4" spans="1:90" ht="15.95" customHeight="1">
      <c r="A4" s="4889"/>
      <c r="B4" s="4888"/>
      <c r="C4" s="4883"/>
      <c r="E4" s="4883"/>
      <c r="F4" s="4883" t="s">
        <v>888</v>
      </c>
    </row>
    <row r="5" spans="1:90" s="474" customFormat="1" ht="41.25" customHeight="1">
      <c r="A5" s="4890" t="s">
        <v>889</v>
      </c>
      <c r="B5" s="4890" t="s">
        <v>941</v>
      </c>
      <c r="C5" s="4891" t="s">
        <v>891</v>
      </c>
      <c r="D5" s="4891" t="s">
        <v>892</v>
      </c>
      <c r="E5" s="4891" t="s">
        <v>893</v>
      </c>
      <c r="F5" s="4891" t="s">
        <v>894</v>
      </c>
    </row>
    <row r="6" spans="1:90" s="474" customFormat="1" ht="29.1" customHeight="1">
      <c r="A6" s="471" t="s">
        <v>897</v>
      </c>
      <c r="B6" s="472" t="s">
        <v>942</v>
      </c>
      <c r="C6" s="462">
        <v>78223.72</v>
      </c>
      <c r="D6" s="4892">
        <v>84148.348414999986</v>
      </c>
      <c r="E6" s="4892">
        <v>91490.091400000019</v>
      </c>
      <c r="F6" s="4892">
        <f>F7+F11+F12+F19+F20</f>
        <v>98300.299999999988</v>
      </c>
    </row>
    <row r="7" spans="1:90" s="474" customFormat="1" ht="29.1" customHeight="1">
      <c r="A7" s="469" t="s">
        <v>943</v>
      </c>
      <c r="B7" s="484" t="s">
        <v>944</v>
      </c>
      <c r="C7" s="460">
        <v>19175.870000000003</v>
      </c>
      <c r="D7" s="460">
        <v>21778.799999999999</v>
      </c>
      <c r="E7" s="460">
        <v>23321.4</v>
      </c>
      <c r="F7" s="460">
        <v>26717.1</v>
      </c>
      <c r="G7" s="4893"/>
      <c r="H7" s="4893"/>
    </row>
    <row r="8" spans="1:90" ht="29.1" customHeight="1">
      <c r="A8" s="469" t="s">
        <v>945</v>
      </c>
      <c r="B8" s="470" t="s">
        <v>946</v>
      </c>
      <c r="C8" s="460">
        <v>7620.75</v>
      </c>
      <c r="D8" s="460">
        <v>8661.5</v>
      </c>
      <c r="E8" s="460">
        <v>9526.7000000000007</v>
      </c>
      <c r="F8" s="460">
        <v>10452.6</v>
      </c>
      <c r="G8" s="4894"/>
      <c r="H8" s="4894"/>
    </row>
    <row r="9" spans="1:90" ht="29.1" customHeight="1">
      <c r="A9" s="469" t="s">
        <v>947</v>
      </c>
      <c r="B9" s="470" t="s">
        <v>948</v>
      </c>
      <c r="C9" s="460">
        <v>10458.69</v>
      </c>
      <c r="D9" s="460">
        <v>11881.1</v>
      </c>
      <c r="E9" s="460">
        <v>12403</v>
      </c>
      <c r="F9" s="460">
        <v>14555.7</v>
      </c>
    </row>
    <row r="10" spans="1:90" ht="26.25" customHeight="1">
      <c r="A10" s="469" t="s">
        <v>949</v>
      </c>
      <c r="B10" s="470" t="s">
        <v>950</v>
      </c>
      <c r="C10" s="460">
        <v>1096.43</v>
      </c>
      <c r="D10" s="460">
        <v>1236.2</v>
      </c>
      <c r="E10" s="460">
        <v>1391.7</v>
      </c>
      <c r="F10" s="460">
        <v>1708.8</v>
      </c>
      <c r="G10" s="4894"/>
      <c r="H10" s="4894"/>
    </row>
    <row r="11" spans="1:90" s="474" customFormat="1" ht="29.1" customHeight="1">
      <c r="A11" s="469" t="s">
        <v>951</v>
      </c>
      <c r="B11" s="484" t="s">
        <v>952</v>
      </c>
      <c r="C11" s="460">
        <v>167.16000000000005</v>
      </c>
      <c r="D11" s="460">
        <v>30.587364999999998</v>
      </c>
      <c r="E11" s="460">
        <v>71.061288000000005</v>
      </c>
      <c r="F11" s="460">
        <v>225</v>
      </c>
      <c r="G11" s="4893"/>
      <c r="H11" s="4893"/>
    </row>
    <row r="12" spans="1:90" s="474" customFormat="1" ht="29.1" customHeight="1">
      <c r="A12" s="469" t="s">
        <v>953</v>
      </c>
      <c r="B12" s="484" t="s">
        <v>954</v>
      </c>
      <c r="C12" s="460">
        <v>55822.2</v>
      </c>
      <c r="D12" s="460">
        <v>59539.061049999997</v>
      </c>
      <c r="E12" s="460">
        <v>65273.935914000002</v>
      </c>
      <c r="F12" s="460">
        <v>68367.8</v>
      </c>
    </row>
    <row r="13" spans="1:90" ht="29.1" customHeight="1">
      <c r="A13" s="469" t="s">
        <v>955</v>
      </c>
      <c r="B13" s="470" t="s">
        <v>956</v>
      </c>
      <c r="C13" s="460">
        <v>34496.659999999996</v>
      </c>
      <c r="D13" s="460">
        <v>36195.515733</v>
      </c>
      <c r="E13" s="460">
        <v>38854.078193999994</v>
      </c>
      <c r="F13" s="460">
        <v>40877.4</v>
      </c>
    </row>
    <row r="14" spans="1:90" ht="29.1" customHeight="1">
      <c r="A14" s="469" t="s">
        <v>957</v>
      </c>
      <c r="B14" s="470" t="s">
        <v>958</v>
      </c>
      <c r="C14" s="460">
        <v>15632.502</v>
      </c>
      <c r="D14" s="460">
        <v>17276.583009999998</v>
      </c>
      <c r="E14" s="460">
        <v>20108.759712000006</v>
      </c>
      <c r="F14" s="460">
        <v>20871</v>
      </c>
    </row>
    <row r="15" spans="1:90" ht="29.1" customHeight="1">
      <c r="A15" s="469" t="s">
        <v>959</v>
      </c>
      <c r="B15" s="470" t="s">
        <v>960</v>
      </c>
      <c r="C15" s="460">
        <v>3162.6849999999999</v>
      </c>
      <c r="D15" s="460">
        <v>3542.830164</v>
      </c>
      <c r="E15" s="460">
        <v>3598.9248950000001</v>
      </c>
      <c r="F15" s="460">
        <v>3826.6</v>
      </c>
    </row>
    <row r="16" spans="1:90" ht="29.1" customHeight="1">
      <c r="A16" s="469" t="s">
        <v>961</v>
      </c>
      <c r="B16" s="470" t="s">
        <v>962</v>
      </c>
      <c r="C16" s="460">
        <v>2530.319</v>
      </c>
      <c r="D16" s="460">
        <v>2524.1321429999998</v>
      </c>
      <c r="E16" s="460">
        <v>2712.1731129999998</v>
      </c>
      <c r="F16" s="460">
        <v>2792.8</v>
      </c>
    </row>
    <row r="17" spans="1:8" ht="29.1" customHeight="1">
      <c r="A17" s="4895" t="s">
        <v>963</v>
      </c>
      <c r="B17" s="4896" t="s">
        <v>964</v>
      </c>
      <c r="C17" s="4897">
        <v>1429.55</v>
      </c>
      <c r="D17" s="4897">
        <v>1463.3888179999999</v>
      </c>
      <c r="E17" s="4897">
        <v>1525.888991</v>
      </c>
      <c r="F17" s="4897">
        <v>1604.4</v>
      </c>
    </row>
    <row r="18" spans="1:8" ht="26.25" customHeight="1">
      <c r="A18" s="4895" t="s">
        <v>965</v>
      </c>
      <c r="B18" s="4896" t="s">
        <v>966</v>
      </c>
      <c r="C18" s="4897">
        <v>1100.77</v>
      </c>
      <c r="D18" s="4897">
        <v>1060.7433250000001</v>
      </c>
      <c r="E18" s="4897">
        <v>1186.284122</v>
      </c>
      <c r="F18" s="4897">
        <v>1188.4000000000001</v>
      </c>
    </row>
    <row r="19" spans="1:8" s="474" customFormat="1" ht="29.1" customHeight="1">
      <c r="A19" s="469" t="s">
        <v>967</v>
      </c>
      <c r="B19" s="484" t="s">
        <v>968</v>
      </c>
      <c r="C19" s="460">
        <v>1346.93</v>
      </c>
      <c r="D19" s="460">
        <v>1176.9000000000001</v>
      </c>
      <c r="E19" s="460">
        <v>1344.0684920000001</v>
      </c>
      <c r="F19" s="460">
        <v>1379.4</v>
      </c>
    </row>
    <row r="20" spans="1:8" s="4898" customFormat="1" ht="24.75" customHeight="1">
      <c r="A20" s="469" t="s">
        <v>969</v>
      </c>
      <c r="B20" s="484" t="s">
        <v>970</v>
      </c>
      <c r="C20" s="460">
        <v>1711.56</v>
      </c>
      <c r="D20" s="460">
        <v>1623</v>
      </c>
      <c r="E20" s="460">
        <v>1479.625706</v>
      </c>
      <c r="F20" s="460">
        <v>1611</v>
      </c>
    </row>
    <row r="21" spans="1:8" s="474" customFormat="1" ht="29.1" customHeight="1">
      <c r="A21" s="471" t="s">
        <v>899</v>
      </c>
      <c r="B21" s="472" t="s">
        <v>971</v>
      </c>
      <c r="C21" s="473" t="s">
        <v>610</v>
      </c>
      <c r="D21" s="473" t="s">
        <v>610</v>
      </c>
      <c r="E21" s="473" t="s">
        <v>610</v>
      </c>
      <c r="F21" s="473">
        <v>1326.1</v>
      </c>
    </row>
    <row r="22" spans="1:8" s="474" customFormat="1" ht="26.25" customHeight="1">
      <c r="A22" s="471" t="s">
        <v>901</v>
      </c>
      <c r="B22" s="472" t="s">
        <v>972</v>
      </c>
      <c r="C22" s="462">
        <v>333.4</v>
      </c>
      <c r="D22" s="462">
        <v>2903.8685780000001</v>
      </c>
      <c r="E22" s="462">
        <v>7440.2650699999976</v>
      </c>
      <c r="F22" s="462">
        <v>1647.9</v>
      </c>
    </row>
    <row r="23" spans="1:8" s="474" customFormat="1" ht="24.75" customHeight="1">
      <c r="A23" s="469" t="s">
        <v>973</v>
      </c>
      <c r="B23" s="484" t="s">
        <v>974</v>
      </c>
      <c r="C23" s="460">
        <v>218.5</v>
      </c>
      <c r="D23" s="460">
        <v>998.1470569999999</v>
      </c>
      <c r="E23" s="460">
        <v>360.31890999999757</v>
      </c>
      <c r="F23" s="460">
        <v>71.7</v>
      </c>
    </row>
    <row r="24" spans="1:8" s="474" customFormat="1" ht="29.1" customHeight="1">
      <c r="A24" s="471" t="s">
        <v>903</v>
      </c>
      <c r="B24" s="472" t="s">
        <v>975</v>
      </c>
      <c r="C24" s="462">
        <v>8328.7599999999984</v>
      </c>
      <c r="D24" s="462">
        <v>5671.9350919999997</v>
      </c>
      <c r="E24" s="462">
        <v>5545.7728340000003</v>
      </c>
      <c r="F24" s="462">
        <v>6990.7</v>
      </c>
    </row>
    <row r="25" spans="1:8" ht="29.1" customHeight="1">
      <c r="A25" s="469" t="s">
        <v>976</v>
      </c>
      <c r="B25" s="484" t="s">
        <v>977</v>
      </c>
      <c r="C25" s="460">
        <v>3929.06</v>
      </c>
      <c r="D25" s="460">
        <v>3304.0508349999996</v>
      </c>
      <c r="E25" s="460">
        <v>3261.8367200000002</v>
      </c>
      <c r="F25" s="460">
        <v>2760.3999999999996</v>
      </c>
    </row>
    <row r="26" spans="1:8" ht="29.1" customHeight="1">
      <c r="A26" s="469" t="s">
        <v>978</v>
      </c>
      <c r="B26" s="484" t="s">
        <v>979</v>
      </c>
      <c r="C26" s="460">
        <v>1723.05</v>
      </c>
      <c r="D26" s="460">
        <v>1697.0090230000001</v>
      </c>
      <c r="E26" s="460">
        <v>1730.5272569999997</v>
      </c>
      <c r="F26" s="460">
        <v>1907.4</v>
      </c>
    </row>
    <row r="27" spans="1:8" ht="29.1" customHeight="1">
      <c r="A27" s="469" t="s">
        <v>980</v>
      </c>
      <c r="B27" s="484" t="s">
        <v>981</v>
      </c>
      <c r="C27" s="460">
        <v>244.24</v>
      </c>
      <c r="D27" s="460">
        <v>250.74138600000001</v>
      </c>
      <c r="E27" s="460">
        <v>237.80885700000002</v>
      </c>
      <c r="F27" s="460">
        <v>339.1</v>
      </c>
    </row>
    <row r="28" spans="1:8" ht="29.1" customHeight="1">
      <c r="A28" s="469" t="s">
        <v>982</v>
      </c>
      <c r="B28" s="484" t="s">
        <v>983</v>
      </c>
      <c r="C28" s="460">
        <v>2432.4</v>
      </c>
      <c r="D28" s="460">
        <v>420.133848</v>
      </c>
      <c r="E28" s="460">
        <v>315.60000000000002</v>
      </c>
      <c r="F28" s="460">
        <v>0</v>
      </c>
    </row>
    <row r="29" spans="1:8" ht="31.5" customHeight="1">
      <c r="A29" s="6353" t="s">
        <v>260</v>
      </c>
      <c r="B29" s="6354"/>
      <c r="C29" s="475">
        <v>86885.87999999999</v>
      </c>
      <c r="D29" s="475">
        <v>92724.15208499998</v>
      </c>
      <c r="E29" s="475">
        <v>104476.12930400002</v>
      </c>
      <c r="F29" s="475">
        <f>F6+F22+F21+F24</f>
        <v>108264.99999999999</v>
      </c>
      <c r="G29" s="4894"/>
      <c r="H29" s="4894"/>
    </row>
    <row r="30" spans="1:8" s="474" customFormat="1" ht="27" customHeight="1">
      <c r="A30" s="461"/>
      <c r="B30" s="461"/>
      <c r="C30" s="4894"/>
      <c r="D30" s="4894"/>
      <c r="E30" s="4894"/>
      <c r="F30" s="4894"/>
      <c r="G30" s="4893"/>
      <c r="H30" s="4893"/>
    </row>
    <row r="31" spans="1:8" ht="3.75" customHeight="1">
      <c r="A31" s="468"/>
      <c r="B31" s="461" t="s">
        <v>424</v>
      </c>
      <c r="C31" s="4894"/>
      <c r="D31" s="4894"/>
    </row>
    <row r="32" spans="1:8">
      <c r="C32" s="4894"/>
      <c r="D32" s="4894"/>
      <c r="E32" s="4894"/>
      <c r="F32" s="4894"/>
    </row>
    <row r="33" spans="3:4">
      <c r="C33" s="4894"/>
      <c r="D33" s="4894"/>
    </row>
  </sheetData>
  <mergeCells count="2">
    <mergeCell ref="A29:B29"/>
    <mergeCell ref="A1:C1"/>
  </mergeCells>
  <hyperlinks>
    <hyperlink ref="A1" location="CONTENT!A1" display="Back to table of contents"/>
  </hyperlinks>
  <pageMargins left="0.78740157480314998" right="0.43307086614173201" top="0.94488188976377996" bottom="0" header="0.70866141732283505" footer="0.31496062992126"/>
  <pageSetup paperSize="9" orientation="portrait" r:id="rId1"/>
  <headerFooter>
    <oddHeader xml:space="preserve">&amp;C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CL32"/>
  <sheetViews>
    <sheetView showGridLines="0" zoomScale="90" zoomScaleNormal="90" workbookViewId="0">
      <selection sqref="A1:XFD1"/>
    </sheetView>
  </sheetViews>
  <sheetFormatPr defaultColWidth="9.33203125" defaultRowHeight="15"/>
  <cols>
    <col min="1" max="1" width="9.5" style="461" customWidth="1"/>
    <col min="2" max="2" width="49.6640625" style="461" customWidth="1"/>
    <col min="3" max="3" width="10.33203125" style="461" customWidth="1"/>
    <col min="4" max="5" width="11.33203125" style="461" customWidth="1"/>
    <col min="6" max="6" width="11.6640625" style="461" customWidth="1"/>
    <col min="7" max="16384" width="9.33203125" style="461"/>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3.6" customHeight="1"/>
    <row r="3" spans="1:90" ht="35.450000000000003" customHeight="1">
      <c r="A3" s="6355" t="s">
        <v>984</v>
      </c>
      <c r="B3" s="6355"/>
      <c r="C3" s="6355"/>
      <c r="D3" s="6355"/>
      <c r="E3" s="6355"/>
      <c r="F3" s="6355"/>
    </row>
    <row r="4" spans="1:90" ht="19.149999999999999" customHeight="1">
      <c r="B4" s="476"/>
      <c r="C4" s="4883"/>
      <c r="E4" s="4883"/>
      <c r="F4" s="4883" t="s">
        <v>888</v>
      </c>
    </row>
    <row r="5" spans="1:90" ht="48" customHeight="1">
      <c r="A5" s="477" t="s">
        <v>889</v>
      </c>
      <c r="B5" s="478" t="s">
        <v>985</v>
      </c>
      <c r="C5" s="4884" t="s">
        <v>891</v>
      </c>
      <c r="D5" s="4884" t="s">
        <v>892</v>
      </c>
      <c r="E5" s="4884" t="s">
        <v>893</v>
      </c>
      <c r="F5" s="4884" t="s">
        <v>894</v>
      </c>
    </row>
    <row r="6" spans="1:90" s="474" customFormat="1" ht="26.25" customHeight="1">
      <c r="A6" s="479">
        <v>2</v>
      </c>
      <c r="B6" s="472" t="s">
        <v>905</v>
      </c>
      <c r="C6" s="480">
        <v>92791.29</v>
      </c>
      <c r="D6" s="480">
        <v>98075.855045000004</v>
      </c>
      <c r="E6" s="480">
        <v>106141.04785400002</v>
      </c>
      <c r="F6" s="480">
        <f>F7+F10+F11+F14+F15+F20+F21</f>
        <v>116180</v>
      </c>
    </row>
    <row r="7" spans="1:90" s="474" customFormat="1" ht="26.25" customHeight="1">
      <c r="A7" s="479">
        <v>21</v>
      </c>
      <c r="B7" s="472" t="s">
        <v>986</v>
      </c>
      <c r="C7" s="481">
        <v>28247.899999999998</v>
      </c>
      <c r="D7" s="480">
        <v>30418</v>
      </c>
      <c r="E7" s="480">
        <v>31257.314150999999</v>
      </c>
      <c r="F7" s="480">
        <v>30280.399999999998</v>
      </c>
      <c r="G7" s="482"/>
      <c r="H7" s="482"/>
    </row>
    <row r="8" spans="1:90" ht="26.25" customHeight="1">
      <c r="A8" s="483">
        <v>211</v>
      </c>
      <c r="B8" s="484" t="s">
        <v>987</v>
      </c>
      <c r="C8" s="485">
        <v>25833.1</v>
      </c>
      <c r="D8" s="486">
        <v>27871.7</v>
      </c>
      <c r="E8" s="486">
        <v>28580.576546</v>
      </c>
      <c r="F8" s="486">
        <v>29440.799999999999</v>
      </c>
      <c r="G8" s="482"/>
      <c r="H8" s="482"/>
    </row>
    <row r="9" spans="1:90" ht="26.25" customHeight="1">
      <c r="A9" s="483">
        <v>212</v>
      </c>
      <c r="B9" s="484" t="s">
        <v>988</v>
      </c>
      <c r="C9" s="485">
        <v>2414.8000000000002</v>
      </c>
      <c r="D9" s="486">
        <v>2546.3000000000002</v>
      </c>
      <c r="E9" s="486">
        <v>2676.7376050000003</v>
      </c>
      <c r="F9" s="486">
        <v>839.6</v>
      </c>
    </row>
    <row r="10" spans="1:90" s="474" customFormat="1" ht="26.25" customHeight="1">
      <c r="A10" s="479">
        <v>22</v>
      </c>
      <c r="B10" s="472" t="s">
        <v>989</v>
      </c>
      <c r="C10" s="487">
        <v>8365.2999999999993</v>
      </c>
      <c r="D10" s="488">
        <v>8908.2999999999993</v>
      </c>
      <c r="E10" s="488">
        <v>9564.2031659999993</v>
      </c>
      <c r="F10" s="488">
        <v>10015.9</v>
      </c>
    </row>
    <row r="11" spans="1:90" s="474" customFormat="1" ht="26.25" customHeight="1">
      <c r="A11" s="479">
        <v>24</v>
      </c>
      <c r="B11" s="472" t="s">
        <v>990</v>
      </c>
      <c r="C11" s="480">
        <v>10117.790000000001</v>
      </c>
      <c r="D11" s="488">
        <v>10959.311624</v>
      </c>
      <c r="E11" s="488">
        <v>11378.311554</v>
      </c>
      <c r="F11" s="488">
        <v>12647.7</v>
      </c>
    </row>
    <row r="12" spans="1:90" ht="26.25" customHeight="1">
      <c r="A12" s="483">
        <v>241</v>
      </c>
      <c r="B12" s="484" t="s">
        <v>991</v>
      </c>
      <c r="C12" s="489">
        <v>668.94</v>
      </c>
      <c r="D12" s="490">
        <v>720.65263100000004</v>
      </c>
      <c r="E12" s="490">
        <v>675.04890799999998</v>
      </c>
      <c r="F12" s="490">
        <v>710.7</v>
      </c>
    </row>
    <row r="13" spans="1:90" ht="26.25" customHeight="1">
      <c r="A13" s="483" t="s">
        <v>992</v>
      </c>
      <c r="B13" s="484" t="s">
        <v>993</v>
      </c>
      <c r="C13" s="489">
        <v>9448.85</v>
      </c>
      <c r="D13" s="490">
        <v>10238.658992999999</v>
      </c>
      <c r="E13" s="490">
        <v>10703.262645999999</v>
      </c>
      <c r="F13" s="490">
        <v>11937</v>
      </c>
    </row>
    <row r="14" spans="1:90" s="474" customFormat="1" ht="26.25" customHeight="1">
      <c r="A14" s="479">
        <v>25</v>
      </c>
      <c r="B14" s="472" t="s">
        <v>994</v>
      </c>
      <c r="C14" s="491">
        <v>1767.9199999999998</v>
      </c>
      <c r="D14" s="492">
        <v>1517.3914</v>
      </c>
      <c r="E14" s="492">
        <v>1673.8822230000001</v>
      </c>
      <c r="F14" s="492">
        <v>1513.7</v>
      </c>
    </row>
    <row r="15" spans="1:90" s="474" customFormat="1" ht="26.25" customHeight="1">
      <c r="A15" s="479">
        <v>26</v>
      </c>
      <c r="B15" s="472" t="s">
        <v>972</v>
      </c>
      <c r="C15" s="491">
        <v>21726.399999999998</v>
      </c>
      <c r="D15" s="492">
        <v>21547.152020999998</v>
      </c>
      <c r="E15" s="492">
        <v>24667.815788</v>
      </c>
      <c r="F15" s="492">
        <v>24553.600000000002</v>
      </c>
    </row>
    <row r="16" spans="1:90" ht="26.25" customHeight="1">
      <c r="A16" s="483">
        <v>262</v>
      </c>
      <c r="B16" s="484" t="s">
        <v>995</v>
      </c>
      <c r="C16" s="493">
        <v>284.29000000000002</v>
      </c>
      <c r="D16" s="490">
        <v>327.09590599999984</v>
      </c>
      <c r="E16" s="490">
        <v>353.66610999999989</v>
      </c>
      <c r="F16" s="490">
        <v>349.8</v>
      </c>
    </row>
    <row r="17" spans="1:8" ht="26.25" customHeight="1">
      <c r="A17" s="483">
        <v>2621</v>
      </c>
      <c r="B17" s="470" t="s">
        <v>996</v>
      </c>
      <c r="C17" s="489">
        <v>284.29000000000002</v>
      </c>
      <c r="D17" s="490">
        <v>327.09590599999984</v>
      </c>
      <c r="E17" s="490">
        <v>353.66610999999989</v>
      </c>
      <c r="F17" s="490">
        <v>349.8</v>
      </c>
    </row>
    <row r="18" spans="1:8" ht="26.25" customHeight="1">
      <c r="A18" s="483">
        <v>2622</v>
      </c>
      <c r="B18" s="470" t="s">
        <v>997</v>
      </c>
      <c r="C18" s="489">
        <v>0</v>
      </c>
      <c r="D18" s="490">
        <v>0</v>
      </c>
      <c r="E18" s="490">
        <v>0</v>
      </c>
      <c r="F18" s="494" t="s">
        <v>610</v>
      </c>
    </row>
    <row r="19" spans="1:8" ht="26.25" customHeight="1">
      <c r="A19" s="483">
        <v>263</v>
      </c>
      <c r="B19" s="484" t="s">
        <v>998</v>
      </c>
      <c r="C19" s="489">
        <v>21421.1</v>
      </c>
      <c r="D19" s="490">
        <v>21198</v>
      </c>
      <c r="E19" s="490">
        <v>24306.95407</v>
      </c>
      <c r="F19" s="490">
        <v>24196.9</v>
      </c>
    </row>
    <row r="20" spans="1:8" s="474" customFormat="1" ht="26.25" customHeight="1">
      <c r="A20" s="479">
        <v>27</v>
      </c>
      <c r="B20" s="472" t="s">
        <v>999</v>
      </c>
      <c r="C20" s="491">
        <v>18978.98</v>
      </c>
      <c r="D20" s="492">
        <v>20553.099999999999</v>
      </c>
      <c r="E20" s="492">
        <v>22223.843883000005</v>
      </c>
      <c r="F20" s="492">
        <v>31817.599999999999</v>
      </c>
    </row>
    <row r="21" spans="1:8" s="474" customFormat="1" ht="26.25" customHeight="1">
      <c r="A21" s="479">
        <v>28</v>
      </c>
      <c r="B21" s="472" t="s">
        <v>1000</v>
      </c>
      <c r="C21" s="491">
        <v>3587</v>
      </c>
      <c r="D21" s="492">
        <v>4172.6000000000004</v>
      </c>
      <c r="E21" s="492">
        <v>5375.6770889999998</v>
      </c>
      <c r="F21" s="492">
        <v>5351.1</v>
      </c>
    </row>
    <row r="22" spans="1:8" s="474" customFormat="1" ht="26.25" customHeight="1">
      <c r="A22" s="495">
        <v>31</v>
      </c>
      <c r="B22" s="496" t="s">
        <v>1001</v>
      </c>
      <c r="C22" s="497">
        <v>5914.4</v>
      </c>
      <c r="D22" s="497">
        <v>6518.783805</v>
      </c>
      <c r="E22" s="497">
        <v>8121.2343619999992</v>
      </c>
      <c r="F22" s="497">
        <v>7846.9999999999991</v>
      </c>
    </row>
    <row r="23" spans="1:8" s="474" customFormat="1" ht="26.25" customHeight="1">
      <c r="A23" s="498">
        <v>311</v>
      </c>
      <c r="B23" s="472" t="s">
        <v>1002</v>
      </c>
      <c r="C23" s="491">
        <v>5272.7</v>
      </c>
      <c r="D23" s="492">
        <v>5772.4838049999998</v>
      </c>
      <c r="E23" s="492">
        <v>7245.5432839999994</v>
      </c>
      <c r="F23" s="492">
        <v>6948.7999999999993</v>
      </c>
    </row>
    <row r="24" spans="1:8" s="474" customFormat="1" ht="26.25" customHeight="1">
      <c r="A24" s="483">
        <v>3111</v>
      </c>
      <c r="B24" s="476" t="s">
        <v>1003</v>
      </c>
      <c r="C24" s="489">
        <v>2923.34</v>
      </c>
      <c r="D24" s="490">
        <v>3027.6622439999992</v>
      </c>
      <c r="E24" s="490">
        <v>5021.3066539999991</v>
      </c>
      <c r="F24" s="490">
        <v>5231.8999999999996</v>
      </c>
      <c r="G24" s="482"/>
      <c r="H24" s="482"/>
    </row>
    <row r="25" spans="1:8" s="474" customFormat="1" ht="26.25" customHeight="1">
      <c r="A25" s="483">
        <v>3112</v>
      </c>
      <c r="B25" s="476" t="s">
        <v>1004</v>
      </c>
      <c r="C25" s="489">
        <v>1980.9</v>
      </c>
      <c r="D25" s="490">
        <v>2482.8099980000002</v>
      </c>
      <c r="E25" s="490">
        <v>1943.2650849999998</v>
      </c>
      <c r="F25" s="490">
        <v>1528.7</v>
      </c>
      <c r="G25" s="482"/>
      <c r="H25" s="482"/>
    </row>
    <row r="26" spans="1:8" s="474" customFormat="1" ht="26.25" customHeight="1">
      <c r="A26" s="483">
        <v>3113</v>
      </c>
      <c r="B26" s="476" t="s">
        <v>1005</v>
      </c>
      <c r="C26" s="489">
        <v>368.44</v>
      </c>
      <c r="D26" s="490">
        <v>262.01156300000002</v>
      </c>
      <c r="E26" s="490">
        <v>280.97154499999999</v>
      </c>
      <c r="F26" s="490">
        <v>188.2</v>
      </c>
    </row>
    <row r="27" spans="1:8" s="474" customFormat="1" ht="26.25" customHeight="1">
      <c r="A27" s="499">
        <v>314</v>
      </c>
      <c r="B27" s="472" t="s">
        <v>1006</v>
      </c>
      <c r="C27" s="491">
        <v>641.70000000000005</v>
      </c>
      <c r="D27" s="492">
        <v>746.3</v>
      </c>
      <c r="E27" s="492">
        <v>875.69107800000006</v>
      </c>
      <c r="F27" s="492">
        <v>898.2</v>
      </c>
    </row>
    <row r="28" spans="1:8" ht="26.25" customHeight="1">
      <c r="A28" s="500"/>
      <c r="B28" s="501" t="s">
        <v>1007</v>
      </c>
      <c r="C28" s="502">
        <f>C6+C22</f>
        <v>98705.689999999988</v>
      </c>
      <c r="D28" s="502">
        <f>D6+D22</f>
        <v>104594.63885</v>
      </c>
      <c r="E28" s="502">
        <f>E6+E22</f>
        <v>114262.28221600002</v>
      </c>
      <c r="F28" s="502">
        <f>F6+F22</f>
        <v>124027</v>
      </c>
    </row>
    <row r="29" spans="1:8" ht="5.25" customHeight="1">
      <c r="B29" s="503"/>
      <c r="C29" s="503"/>
      <c r="D29" s="503"/>
    </row>
    <row r="30" spans="1:8">
      <c r="A30" s="468"/>
      <c r="C30" s="504"/>
      <c r="D30" s="504"/>
      <c r="E30" s="504"/>
      <c r="F30" s="504"/>
    </row>
    <row r="31" spans="1:8">
      <c r="C31" s="504"/>
      <c r="D31" s="504"/>
      <c r="E31" s="504"/>
      <c r="F31" s="504"/>
    </row>
    <row r="32" spans="1:8">
      <c r="C32" s="504"/>
      <c r="D32" s="504"/>
    </row>
  </sheetData>
  <mergeCells count="2">
    <mergeCell ref="A3:F3"/>
    <mergeCell ref="A1:C1"/>
  </mergeCells>
  <hyperlinks>
    <hyperlink ref="A1" location="CONTENT!A1" display="Back to table of contents"/>
  </hyperlinks>
  <pageMargins left="0.78740157480314998" right="0.43307086614173201" top="0.94488188976377996" bottom="0" header="0.70866141732283505" footer="0.31496062992126"/>
  <pageSetup paperSize="9" orientation="portrait" r:id="rId1"/>
  <headerFooter>
    <oddHeader xml:space="preserve">&amp;C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K21"/>
  <sheetViews>
    <sheetView workbookViewId="0">
      <selection sqref="A1:C1"/>
    </sheetView>
  </sheetViews>
  <sheetFormatPr defaultColWidth="9.33203125" defaultRowHeight="15.75"/>
  <cols>
    <col min="1" max="1" width="14.83203125" style="10" customWidth="1"/>
    <col min="2" max="7" width="13.83203125" style="10" customWidth="1"/>
    <col min="8" max="8" width="14.1640625" style="10" customWidth="1"/>
    <col min="9" max="9" width="13.83203125" style="10" customWidth="1"/>
    <col min="10" max="10" width="11.6640625" style="10" customWidth="1"/>
    <col min="11"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0.25" customHeight="1">
      <c r="A2" s="4921" t="s">
        <v>60</v>
      </c>
    </row>
    <row r="3" spans="1:89" ht="21" customHeight="1" thickBot="1"/>
    <row r="4" spans="1:89" ht="18.75" customHeight="1" thickBot="1">
      <c r="A4" s="5371"/>
      <c r="B4" s="5763"/>
      <c r="C4" s="5256" t="s">
        <v>61</v>
      </c>
      <c r="D4" s="5764"/>
      <c r="E4" s="5765"/>
      <c r="F4" s="5256" t="s">
        <v>62</v>
      </c>
      <c r="G4" s="5764"/>
      <c r="H4" s="5765"/>
      <c r="I4" s="5256" t="s">
        <v>63</v>
      </c>
      <c r="J4" s="5766"/>
    </row>
    <row r="5" spans="1:89" ht="33.75" customHeight="1" thickBot="1">
      <c r="A5" s="5767" t="s">
        <v>64</v>
      </c>
      <c r="B5" s="5724" t="s">
        <v>5</v>
      </c>
      <c r="C5" s="5307" t="s">
        <v>6</v>
      </c>
      <c r="D5" s="5308" t="s">
        <v>7</v>
      </c>
      <c r="E5" s="5724" t="s">
        <v>5</v>
      </c>
      <c r="F5" s="5307" t="s">
        <v>6</v>
      </c>
      <c r="G5" s="5308" t="s">
        <v>7</v>
      </c>
      <c r="H5" s="5724" t="s">
        <v>5</v>
      </c>
      <c r="I5" s="5307" t="s">
        <v>6</v>
      </c>
      <c r="J5" s="5308" t="s">
        <v>7</v>
      </c>
    </row>
    <row r="6" spans="1:89" ht="24.95" customHeight="1">
      <c r="A6" s="5312" t="s">
        <v>65</v>
      </c>
      <c r="B6" s="5768">
        <v>102217</v>
      </c>
      <c r="C6" s="5248">
        <v>55663</v>
      </c>
      <c r="D6" s="5769">
        <v>46554</v>
      </c>
      <c r="E6" s="5768">
        <v>56245</v>
      </c>
      <c r="F6" s="5248">
        <v>48935</v>
      </c>
      <c r="G6" s="5770">
        <v>7310</v>
      </c>
      <c r="H6" s="5771" t="s">
        <v>66</v>
      </c>
      <c r="I6" s="5247" t="s">
        <v>66</v>
      </c>
      <c r="J6" s="5772" t="s">
        <v>67</v>
      </c>
    </row>
    <row r="7" spans="1:89" ht="24.95" customHeight="1">
      <c r="A7" s="5317">
        <v>1851</v>
      </c>
      <c r="B7" s="5757">
        <v>102827</v>
      </c>
      <c r="C7" s="337">
        <v>55059</v>
      </c>
      <c r="D7" s="5758">
        <v>47768</v>
      </c>
      <c r="E7" s="5757">
        <v>77996</v>
      </c>
      <c r="F7" s="337">
        <v>64282</v>
      </c>
      <c r="G7" s="5758">
        <v>13714</v>
      </c>
      <c r="H7" s="5773" t="s">
        <v>68</v>
      </c>
      <c r="I7" s="5233" t="s">
        <v>66</v>
      </c>
      <c r="J7" s="5774" t="s">
        <v>67</v>
      </c>
    </row>
    <row r="8" spans="1:89" ht="24.95" customHeight="1">
      <c r="A8" s="5317">
        <v>1861</v>
      </c>
      <c r="B8" s="5757">
        <v>115864</v>
      </c>
      <c r="C8" s="337">
        <v>59796</v>
      </c>
      <c r="D8" s="5758">
        <v>56068</v>
      </c>
      <c r="E8" s="5757">
        <v>192634</v>
      </c>
      <c r="F8" s="337">
        <v>141615</v>
      </c>
      <c r="G8" s="5758">
        <v>51019</v>
      </c>
      <c r="H8" s="5757">
        <v>1552</v>
      </c>
      <c r="I8" s="337">
        <v>1550</v>
      </c>
      <c r="J8" s="5758">
        <v>2</v>
      </c>
    </row>
    <row r="9" spans="1:89" ht="24.95" customHeight="1">
      <c r="A9" s="5317">
        <v>1871</v>
      </c>
      <c r="B9" s="5757">
        <v>97497</v>
      </c>
      <c r="C9" s="337">
        <v>49487</v>
      </c>
      <c r="D9" s="5758">
        <v>48010</v>
      </c>
      <c r="E9" s="5757">
        <v>216258</v>
      </c>
      <c r="F9" s="337">
        <v>141804</v>
      </c>
      <c r="G9" s="5758">
        <v>74454</v>
      </c>
      <c r="H9" s="5757">
        <v>2287</v>
      </c>
      <c r="I9" s="337">
        <v>2284</v>
      </c>
      <c r="J9" s="5758">
        <v>3</v>
      </c>
    </row>
    <row r="10" spans="1:89" ht="24.95" customHeight="1">
      <c r="A10" s="5317">
        <v>1881</v>
      </c>
      <c r="B10" s="5757">
        <v>107323</v>
      </c>
      <c r="C10" s="337">
        <v>53754</v>
      </c>
      <c r="D10" s="5758">
        <v>53569</v>
      </c>
      <c r="E10" s="5757">
        <v>248993</v>
      </c>
      <c r="F10" s="337">
        <v>151352</v>
      </c>
      <c r="G10" s="5758">
        <v>97641</v>
      </c>
      <c r="H10" s="5757">
        <v>3558</v>
      </c>
      <c r="I10" s="337">
        <v>3549</v>
      </c>
      <c r="J10" s="5758">
        <v>9</v>
      </c>
    </row>
    <row r="11" spans="1:89" ht="24.95" customHeight="1">
      <c r="A11" s="5317">
        <v>1891</v>
      </c>
      <c r="B11" s="5757">
        <v>111517</v>
      </c>
      <c r="C11" s="337">
        <v>55397</v>
      </c>
      <c r="D11" s="5758">
        <v>56120</v>
      </c>
      <c r="E11" s="5757">
        <v>255920</v>
      </c>
      <c r="F11" s="337">
        <v>147499</v>
      </c>
      <c r="G11" s="5758">
        <v>108421</v>
      </c>
      <c r="H11" s="5757">
        <v>3151</v>
      </c>
      <c r="I11" s="337">
        <v>3142</v>
      </c>
      <c r="J11" s="5758">
        <v>9</v>
      </c>
    </row>
    <row r="12" spans="1:89" ht="24.95" customHeight="1">
      <c r="A12" s="5317">
        <v>1901</v>
      </c>
      <c r="B12" s="5757">
        <v>108422</v>
      </c>
      <c r="C12" s="337">
        <v>52995</v>
      </c>
      <c r="D12" s="5758">
        <v>55427</v>
      </c>
      <c r="E12" s="5757">
        <v>259086</v>
      </c>
      <c r="F12" s="337">
        <v>143100</v>
      </c>
      <c r="G12" s="5758">
        <v>115986</v>
      </c>
      <c r="H12" s="5757">
        <v>3515</v>
      </c>
      <c r="I12" s="337">
        <v>3457</v>
      </c>
      <c r="J12" s="5758">
        <v>58</v>
      </c>
    </row>
    <row r="13" spans="1:89" ht="24.95" customHeight="1">
      <c r="A13" s="5317">
        <v>1911</v>
      </c>
      <c r="B13" s="5757">
        <v>107432</v>
      </c>
      <c r="C13" s="337">
        <v>51808</v>
      </c>
      <c r="D13" s="5758">
        <v>55624</v>
      </c>
      <c r="E13" s="5757">
        <v>257697</v>
      </c>
      <c r="F13" s="337">
        <v>138974</v>
      </c>
      <c r="G13" s="5758">
        <v>118723</v>
      </c>
      <c r="H13" s="5757">
        <v>3662</v>
      </c>
      <c r="I13" s="337">
        <v>3313</v>
      </c>
      <c r="J13" s="5758">
        <v>349</v>
      </c>
    </row>
    <row r="14" spans="1:89" ht="24.95" customHeight="1">
      <c r="A14" s="5317">
        <v>1921</v>
      </c>
      <c r="B14" s="5757">
        <v>104216</v>
      </c>
      <c r="C14" s="337">
        <v>49725</v>
      </c>
      <c r="D14" s="5758">
        <v>54491</v>
      </c>
      <c r="E14" s="5757">
        <v>265524</v>
      </c>
      <c r="F14" s="337">
        <v>139150</v>
      </c>
      <c r="G14" s="5758">
        <v>126374</v>
      </c>
      <c r="H14" s="5757">
        <v>6745</v>
      </c>
      <c r="I14" s="337">
        <v>5233</v>
      </c>
      <c r="J14" s="5758">
        <v>1512</v>
      </c>
    </row>
    <row r="15" spans="1:89" ht="24.95" customHeight="1">
      <c r="A15" s="5317">
        <v>1931</v>
      </c>
      <c r="B15" s="5757">
        <v>115666</v>
      </c>
      <c r="C15" s="337">
        <v>54733</v>
      </c>
      <c r="D15" s="5758">
        <v>60933</v>
      </c>
      <c r="E15" s="5757">
        <v>268649</v>
      </c>
      <c r="F15" s="337">
        <v>139533</v>
      </c>
      <c r="G15" s="5758">
        <v>129116</v>
      </c>
      <c r="H15" s="5757">
        <v>8923</v>
      </c>
      <c r="I15" s="337">
        <v>6343</v>
      </c>
      <c r="J15" s="5758">
        <v>2580</v>
      </c>
    </row>
    <row r="16" spans="1:89" ht="24.95" customHeight="1">
      <c r="A16" s="5317">
        <v>1944</v>
      </c>
      <c r="B16" s="5757">
        <v>143056</v>
      </c>
      <c r="C16" s="337">
        <v>67136</v>
      </c>
      <c r="D16" s="5758">
        <v>75920</v>
      </c>
      <c r="E16" s="5757">
        <v>265247</v>
      </c>
      <c r="F16" s="337">
        <v>136382</v>
      </c>
      <c r="G16" s="5758">
        <v>128865</v>
      </c>
      <c r="H16" s="5757">
        <v>10882</v>
      </c>
      <c r="I16" s="337">
        <v>6808</v>
      </c>
      <c r="J16" s="5758">
        <v>4074</v>
      </c>
    </row>
    <row r="17" spans="1:10" ht="24.95" customHeight="1" thickBot="1">
      <c r="A17" s="5326">
        <v>1952</v>
      </c>
      <c r="B17" s="5775">
        <v>148238</v>
      </c>
      <c r="C17" s="5776">
        <v>70370</v>
      </c>
      <c r="D17" s="5777">
        <v>77868</v>
      </c>
      <c r="E17" s="5775">
        <v>335327</v>
      </c>
      <c r="F17" s="5776">
        <v>171241</v>
      </c>
      <c r="G17" s="5777">
        <v>164086</v>
      </c>
      <c r="H17" s="5775">
        <v>17850</v>
      </c>
      <c r="I17" s="5776">
        <v>10421</v>
      </c>
      <c r="J17" s="5777">
        <v>7429</v>
      </c>
    </row>
    <row r="18" spans="1:10" ht="24" customHeight="1">
      <c r="A18" s="73" t="s">
        <v>69</v>
      </c>
      <c r="B18" s="73"/>
      <c r="C18" s="73"/>
      <c r="D18" s="73"/>
      <c r="E18" s="73"/>
      <c r="F18" s="73"/>
      <c r="G18" s="73"/>
      <c r="H18" s="73"/>
      <c r="I18" s="73"/>
      <c r="J18" s="73"/>
    </row>
    <row r="19" spans="1:10" ht="12.75" customHeight="1">
      <c r="A19" s="73" t="s">
        <v>70</v>
      </c>
      <c r="B19" s="73"/>
      <c r="C19" s="73"/>
      <c r="D19" s="73"/>
      <c r="E19" s="73"/>
      <c r="F19" s="73"/>
      <c r="G19" s="73"/>
      <c r="H19" s="73"/>
      <c r="I19" s="73"/>
      <c r="J19" s="73"/>
    </row>
    <row r="20" spans="1:10">
      <c r="A20" s="73" t="s">
        <v>71</v>
      </c>
      <c r="B20" s="73"/>
      <c r="C20" s="73"/>
      <c r="D20" s="73"/>
      <c r="E20" s="73"/>
      <c r="F20" s="73"/>
      <c r="G20" s="73"/>
      <c r="H20" s="73"/>
      <c r="I20" s="73"/>
      <c r="J20" s="73"/>
    </row>
    <row r="21" spans="1:10">
      <c r="A21" s="73" t="s">
        <v>72</v>
      </c>
      <c r="B21" s="73"/>
      <c r="C21" s="73"/>
      <c r="D21" s="73"/>
      <c r="E21" s="73"/>
      <c r="F21" s="73"/>
      <c r="G21" s="73"/>
      <c r="H21" s="73"/>
      <c r="I21" s="73"/>
      <c r="J21" s="73"/>
    </row>
  </sheetData>
  <mergeCells count="1">
    <mergeCell ref="A1:C1"/>
  </mergeCells>
  <hyperlinks>
    <hyperlink ref="A1" location="CONTENT!A1" display="Back to table of contents"/>
  </hyperlinks>
  <pageMargins left="0.905511811" right="0.41181102362204702" top="0.82677165354330695" bottom="0.43307086614173201" header="0.62992125984252001" footer="0.511811023622047"/>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CL33"/>
  <sheetViews>
    <sheetView zoomScale="80" zoomScaleNormal="80" workbookViewId="0">
      <selection sqref="A1:XFD1"/>
    </sheetView>
  </sheetViews>
  <sheetFormatPr defaultColWidth="21.83203125" defaultRowHeight="16.5" customHeight="1"/>
  <cols>
    <col min="1" max="1" width="2.1640625" style="2737" customWidth="1"/>
    <col min="2" max="2" width="11.5" style="4649" customWidth="1"/>
    <col min="3" max="3" width="46.6640625" style="2737" customWidth="1"/>
    <col min="4" max="4" width="11.5" style="2737" customWidth="1"/>
    <col min="5" max="5" width="11.83203125" style="2737" customWidth="1"/>
    <col min="6" max="7" width="12.6640625" style="2737" bestFit="1" customWidth="1"/>
    <col min="8" max="16384" width="21.83203125" style="2737"/>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3" spans="1:90" ht="24" customHeight="1">
      <c r="B3" s="6356" t="s">
        <v>1008</v>
      </c>
      <c r="C3" s="6356"/>
      <c r="D3" s="6356"/>
      <c r="E3" s="6356"/>
    </row>
    <row r="4" spans="1:90" ht="16.5" customHeight="1">
      <c r="D4" s="4871"/>
      <c r="F4" s="4871"/>
      <c r="G4" s="4871" t="s">
        <v>888</v>
      </c>
    </row>
    <row r="5" spans="1:90" ht="59.25" customHeight="1">
      <c r="B5" s="4872" t="s">
        <v>889</v>
      </c>
      <c r="C5" s="4873" t="s">
        <v>1009</v>
      </c>
      <c r="D5" s="4874" t="s">
        <v>891</v>
      </c>
      <c r="E5" s="4874" t="s">
        <v>892</v>
      </c>
      <c r="F5" s="4874" t="s">
        <v>893</v>
      </c>
      <c r="G5" s="4874" t="s">
        <v>894</v>
      </c>
    </row>
    <row r="6" spans="1:90" ht="30" customHeight="1">
      <c r="B6" s="2555" t="s">
        <v>1010</v>
      </c>
      <c r="C6" s="4875" t="s">
        <v>1011</v>
      </c>
      <c r="D6" s="4876">
        <v>26235.5</v>
      </c>
      <c r="E6" s="4876">
        <v>27219.5</v>
      </c>
      <c r="F6" s="4876">
        <v>32384.934634228313</v>
      </c>
      <c r="G6" s="4876">
        <v>31350.200283605223</v>
      </c>
    </row>
    <row r="7" spans="1:90" ht="30" customHeight="1">
      <c r="B7" s="2555"/>
      <c r="C7" s="4877" t="s">
        <v>1012</v>
      </c>
      <c r="D7" s="4876"/>
      <c r="E7" s="4876"/>
      <c r="F7" s="4876"/>
      <c r="G7" s="4876"/>
      <c r="H7" s="4878"/>
      <c r="I7" s="4878"/>
    </row>
    <row r="8" spans="1:90" ht="30" customHeight="1">
      <c r="B8" s="4879">
        <v>70170</v>
      </c>
      <c r="C8" s="4880" t="s">
        <v>1013</v>
      </c>
      <c r="D8" s="506">
        <v>10129.1</v>
      </c>
      <c r="E8" s="506">
        <v>10958.31</v>
      </c>
      <c r="F8" s="506">
        <v>11378.311555</v>
      </c>
      <c r="G8" s="506">
        <v>12647.658126</v>
      </c>
      <c r="H8" s="4878"/>
      <c r="I8" s="4878"/>
    </row>
    <row r="9" spans="1:90" ht="30" customHeight="1">
      <c r="B9" s="4879">
        <v>70180</v>
      </c>
      <c r="C9" s="4880" t="s">
        <v>1014</v>
      </c>
      <c r="D9" s="506">
        <v>5655.5</v>
      </c>
      <c r="E9" s="506">
        <v>6835</v>
      </c>
      <c r="F9" s="506">
        <v>7439.2327530000002</v>
      </c>
      <c r="G9" s="506">
        <v>7752.8831369999998</v>
      </c>
    </row>
    <row r="10" spans="1:90" ht="30" customHeight="1">
      <c r="B10" s="2555">
        <v>703</v>
      </c>
      <c r="C10" s="4875" t="s">
        <v>1015</v>
      </c>
      <c r="D10" s="4876">
        <v>9965.2999999999993</v>
      </c>
      <c r="E10" s="4876">
        <v>11018.5</v>
      </c>
      <c r="F10" s="4876">
        <v>10649.705817179354</v>
      </c>
      <c r="G10" s="4876">
        <v>11424.659844460059</v>
      </c>
    </row>
    <row r="11" spans="1:90" ht="30" customHeight="1">
      <c r="B11" s="2555">
        <v>704</v>
      </c>
      <c r="C11" s="4875" t="s">
        <v>1016</v>
      </c>
      <c r="D11" s="4876">
        <v>8199.49</v>
      </c>
      <c r="E11" s="4876">
        <v>9727.6</v>
      </c>
      <c r="F11" s="4876">
        <v>11256.791192332234</v>
      </c>
      <c r="G11" s="4876">
        <v>11185.495243232737</v>
      </c>
    </row>
    <row r="12" spans="1:90" ht="30" customHeight="1">
      <c r="B12" s="2555"/>
      <c r="C12" s="4877" t="s">
        <v>1012</v>
      </c>
      <c r="D12" s="4876"/>
      <c r="E12" s="4876"/>
      <c r="F12" s="4876"/>
      <c r="G12" s="4876"/>
    </row>
    <row r="13" spans="1:90" ht="30" customHeight="1">
      <c r="B13" s="2555">
        <v>7041</v>
      </c>
      <c r="C13" s="4877" t="s">
        <v>1017</v>
      </c>
      <c r="D13" s="505">
        <v>740.4</v>
      </c>
      <c r="E13" s="505">
        <v>1000.7</v>
      </c>
      <c r="F13" s="506">
        <v>1162.09271806728</v>
      </c>
      <c r="G13" s="506">
        <v>1041.9045140387786</v>
      </c>
      <c r="H13" s="4878"/>
      <c r="I13" s="4878"/>
      <c r="J13" s="4878"/>
      <c r="K13" s="4878"/>
    </row>
    <row r="14" spans="1:90" ht="30" customHeight="1">
      <c r="B14" s="2555">
        <v>7042</v>
      </c>
      <c r="C14" s="4880" t="s">
        <v>1018</v>
      </c>
      <c r="D14" s="506">
        <v>2340.79</v>
      </c>
      <c r="E14" s="506">
        <v>2491.37</v>
      </c>
      <c r="F14" s="506">
        <v>2472.6303343217692</v>
      </c>
      <c r="G14" s="506">
        <v>2869.6493253696635</v>
      </c>
    </row>
    <row r="15" spans="1:90" ht="30" customHeight="1">
      <c r="B15" s="2555">
        <v>7043</v>
      </c>
      <c r="C15" s="4880" t="s">
        <v>1019</v>
      </c>
      <c r="D15" s="506">
        <v>43.45</v>
      </c>
      <c r="E15" s="506">
        <v>53.88</v>
      </c>
      <c r="F15" s="506">
        <v>78.444452117233041</v>
      </c>
      <c r="G15" s="506">
        <v>96.933018330095564</v>
      </c>
    </row>
    <row r="16" spans="1:90" ht="30" customHeight="1">
      <c r="B16" s="2555">
        <v>7044</v>
      </c>
      <c r="C16" s="4880" t="s">
        <v>1020</v>
      </c>
      <c r="D16" s="506">
        <v>817.04</v>
      </c>
      <c r="E16" s="506">
        <v>751.62</v>
      </c>
      <c r="F16" s="506">
        <v>598.32499979605439</v>
      </c>
      <c r="G16" s="506">
        <v>583.60966573625342</v>
      </c>
    </row>
    <row r="17" spans="2:7" ht="30" customHeight="1">
      <c r="B17" s="2555">
        <v>7045</v>
      </c>
      <c r="C17" s="4880" t="s">
        <v>1021</v>
      </c>
      <c r="D17" s="506">
        <v>2718.31</v>
      </c>
      <c r="E17" s="506">
        <v>3447.4</v>
      </c>
      <c r="F17" s="506">
        <v>4918.6817174453017</v>
      </c>
      <c r="G17" s="506">
        <v>4904.3614874991745</v>
      </c>
    </row>
    <row r="18" spans="2:7" ht="30" customHeight="1">
      <c r="B18" s="2555">
        <v>7047</v>
      </c>
      <c r="C18" s="4880" t="s">
        <v>1022</v>
      </c>
      <c r="D18" s="506">
        <v>1143.5999999999999</v>
      </c>
      <c r="E18" s="506">
        <v>1140.0999999999999</v>
      </c>
      <c r="F18" s="506">
        <v>1579.3923010877209</v>
      </c>
      <c r="G18" s="506">
        <v>1285.5347485334123</v>
      </c>
    </row>
    <row r="19" spans="2:7" ht="30" customHeight="1">
      <c r="B19" s="2555">
        <v>7048</v>
      </c>
      <c r="C19" s="4880" t="s">
        <v>1023</v>
      </c>
      <c r="D19" s="506" t="s">
        <v>1024</v>
      </c>
      <c r="E19" s="506" t="s">
        <v>1024</v>
      </c>
      <c r="F19" s="506" t="s">
        <v>1024</v>
      </c>
      <c r="G19" s="506"/>
    </row>
    <row r="20" spans="2:7" ht="30" customHeight="1">
      <c r="B20" s="2555">
        <v>7049</v>
      </c>
      <c r="C20" s="4880" t="s">
        <v>1025</v>
      </c>
      <c r="D20" s="506">
        <v>407.9</v>
      </c>
      <c r="E20" s="506">
        <v>511.1</v>
      </c>
      <c r="F20" s="506">
        <v>447.22466949687481</v>
      </c>
      <c r="G20" s="506">
        <v>403.50248372535941</v>
      </c>
    </row>
    <row r="21" spans="2:7" ht="30" customHeight="1">
      <c r="B21" s="2555">
        <v>705</v>
      </c>
      <c r="C21" s="4881" t="s">
        <v>1026</v>
      </c>
      <c r="D21" s="4876">
        <v>1559.86</v>
      </c>
      <c r="E21" s="4876">
        <v>1367.7</v>
      </c>
      <c r="F21" s="4876">
        <v>1329.2588755804181</v>
      </c>
      <c r="G21" s="4876">
        <v>1221.3368503299687</v>
      </c>
    </row>
    <row r="22" spans="2:7" ht="30" customHeight="1">
      <c r="B22" s="2555">
        <v>706</v>
      </c>
      <c r="C22" s="4881" t="s">
        <v>1027</v>
      </c>
      <c r="D22" s="4876">
        <v>4562.63</v>
      </c>
      <c r="E22" s="4876">
        <v>2394.4</v>
      </c>
      <c r="F22" s="4876">
        <v>2812.1498118084328</v>
      </c>
      <c r="G22" s="4876">
        <v>3180.3</v>
      </c>
    </row>
    <row r="23" spans="2:7" ht="30" customHeight="1">
      <c r="B23" s="2555">
        <v>707</v>
      </c>
      <c r="C23" s="4875" t="s">
        <v>1028</v>
      </c>
      <c r="D23" s="4876">
        <v>9685.9500000000007</v>
      </c>
      <c r="E23" s="4876">
        <v>11094.6</v>
      </c>
      <c r="F23" s="4876">
        <v>11440.545425200475</v>
      </c>
      <c r="G23" s="4876">
        <v>12318.385575442568</v>
      </c>
    </row>
    <row r="24" spans="2:7" ht="30" customHeight="1">
      <c r="B24" s="2555">
        <v>708</v>
      </c>
      <c r="C24" s="4875" t="s">
        <v>1029</v>
      </c>
      <c r="D24" s="4876">
        <v>779.04</v>
      </c>
      <c r="E24" s="4876">
        <v>872.7</v>
      </c>
      <c r="F24" s="4876">
        <v>1012.5922804118658</v>
      </c>
      <c r="G24" s="4876">
        <v>1485.3540564780233</v>
      </c>
    </row>
    <row r="25" spans="2:7" ht="30" customHeight="1">
      <c r="B25" s="2555">
        <v>709</v>
      </c>
      <c r="C25" s="4875" t="s">
        <v>1030</v>
      </c>
      <c r="D25" s="4876">
        <v>14400.57</v>
      </c>
      <c r="E25" s="4876">
        <v>15649.4</v>
      </c>
      <c r="F25" s="4876">
        <v>16059.614117985988</v>
      </c>
      <c r="G25" s="4876">
        <v>16581.657236520881</v>
      </c>
    </row>
    <row r="26" spans="2:7" ht="30" customHeight="1">
      <c r="B26" s="2555">
        <v>710</v>
      </c>
      <c r="C26" s="4875" t="s">
        <v>1031</v>
      </c>
      <c r="D26" s="4876">
        <v>23317.4</v>
      </c>
      <c r="E26" s="4876">
        <v>25250.2</v>
      </c>
      <c r="F26" s="4876">
        <v>27316.717650072893</v>
      </c>
      <c r="G26" s="4876">
        <v>35279.589316730584</v>
      </c>
    </row>
    <row r="27" spans="2:7" ht="27.75" customHeight="1">
      <c r="B27" s="6357" t="s">
        <v>260</v>
      </c>
      <c r="C27" s="6358"/>
      <c r="D27" s="4882">
        <f>D6+D10+D11+D21+D22+D23+D24+D25+D26</f>
        <v>98705.739999999991</v>
      </c>
      <c r="E27" s="4882">
        <f>E6+E10+E11+E21+E22+E23+E24+E25+E26</f>
        <v>104594.59999999999</v>
      </c>
      <c r="F27" s="4882">
        <f>F6+F10+F11+F21+F22+F23+F24+F25+F26</f>
        <v>114262.30980479997</v>
      </c>
      <c r="G27" s="4882">
        <f>G26+G25+G24+G23+G22+G21+G11+G10+G6</f>
        <v>124026.97840680004</v>
      </c>
    </row>
    <row r="28" spans="2:7" ht="16.5" customHeight="1">
      <c r="D28" s="4878"/>
      <c r="E28" s="4878"/>
      <c r="F28" s="4878"/>
      <c r="G28" s="4878"/>
    </row>
    <row r="29" spans="2:7" s="508" customFormat="1" ht="15">
      <c r="B29" s="507"/>
      <c r="D29" s="509"/>
      <c r="E29" s="509"/>
      <c r="F29" s="509"/>
      <c r="G29" s="509"/>
    </row>
    <row r="30" spans="2:7" s="508" customFormat="1" ht="15">
      <c r="B30" s="507"/>
      <c r="D30" s="509"/>
      <c r="E30" s="509"/>
      <c r="F30" s="509"/>
      <c r="G30" s="509"/>
    </row>
    <row r="31" spans="2:7" ht="16.5" customHeight="1">
      <c r="F31" s="4878"/>
      <c r="G31" s="4878"/>
    </row>
    <row r="32" spans="2:7" ht="16.5" customHeight="1">
      <c r="D32" s="4878"/>
      <c r="E32" s="4878"/>
    </row>
    <row r="33" spans="4:5" ht="16.5" customHeight="1">
      <c r="D33" s="4878"/>
      <c r="E33" s="4878"/>
    </row>
  </sheetData>
  <mergeCells count="3">
    <mergeCell ref="A1:C1"/>
    <mergeCell ref="B3:E3"/>
    <mergeCell ref="B27:C27"/>
  </mergeCells>
  <hyperlinks>
    <hyperlink ref="A1" location="CONTENT!A1" display="Back to table of contents"/>
  </hyperlinks>
  <pageMargins left="0.78740157480314998" right="0.43307086614173201" top="0.94488188976377996" bottom="0" header="0.70866141732283505" footer="0.31496062992126"/>
  <pageSetup paperSize="9" orientation="portrait" r:id="rId1"/>
  <headerFooter>
    <oddHeader xml:space="preserve">&amp;C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CK53"/>
  <sheetViews>
    <sheetView zoomScaleNormal="100" workbookViewId="0">
      <selection activeCell="N1" sqref="N1:N1048576"/>
    </sheetView>
  </sheetViews>
  <sheetFormatPr defaultColWidth="14.5" defaultRowHeight="12.75"/>
  <cols>
    <col min="1" max="1" width="14.5" style="564" customWidth="1"/>
    <col min="2" max="2" width="1.83203125" style="563" customWidth="1"/>
    <col min="3" max="3" width="9.33203125" style="564" customWidth="1"/>
    <col min="4" max="4" width="14.83203125" style="564" customWidth="1"/>
    <col min="5" max="6" width="13.83203125" style="564" customWidth="1"/>
    <col min="7" max="7" width="14.83203125" style="564" customWidth="1"/>
    <col min="8" max="8" width="13.6640625" style="564" customWidth="1"/>
    <col min="9" max="9" width="13.5" style="564" customWidth="1"/>
    <col min="10" max="10" width="14" style="564" customWidth="1"/>
    <col min="11" max="11" width="12.5" style="564" customWidth="1"/>
    <col min="12" max="12" width="0.1640625" style="564" hidden="1" customWidth="1"/>
    <col min="13" max="13" width="1.5" style="564" customWidth="1"/>
    <col min="14" max="254" width="10.6640625" style="564" customWidth="1"/>
    <col min="255" max="16384" width="14.5" style="564"/>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4284" customFormat="1" ht="23.45" customHeight="1">
      <c r="A2" s="6361" t="s">
        <v>1032</v>
      </c>
      <c r="B2" s="6361"/>
      <c r="C2" s="6361"/>
      <c r="D2" s="6361"/>
      <c r="E2" s="6361"/>
      <c r="F2" s="6361"/>
      <c r="G2" s="6361"/>
      <c r="H2" s="6361"/>
      <c r="I2" s="6361"/>
      <c r="J2" s="6361"/>
      <c r="K2" s="6361"/>
      <c r="L2" s="6361"/>
      <c r="M2" s="4840"/>
    </row>
    <row r="3" spans="1:89" s="4148" customFormat="1" ht="21" customHeight="1">
      <c r="A3" s="4841" t="s">
        <v>1033</v>
      </c>
      <c r="B3" s="4816"/>
      <c r="C3" s="4816"/>
      <c r="D3" s="4816"/>
      <c r="E3" s="4816"/>
      <c r="F3" s="4150"/>
      <c r="G3" s="4150"/>
      <c r="H3" s="4150"/>
      <c r="I3" s="4150"/>
      <c r="J3" s="4150"/>
      <c r="K3" s="4150"/>
    </row>
    <row r="4" spans="1:89" s="4148" customFormat="1" ht="10.5" customHeight="1">
      <c r="B4" s="4840"/>
    </row>
    <row r="5" spans="1:89" s="4822" customFormat="1" ht="21" customHeight="1">
      <c r="A5" s="4842"/>
      <c r="B5" s="4843"/>
      <c r="C5" s="4844"/>
      <c r="D5" s="6362" t="s">
        <v>1034</v>
      </c>
      <c r="E5" s="6363"/>
      <c r="F5" s="6363"/>
      <c r="G5" s="6364"/>
      <c r="H5" s="6362" t="s">
        <v>1035</v>
      </c>
      <c r="I5" s="6363"/>
      <c r="J5" s="6363"/>
      <c r="K5" s="6364"/>
      <c r="L5" s="4821"/>
      <c r="M5" s="2201"/>
    </row>
    <row r="6" spans="1:89" s="530" customFormat="1" ht="27" customHeight="1">
      <c r="A6" s="4823"/>
      <c r="B6" s="4824" t="s">
        <v>1036</v>
      </c>
      <c r="C6" s="4825"/>
      <c r="D6" s="510" t="s">
        <v>1037</v>
      </c>
      <c r="E6" s="511" t="s">
        <v>259</v>
      </c>
      <c r="F6" s="511" t="s">
        <v>1038</v>
      </c>
      <c r="G6" s="6365" t="s">
        <v>1039</v>
      </c>
      <c r="H6" s="510" t="s">
        <v>1037</v>
      </c>
      <c r="I6" s="511" t="s">
        <v>259</v>
      </c>
      <c r="J6" s="511" t="s">
        <v>1038</v>
      </c>
      <c r="K6" s="6365" t="s">
        <v>1039</v>
      </c>
      <c r="L6" s="512"/>
      <c r="M6" s="2201"/>
    </row>
    <row r="7" spans="1:89" s="530" customFormat="1" ht="19.5" customHeight="1">
      <c r="A7" s="6367" t="s">
        <v>1040</v>
      </c>
      <c r="B7" s="6359"/>
      <c r="C7" s="6368"/>
      <c r="D7" s="513" t="s">
        <v>1041</v>
      </c>
      <c r="E7" s="514" t="s">
        <v>1042</v>
      </c>
      <c r="F7" s="514" t="s">
        <v>1042</v>
      </c>
      <c r="G7" s="6366"/>
      <c r="H7" s="513" t="s">
        <v>1041</v>
      </c>
      <c r="I7" s="514" t="s">
        <v>1042</v>
      </c>
      <c r="J7" s="514" t="s">
        <v>1042</v>
      </c>
      <c r="K7" s="6366"/>
      <c r="L7" s="515"/>
      <c r="M7" s="2201"/>
    </row>
    <row r="8" spans="1:89" s="530" customFormat="1" ht="11.25" customHeight="1">
      <c r="A8" s="4826"/>
      <c r="B8" s="4827"/>
      <c r="C8" s="4828"/>
      <c r="D8" s="516"/>
      <c r="E8" s="517" t="s">
        <v>888</v>
      </c>
      <c r="F8" s="517" t="s">
        <v>888</v>
      </c>
      <c r="G8" s="518" t="s">
        <v>888</v>
      </c>
      <c r="H8" s="516"/>
      <c r="I8" s="517" t="s">
        <v>888</v>
      </c>
      <c r="J8" s="517" t="s">
        <v>888</v>
      </c>
      <c r="K8" s="518" t="s">
        <v>888</v>
      </c>
      <c r="L8" s="515"/>
      <c r="M8" s="2201"/>
    </row>
    <row r="9" spans="1:89" s="530" customFormat="1" ht="24" customHeight="1">
      <c r="A9" s="6369" t="s">
        <v>1043</v>
      </c>
      <c r="B9" s="6370"/>
      <c r="C9" s="6371"/>
      <c r="D9" s="519">
        <v>339</v>
      </c>
      <c r="E9" s="519">
        <v>12.44</v>
      </c>
      <c r="F9" s="519">
        <v>12.416</v>
      </c>
      <c r="G9" s="519">
        <v>1.8620000000000001</v>
      </c>
      <c r="H9" s="519">
        <v>390</v>
      </c>
      <c r="I9" s="519">
        <v>14.701000000000001</v>
      </c>
      <c r="J9" s="519">
        <v>14.701000000000001</v>
      </c>
      <c r="K9" s="519">
        <v>2.2050000000000001</v>
      </c>
      <c r="L9" s="4845"/>
      <c r="M9" s="2201"/>
    </row>
    <row r="10" spans="1:89" s="530" customFormat="1" ht="24" customHeight="1">
      <c r="A10" s="4829">
        <v>75001</v>
      </c>
      <c r="B10" s="4830" t="s">
        <v>610</v>
      </c>
      <c r="C10" s="4831">
        <v>100000</v>
      </c>
      <c r="D10" s="519">
        <v>102</v>
      </c>
      <c r="E10" s="519">
        <v>8.8000000000000007</v>
      </c>
      <c r="F10" s="519">
        <v>8.8420000000000005</v>
      </c>
      <c r="G10" s="519">
        <v>1.3260000000000001</v>
      </c>
      <c r="H10" s="519">
        <v>88</v>
      </c>
      <c r="I10" s="519">
        <v>7.7770000000000001</v>
      </c>
      <c r="J10" s="519">
        <v>7.7770000000000001</v>
      </c>
      <c r="K10" s="519">
        <v>1.1659999999999999</v>
      </c>
      <c r="L10" s="4846"/>
      <c r="M10" s="2201"/>
    </row>
    <row r="11" spans="1:89" s="530" customFormat="1" ht="24" customHeight="1">
      <c r="A11" s="4829">
        <v>100001</v>
      </c>
      <c r="B11" s="4830" t="s">
        <v>610</v>
      </c>
      <c r="C11" s="4831">
        <v>150000</v>
      </c>
      <c r="D11" s="519">
        <v>166</v>
      </c>
      <c r="E11" s="519">
        <v>20.67</v>
      </c>
      <c r="F11" s="519">
        <v>20.664000000000001</v>
      </c>
      <c r="G11" s="519">
        <v>3.0990000000000002</v>
      </c>
      <c r="H11" s="519">
        <v>188</v>
      </c>
      <c r="I11" s="519">
        <v>23.427</v>
      </c>
      <c r="J11" s="519">
        <v>23.425000000000001</v>
      </c>
      <c r="K11" s="519">
        <v>3.5129999999999999</v>
      </c>
      <c r="L11" s="4847"/>
      <c r="M11" s="2201"/>
    </row>
    <row r="12" spans="1:89" s="530" customFormat="1" ht="24" customHeight="1">
      <c r="A12" s="4829">
        <v>150001</v>
      </c>
      <c r="B12" s="4830" t="s">
        <v>610</v>
      </c>
      <c r="C12" s="4831">
        <v>200000</v>
      </c>
      <c r="D12" s="519">
        <v>141</v>
      </c>
      <c r="E12" s="519">
        <v>24.83</v>
      </c>
      <c r="F12" s="519">
        <v>24.806999999999999</v>
      </c>
      <c r="G12" s="519">
        <v>3.7040000000000002</v>
      </c>
      <c r="H12" s="519">
        <v>134</v>
      </c>
      <c r="I12" s="519">
        <v>23.178000000000001</v>
      </c>
      <c r="J12" s="519">
        <v>23.167000000000002</v>
      </c>
      <c r="K12" s="519">
        <v>3.4430000000000001</v>
      </c>
      <c r="L12" s="4847"/>
      <c r="M12" s="2201"/>
    </row>
    <row r="13" spans="1:89" s="530" customFormat="1" ht="24" customHeight="1">
      <c r="A13" s="4829">
        <v>200001</v>
      </c>
      <c r="B13" s="4830" t="s">
        <v>610</v>
      </c>
      <c r="C13" s="4831">
        <v>250000</v>
      </c>
      <c r="D13" s="519">
        <v>100</v>
      </c>
      <c r="E13" s="519">
        <v>22.46</v>
      </c>
      <c r="F13" s="519">
        <v>22.459</v>
      </c>
      <c r="G13" s="519">
        <v>3.3679999999999999</v>
      </c>
      <c r="H13" s="519">
        <v>110</v>
      </c>
      <c r="I13" s="519">
        <v>24.803999999999998</v>
      </c>
      <c r="J13" s="519">
        <v>24.904</v>
      </c>
      <c r="K13" s="519">
        <v>3.7349999999999999</v>
      </c>
      <c r="L13" s="4847"/>
      <c r="M13" s="2201"/>
    </row>
    <row r="14" spans="1:89" s="530" customFormat="1" ht="24" customHeight="1">
      <c r="A14" s="4829">
        <v>250001</v>
      </c>
      <c r="B14" s="4830" t="s">
        <v>610</v>
      </c>
      <c r="C14" s="4831">
        <v>500000</v>
      </c>
      <c r="D14" s="519">
        <v>38288</v>
      </c>
      <c r="E14" s="519">
        <v>15085.97</v>
      </c>
      <c r="F14" s="519">
        <v>3063.2710000000002</v>
      </c>
      <c r="G14" s="519">
        <v>459.45800000000003</v>
      </c>
      <c r="H14" s="519">
        <v>36581</v>
      </c>
      <c r="I14" s="519">
        <v>14631.468999999999</v>
      </c>
      <c r="J14" s="519">
        <v>2833.377</v>
      </c>
      <c r="K14" s="519">
        <v>424.97699999999998</v>
      </c>
      <c r="L14" s="4847"/>
      <c r="M14" s="2201"/>
    </row>
    <row r="15" spans="1:89" s="530" customFormat="1" ht="24" customHeight="1">
      <c r="A15" s="4829">
        <v>500001</v>
      </c>
      <c r="B15" s="4830" t="s">
        <v>610</v>
      </c>
      <c r="C15" s="4831">
        <v>750000</v>
      </c>
      <c r="D15" s="519">
        <v>32797</v>
      </c>
      <c r="E15" s="519">
        <v>19820.849999999999</v>
      </c>
      <c r="F15" s="519">
        <v>7023.1540000000005</v>
      </c>
      <c r="G15" s="519">
        <v>1053.278</v>
      </c>
      <c r="H15" s="519">
        <v>35826</v>
      </c>
      <c r="I15" s="519">
        <v>21758.312000000002</v>
      </c>
      <c r="J15" s="519">
        <v>7443.3130000000001</v>
      </c>
      <c r="K15" s="519">
        <v>1116.376</v>
      </c>
      <c r="L15" s="4847"/>
      <c r="M15" s="2201"/>
    </row>
    <row r="16" spans="1:89" s="530" customFormat="1" ht="24" customHeight="1">
      <c r="A16" s="4829">
        <v>750001</v>
      </c>
      <c r="B16" s="4830" t="s">
        <v>610</v>
      </c>
      <c r="C16" s="4831">
        <v>1000000</v>
      </c>
      <c r="D16" s="519">
        <v>13046</v>
      </c>
      <c r="E16" s="519">
        <v>11181.63</v>
      </c>
      <c r="F16" s="519">
        <v>5726.8869999999997</v>
      </c>
      <c r="G16" s="519">
        <v>858.95299999999997</v>
      </c>
      <c r="H16" s="519">
        <v>15055</v>
      </c>
      <c r="I16" s="519">
        <v>12916.352999999999</v>
      </c>
      <c r="J16" s="519">
        <v>6526.2370000000001</v>
      </c>
      <c r="K16" s="519">
        <v>978.57799999999997</v>
      </c>
      <c r="L16" s="4847"/>
      <c r="M16" s="2201"/>
    </row>
    <row r="17" spans="1:13" s="530" customFormat="1" ht="24" customHeight="1">
      <c r="A17" s="4829">
        <v>1000001</v>
      </c>
      <c r="B17" s="4830" t="s">
        <v>610</v>
      </c>
      <c r="C17" s="4831">
        <v>1500000</v>
      </c>
      <c r="D17" s="519">
        <v>9183</v>
      </c>
      <c r="E17" s="519">
        <v>11036.498</v>
      </c>
      <c r="F17" s="519">
        <v>7069.93</v>
      </c>
      <c r="G17" s="519">
        <v>1060.165</v>
      </c>
      <c r="H17" s="519">
        <v>10454</v>
      </c>
      <c r="I17" s="519">
        <v>12568.374</v>
      </c>
      <c r="J17" s="519">
        <v>7950.1750000000002</v>
      </c>
      <c r="K17" s="519">
        <v>1192.1990000000001</v>
      </c>
      <c r="L17" s="4847"/>
      <c r="M17" s="2201"/>
    </row>
    <row r="18" spans="1:13" s="530" customFormat="1" ht="24" customHeight="1">
      <c r="A18" s="4829">
        <v>1500001</v>
      </c>
      <c r="B18" s="4830" t="s">
        <v>610</v>
      </c>
      <c r="C18" s="4831">
        <v>2000000</v>
      </c>
      <c r="D18" s="519">
        <v>3455</v>
      </c>
      <c r="E18" s="519">
        <v>5944.5680000000002</v>
      </c>
      <c r="F18" s="519">
        <v>4416.07</v>
      </c>
      <c r="G18" s="519">
        <v>662.22500000000002</v>
      </c>
      <c r="H18" s="519">
        <v>3697</v>
      </c>
      <c r="I18" s="519">
        <v>6351.8040000000001</v>
      </c>
      <c r="J18" s="519">
        <v>4677.384</v>
      </c>
      <c r="K18" s="519">
        <v>701.40499999999997</v>
      </c>
      <c r="L18" s="4847"/>
      <c r="M18" s="2201"/>
    </row>
    <row r="19" spans="1:13" s="530" customFormat="1" ht="24" customHeight="1">
      <c r="A19" s="4829">
        <v>2000001</v>
      </c>
      <c r="B19" s="4830" t="s">
        <v>610</v>
      </c>
      <c r="C19" s="4831">
        <v>2500000</v>
      </c>
      <c r="D19" s="519">
        <v>1657</v>
      </c>
      <c r="E19" s="519">
        <v>3685.4180000000001</v>
      </c>
      <c r="F19" s="519">
        <v>3038.3090000000002</v>
      </c>
      <c r="G19" s="519">
        <v>455.66500000000002</v>
      </c>
      <c r="H19" s="519">
        <v>1941</v>
      </c>
      <c r="I19" s="519">
        <v>4327.6220000000003</v>
      </c>
      <c r="J19" s="519">
        <v>3449.808</v>
      </c>
      <c r="K19" s="519">
        <v>516.61400000000003</v>
      </c>
      <c r="L19" s="4847"/>
      <c r="M19" s="2201"/>
    </row>
    <row r="20" spans="1:13" s="530" customFormat="1" ht="24" customHeight="1">
      <c r="A20" s="4829">
        <v>2500001</v>
      </c>
      <c r="B20" s="4830" t="s">
        <v>610</v>
      </c>
      <c r="C20" s="4831">
        <v>5000000</v>
      </c>
      <c r="D20" s="519">
        <v>2718</v>
      </c>
      <c r="E20" s="519">
        <v>9246.9279999999999</v>
      </c>
      <c r="F20" s="519">
        <v>8155.89</v>
      </c>
      <c r="G20" s="519">
        <v>1222.8019999999999</v>
      </c>
      <c r="H20" s="519">
        <v>2998</v>
      </c>
      <c r="I20" s="519">
        <v>10198.419</v>
      </c>
      <c r="J20" s="519">
        <v>8859.9950000000008</v>
      </c>
      <c r="K20" s="519">
        <v>1327.866</v>
      </c>
      <c r="L20" s="4847"/>
      <c r="M20" s="2201"/>
    </row>
    <row r="21" spans="1:13" s="530" customFormat="1" ht="24" customHeight="1">
      <c r="A21" s="4832"/>
      <c r="B21" s="4830" t="s">
        <v>1044</v>
      </c>
      <c r="C21" s="4833"/>
      <c r="D21" s="519">
        <v>1321</v>
      </c>
      <c r="E21" s="519">
        <v>12543.601000000001</v>
      </c>
      <c r="F21" s="519">
        <v>11995.709000000001</v>
      </c>
      <c r="G21" s="519">
        <v>1793.883</v>
      </c>
      <c r="H21" s="519">
        <v>1478</v>
      </c>
      <c r="I21" s="519">
        <v>13824.852999999999</v>
      </c>
      <c r="J21" s="519">
        <v>13200.395</v>
      </c>
      <c r="K21" s="519">
        <v>1964.2660000000001</v>
      </c>
      <c r="L21" s="4847"/>
      <c r="M21" s="2201"/>
    </row>
    <row r="22" spans="1:13" s="547" customFormat="1" ht="16.5" customHeight="1">
      <c r="A22" s="4848"/>
      <c r="B22" s="4849" t="s">
        <v>260</v>
      </c>
      <c r="C22" s="4850"/>
      <c r="D22" s="520">
        <v>103313</v>
      </c>
      <c r="E22" s="520">
        <v>88634.662999999986</v>
      </c>
      <c r="F22" s="520">
        <v>50578.408000000003</v>
      </c>
      <c r="G22" s="520">
        <v>7580</v>
      </c>
      <c r="H22" s="520">
        <v>108940</v>
      </c>
      <c r="I22" s="520">
        <v>96671.093000000008</v>
      </c>
      <c r="J22" s="520">
        <v>55034.657999999996</v>
      </c>
      <c r="K22" s="520">
        <v>8236.3429999999989</v>
      </c>
      <c r="L22" s="521"/>
      <c r="M22" s="2201"/>
    </row>
    <row r="23" spans="1:13" ht="15.75" customHeight="1">
      <c r="A23" s="560" t="s">
        <v>1045</v>
      </c>
      <c r="B23" s="559"/>
      <c r="C23" s="562"/>
      <c r="D23" s="4812"/>
      <c r="E23" s="578"/>
      <c r="F23" s="4812"/>
      <c r="G23" s="4812"/>
      <c r="H23" s="4812"/>
      <c r="I23" s="4812"/>
      <c r="J23" s="4812"/>
      <c r="K23" s="4812"/>
      <c r="L23" s="4812"/>
      <c r="M23" s="4812"/>
    </row>
    <row r="24" spans="1:13" s="530" customFormat="1" ht="19.5" customHeight="1">
      <c r="A24" s="560" t="s">
        <v>1046</v>
      </c>
      <c r="B24" s="559"/>
      <c r="C24" s="562"/>
      <c r="D24" s="4812"/>
      <c r="E24" s="4851"/>
      <c r="F24" s="564"/>
      <c r="G24" s="564"/>
      <c r="H24" s="564"/>
      <c r="I24" s="564"/>
      <c r="J24" s="564"/>
      <c r="K24" s="564"/>
      <c r="L24" s="564"/>
      <c r="M24" s="564"/>
    </row>
    <row r="25" spans="1:13" ht="25.5" customHeight="1">
      <c r="B25" s="564"/>
      <c r="C25" s="563"/>
      <c r="D25" s="4812"/>
      <c r="E25" s="578"/>
      <c r="F25" s="4812"/>
      <c r="G25" s="4812"/>
      <c r="H25" s="4812"/>
      <c r="I25" s="4812"/>
      <c r="J25" s="4812"/>
      <c r="K25" s="4812"/>
      <c r="L25" s="4812"/>
      <c r="M25" s="4812"/>
    </row>
    <row r="26" spans="1:13" ht="12" customHeight="1">
      <c r="D26" s="4812"/>
      <c r="E26" s="4812"/>
      <c r="F26" s="4812"/>
      <c r="G26" s="4812"/>
      <c r="H26" s="4812"/>
      <c r="I26" s="4812"/>
      <c r="J26" s="4812"/>
      <c r="K26" s="4812"/>
      <c r="L26" s="4812"/>
      <c r="M26" s="4812"/>
    </row>
    <row r="27" spans="1:13" s="4148" customFormat="1" ht="15.75" customHeight="1">
      <c r="A27" s="4852"/>
      <c r="B27" s="4852"/>
      <c r="C27" s="4852"/>
      <c r="D27" s="4852"/>
      <c r="E27" s="4852"/>
      <c r="F27" s="544"/>
      <c r="G27" s="544"/>
      <c r="H27" s="544"/>
      <c r="I27" s="544"/>
      <c r="J27" s="544"/>
      <c r="K27" s="544"/>
      <c r="L27" s="544"/>
      <c r="M27" s="544"/>
    </row>
    <row r="28" spans="1:13" s="4148" customFormat="1" ht="10.5" customHeight="1">
      <c r="A28" s="544"/>
      <c r="B28" s="545"/>
      <c r="C28" s="544"/>
      <c r="D28" s="544"/>
      <c r="E28" s="544"/>
      <c r="F28" s="544"/>
      <c r="G28" s="544"/>
      <c r="H28" s="544"/>
      <c r="I28" s="544"/>
      <c r="J28" s="544"/>
      <c r="K28" s="544"/>
      <c r="L28" s="544"/>
      <c r="M28" s="544"/>
    </row>
    <row r="29" spans="1:13" s="4822" customFormat="1" ht="25.5" customHeight="1">
      <c r="A29" s="4230"/>
      <c r="B29" s="931"/>
      <c r="C29" s="4230"/>
      <c r="D29" s="4821"/>
      <c r="E29" s="4853"/>
      <c r="F29" s="4821"/>
      <c r="G29" s="4821"/>
      <c r="H29" s="4821"/>
      <c r="I29" s="4821"/>
      <c r="J29" s="4821"/>
      <c r="K29" s="4821"/>
      <c r="L29" s="4821"/>
      <c r="M29" s="4821"/>
    </row>
    <row r="30" spans="1:13" s="530" customFormat="1" ht="30.75" customHeight="1">
      <c r="A30" s="4825"/>
      <c r="B30" s="4824"/>
      <c r="C30" s="4825"/>
      <c r="D30" s="523"/>
      <c r="E30" s="522"/>
      <c r="F30" s="523"/>
      <c r="G30" s="523"/>
      <c r="H30" s="523"/>
      <c r="I30" s="523"/>
      <c r="J30" s="523"/>
      <c r="K30" s="523"/>
      <c r="L30" s="523"/>
      <c r="M30" s="523"/>
    </row>
    <row r="31" spans="1:13" s="530" customFormat="1" ht="26.25" customHeight="1">
      <c r="A31" s="6359"/>
      <c r="B31" s="6359"/>
      <c r="C31" s="6359"/>
      <c r="D31" s="525"/>
      <c r="E31" s="524"/>
      <c r="F31" s="525"/>
      <c r="G31" s="525"/>
      <c r="H31" s="525"/>
      <c r="I31" s="525"/>
      <c r="J31" s="525"/>
      <c r="K31" s="525"/>
      <c r="L31" s="525"/>
      <c r="M31" s="525"/>
    </row>
    <row r="32" spans="1:13" s="530" customFormat="1" ht="15.75" customHeight="1">
      <c r="A32" s="4854"/>
      <c r="B32" s="4855"/>
      <c r="C32" s="4854"/>
      <c r="D32" s="525"/>
      <c r="E32" s="524"/>
      <c r="F32" s="525"/>
      <c r="G32" s="525"/>
      <c r="H32" s="525"/>
      <c r="I32" s="525"/>
      <c r="J32" s="525"/>
      <c r="K32" s="525"/>
      <c r="L32" s="525"/>
      <c r="M32" s="525"/>
    </row>
    <row r="33" spans="1:13" s="530" customFormat="1" ht="22.5" customHeight="1">
      <c r="A33" s="6360"/>
      <c r="B33" s="6360"/>
      <c r="C33" s="6360"/>
      <c r="D33" s="4856"/>
      <c r="E33" s="526"/>
      <c r="F33" s="4857"/>
      <c r="G33" s="4857"/>
      <c r="H33" s="4857"/>
      <c r="I33" s="4857"/>
      <c r="J33" s="4857"/>
      <c r="K33" s="4857"/>
      <c r="L33" s="4856"/>
      <c r="M33" s="4858"/>
    </row>
    <row r="34" spans="1:13" s="530" customFormat="1" ht="22.5" customHeight="1">
      <c r="A34" s="4859"/>
      <c r="B34" s="4860"/>
      <c r="C34" s="4859"/>
      <c r="D34" s="526"/>
      <c r="E34" s="526"/>
      <c r="F34" s="526"/>
      <c r="G34" s="526"/>
      <c r="H34" s="526"/>
      <c r="I34" s="526"/>
      <c r="J34" s="526"/>
      <c r="K34" s="526"/>
      <c r="L34" s="526"/>
      <c r="M34" s="4861"/>
    </row>
    <row r="35" spans="1:13" s="530" customFormat="1" ht="26.1" customHeight="1">
      <c r="A35" s="4859"/>
      <c r="B35" s="4860"/>
      <c r="C35" s="4859"/>
      <c r="D35" s="526"/>
      <c r="E35" s="526"/>
      <c r="F35" s="526"/>
      <c r="G35" s="526"/>
      <c r="H35" s="526"/>
      <c r="I35" s="526"/>
      <c r="J35" s="526"/>
      <c r="K35" s="526"/>
      <c r="L35" s="526"/>
      <c r="M35" s="4861"/>
    </row>
    <row r="36" spans="1:13" s="530" customFormat="1" ht="21" customHeight="1">
      <c r="A36" s="4859"/>
      <c r="B36" s="4860"/>
      <c r="C36" s="4859"/>
      <c r="D36" s="526"/>
      <c r="E36" s="526"/>
      <c r="F36" s="526"/>
      <c r="G36" s="526"/>
      <c r="H36" s="526"/>
      <c r="I36" s="526"/>
      <c r="J36" s="526"/>
      <c r="K36" s="526"/>
      <c r="L36" s="526"/>
      <c r="M36" s="4861"/>
    </row>
    <row r="37" spans="1:13" s="530" customFormat="1" ht="26.1" customHeight="1">
      <c r="A37" s="4859"/>
      <c r="B37" s="4860"/>
      <c r="C37" s="4859"/>
      <c r="D37" s="526"/>
      <c r="E37" s="526"/>
      <c r="F37" s="526"/>
      <c r="G37" s="526"/>
      <c r="H37" s="526"/>
      <c r="I37" s="526"/>
      <c r="J37" s="526"/>
      <c r="K37" s="526"/>
      <c r="L37" s="526"/>
      <c r="M37" s="4861"/>
    </row>
    <row r="38" spans="1:13" s="530" customFormat="1" ht="26.1" customHeight="1">
      <c r="A38" s="4859"/>
      <c r="B38" s="4860"/>
      <c r="C38" s="4859"/>
      <c r="D38" s="526"/>
      <c r="E38" s="526"/>
      <c r="F38" s="526"/>
      <c r="G38" s="526"/>
      <c r="H38" s="526"/>
      <c r="I38" s="526"/>
      <c r="J38" s="526"/>
      <c r="K38" s="526"/>
      <c r="L38" s="526"/>
      <c r="M38" s="4861"/>
    </row>
    <row r="39" spans="1:13" s="530" customFormat="1" ht="26.1" customHeight="1">
      <c r="A39" s="4859"/>
      <c r="B39" s="4860"/>
      <c r="C39" s="4859"/>
      <c r="D39" s="526"/>
      <c r="E39" s="526"/>
      <c r="F39" s="526"/>
      <c r="G39" s="526"/>
      <c r="H39" s="526"/>
      <c r="I39" s="526"/>
      <c r="J39" s="526"/>
      <c r="K39" s="526"/>
      <c r="L39" s="526"/>
      <c r="M39" s="4861"/>
    </row>
    <row r="40" spans="1:13" s="530" customFormat="1" ht="26.1" customHeight="1">
      <c r="A40" s="4859"/>
      <c r="B40" s="4860"/>
      <c r="C40" s="4859"/>
      <c r="D40" s="526"/>
      <c r="E40" s="526"/>
      <c r="F40" s="526"/>
      <c r="G40" s="526"/>
      <c r="H40" s="526"/>
      <c r="I40" s="526"/>
      <c r="J40" s="526"/>
      <c r="K40" s="526"/>
      <c r="L40" s="526"/>
      <c r="M40" s="4861"/>
    </row>
    <row r="41" spans="1:13" s="530" customFormat="1" ht="26.1" customHeight="1">
      <c r="A41" s="4859"/>
      <c r="B41" s="4860"/>
      <c r="C41" s="4859"/>
      <c r="D41" s="526"/>
      <c r="E41" s="526"/>
      <c r="F41" s="526"/>
      <c r="G41" s="526"/>
      <c r="H41" s="526"/>
      <c r="I41" s="526"/>
      <c r="J41" s="526"/>
      <c r="K41" s="526"/>
      <c r="L41" s="526"/>
      <c r="M41" s="4861"/>
    </row>
    <row r="42" spans="1:13" s="530" customFormat="1" ht="26.1" customHeight="1">
      <c r="A42" s="4859"/>
      <c r="B42" s="4860"/>
      <c r="C42" s="4859"/>
      <c r="D42" s="526"/>
      <c r="E42" s="526"/>
      <c r="F42" s="526"/>
      <c r="G42" s="526"/>
      <c r="H42" s="526"/>
      <c r="I42" s="526"/>
      <c r="J42" s="526"/>
      <c r="K42" s="526"/>
      <c r="L42" s="526"/>
      <c r="M42" s="4861"/>
    </row>
    <row r="43" spans="1:13" s="530" customFormat="1" ht="26.1" customHeight="1">
      <c r="A43" s="4859"/>
      <c r="B43" s="4860"/>
      <c r="C43" s="4859"/>
      <c r="D43" s="526"/>
      <c r="E43" s="526"/>
      <c r="F43" s="526"/>
      <c r="G43" s="526"/>
      <c r="H43" s="526"/>
      <c r="I43" s="526"/>
      <c r="J43" s="526"/>
      <c r="K43" s="526"/>
      <c r="L43" s="526"/>
      <c r="M43" s="4861"/>
    </row>
    <row r="44" spans="1:13" s="530" customFormat="1" ht="28.5" customHeight="1">
      <c r="A44" s="4859"/>
      <c r="B44" s="4860"/>
      <c r="C44" s="4859"/>
      <c r="D44" s="526"/>
      <c r="E44" s="526"/>
      <c r="F44" s="526"/>
      <c r="G44" s="526"/>
      <c r="H44" s="526"/>
      <c r="I44" s="526"/>
      <c r="J44" s="526"/>
      <c r="K44" s="526"/>
      <c r="L44" s="526"/>
      <c r="M44" s="4861"/>
    </row>
    <row r="45" spans="1:13" s="530" customFormat="1" ht="20.25" customHeight="1">
      <c r="A45" s="4862"/>
      <c r="B45" s="4860"/>
      <c r="C45" s="4863"/>
      <c r="D45" s="526"/>
      <c r="E45" s="526"/>
      <c r="F45" s="526"/>
      <c r="G45" s="526"/>
      <c r="H45" s="526"/>
      <c r="I45" s="526"/>
      <c r="J45" s="526"/>
      <c r="K45" s="526"/>
      <c r="L45" s="526"/>
      <c r="M45" s="4861"/>
    </row>
    <row r="46" spans="1:13" s="547" customFormat="1" ht="18" customHeight="1">
      <c r="A46" s="4864"/>
      <c r="B46" s="4864"/>
      <c r="C46" s="4864"/>
      <c r="D46" s="527"/>
      <c r="E46" s="527"/>
      <c r="F46" s="527"/>
      <c r="G46" s="527"/>
      <c r="H46" s="527"/>
      <c r="I46" s="527"/>
      <c r="J46" s="527"/>
      <c r="K46" s="527"/>
      <c r="L46" s="527"/>
      <c r="M46" s="4865"/>
    </row>
    <row r="47" spans="1:13" ht="18" customHeight="1">
      <c r="A47" s="4866"/>
      <c r="B47" s="532"/>
      <c r="C47" s="4867"/>
      <c r="D47" s="4813"/>
      <c r="E47" s="4861"/>
      <c r="F47" s="4813"/>
      <c r="G47" s="4813"/>
      <c r="H47" s="4813"/>
      <c r="I47" s="4813"/>
      <c r="J47" s="4813"/>
      <c r="K47" s="4813"/>
      <c r="L47" s="4813"/>
      <c r="M47" s="4813"/>
    </row>
    <row r="48" spans="1:13" s="530" customFormat="1" ht="20.25" customHeight="1">
      <c r="A48" s="4868"/>
      <c r="B48" s="532"/>
      <c r="C48" s="4867"/>
      <c r="D48" s="4869"/>
      <c r="E48" s="4870"/>
      <c r="F48" s="532"/>
      <c r="G48" s="532"/>
      <c r="H48" s="532"/>
      <c r="I48" s="532"/>
      <c r="J48" s="532"/>
      <c r="K48" s="532"/>
      <c r="L48" s="532"/>
      <c r="M48" s="532"/>
    </row>
    <row r="49" spans="1:13" ht="20.25" customHeight="1">
      <c r="A49" s="553"/>
      <c r="B49" s="553"/>
      <c r="C49" s="4867"/>
      <c r="D49" s="4813"/>
      <c r="E49" s="4861"/>
      <c r="F49" s="4813"/>
      <c r="G49" s="4813"/>
      <c r="H49" s="4813"/>
      <c r="I49" s="4813"/>
      <c r="J49" s="4813"/>
      <c r="K49" s="4813"/>
      <c r="L49" s="4813"/>
      <c r="M49" s="4813"/>
    </row>
    <row r="50" spans="1:13">
      <c r="A50" s="553"/>
      <c r="B50" s="570"/>
      <c r="C50" s="553"/>
      <c r="D50" s="4813"/>
      <c r="E50" s="4813"/>
      <c r="F50" s="4813"/>
      <c r="G50" s="4813"/>
      <c r="H50" s="4813"/>
      <c r="I50" s="4813"/>
      <c r="J50" s="4813"/>
      <c r="K50" s="4813"/>
      <c r="L50" s="4813"/>
      <c r="M50" s="4813"/>
    </row>
    <row r="51" spans="1:13">
      <c r="A51" s="553"/>
      <c r="B51" s="570"/>
      <c r="C51" s="553"/>
      <c r="D51" s="4813"/>
      <c r="E51" s="4813"/>
      <c r="F51" s="4813"/>
      <c r="G51" s="4813"/>
      <c r="H51" s="4813"/>
      <c r="I51" s="4813"/>
      <c r="J51" s="4813"/>
      <c r="K51" s="4813"/>
      <c r="L51" s="4813"/>
      <c r="M51" s="4813"/>
    </row>
    <row r="52" spans="1:13">
      <c r="A52" s="553"/>
      <c r="B52" s="570"/>
      <c r="C52" s="553"/>
      <c r="D52" s="4813"/>
      <c r="E52" s="4813"/>
      <c r="F52" s="4813"/>
      <c r="G52" s="4813"/>
      <c r="H52" s="4813"/>
      <c r="I52" s="4813"/>
      <c r="J52" s="4813"/>
      <c r="K52" s="4813"/>
      <c r="L52" s="4813"/>
      <c r="M52" s="4813"/>
    </row>
    <row r="53" spans="1:13">
      <c r="D53" s="4812"/>
      <c r="E53" s="4812"/>
      <c r="F53" s="4812"/>
      <c r="G53" s="4812"/>
      <c r="H53" s="4812"/>
      <c r="I53" s="4812"/>
      <c r="J53" s="4812"/>
      <c r="K53" s="4812"/>
      <c r="L53" s="4812"/>
      <c r="M53" s="4812"/>
    </row>
  </sheetData>
  <mergeCells count="10">
    <mergeCell ref="A31:C31"/>
    <mergeCell ref="A33:C33"/>
    <mergeCell ref="A1:C1"/>
    <mergeCell ref="A2:L2"/>
    <mergeCell ref="D5:G5"/>
    <mergeCell ref="H5:K5"/>
    <mergeCell ref="G6:G7"/>
    <mergeCell ref="K6:K7"/>
    <mergeCell ref="A7:C7"/>
    <mergeCell ref="A9:C9"/>
  </mergeCells>
  <hyperlinks>
    <hyperlink ref="A1" location="CONTENT!A1" display="Back to table of contents"/>
  </hyperlinks>
  <pageMargins left="0.9055118110236221" right="0.24" top="0.64" bottom="0.27559055118110237" header="0.31496062992125984" footer="0.59055118110236227"/>
  <pageSetup paperSize="9" scale="9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CK475"/>
  <sheetViews>
    <sheetView zoomScaleNormal="100" workbookViewId="0">
      <selection activeCell="M1" sqref="M1:M1048576"/>
    </sheetView>
  </sheetViews>
  <sheetFormatPr defaultColWidth="9.33203125" defaultRowHeight="12.75"/>
  <cols>
    <col min="1" max="1" width="14.5" style="564" customWidth="1"/>
    <col min="2" max="2" width="1.6640625" style="563" customWidth="1"/>
    <col min="3" max="3" width="18" style="564" customWidth="1"/>
    <col min="4" max="4" width="15.6640625" style="564" customWidth="1"/>
    <col min="5" max="5" width="15" style="564" customWidth="1"/>
    <col min="6" max="7" width="14.5" style="564" customWidth="1"/>
    <col min="8" max="8" width="14.33203125" style="564" customWidth="1"/>
    <col min="9" max="9" width="13.5" style="564" customWidth="1"/>
    <col min="10" max="10" width="14.83203125" style="564" customWidth="1"/>
    <col min="11" max="11" width="13.33203125" style="4839" customWidth="1"/>
    <col min="12" max="12" width="0.83203125" style="553" customWidth="1"/>
    <col min="13" max="16384" width="9.33203125" style="564"/>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7.5" customHeight="1">
      <c r="B2" s="564"/>
      <c r="C2" s="4150"/>
      <c r="D2" s="4150"/>
      <c r="E2" s="4150"/>
      <c r="F2" s="4150"/>
      <c r="G2" s="4150"/>
      <c r="H2" s="578"/>
      <c r="I2" s="4812"/>
      <c r="J2" s="4812"/>
      <c r="K2" s="4813"/>
      <c r="L2" s="4813"/>
    </row>
    <row r="3" spans="1:89" ht="3.75" customHeight="1">
      <c r="C3" s="4150"/>
      <c r="D3" s="4150"/>
      <c r="E3" s="4150"/>
      <c r="F3" s="4150"/>
      <c r="G3" s="4150"/>
      <c r="H3" s="4812"/>
      <c r="I3" s="4812"/>
      <c r="J3" s="4812"/>
      <c r="K3" s="4813"/>
      <c r="L3" s="4813"/>
    </row>
    <row r="4" spans="1:89" s="4148" customFormat="1" ht="18.75" customHeight="1">
      <c r="A4" s="4814" t="s">
        <v>1047</v>
      </c>
      <c r="B4" s="4815"/>
      <c r="C4" s="4816"/>
      <c r="D4" s="4816"/>
      <c r="E4" s="4816"/>
      <c r="F4" s="4816"/>
      <c r="G4" s="4816"/>
      <c r="H4" s="4815"/>
      <c r="I4" s="4817"/>
      <c r="J4" s="4817"/>
      <c r="K4" s="544"/>
      <c r="L4" s="544"/>
    </row>
    <row r="5" spans="1:89" s="4148" customFormat="1" ht="3.75" customHeight="1">
      <c r="A5" s="4817"/>
      <c r="B5" s="571"/>
      <c r="C5" s="4817"/>
      <c r="D5" s="4817"/>
      <c r="E5" s="4817"/>
      <c r="F5" s="4817"/>
      <c r="G5" s="4817"/>
      <c r="H5" s="4817"/>
      <c r="I5" s="4817"/>
      <c r="J5" s="4817"/>
      <c r="K5" s="544"/>
      <c r="L5" s="544"/>
    </row>
    <row r="6" spans="1:89" s="4822" customFormat="1" ht="19.5" customHeight="1">
      <c r="A6" s="4818"/>
      <c r="B6" s="4819"/>
      <c r="C6" s="4820"/>
      <c r="D6" s="6362" t="s">
        <v>1048</v>
      </c>
      <c r="E6" s="6363"/>
      <c r="F6" s="6363"/>
      <c r="G6" s="6364"/>
      <c r="H6" s="6362" t="s">
        <v>1049</v>
      </c>
      <c r="I6" s="6363"/>
      <c r="J6" s="6363"/>
      <c r="K6" s="6364"/>
      <c r="L6" s="4821"/>
    </row>
    <row r="7" spans="1:89" s="530" customFormat="1" ht="30.75" customHeight="1">
      <c r="A7" s="4823"/>
      <c r="B7" s="4824" t="s">
        <v>1036</v>
      </c>
      <c r="C7" s="4825"/>
      <c r="D7" s="510" t="s">
        <v>1037</v>
      </c>
      <c r="E7" s="511" t="s">
        <v>259</v>
      </c>
      <c r="F7" s="511" t="s">
        <v>1038</v>
      </c>
      <c r="G7" s="6365" t="s">
        <v>1039</v>
      </c>
      <c r="H7" s="510" t="s">
        <v>1037</v>
      </c>
      <c r="I7" s="511" t="s">
        <v>259</v>
      </c>
      <c r="J7" s="511" t="s">
        <v>1038</v>
      </c>
      <c r="K7" s="6365" t="s">
        <v>1039</v>
      </c>
      <c r="L7" s="523"/>
    </row>
    <row r="8" spans="1:89" s="530" customFormat="1" ht="19.5" customHeight="1">
      <c r="A8" s="6367" t="s">
        <v>1040</v>
      </c>
      <c r="B8" s="6359"/>
      <c r="C8" s="6359"/>
      <c r="D8" s="513" t="s">
        <v>1041</v>
      </c>
      <c r="E8" s="514" t="s">
        <v>1042</v>
      </c>
      <c r="F8" s="514" t="s">
        <v>1042</v>
      </c>
      <c r="G8" s="6366"/>
      <c r="H8" s="513" t="s">
        <v>1041</v>
      </c>
      <c r="I8" s="514" t="s">
        <v>1042</v>
      </c>
      <c r="J8" s="514" t="s">
        <v>1042</v>
      </c>
      <c r="K8" s="6366"/>
      <c r="L8" s="525"/>
    </row>
    <row r="9" spans="1:89" s="530" customFormat="1" ht="14.25" customHeight="1">
      <c r="A9" s="4826"/>
      <c r="B9" s="4827"/>
      <c r="C9" s="4828"/>
      <c r="D9" s="516"/>
      <c r="E9" s="517" t="s">
        <v>888</v>
      </c>
      <c r="F9" s="517" t="s">
        <v>888</v>
      </c>
      <c r="G9" s="518" t="s">
        <v>888</v>
      </c>
      <c r="H9" s="516"/>
      <c r="I9" s="517" t="s">
        <v>888</v>
      </c>
      <c r="J9" s="517" t="s">
        <v>888</v>
      </c>
      <c r="K9" s="518" t="s">
        <v>888</v>
      </c>
      <c r="L9" s="525"/>
    </row>
    <row r="10" spans="1:89" s="530" customFormat="1" ht="24.95" customHeight="1">
      <c r="A10" s="6369" t="s">
        <v>1043</v>
      </c>
      <c r="B10" s="6370"/>
      <c r="C10" s="6371"/>
      <c r="D10" s="519">
        <v>325</v>
      </c>
      <c r="E10" s="519">
        <v>11.259671000000001</v>
      </c>
      <c r="F10" s="519">
        <v>10.549391999999999</v>
      </c>
      <c r="G10" s="519">
        <v>10.228854999999999</v>
      </c>
      <c r="H10" s="519">
        <v>337</v>
      </c>
      <c r="I10" s="519">
        <v>11.67802</v>
      </c>
      <c r="J10" s="519">
        <v>11.526858000000001</v>
      </c>
      <c r="K10" s="519">
        <v>32.912947000000003</v>
      </c>
      <c r="L10" s="528"/>
    </row>
    <row r="11" spans="1:89" s="530" customFormat="1" ht="24.95" customHeight="1">
      <c r="A11" s="4829">
        <v>75001</v>
      </c>
      <c r="B11" s="4830" t="s">
        <v>610</v>
      </c>
      <c r="C11" s="4831">
        <v>100000</v>
      </c>
      <c r="D11" s="519">
        <v>96</v>
      </c>
      <c r="E11" s="519">
        <v>8.3610190000000006</v>
      </c>
      <c r="F11" s="519">
        <v>7.9170069999999999</v>
      </c>
      <c r="G11" s="519">
        <v>2.2806280000000001</v>
      </c>
      <c r="H11" s="519">
        <v>115</v>
      </c>
      <c r="I11" s="519">
        <v>9.959365</v>
      </c>
      <c r="J11" s="519">
        <v>8.7865789999999997</v>
      </c>
      <c r="K11" s="519">
        <v>3.214172</v>
      </c>
      <c r="L11" s="528"/>
    </row>
    <row r="12" spans="1:89" s="530" customFormat="1" ht="24.95" customHeight="1">
      <c r="A12" s="4829">
        <v>100001</v>
      </c>
      <c r="B12" s="4830" t="s">
        <v>610</v>
      </c>
      <c r="C12" s="4831">
        <v>150000</v>
      </c>
      <c r="D12" s="519">
        <v>172</v>
      </c>
      <c r="E12" s="519">
        <v>21.057735000000001</v>
      </c>
      <c r="F12" s="519">
        <v>19.002938</v>
      </c>
      <c r="G12" s="519">
        <v>6.4212199999999999</v>
      </c>
      <c r="H12" s="519">
        <v>165</v>
      </c>
      <c r="I12" s="519">
        <v>20.189043000000002</v>
      </c>
      <c r="J12" s="519">
        <v>18.895586999999999</v>
      </c>
      <c r="K12" s="519">
        <v>4.3514569999999999</v>
      </c>
      <c r="L12" s="528"/>
    </row>
    <row r="13" spans="1:89" s="530" customFormat="1" ht="24.95" customHeight="1">
      <c r="A13" s="4829">
        <v>150001</v>
      </c>
      <c r="B13" s="4830" t="s">
        <v>610</v>
      </c>
      <c r="C13" s="4831">
        <v>200000</v>
      </c>
      <c r="D13" s="519">
        <v>126</v>
      </c>
      <c r="E13" s="519">
        <v>21.916262</v>
      </c>
      <c r="F13" s="519">
        <v>21.010833999999999</v>
      </c>
      <c r="G13" s="519">
        <v>4.1977060000000002</v>
      </c>
      <c r="H13" s="519">
        <v>123</v>
      </c>
      <c r="I13" s="519">
        <v>21.737573999999999</v>
      </c>
      <c r="J13" s="519">
        <v>19.792701999999998</v>
      </c>
      <c r="K13" s="519">
        <v>4.9019250000000003</v>
      </c>
      <c r="L13" s="528"/>
    </row>
    <row r="14" spans="1:89" s="530" customFormat="1" ht="24.95" customHeight="1">
      <c r="A14" s="4829">
        <v>200001</v>
      </c>
      <c r="B14" s="4830" t="s">
        <v>610</v>
      </c>
      <c r="C14" s="4831">
        <v>250000</v>
      </c>
      <c r="D14" s="519">
        <v>107</v>
      </c>
      <c r="E14" s="519">
        <v>24.049068999999999</v>
      </c>
      <c r="F14" s="519">
        <v>22.885383000000001</v>
      </c>
      <c r="G14" s="519">
        <v>4.3089019999999998</v>
      </c>
      <c r="H14" s="519">
        <v>100</v>
      </c>
      <c r="I14" s="519">
        <v>22.580157</v>
      </c>
      <c r="J14" s="519">
        <v>21.219992000000001</v>
      </c>
      <c r="K14" s="519">
        <v>4.1558270000000004</v>
      </c>
      <c r="L14" s="528"/>
    </row>
    <row r="15" spans="1:89" s="530" customFormat="1" ht="24.95" customHeight="1">
      <c r="A15" s="4829">
        <v>250001</v>
      </c>
      <c r="B15" s="4830" t="s">
        <v>610</v>
      </c>
      <c r="C15" s="4831">
        <v>500000</v>
      </c>
      <c r="D15" s="519">
        <v>38433</v>
      </c>
      <c r="E15" s="519">
        <v>15444.782772</v>
      </c>
      <c r="F15" s="519">
        <v>2929.0801230000002</v>
      </c>
      <c r="G15" s="519">
        <v>443.27026599999999</v>
      </c>
      <c r="H15" s="519">
        <v>38516</v>
      </c>
      <c r="I15" s="519">
        <v>15635.070772999999</v>
      </c>
      <c r="J15" s="519">
        <v>2959.0623409999998</v>
      </c>
      <c r="K15" s="519">
        <v>305.02433500000001</v>
      </c>
      <c r="L15" s="528"/>
    </row>
    <row r="16" spans="1:89" s="530" customFormat="1" ht="24.95" customHeight="1">
      <c r="A16" s="4829">
        <v>500001</v>
      </c>
      <c r="B16" s="4830" t="s">
        <v>610</v>
      </c>
      <c r="C16" s="4831">
        <v>750000</v>
      </c>
      <c r="D16" s="519">
        <v>37180</v>
      </c>
      <c r="E16" s="519">
        <v>22650.630535</v>
      </c>
      <c r="F16" s="519">
        <v>7677.9398510000001</v>
      </c>
      <c r="G16" s="519">
        <v>1159.4850489999999</v>
      </c>
      <c r="H16" s="519">
        <v>39621</v>
      </c>
      <c r="I16" s="519">
        <v>24130.959441999999</v>
      </c>
      <c r="J16" s="519">
        <v>8151.2990980000004</v>
      </c>
      <c r="K16" s="519">
        <v>986.075242</v>
      </c>
      <c r="L16" s="528"/>
    </row>
    <row r="17" spans="1:12" s="530" customFormat="1" ht="24.95" customHeight="1">
      <c r="A17" s="4829">
        <v>750001</v>
      </c>
      <c r="B17" s="4830" t="s">
        <v>610</v>
      </c>
      <c r="C17" s="4831">
        <v>1000000</v>
      </c>
      <c r="D17" s="519">
        <v>16167</v>
      </c>
      <c r="E17" s="519">
        <v>13883.321830000001</v>
      </c>
      <c r="F17" s="519">
        <v>6930.5248170000004</v>
      </c>
      <c r="G17" s="519">
        <v>1042.0231040000001</v>
      </c>
      <c r="H17" s="519">
        <v>17430</v>
      </c>
      <c r="I17" s="519">
        <v>14974.223532</v>
      </c>
      <c r="J17" s="519">
        <v>7408.8098890000001</v>
      </c>
      <c r="K17" s="519">
        <v>1114.9673339999999</v>
      </c>
      <c r="L17" s="528"/>
    </row>
    <row r="18" spans="1:12" s="530" customFormat="1" ht="24.95" customHeight="1">
      <c r="A18" s="4829">
        <v>1000001</v>
      </c>
      <c r="B18" s="4830" t="s">
        <v>610</v>
      </c>
      <c r="C18" s="4831">
        <v>1500000</v>
      </c>
      <c r="D18" s="519">
        <v>11681</v>
      </c>
      <c r="E18" s="519">
        <v>14038.765766</v>
      </c>
      <c r="F18" s="519">
        <v>8792.374425</v>
      </c>
      <c r="G18" s="519">
        <v>1330.9406019999999</v>
      </c>
      <c r="H18" s="519">
        <v>13065</v>
      </c>
      <c r="I18" s="519">
        <v>15741.487299</v>
      </c>
      <c r="J18" s="519">
        <v>9761.7214750000003</v>
      </c>
      <c r="K18" s="519">
        <v>1476.709897</v>
      </c>
      <c r="L18" s="528"/>
    </row>
    <row r="19" spans="1:12" s="530" customFormat="1" ht="24.95" customHeight="1">
      <c r="A19" s="4829">
        <v>1500001</v>
      </c>
      <c r="B19" s="4830" t="s">
        <v>610</v>
      </c>
      <c r="C19" s="4831">
        <v>2000000</v>
      </c>
      <c r="D19" s="519">
        <v>4153</v>
      </c>
      <c r="E19" s="519">
        <v>7135.0463129999998</v>
      </c>
      <c r="F19" s="519">
        <v>5210.6136859999997</v>
      </c>
      <c r="G19" s="519">
        <v>787.41299600000002</v>
      </c>
      <c r="H19" s="519">
        <v>4703</v>
      </c>
      <c r="I19" s="519">
        <v>8077.9254259999998</v>
      </c>
      <c r="J19" s="519">
        <v>5846.8578589999997</v>
      </c>
      <c r="K19" s="519">
        <v>893.70364800000004</v>
      </c>
      <c r="L19" s="528"/>
    </row>
    <row r="20" spans="1:12" s="530" customFormat="1" ht="24.95" customHeight="1">
      <c r="A20" s="4829">
        <v>2000001</v>
      </c>
      <c r="B20" s="4830" t="s">
        <v>610</v>
      </c>
      <c r="C20" s="4831">
        <v>2500000</v>
      </c>
      <c r="D20" s="519">
        <v>2056</v>
      </c>
      <c r="E20" s="519">
        <v>4579.6882990000004</v>
      </c>
      <c r="F20" s="519">
        <v>3613.157976</v>
      </c>
      <c r="G20" s="519">
        <v>558.40410799999995</v>
      </c>
      <c r="H20" s="519">
        <v>2366</v>
      </c>
      <c r="I20" s="519">
        <v>5267.407099</v>
      </c>
      <c r="J20" s="519">
        <v>4120.0534280000002</v>
      </c>
      <c r="K20" s="519">
        <v>626.51052000000004</v>
      </c>
      <c r="L20" s="528"/>
    </row>
    <row r="21" spans="1:12" s="530" customFormat="1" ht="24.95" customHeight="1">
      <c r="A21" s="4829">
        <v>2500001</v>
      </c>
      <c r="B21" s="4830" t="s">
        <v>610</v>
      </c>
      <c r="C21" s="4831">
        <v>5000000</v>
      </c>
      <c r="D21" s="519">
        <v>3437</v>
      </c>
      <c r="E21" s="519">
        <v>11667.347125</v>
      </c>
      <c r="F21" s="519">
        <v>10061.844924000001</v>
      </c>
      <c r="G21" s="519">
        <v>1569.5618569999999</v>
      </c>
      <c r="H21" s="519">
        <v>3735</v>
      </c>
      <c r="I21" s="519">
        <v>12703.310895000001</v>
      </c>
      <c r="J21" s="519">
        <v>10909.426297</v>
      </c>
      <c r="K21" s="519">
        <v>1710.7431320000001</v>
      </c>
      <c r="L21" s="528"/>
    </row>
    <row r="22" spans="1:12" s="530" customFormat="1" ht="24.95" customHeight="1">
      <c r="A22" s="4832"/>
      <c r="B22" s="4830" t="s">
        <v>1044</v>
      </c>
      <c r="C22" s="4833"/>
      <c r="D22" s="519">
        <v>1552</v>
      </c>
      <c r="E22" s="519">
        <v>14756.38823</v>
      </c>
      <c r="F22" s="519">
        <v>14061.702687000001</v>
      </c>
      <c r="G22" s="519">
        <v>2607.3531549999998</v>
      </c>
      <c r="H22" s="519">
        <v>1724</v>
      </c>
      <c r="I22" s="519">
        <v>15358.603931</v>
      </c>
      <c r="J22" s="519">
        <v>14580.592502</v>
      </c>
      <c r="K22" s="519">
        <v>2776.9253469999999</v>
      </c>
      <c r="L22" s="528"/>
    </row>
    <row r="23" spans="1:12" s="547" customFormat="1" ht="25.5" customHeight="1">
      <c r="A23" s="4834"/>
      <c r="B23" s="4835" t="s">
        <v>260</v>
      </c>
      <c r="C23" s="4836"/>
      <c r="D23" s="520">
        <v>115485</v>
      </c>
      <c r="E23" s="520">
        <v>104242.614626</v>
      </c>
      <c r="F23" s="520">
        <v>59358.604042999999</v>
      </c>
      <c r="G23" s="520">
        <v>9525.8884479999997</v>
      </c>
      <c r="H23" s="520">
        <f>SUM(H10:H22)</f>
        <v>122000</v>
      </c>
      <c r="I23" s="520">
        <f>SUM(I10:I22)</f>
        <v>111975.13255600001</v>
      </c>
      <c r="J23" s="520">
        <f t="shared" ref="J23:K23" si="0">SUM(J10:J22)</f>
        <v>63818.044607000003</v>
      </c>
      <c r="K23" s="520">
        <f t="shared" si="0"/>
        <v>9940.1957829999992</v>
      </c>
      <c r="L23" s="521"/>
    </row>
    <row r="24" spans="1:12" ht="16.5" customHeight="1">
      <c r="A24" s="560" t="s">
        <v>1045</v>
      </c>
      <c r="B24" s="530"/>
      <c r="C24" s="531"/>
      <c r="D24" s="530"/>
      <c r="E24" s="565"/>
      <c r="F24" s="4812"/>
      <c r="G24" s="4812"/>
      <c r="H24" s="578"/>
      <c r="I24" s="4812"/>
      <c r="J24" s="4812"/>
      <c r="K24" s="4813"/>
      <c r="L24" s="4813"/>
    </row>
    <row r="25" spans="1:12" s="530" customFormat="1" ht="15" customHeight="1">
      <c r="A25" s="560" t="s">
        <v>1046</v>
      </c>
      <c r="C25" s="531"/>
      <c r="E25" s="565"/>
      <c r="F25" s="4837"/>
      <c r="G25" s="4837"/>
      <c r="H25" s="4838"/>
      <c r="K25" s="532"/>
      <c r="L25" s="532"/>
    </row>
    <row r="26" spans="1:12" ht="20.25" customHeight="1">
      <c r="B26" s="564"/>
      <c r="C26" s="531"/>
      <c r="D26" s="530"/>
      <c r="E26" s="565"/>
      <c r="F26" s="4812"/>
      <c r="G26" s="4812"/>
      <c r="H26" s="578"/>
      <c r="I26" s="4812"/>
      <c r="J26" s="4812"/>
      <c r="K26" s="4813"/>
      <c r="L26" s="4813"/>
    </row>
    <row r="27" spans="1:12">
      <c r="D27" s="4812"/>
      <c r="E27" s="4812"/>
      <c r="F27" s="4812"/>
      <c r="G27" s="4812"/>
      <c r="H27" s="4812"/>
      <c r="I27" s="4812"/>
      <c r="J27" s="4812"/>
      <c r="K27" s="4813"/>
      <c r="L27" s="4813"/>
    </row>
    <row r="28" spans="1:12">
      <c r="D28" s="4812"/>
      <c r="E28" s="4812"/>
      <c r="F28" s="4812"/>
      <c r="G28" s="4812"/>
      <c r="H28" s="4812"/>
      <c r="I28" s="4812"/>
      <c r="J28" s="4812"/>
      <c r="K28" s="4813"/>
      <c r="L28" s="4813"/>
    </row>
    <row r="29" spans="1:12">
      <c r="D29" s="4812"/>
      <c r="E29" s="4812"/>
      <c r="F29" s="4812"/>
      <c r="G29" s="4812"/>
      <c r="H29" s="4812"/>
      <c r="I29" s="4812"/>
      <c r="J29" s="4812"/>
      <c r="K29" s="4813"/>
      <c r="L29" s="4813"/>
    </row>
    <row r="30" spans="1:12">
      <c r="D30" s="4812"/>
      <c r="E30" s="4812"/>
      <c r="F30" s="4812"/>
      <c r="G30" s="4812"/>
      <c r="H30" s="4812"/>
      <c r="I30" s="4812"/>
      <c r="J30" s="4812"/>
      <c r="K30" s="4813"/>
      <c r="L30" s="4813"/>
    </row>
    <row r="31" spans="1:12">
      <c r="K31" s="553"/>
    </row>
    <row r="32" spans="1:12">
      <c r="K32" s="553"/>
    </row>
    <row r="33" spans="11:11">
      <c r="K33" s="553"/>
    </row>
    <row r="34" spans="11:11">
      <c r="K34" s="553"/>
    </row>
    <row r="35" spans="11:11">
      <c r="K35" s="553"/>
    </row>
    <row r="36" spans="11:11">
      <c r="K36" s="553"/>
    </row>
    <row r="37" spans="11:11">
      <c r="K37" s="553"/>
    </row>
    <row r="38" spans="11:11">
      <c r="K38" s="553"/>
    </row>
    <row r="39" spans="11:11">
      <c r="K39" s="553"/>
    </row>
    <row r="40" spans="11:11">
      <c r="K40" s="553"/>
    </row>
    <row r="41" spans="11:11">
      <c r="K41" s="553"/>
    </row>
    <row r="42" spans="11:11">
      <c r="K42" s="553"/>
    </row>
    <row r="43" spans="11:11">
      <c r="K43" s="553"/>
    </row>
    <row r="44" spans="11:11">
      <c r="K44" s="553"/>
    </row>
    <row r="45" spans="11:11">
      <c r="K45" s="553"/>
    </row>
    <row r="46" spans="11:11">
      <c r="K46" s="553"/>
    </row>
    <row r="47" spans="11:11">
      <c r="K47" s="553"/>
    </row>
    <row r="48" spans="11:11">
      <c r="K48" s="553"/>
    </row>
    <row r="49" spans="11:11">
      <c r="K49" s="553"/>
    </row>
    <row r="50" spans="11:11">
      <c r="K50" s="553"/>
    </row>
    <row r="51" spans="11:11">
      <c r="K51" s="553"/>
    </row>
    <row r="52" spans="11:11">
      <c r="K52" s="553"/>
    </row>
    <row r="53" spans="11:11">
      <c r="K53" s="553"/>
    </row>
    <row r="54" spans="11:11">
      <c r="K54" s="553"/>
    </row>
    <row r="55" spans="11:11">
      <c r="K55" s="553"/>
    </row>
    <row r="56" spans="11:11">
      <c r="K56" s="553"/>
    </row>
    <row r="57" spans="11:11">
      <c r="K57" s="553"/>
    </row>
    <row r="58" spans="11:11">
      <c r="K58" s="553"/>
    </row>
    <row r="59" spans="11:11">
      <c r="K59" s="553"/>
    </row>
    <row r="60" spans="11:11">
      <c r="K60" s="553"/>
    </row>
    <row r="61" spans="11:11">
      <c r="K61" s="553"/>
    </row>
    <row r="62" spans="11:11">
      <c r="K62" s="553"/>
    </row>
    <row r="63" spans="11:11">
      <c r="K63" s="553"/>
    </row>
    <row r="64" spans="11:11">
      <c r="K64" s="553"/>
    </row>
    <row r="65" spans="11:11">
      <c r="K65" s="553"/>
    </row>
    <row r="66" spans="11:11">
      <c r="K66" s="553"/>
    </row>
    <row r="67" spans="11:11">
      <c r="K67" s="553"/>
    </row>
    <row r="68" spans="11:11">
      <c r="K68" s="553"/>
    </row>
    <row r="69" spans="11:11">
      <c r="K69" s="553"/>
    </row>
    <row r="70" spans="11:11">
      <c r="K70" s="553"/>
    </row>
    <row r="71" spans="11:11">
      <c r="K71" s="553"/>
    </row>
    <row r="72" spans="11:11">
      <c r="K72" s="553"/>
    </row>
    <row r="73" spans="11:11">
      <c r="K73" s="553"/>
    </row>
    <row r="74" spans="11:11">
      <c r="K74" s="553"/>
    </row>
    <row r="75" spans="11:11">
      <c r="K75" s="553"/>
    </row>
    <row r="76" spans="11:11">
      <c r="K76" s="553"/>
    </row>
    <row r="77" spans="11:11">
      <c r="K77" s="553"/>
    </row>
    <row r="78" spans="11:11">
      <c r="K78" s="553"/>
    </row>
    <row r="79" spans="11:11">
      <c r="K79" s="553"/>
    </row>
    <row r="80" spans="11:11">
      <c r="K80" s="553"/>
    </row>
    <row r="81" spans="11:11">
      <c r="K81" s="553"/>
    </row>
    <row r="82" spans="11:11">
      <c r="K82" s="553"/>
    </row>
    <row r="83" spans="11:11">
      <c r="K83" s="553"/>
    </row>
    <row r="84" spans="11:11">
      <c r="K84" s="553"/>
    </row>
    <row r="85" spans="11:11">
      <c r="K85" s="553"/>
    </row>
    <row r="86" spans="11:11">
      <c r="K86" s="553"/>
    </row>
    <row r="87" spans="11:11">
      <c r="K87" s="553"/>
    </row>
    <row r="88" spans="11:11">
      <c r="K88" s="553"/>
    </row>
    <row r="89" spans="11:11">
      <c r="K89" s="553"/>
    </row>
    <row r="90" spans="11:11">
      <c r="K90" s="553"/>
    </row>
    <row r="91" spans="11:11">
      <c r="K91" s="553"/>
    </row>
    <row r="92" spans="11:11">
      <c r="K92" s="553"/>
    </row>
    <row r="93" spans="11:11">
      <c r="K93" s="553"/>
    </row>
    <row r="94" spans="11:11">
      <c r="K94" s="553"/>
    </row>
    <row r="95" spans="11:11">
      <c r="K95" s="553"/>
    </row>
    <row r="96" spans="11:11">
      <c r="K96" s="553"/>
    </row>
    <row r="97" spans="11:11">
      <c r="K97" s="553"/>
    </row>
    <row r="98" spans="11:11">
      <c r="K98" s="553"/>
    </row>
    <row r="99" spans="11:11">
      <c r="K99" s="553"/>
    </row>
    <row r="100" spans="11:11">
      <c r="K100" s="553"/>
    </row>
    <row r="101" spans="11:11">
      <c r="K101" s="553"/>
    </row>
    <row r="102" spans="11:11">
      <c r="K102" s="553"/>
    </row>
    <row r="103" spans="11:11">
      <c r="K103" s="553"/>
    </row>
    <row r="104" spans="11:11">
      <c r="K104" s="553"/>
    </row>
    <row r="105" spans="11:11">
      <c r="K105" s="553"/>
    </row>
    <row r="106" spans="11:11">
      <c r="K106" s="553"/>
    </row>
    <row r="107" spans="11:11">
      <c r="K107" s="553"/>
    </row>
    <row r="108" spans="11:11">
      <c r="K108" s="553"/>
    </row>
    <row r="109" spans="11:11">
      <c r="K109" s="553"/>
    </row>
    <row r="110" spans="11:11">
      <c r="K110" s="553"/>
    </row>
    <row r="111" spans="11:11">
      <c r="K111" s="553"/>
    </row>
    <row r="112" spans="11:11">
      <c r="K112" s="553"/>
    </row>
    <row r="113" spans="11:11">
      <c r="K113" s="553"/>
    </row>
    <row r="114" spans="11:11">
      <c r="K114" s="553"/>
    </row>
    <row r="115" spans="11:11">
      <c r="K115" s="553"/>
    </row>
    <row r="116" spans="11:11">
      <c r="K116" s="553"/>
    </row>
    <row r="117" spans="11:11">
      <c r="K117" s="553"/>
    </row>
    <row r="118" spans="11:11">
      <c r="K118" s="553"/>
    </row>
    <row r="119" spans="11:11">
      <c r="K119" s="553"/>
    </row>
    <row r="120" spans="11:11">
      <c r="K120" s="553"/>
    </row>
    <row r="121" spans="11:11">
      <c r="K121" s="553"/>
    </row>
    <row r="122" spans="11:11">
      <c r="K122" s="553"/>
    </row>
    <row r="123" spans="11:11">
      <c r="K123" s="553"/>
    </row>
    <row r="124" spans="11:11">
      <c r="K124" s="553"/>
    </row>
    <row r="125" spans="11:11">
      <c r="K125" s="553"/>
    </row>
    <row r="126" spans="11:11">
      <c r="K126" s="553"/>
    </row>
    <row r="127" spans="11:11">
      <c r="K127" s="553"/>
    </row>
    <row r="128" spans="11:11">
      <c r="K128" s="553"/>
    </row>
    <row r="129" spans="11:11">
      <c r="K129" s="553"/>
    </row>
    <row r="130" spans="11:11">
      <c r="K130" s="553"/>
    </row>
    <row r="131" spans="11:11">
      <c r="K131" s="553"/>
    </row>
    <row r="132" spans="11:11">
      <c r="K132" s="553"/>
    </row>
    <row r="133" spans="11:11">
      <c r="K133" s="553"/>
    </row>
    <row r="134" spans="11:11">
      <c r="K134" s="553"/>
    </row>
    <row r="135" spans="11:11">
      <c r="K135" s="553"/>
    </row>
    <row r="136" spans="11:11">
      <c r="K136" s="553"/>
    </row>
    <row r="137" spans="11:11">
      <c r="K137" s="553"/>
    </row>
    <row r="138" spans="11:11">
      <c r="K138" s="553"/>
    </row>
    <row r="139" spans="11:11">
      <c r="K139" s="553"/>
    </row>
    <row r="140" spans="11:11">
      <c r="K140" s="553"/>
    </row>
    <row r="141" spans="11:11">
      <c r="K141" s="553"/>
    </row>
    <row r="142" spans="11:11">
      <c r="K142" s="553"/>
    </row>
    <row r="143" spans="11:11">
      <c r="K143" s="553"/>
    </row>
    <row r="144" spans="11:11">
      <c r="K144" s="553"/>
    </row>
    <row r="145" spans="11:11">
      <c r="K145" s="553"/>
    </row>
    <row r="146" spans="11:11">
      <c r="K146" s="553"/>
    </row>
    <row r="147" spans="11:11">
      <c r="K147" s="553"/>
    </row>
    <row r="148" spans="11:11">
      <c r="K148" s="553"/>
    </row>
    <row r="149" spans="11:11">
      <c r="K149" s="553"/>
    </row>
    <row r="150" spans="11:11">
      <c r="K150" s="553"/>
    </row>
    <row r="151" spans="11:11">
      <c r="K151" s="553"/>
    </row>
    <row r="152" spans="11:11">
      <c r="K152" s="553"/>
    </row>
    <row r="153" spans="11:11">
      <c r="K153" s="553"/>
    </row>
    <row r="154" spans="11:11">
      <c r="K154" s="553"/>
    </row>
    <row r="155" spans="11:11">
      <c r="K155" s="553"/>
    </row>
    <row r="156" spans="11:11">
      <c r="K156" s="553"/>
    </row>
    <row r="157" spans="11:11">
      <c r="K157" s="553"/>
    </row>
    <row r="158" spans="11:11">
      <c r="K158" s="553"/>
    </row>
    <row r="159" spans="11:11">
      <c r="K159" s="553"/>
    </row>
    <row r="160" spans="11:11">
      <c r="K160" s="553"/>
    </row>
    <row r="161" spans="11:11">
      <c r="K161" s="553"/>
    </row>
    <row r="162" spans="11:11">
      <c r="K162" s="553"/>
    </row>
    <row r="163" spans="11:11">
      <c r="K163" s="553"/>
    </row>
    <row r="164" spans="11:11">
      <c r="K164" s="553"/>
    </row>
    <row r="165" spans="11:11">
      <c r="K165" s="553"/>
    </row>
    <row r="166" spans="11:11">
      <c r="K166" s="553"/>
    </row>
    <row r="167" spans="11:11">
      <c r="K167" s="553"/>
    </row>
    <row r="168" spans="11:11">
      <c r="K168" s="553"/>
    </row>
    <row r="169" spans="11:11">
      <c r="K169" s="553"/>
    </row>
    <row r="170" spans="11:11">
      <c r="K170" s="553"/>
    </row>
    <row r="171" spans="11:11">
      <c r="K171" s="553"/>
    </row>
    <row r="172" spans="11:11">
      <c r="K172" s="553"/>
    </row>
    <row r="173" spans="11:11">
      <c r="K173" s="553"/>
    </row>
    <row r="174" spans="11:11">
      <c r="K174" s="553"/>
    </row>
    <row r="175" spans="11:11">
      <c r="K175" s="553"/>
    </row>
    <row r="176" spans="11:11">
      <c r="K176" s="553"/>
    </row>
    <row r="177" spans="11:11">
      <c r="K177" s="553"/>
    </row>
    <row r="178" spans="11:11">
      <c r="K178" s="553"/>
    </row>
    <row r="179" spans="11:11">
      <c r="K179" s="553"/>
    </row>
    <row r="180" spans="11:11">
      <c r="K180" s="553"/>
    </row>
    <row r="181" spans="11:11">
      <c r="K181" s="553"/>
    </row>
    <row r="182" spans="11:11">
      <c r="K182" s="553"/>
    </row>
    <row r="183" spans="11:11">
      <c r="K183" s="553"/>
    </row>
    <row r="184" spans="11:11">
      <c r="K184" s="553"/>
    </row>
    <row r="185" spans="11:11">
      <c r="K185" s="553"/>
    </row>
    <row r="186" spans="11:11">
      <c r="K186" s="553"/>
    </row>
    <row r="187" spans="11:11">
      <c r="K187" s="553"/>
    </row>
    <row r="188" spans="11:11">
      <c r="K188" s="553"/>
    </row>
    <row r="189" spans="11:11">
      <c r="K189" s="553"/>
    </row>
    <row r="190" spans="11:11">
      <c r="K190" s="553"/>
    </row>
    <row r="191" spans="11:11">
      <c r="K191" s="553"/>
    </row>
    <row r="192" spans="11:11">
      <c r="K192" s="553"/>
    </row>
    <row r="193" spans="11:11">
      <c r="K193" s="553"/>
    </row>
    <row r="194" spans="11:11">
      <c r="K194" s="553"/>
    </row>
    <row r="195" spans="11:11">
      <c r="K195" s="553"/>
    </row>
    <row r="196" spans="11:11">
      <c r="K196" s="553"/>
    </row>
    <row r="197" spans="11:11">
      <c r="K197" s="553"/>
    </row>
    <row r="198" spans="11:11">
      <c r="K198" s="553"/>
    </row>
    <row r="199" spans="11:11">
      <c r="K199" s="553"/>
    </row>
    <row r="200" spans="11:11">
      <c r="K200" s="553"/>
    </row>
    <row r="201" spans="11:11">
      <c r="K201" s="553"/>
    </row>
    <row r="202" spans="11:11">
      <c r="K202" s="553"/>
    </row>
    <row r="203" spans="11:11">
      <c r="K203" s="553"/>
    </row>
    <row r="204" spans="11:11">
      <c r="K204" s="553"/>
    </row>
    <row r="205" spans="11:11">
      <c r="K205" s="553"/>
    </row>
    <row r="206" spans="11:11">
      <c r="K206" s="553"/>
    </row>
    <row r="207" spans="11:11">
      <c r="K207" s="553"/>
    </row>
    <row r="208" spans="11:11">
      <c r="K208" s="553"/>
    </row>
    <row r="209" spans="11:11">
      <c r="K209" s="553"/>
    </row>
    <row r="210" spans="11:11">
      <c r="K210" s="553"/>
    </row>
    <row r="211" spans="11:11">
      <c r="K211" s="553"/>
    </row>
    <row r="212" spans="11:11">
      <c r="K212" s="553"/>
    </row>
    <row r="213" spans="11:11">
      <c r="K213" s="553"/>
    </row>
    <row r="214" spans="11:11">
      <c r="K214" s="553"/>
    </row>
    <row r="215" spans="11:11">
      <c r="K215" s="553"/>
    </row>
    <row r="216" spans="11:11">
      <c r="K216" s="553"/>
    </row>
    <row r="217" spans="11:11">
      <c r="K217" s="553"/>
    </row>
    <row r="218" spans="11:11">
      <c r="K218" s="553"/>
    </row>
    <row r="219" spans="11:11">
      <c r="K219" s="553"/>
    </row>
    <row r="220" spans="11:11">
      <c r="K220" s="553"/>
    </row>
    <row r="221" spans="11:11">
      <c r="K221" s="553"/>
    </row>
    <row r="222" spans="11:11">
      <c r="K222" s="553"/>
    </row>
    <row r="223" spans="11:11">
      <c r="K223" s="553"/>
    </row>
    <row r="224" spans="11:11">
      <c r="K224" s="553"/>
    </row>
    <row r="225" spans="11:11">
      <c r="K225" s="553"/>
    </row>
    <row r="226" spans="11:11">
      <c r="K226" s="553"/>
    </row>
    <row r="227" spans="11:11">
      <c r="K227" s="553"/>
    </row>
    <row r="228" spans="11:11">
      <c r="K228" s="553"/>
    </row>
    <row r="229" spans="11:11">
      <c r="K229" s="553"/>
    </row>
    <row r="230" spans="11:11">
      <c r="K230" s="553"/>
    </row>
    <row r="231" spans="11:11">
      <c r="K231" s="553"/>
    </row>
    <row r="232" spans="11:11">
      <c r="K232" s="553"/>
    </row>
    <row r="233" spans="11:11">
      <c r="K233" s="553"/>
    </row>
    <row r="234" spans="11:11">
      <c r="K234" s="553"/>
    </row>
    <row r="235" spans="11:11">
      <c r="K235" s="553"/>
    </row>
    <row r="236" spans="11:11">
      <c r="K236" s="553"/>
    </row>
    <row r="237" spans="11:11">
      <c r="K237" s="553"/>
    </row>
    <row r="238" spans="11:11">
      <c r="K238" s="553"/>
    </row>
    <row r="239" spans="11:11">
      <c r="K239" s="553"/>
    </row>
    <row r="240" spans="11:11">
      <c r="K240" s="553"/>
    </row>
    <row r="241" spans="11:11">
      <c r="K241" s="553"/>
    </row>
    <row r="242" spans="11:11">
      <c r="K242" s="553"/>
    </row>
    <row r="243" spans="11:11">
      <c r="K243" s="553"/>
    </row>
    <row r="244" spans="11:11">
      <c r="K244" s="553"/>
    </row>
    <row r="245" spans="11:11">
      <c r="K245" s="553"/>
    </row>
    <row r="246" spans="11:11">
      <c r="K246" s="553"/>
    </row>
    <row r="247" spans="11:11">
      <c r="K247" s="553"/>
    </row>
    <row r="248" spans="11:11">
      <c r="K248" s="553"/>
    </row>
    <row r="249" spans="11:11">
      <c r="K249" s="553"/>
    </row>
    <row r="250" spans="11:11">
      <c r="K250" s="553"/>
    </row>
    <row r="251" spans="11:11">
      <c r="K251" s="553"/>
    </row>
    <row r="252" spans="11:11">
      <c r="K252" s="553"/>
    </row>
    <row r="253" spans="11:11">
      <c r="K253" s="553"/>
    </row>
    <row r="254" spans="11:11">
      <c r="K254" s="553"/>
    </row>
    <row r="255" spans="11:11">
      <c r="K255" s="553"/>
    </row>
    <row r="256" spans="11:11">
      <c r="K256" s="553"/>
    </row>
    <row r="257" spans="11:11">
      <c r="K257" s="553"/>
    </row>
    <row r="258" spans="11:11">
      <c r="K258" s="553"/>
    </row>
    <row r="259" spans="11:11">
      <c r="K259" s="553"/>
    </row>
    <row r="260" spans="11:11">
      <c r="K260" s="553"/>
    </row>
    <row r="261" spans="11:11">
      <c r="K261" s="553"/>
    </row>
    <row r="262" spans="11:11">
      <c r="K262" s="553"/>
    </row>
    <row r="263" spans="11:11">
      <c r="K263" s="553"/>
    </row>
    <row r="264" spans="11:11">
      <c r="K264" s="553"/>
    </row>
    <row r="265" spans="11:11">
      <c r="K265" s="553"/>
    </row>
    <row r="266" spans="11:11">
      <c r="K266" s="553"/>
    </row>
    <row r="267" spans="11:11">
      <c r="K267" s="553"/>
    </row>
    <row r="268" spans="11:11">
      <c r="K268" s="553"/>
    </row>
    <row r="269" spans="11:11">
      <c r="K269" s="553"/>
    </row>
    <row r="270" spans="11:11">
      <c r="K270" s="553"/>
    </row>
    <row r="271" spans="11:11">
      <c r="K271" s="553"/>
    </row>
    <row r="272" spans="11:11">
      <c r="K272" s="553"/>
    </row>
    <row r="273" spans="11:11">
      <c r="K273" s="553"/>
    </row>
    <row r="274" spans="11:11">
      <c r="K274" s="553"/>
    </row>
    <row r="275" spans="11:11">
      <c r="K275" s="553"/>
    </row>
    <row r="276" spans="11:11">
      <c r="K276" s="553"/>
    </row>
    <row r="277" spans="11:11">
      <c r="K277" s="553"/>
    </row>
    <row r="278" spans="11:11">
      <c r="K278" s="553"/>
    </row>
    <row r="279" spans="11:11">
      <c r="K279" s="553"/>
    </row>
    <row r="280" spans="11:11">
      <c r="K280" s="553"/>
    </row>
    <row r="281" spans="11:11">
      <c r="K281" s="553"/>
    </row>
    <row r="282" spans="11:11">
      <c r="K282" s="553"/>
    </row>
    <row r="283" spans="11:11">
      <c r="K283" s="553"/>
    </row>
    <row r="284" spans="11:11">
      <c r="K284" s="553"/>
    </row>
    <row r="285" spans="11:11">
      <c r="K285" s="553"/>
    </row>
    <row r="286" spans="11:11">
      <c r="K286" s="553"/>
    </row>
    <row r="287" spans="11:11">
      <c r="K287" s="553"/>
    </row>
    <row r="288" spans="11:11">
      <c r="K288" s="553"/>
    </row>
    <row r="289" spans="11:11">
      <c r="K289" s="553"/>
    </row>
    <row r="290" spans="11:11">
      <c r="K290" s="553"/>
    </row>
    <row r="291" spans="11:11">
      <c r="K291" s="553"/>
    </row>
    <row r="292" spans="11:11">
      <c r="K292" s="553"/>
    </row>
    <row r="293" spans="11:11">
      <c r="K293" s="553"/>
    </row>
    <row r="294" spans="11:11">
      <c r="K294" s="553"/>
    </row>
    <row r="295" spans="11:11">
      <c r="K295" s="553"/>
    </row>
    <row r="296" spans="11:11">
      <c r="K296" s="553"/>
    </row>
    <row r="297" spans="11:11">
      <c r="K297" s="553"/>
    </row>
    <row r="298" spans="11:11">
      <c r="K298" s="553"/>
    </row>
    <row r="299" spans="11:11">
      <c r="K299" s="553"/>
    </row>
    <row r="300" spans="11:11">
      <c r="K300" s="553"/>
    </row>
    <row r="301" spans="11:11">
      <c r="K301" s="553"/>
    </row>
    <row r="302" spans="11:11">
      <c r="K302" s="553"/>
    </row>
    <row r="303" spans="11:11">
      <c r="K303" s="553"/>
    </row>
    <row r="304" spans="11:11">
      <c r="K304" s="553"/>
    </row>
    <row r="305" spans="11:11">
      <c r="K305" s="553"/>
    </row>
    <row r="306" spans="11:11">
      <c r="K306" s="553"/>
    </row>
    <row r="307" spans="11:11">
      <c r="K307" s="553"/>
    </row>
    <row r="308" spans="11:11">
      <c r="K308" s="553"/>
    </row>
    <row r="309" spans="11:11">
      <c r="K309" s="553"/>
    </row>
    <row r="310" spans="11:11">
      <c r="K310" s="553"/>
    </row>
    <row r="311" spans="11:11">
      <c r="K311" s="553"/>
    </row>
    <row r="312" spans="11:11">
      <c r="K312" s="553"/>
    </row>
    <row r="313" spans="11:11">
      <c r="K313" s="553"/>
    </row>
    <row r="314" spans="11:11">
      <c r="K314" s="553"/>
    </row>
    <row r="315" spans="11:11">
      <c r="K315" s="553"/>
    </row>
    <row r="316" spans="11:11">
      <c r="K316" s="553"/>
    </row>
    <row r="317" spans="11:11">
      <c r="K317" s="553"/>
    </row>
    <row r="318" spans="11:11">
      <c r="K318" s="553"/>
    </row>
    <row r="319" spans="11:11">
      <c r="K319" s="553"/>
    </row>
    <row r="320" spans="11:11">
      <c r="K320" s="553"/>
    </row>
    <row r="321" spans="11:11">
      <c r="K321" s="553"/>
    </row>
    <row r="322" spans="11:11">
      <c r="K322" s="553"/>
    </row>
    <row r="323" spans="11:11">
      <c r="K323" s="553"/>
    </row>
    <row r="324" spans="11:11">
      <c r="K324" s="553"/>
    </row>
    <row r="325" spans="11:11">
      <c r="K325" s="553"/>
    </row>
    <row r="326" spans="11:11">
      <c r="K326" s="553"/>
    </row>
    <row r="327" spans="11:11">
      <c r="K327" s="553"/>
    </row>
    <row r="328" spans="11:11">
      <c r="K328" s="553"/>
    </row>
    <row r="329" spans="11:11">
      <c r="K329" s="553"/>
    </row>
    <row r="330" spans="11:11">
      <c r="K330" s="553"/>
    </row>
    <row r="331" spans="11:11">
      <c r="K331" s="553"/>
    </row>
    <row r="332" spans="11:11">
      <c r="K332" s="553"/>
    </row>
    <row r="333" spans="11:11">
      <c r="K333" s="553"/>
    </row>
    <row r="334" spans="11:11">
      <c r="K334" s="553"/>
    </row>
    <row r="335" spans="11:11">
      <c r="K335" s="553"/>
    </row>
    <row r="336" spans="11:11">
      <c r="K336" s="553"/>
    </row>
    <row r="337" spans="11:11">
      <c r="K337" s="553"/>
    </row>
    <row r="338" spans="11:11">
      <c r="K338" s="553"/>
    </row>
    <row r="339" spans="11:11">
      <c r="K339" s="553"/>
    </row>
    <row r="340" spans="11:11">
      <c r="K340" s="553"/>
    </row>
    <row r="341" spans="11:11">
      <c r="K341" s="553"/>
    </row>
    <row r="342" spans="11:11">
      <c r="K342" s="553"/>
    </row>
    <row r="343" spans="11:11">
      <c r="K343" s="553"/>
    </row>
    <row r="344" spans="11:11">
      <c r="K344" s="553"/>
    </row>
    <row r="345" spans="11:11">
      <c r="K345" s="553"/>
    </row>
    <row r="346" spans="11:11">
      <c r="K346" s="553"/>
    </row>
    <row r="347" spans="11:11">
      <c r="K347" s="553"/>
    </row>
    <row r="348" spans="11:11">
      <c r="K348" s="553"/>
    </row>
    <row r="349" spans="11:11">
      <c r="K349" s="553"/>
    </row>
    <row r="350" spans="11:11">
      <c r="K350" s="553"/>
    </row>
    <row r="351" spans="11:11">
      <c r="K351" s="553"/>
    </row>
    <row r="352" spans="11:11">
      <c r="K352" s="553"/>
    </row>
    <row r="353" spans="11:11">
      <c r="K353" s="553"/>
    </row>
    <row r="354" spans="11:11">
      <c r="K354" s="553"/>
    </row>
    <row r="355" spans="11:11">
      <c r="K355" s="553"/>
    </row>
    <row r="356" spans="11:11">
      <c r="K356" s="553"/>
    </row>
    <row r="357" spans="11:11">
      <c r="K357" s="553"/>
    </row>
    <row r="358" spans="11:11">
      <c r="K358" s="553"/>
    </row>
    <row r="359" spans="11:11">
      <c r="K359" s="553"/>
    </row>
    <row r="360" spans="11:11">
      <c r="K360" s="553"/>
    </row>
    <row r="361" spans="11:11">
      <c r="K361" s="553"/>
    </row>
    <row r="362" spans="11:11">
      <c r="K362" s="553"/>
    </row>
    <row r="363" spans="11:11">
      <c r="K363" s="553"/>
    </row>
    <row r="364" spans="11:11">
      <c r="K364" s="553"/>
    </row>
    <row r="365" spans="11:11">
      <c r="K365" s="553"/>
    </row>
    <row r="366" spans="11:11">
      <c r="K366" s="553"/>
    </row>
    <row r="367" spans="11:11">
      <c r="K367" s="553"/>
    </row>
    <row r="368" spans="11:11">
      <c r="K368" s="553"/>
    </row>
    <row r="369" spans="11:11">
      <c r="K369" s="553"/>
    </row>
    <row r="370" spans="11:11">
      <c r="K370" s="553"/>
    </row>
    <row r="371" spans="11:11">
      <c r="K371" s="553"/>
    </row>
    <row r="372" spans="11:11">
      <c r="K372" s="553"/>
    </row>
    <row r="373" spans="11:11">
      <c r="K373" s="553"/>
    </row>
    <row r="374" spans="11:11">
      <c r="K374" s="553"/>
    </row>
    <row r="375" spans="11:11">
      <c r="K375" s="553"/>
    </row>
    <row r="376" spans="11:11">
      <c r="K376" s="553"/>
    </row>
    <row r="377" spans="11:11">
      <c r="K377" s="553"/>
    </row>
    <row r="378" spans="11:11">
      <c r="K378" s="553"/>
    </row>
    <row r="379" spans="11:11">
      <c r="K379" s="553"/>
    </row>
    <row r="380" spans="11:11">
      <c r="K380" s="553"/>
    </row>
    <row r="381" spans="11:11">
      <c r="K381" s="553"/>
    </row>
    <row r="382" spans="11:11">
      <c r="K382" s="553"/>
    </row>
    <row r="383" spans="11:11">
      <c r="K383" s="553"/>
    </row>
    <row r="384" spans="11:11">
      <c r="K384" s="553"/>
    </row>
    <row r="385" spans="11:11">
      <c r="K385" s="553"/>
    </row>
    <row r="386" spans="11:11">
      <c r="K386" s="553"/>
    </row>
    <row r="387" spans="11:11">
      <c r="K387" s="553"/>
    </row>
    <row r="388" spans="11:11">
      <c r="K388" s="553"/>
    </row>
    <row r="389" spans="11:11">
      <c r="K389" s="553"/>
    </row>
    <row r="390" spans="11:11">
      <c r="K390" s="553"/>
    </row>
    <row r="391" spans="11:11">
      <c r="K391" s="553"/>
    </row>
    <row r="392" spans="11:11">
      <c r="K392" s="553"/>
    </row>
    <row r="393" spans="11:11">
      <c r="K393" s="553"/>
    </row>
    <row r="394" spans="11:11">
      <c r="K394" s="553"/>
    </row>
    <row r="395" spans="11:11">
      <c r="K395" s="553"/>
    </row>
    <row r="396" spans="11:11">
      <c r="K396" s="553"/>
    </row>
    <row r="397" spans="11:11">
      <c r="K397" s="553"/>
    </row>
    <row r="398" spans="11:11">
      <c r="K398" s="553"/>
    </row>
    <row r="399" spans="11:11">
      <c r="K399" s="553"/>
    </row>
    <row r="400" spans="11:11">
      <c r="K400" s="553"/>
    </row>
    <row r="401" spans="11:11">
      <c r="K401" s="553"/>
    </row>
    <row r="402" spans="11:11">
      <c r="K402" s="553"/>
    </row>
    <row r="403" spans="11:11">
      <c r="K403" s="553"/>
    </row>
    <row r="404" spans="11:11">
      <c r="K404" s="553"/>
    </row>
    <row r="405" spans="11:11">
      <c r="K405" s="553"/>
    </row>
    <row r="406" spans="11:11">
      <c r="K406" s="553"/>
    </row>
    <row r="407" spans="11:11">
      <c r="K407" s="553"/>
    </row>
    <row r="408" spans="11:11">
      <c r="K408" s="553"/>
    </row>
    <row r="409" spans="11:11">
      <c r="K409" s="553"/>
    </row>
    <row r="410" spans="11:11">
      <c r="K410" s="553"/>
    </row>
    <row r="411" spans="11:11">
      <c r="K411" s="553"/>
    </row>
    <row r="412" spans="11:11">
      <c r="K412" s="553"/>
    </row>
    <row r="413" spans="11:11">
      <c r="K413" s="553"/>
    </row>
    <row r="414" spans="11:11">
      <c r="K414" s="553"/>
    </row>
    <row r="415" spans="11:11">
      <c r="K415" s="553"/>
    </row>
    <row r="416" spans="11:11">
      <c r="K416" s="553"/>
    </row>
    <row r="417" spans="11:11">
      <c r="K417" s="553"/>
    </row>
    <row r="418" spans="11:11">
      <c r="K418" s="553"/>
    </row>
    <row r="419" spans="11:11">
      <c r="K419" s="553"/>
    </row>
    <row r="420" spans="11:11">
      <c r="K420" s="553"/>
    </row>
    <row r="421" spans="11:11">
      <c r="K421" s="553"/>
    </row>
    <row r="422" spans="11:11">
      <c r="K422" s="553"/>
    </row>
    <row r="423" spans="11:11">
      <c r="K423" s="553"/>
    </row>
    <row r="424" spans="11:11">
      <c r="K424" s="553"/>
    </row>
    <row r="425" spans="11:11">
      <c r="K425" s="553"/>
    </row>
    <row r="426" spans="11:11">
      <c r="K426" s="553"/>
    </row>
    <row r="427" spans="11:11">
      <c r="K427" s="553"/>
    </row>
    <row r="428" spans="11:11">
      <c r="K428" s="553"/>
    </row>
    <row r="429" spans="11:11">
      <c r="K429" s="553"/>
    </row>
    <row r="430" spans="11:11">
      <c r="K430" s="553"/>
    </row>
    <row r="431" spans="11:11">
      <c r="K431" s="553"/>
    </row>
    <row r="432" spans="11:11">
      <c r="K432" s="553"/>
    </row>
    <row r="433" spans="11:11">
      <c r="K433" s="553"/>
    </row>
    <row r="434" spans="11:11">
      <c r="K434" s="553"/>
    </row>
    <row r="435" spans="11:11">
      <c r="K435" s="553"/>
    </row>
    <row r="436" spans="11:11">
      <c r="K436" s="553"/>
    </row>
    <row r="437" spans="11:11">
      <c r="K437" s="553"/>
    </row>
    <row r="438" spans="11:11">
      <c r="K438" s="553"/>
    </row>
    <row r="439" spans="11:11">
      <c r="K439" s="553"/>
    </row>
    <row r="440" spans="11:11">
      <c r="K440" s="553"/>
    </row>
    <row r="441" spans="11:11">
      <c r="K441" s="553"/>
    </row>
    <row r="442" spans="11:11">
      <c r="K442" s="553"/>
    </row>
    <row r="443" spans="11:11">
      <c r="K443" s="553"/>
    </row>
    <row r="444" spans="11:11">
      <c r="K444" s="553"/>
    </row>
    <row r="445" spans="11:11">
      <c r="K445" s="553"/>
    </row>
    <row r="446" spans="11:11">
      <c r="K446" s="553"/>
    </row>
    <row r="447" spans="11:11">
      <c r="K447" s="553"/>
    </row>
    <row r="448" spans="11:11">
      <c r="K448" s="553"/>
    </row>
    <row r="449" spans="11:11">
      <c r="K449" s="553"/>
    </row>
    <row r="450" spans="11:11">
      <c r="K450" s="553"/>
    </row>
    <row r="451" spans="11:11">
      <c r="K451" s="553"/>
    </row>
    <row r="452" spans="11:11">
      <c r="K452" s="553"/>
    </row>
    <row r="453" spans="11:11">
      <c r="K453" s="553"/>
    </row>
    <row r="454" spans="11:11">
      <c r="K454" s="553"/>
    </row>
    <row r="455" spans="11:11">
      <c r="K455" s="553"/>
    </row>
    <row r="456" spans="11:11">
      <c r="K456" s="553"/>
    </row>
    <row r="457" spans="11:11">
      <c r="K457" s="553"/>
    </row>
    <row r="458" spans="11:11">
      <c r="K458" s="553"/>
    </row>
    <row r="459" spans="11:11">
      <c r="K459" s="553"/>
    </row>
    <row r="460" spans="11:11">
      <c r="K460" s="553"/>
    </row>
    <row r="461" spans="11:11">
      <c r="K461" s="553"/>
    </row>
    <row r="462" spans="11:11">
      <c r="K462" s="553"/>
    </row>
    <row r="463" spans="11:11">
      <c r="K463" s="553"/>
    </row>
    <row r="464" spans="11:11">
      <c r="K464" s="553"/>
    </row>
    <row r="465" spans="11:11">
      <c r="K465" s="553"/>
    </row>
    <row r="466" spans="11:11">
      <c r="K466" s="553"/>
    </row>
    <row r="467" spans="11:11">
      <c r="K467" s="553"/>
    </row>
    <row r="468" spans="11:11">
      <c r="K468" s="553"/>
    </row>
    <row r="469" spans="11:11">
      <c r="K469" s="553"/>
    </row>
    <row r="470" spans="11:11">
      <c r="K470" s="553"/>
    </row>
    <row r="471" spans="11:11">
      <c r="K471" s="553"/>
    </row>
    <row r="472" spans="11:11">
      <c r="K472" s="553"/>
    </row>
    <row r="473" spans="11:11">
      <c r="K473" s="553"/>
    </row>
    <row r="474" spans="11:11">
      <c r="K474" s="553"/>
    </row>
    <row r="475" spans="11:11">
      <c r="K475" s="553"/>
    </row>
  </sheetData>
  <mergeCells count="7">
    <mergeCell ref="A10:C10"/>
    <mergeCell ref="A1:C1"/>
    <mergeCell ref="D6:G6"/>
    <mergeCell ref="H6:K6"/>
    <mergeCell ref="G7:G8"/>
    <mergeCell ref="K7:K8"/>
    <mergeCell ref="A8:C8"/>
  </mergeCells>
  <hyperlinks>
    <hyperlink ref="A1" location="CONTENT!A1" display="Back to table of contents"/>
  </hyperlinks>
  <pageMargins left="0.19685039370078741" right="0" top="0.74803149606299213" bottom="0.19685039370078741" header="0.19685039370078741" footer="0.27559055118110237"/>
  <pageSetup paperSize="9" scale="9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CK30"/>
  <sheetViews>
    <sheetView zoomScaleNormal="100" workbookViewId="0">
      <selection activeCell="O1" sqref="O1:O1048576"/>
    </sheetView>
  </sheetViews>
  <sheetFormatPr defaultColWidth="9.33203125" defaultRowHeight="15.75"/>
  <cols>
    <col min="1" max="1" width="2.83203125" style="566" customWidth="1"/>
    <col min="2" max="2" width="3" style="566" customWidth="1"/>
    <col min="3" max="3" width="7.83203125" style="567" customWidth="1"/>
    <col min="4" max="4" width="1.1640625" style="566" customWidth="1"/>
    <col min="5" max="5" width="14.6640625" style="566" customWidth="1"/>
    <col min="6" max="6" width="16.83203125" style="566" customWidth="1"/>
    <col min="7" max="7" width="13.5" style="566" customWidth="1"/>
    <col min="8" max="8" width="11" style="566" customWidth="1"/>
    <col min="9" max="9" width="13" style="566" customWidth="1"/>
    <col min="10" max="10" width="15.6640625" style="566" customWidth="1"/>
    <col min="11" max="11" width="11.83203125" style="566" customWidth="1"/>
    <col min="12" max="12" width="12.83203125" style="566" customWidth="1"/>
    <col min="13" max="13" width="11.33203125" style="566" customWidth="1"/>
    <col min="14" max="14" width="1" style="566" customWidth="1"/>
    <col min="15" max="16384" width="9.33203125" style="566"/>
  </cols>
  <sheetData>
    <row r="1" spans="1:89"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530" customFormat="1" ht="19.5" customHeight="1">
      <c r="A2" s="529" t="s">
        <v>1050</v>
      </c>
      <c r="C2" s="531"/>
      <c r="M2" s="532"/>
      <c r="N2" s="532"/>
    </row>
    <row r="3" spans="1:89" s="534" customFormat="1" ht="6" customHeight="1">
      <c r="A3" s="533"/>
      <c r="C3" s="535"/>
      <c r="L3" s="536"/>
      <c r="M3" s="537"/>
      <c r="N3" s="538"/>
    </row>
    <row r="4" spans="1:89" s="530" customFormat="1" ht="25.5" customHeight="1">
      <c r="A4" s="539"/>
      <c r="B4" s="540"/>
      <c r="C4" s="541"/>
      <c r="D4" s="540"/>
      <c r="E4" s="542"/>
      <c r="F4" s="6311" t="s">
        <v>1051</v>
      </c>
      <c r="G4" s="6374"/>
      <c r="H4" s="6374"/>
      <c r="I4" s="6312"/>
      <c r="J4" s="6311" t="s">
        <v>1034</v>
      </c>
      <c r="K4" s="6374"/>
      <c r="L4" s="6374"/>
      <c r="M4" s="6312"/>
      <c r="N4" s="574"/>
    </row>
    <row r="5" spans="1:89" s="547" customFormat="1" ht="25.5" customHeight="1">
      <c r="A5" s="543"/>
      <c r="B5" s="544"/>
      <c r="C5" s="544"/>
      <c r="D5" s="545" t="s">
        <v>1052</v>
      </c>
      <c r="E5" s="546"/>
      <c r="F5" s="4794" t="s">
        <v>1037</v>
      </c>
      <c r="G5" s="4809" t="s">
        <v>1053</v>
      </c>
      <c r="H5" s="4809" t="s">
        <v>1038</v>
      </c>
      <c r="I5" s="4809" t="s">
        <v>1039</v>
      </c>
      <c r="J5" s="4794" t="s">
        <v>1037</v>
      </c>
      <c r="K5" s="4809" t="s">
        <v>1053</v>
      </c>
      <c r="L5" s="4809" t="s">
        <v>1038</v>
      </c>
      <c r="M5" s="4809" t="s">
        <v>1039</v>
      </c>
      <c r="N5" s="4797"/>
    </row>
    <row r="6" spans="1:89" s="547" customFormat="1" ht="25.5" customHeight="1">
      <c r="A6" s="548"/>
      <c r="B6" s="549"/>
      <c r="C6" s="549"/>
      <c r="D6" s="550" t="s">
        <v>1040</v>
      </c>
      <c r="E6" s="551"/>
      <c r="F6" s="4799" t="s">
        <v>1054</v>
      </c>
      <c r="G6" s="4800" t="s">
        <v>1055</v>
      </c>
      <c r="H6" s="4800" t="s">
        <v>1055</v>
      </c>
      <c r="I6" s="4800" t="s">
        <v>1056</v>
      </c>
      <c r="J6" s="4799" t="s">
        <v>1054</v>
      </c>
      <c r="K6" s="4800" t="s">
        <v>1055</v>
      </c>
      <c r="L6" s="4800" t="s">
        <v>1055</v>
      </c>
      <c r="M6" s="4800" t="s">
        <v>1056</v>
      </c>
      <c r="N6" s="4797"/>
    </row>
    <row r="7" spans="1:89" s="530" customFormat="1" ht="25.5" customHeight="1">
      <c r="A7" s="539"/>
      <c r="B7" s="6375" t="s">
        <v>1057</v>
      </c>
      <c r="C7" s="6375"/>
      <c r="D7" s="6375"/>
      <c r="E7" s="6376"/>
      <c r="F7" s="4803">
        <v>241</v>
      </c>
      <c r="G7" s="4803">
        <v>10</v>
      </c>
      <c r="H7" s="4803">
        <v>9</v>
      </c>
      <c r="I7" s="4803">
        <v>2</v>
      </c>
      <c r="J7" s="4803">
        <v>206</v>
      </c>
      <c r="K7" s="4803">
        <v>9</v>
      </c>
      <c r="L7" s="4803">
        <v>3</v>
      </c>
      <c r="M7" s="4803">
        <v>2</v>
      </c>
      <c r="N7" s="523"/>
    </row>
    <row r="8" spans="1:89" s="530" customFormat="1" ht="30" customHeight="1">
      <c r="A8" s="552"/>
      <c r="B8" s="553"/>
      <c r="C8" s="2202" t="s">
        <v>1058</v>
      </c>
      <c r="D8" s="2202" t="s">
        <v>610</v>
      </c>
      <c r="E8" s="554">
        <v>150000</v>
      </c>
      <c r="F8" s="4803">
        <v>80</v>
      </c>
      <c r="G8" s="4803">
        <v>10</v>
      </c>
      <c r="H8" s="4803">
        <v>6</v>
      </c>
      <c r="I8" s="4803">
        <v>1</v>
      </c>
      <c r="J8" s="4803">
        <v>68</v>
      </c>
      <c r="K8" s="4803">
        <v>8</v>
      </c>
      <c r="L8" s="4803">
        <v>2</v>
      </c>
      <c r="M8" s="4803">
        <v>0.5</v>
      </c>
      <c r="N8" s="523"/>
    </row>
    <row r="9" spans="1:89" s="530" customFormat="1" ht="30" customHeight="1">
      <c r="A9" s="552"/>
      <c r="B9" s="553"/>
      <c r="C9" s="2202" t="s">
        <v>1059</v>
      </c>
      <c r="D9" s="2202" t="s">
        <v>610</v>
      </c>
      <c r="E9" s="554">
        <v>250000</v>
      </c>
      <c r="F9" s="4803">
        <v>142</v>
      </c>
      <c r="G9" s="4803">
        <v>29</v>
      </c>
      <c r="H9" s="4803">
        <v>11</v>
      </c>
      <c r="I9" s="4803">
        <v>2</v>
      </c>
      <c r="J9" s="4803">
        <v>167</v>
      </c>
      <c r="K9" s="4803">
        <v>33</v>
      </c>
      <c r="L9" s="4803">
        <v>12</v>
      </c>
      <c r="M9" s="4803">
        <v>2</v>
      </c>
      <c r="N9" s="523"/>
    </row>
    <row r="10" spans="1:89" s="530" customFormat="1" ht="30" customHeight="1">
      <c r="A10" s="552"/>
      <c r="B10" s="553"/>
      <c r="C10" s="2202" t="s">
        <v>1060</v>
      </c>
      <c r="D10" s="2202" t="s">
        <v>610</v>
      </c>
      <c r="E10" s="554">
        <v>500000</v>
      </c>
      <c r="F10" s="4803">
        <v>387</v>
      </c>
      <c r="G10" s="4803">
        <v>148</v>
      </c>
      <c r="H10" s="4803">
        <v>69</v>
      </c>
      <c r="I10" s="4803">
        <v>12</v>
      </c>
      <c r="J10" s="4803">
        <v>398</v>
      </c>
      <c r="K10" s="4803">
        <v>148</v>
      </c>
      <c r="L10" s="4803">
        <v>49</v>
      </c>
      <c r="M10" s="4803">
        <v>7</v>
      </c>
      <c r="N10" s="523"/>
    </row>
    <row r="11" spans="1:89" s="530" customFormat="1" ht="30" customHeight="1">
      <c r="A11" s="552"/>
      <c r="B11" s="553"/>
      <c r="C11" s="2202" t="s">
        <v>1061</v>
      </c>
      <c r="D11" s="2202" t="s">
        <v>610</v>
      </c>
      <c r="E11" s="554">
        <v>750000</v>
      </c>
      <c r="F11" s="4803">
        <v>431</v>
      </c>
      <c r="G11" s="4803">
        <v>267</v>
      </c>
      <c r="H11" s="4803">
        <v>67</v>
      </c>
      <c r="I11" s="4803">
        <v>11</v>
      </c>
      <c r="J11" s="4803">
        <v>408</v>
      </c>
      <c r="K11" s="4803">
        <v>252</v>
      </c>
      <c r="L11" s="4803">
        <v>57</v>
      </c>
      <c r="M11" s="4803">
        <v>9</v>
      </c>
      <c r="N11" s="523"/>
    </row>
    <row r="12" spans="1:89" s="530" customFormat="1" ht="30" customHeight="1">
      <c r="A12" s="552"/>
      <c r="B12" s="553"/>
      <c r="C12" s="2202" t="s">
        <v>1062</v>
      </c>
      <c r="D12" s="2202" t="s">
        <v>610</v>
      </c>
      <c r="E12" s="554" t="s">
        <v>1063</v>
      </c>
      <c r="F12" s="4803">
        <v>358</v>
      </c>
      <c r="G12" s="4803">
        <v>313</v>
      </c>
      <c r="H12" s="4803">
        <v>59</v>
      </c>
      <c r="I12" s="4803">
        <v>8</v>
      </c>
      <c r="J12" s="4803">
        <v>376</v>
      </c>
      <c r="K12" s="4803">
        <v>330</v>
      </c>
      <c r="L12" s="4803">
        <v>83</v>
      </c>
      <c r="M12" s="4803">
        <v>11</v>
      </c>
      <c r="N12" s="523"/>
    </row>
    <row r="13" spans="1:89" s="530" customFormat="1" ht="27" customHeight="1">
      <c r="A13" s="552"/>
      <c r="B13" s="553"/>
      <c r="C13" s="2202" t="s">
        <v>1064</v>
      </c>
      <c r="D13" s="2202" t="s">
        <v>610</v>
      </c>
      <c r="E13" s="554" t="s">
        <v>1065</v>
      </c>
      <c r="F13" s="4803">
        <v>659</v>
      </c>
      <c r="G13" s="4803">
        <v>823</v>
      </c>
      <c r="H13" s="4803">
        <v>177</v>
      </c>
      <c r="I13" s="4803">
        <v>22</v>
      </c>
      <c r="J13" s="4803">
        <v>652</v>
      </c>
      <c r="K13" s="4803">
        <v>810</v>
      </c>
      <c r="L13" s="4803">
        <v>152</v>
      </c>
      <c r="M13" s="4803">
        <v>20</v>
      </c>
      <c r="N13" s="523"/>
    </row>
    <row r="14" spans="1:89" s="530" customFormat="1" ht="30" customHeight="1">
      <c r="A14" s="552"/>
      <c r="B14" s="553"/>
      <c r="C14" s="2202" t="s">
        <v>1066</v>
      </c>
      <c r="D14" s="2202" t="s">
        <v>610</v>
      </c>
      <c r="E14" s="554" t="s">
        <v>1067</v>
      </c>
      <c r="F14" s="4803">
        <v>576</v>
      </c>
      <c r="G14" s="4803">
        <v>1005</v>
      </c>
      <c r="H14" s="4803">
        <v>172</v>
      </c>
      <c r="I14" s="4803">
        <v>23</v>
      </c>
      <c r="J14" s="4803">
        <v>602</v>
      </c>
      <c r="K14" s="4803">
        <v>1051</v>
      </c>
      <c r="L14" s="4803">
        <v>180</v>
      </c>
      <c r="M14" s="4803">
        <v>25</v>
      </c>
      <c r="N14" s="523"/>
    </row>
    <row r="15" spans="1:89" s="530" customFormat="1" ht="30" customHeight="1">
      <c r="A15" s="552"/>
      <c r="B15" s="553"/>
      <c r="C15" s="2202" t="s">
        <v>1068</v>
      </c>
      <c r="D15" s="2202" t="s">
        <v>610</v>
      </c>
      <c r="E15" s="554" t="s">
        <v>1069</v>
      </c>
      <c r="F15" s="4803">
        <v>2095</v>
      </c>
      <c r="G15" s="4803">
        <v>6875</v>
      </c>
      <c r="H15" s="4803">
        <v>1223</v>
      </c>
      <c r="I15" s="4803">
        <v>138</v>
      </c>
      <c r="J15" s="4803">
        <v>2250</v>
      </c>
      <c r="K15" s="4803">
        <v>7450</v>
      </c>
      <c r="L15" s="4803">
        <v>1302</v>
      </c>
      <c r="M15" s="4803">
        <v>158</v>
      </c>
      <c r="N15" s="523"/>
    </row>
    <row r="16" spans="1:89" s="530" customFormat="1" ht="26.25" customHeight="1">
      <c r="A16" s="552"/>
      <c r="B16" s="553"/>
      <c r="C16" s="2202" t="s">
        <v>1070</v>
      </c>
      <c r="D16" s="2202" t="s">
        <v>610</v>
      </c>
      <c r="E16" s="554" t="s">
        <v>1071</v>
      </c>
      <c r="F16" s="4803">
        <v>1335</v>
      </c>
      <c r="G16" s="4803">
        <v>9578</v>
      </c>
      <c r="H16" s="4803">
        <v>1692</v>
      </c>
      <c r="I16" s="4803">
        <v>178</v>
      </c>
      <c r="J16" s="4803">
        <v>1544</v>
      </c>
      <c r="K16" s="4803">
        <v>10954</v>
      </c>
      <c r="L16" s="4803">
        <v>1936</v>
      </c>
      <c r="M16" s="4803">
        <v>190</v>
      </c>
      <c r="N16" s="523"/>
    </row>
    <row r="17" spans="1:14" s="530" customFormat="1" ht="30" customHeight="1">
      <c r="A17" s="552"/>
      <c r="B17" s="6377" t="s">
        <v>1072</v>
      </c>
      <c r="C17" s="6377"/>
      <c r="D17" s="6377"/>
      <c r="E17" s="6378"/>
      <c r="F17" s="4803">
        <v>4227</v>
      </c>
      <c r="G17" s="4803">
        <v>2129165</v>
      </c>
      <c r="H17" s="4803">
        <v>185370</v>
      </c>
      <c r="I17" s="4803">
        <v>11098</v>
      </c>
      <c r="J17" s="4803">
        <v>4472</v>
      </c>
      <c r="K17" s="4803">
        <v>1917222</v>
      </c>
      <c r="L17" s="4803">
        <v>185848</v>
      </c>
      <c r="M17" s="4803">
        <v>11869</v>
      </c>
      <c r="N17" s="523"/>
    </row>
    <row r="18" spans="1:14" s="530" customFormat="1" ht="30" customHeight="1">
      <c r="A18" s="552"/>
      <c r="B18" s="6372" t="s">
        <v>1073</v>
      </c>
      <c r="C18" s="6372"/>
      <c r="D18" s="6372"/>
      <c r="E18" s="6373"/>
      <c r="F18" s="4803">
        <v>110</v>
      </c>
      <c r="G18" s="4805" t="s">
        <v>1074</v>
      </c>
      <c r="H18" s="4803">
        <v>189</v>
      </c>
      <c r="I18" s="4803">
        <v>10</v>
      </c>
      <c r="J18" s="4803">
        <v>112</v>
      </c>
      <c r="K18" s="4805" t="s">
        <v>1074</v>
      </c>
      <c r="L18" s="4803">
        <v>406</v>
      </c>
      <c r="M18" s="4803">
        <v>15</v>
      </c>
      <c r="N18" s="523"/>
    </row>
    <row r="19" spans="1:14" s="558" customFormat="1" ht="20.25" customHeight="1">
      <c r="A19" s="555"/>
      <c r="B19" s="556"/>
      <c r="C19" s="6374" t="s">
        <v>260</v>
      </c>
      <c r="D19" s="6374"/>
      <c r="E19" s="6312"/>
      <c r="F19" s="4810">
        <v>10641</v>
      </c>
      <c r="G19" s="4811">
        <v>2148223</v>
      </c>
      <c r="H19" s="4811">
        <v>189044</v>
      </c>
      <c r="I19" s="4811">
        <v>11505</v>
      </c>
      <c r="J19" s="4807">
        <v>11255</v>
      </c>
      <c r="K19" s="4807">
        <v>1938267</v>
      </c>
      <c r="L19" s="4807">
        <v>190030</v>
      </c>
      <c r="M19" s="4807">
        <v>12308.5</v>
      </c>
      <c r="N19" s="557"/>
    </row>
    <row r="20" spans="1:14" s="559" customFormat="1" ht="17.25" customHeight="1">
      <c r="B20" s="560" t="s">
        <v>1075</v>
      </c>
      <c r="C20" s="561"/>
      <c r="D20" s="560"/>
      <c r="E20" s="560"/>
      <c r="F20" s="561"/>
      <c r="G20" s="561"/>
      <c r="H20" s="560"/>
      <c r="I20" s="560"/>
      <c r="M20" s="562"/>
      <c r="N20" s="562"/>
    </row>
    <row r="21" spans="1:14" s="530" customFormat="1" ht="12" customHeight="1">
      <c r="B21" s="560" t="s">
        <v>1046</v>
      </c>
      <c r="C21" s="563"/>
      <c r="D21" s="564"/>
      <c r="E21" s="564"/>
      <c r="F21" s="563"/>
      <c r="G21" s="563"/>
      <c r="H21" s="563"/>
      <c r="I21" s="563"/>
      <c r="J21" s="563"/>
      <c r="K21" s="563"/>
      <c r="L21" s="563"/>
      <c r="M21" s="563"/>
      <c r="N21" s="563"/>
    </row>
    <row r="22" spans="1:14" s="530" customFormat="1" ht="12" customHeight="1">
      <c r="B22" s="560" t="s">
        <v>1076</v>
      </c>
      <c r="C22" s="531"/>
      <c r="F22" s="565"/>
      <c r="G22" s="565"/>
      <c r="H22" s="565"/>
      <c r="I22" s="565"/>
      <c r="J22" s="565"/>
      <c r="K22" s="565"/>
      <c r="L22" s="565"/>
      <c r="M22" s="565"/>
      <c r="N22" s="565"/>
    </row>
    <row r="23" spans="1:14">
      <c r="F23" s="568"/>
      <c r="G23" s="568"/>
      <c r="H23" s="568"/>
      <c r="I23" s="568"/>
      <c r="J23" s="568"/>
      <c r="K23" s="568"/>
      <c r="L23" s="568"/>
      <c r="M23" s="568"/>
    </row>
    <row r="24" spans="1:14">
      <c r="F24" s="568"/>
      <c r="G24" s="568"/>
      <c r="H24" s="568"/>
      <c r="I24" s="568"/>
      <c r="J24" s="568"/>
      <c r="K24" s="568"/>
      <c r="L24" s="568"/>
      <c r="M24" s="568"/>
    </row>
    <row r="25" spans="1:14">
      <c r="F25" s="568"/>
      <c r="G25" s="568"/>
      <c r="H25" s="568"/>
      <c r="I25" s="568"/>
      <c r="J25" s="568"/>
      <c r="K25" s="568"/>
      <c r="L25" s="568"/>
      <c r="M25" s="568"/>
    </row>
    <row r="26" spans="1:14">
      <c r="J26" s="568"/>
    </row>
    <row r="27" spans="1:14">
      <c r="J27" s="568"/>
    </row>
    <row r="28" spans="1:14">
      <c r="J28" s="568"/>
    </row>
    <row r="29" spans="1:14">
      <c r="J29" s="568"/>
    </row>
    <row r="30" spans="1:14">
      <c r="J30" s="568"/>
    </row>
  </sheetData>
  <mergeCells count="7">
    <mergeCell ref="B18:E18"/>
    <mergeCell ref="C19:E19"/>
    <mergeCell ref="A1:C1"/>
    <mergeCell ref="F4:I4"/>
    <mergeCell ref="J4:M4"/>
    <mergeCell ref="B7:E7"/>
    <mergeCell ref="B17:E17"/>
  </mergeCells>
  <hyperlinks>
    <hyperlink ref="A1" location="CONTENT!A1" display="Back to table of contents"/>
  </hyperlinks>
  <pageMargins left="0.68" right="0" top="0.82677165354330717" bottom="0" header="0.6692913385826772" footer="0.35433070866141736"/>
  <pageSetup paperSize="9" scale="90"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CK26"/>
  <sheetViews>
    <sheetView zoomScaleNormal="100" workbookViewId="0">
      <selection activeCell="K1" sqref="K1:K1048576"/>
    </sheetView>
  </sheetViews>
  <sheetFormatPr defaultColWidth="9.33203125" defaultRowHeight="12.75"/>
  <cols>
    <col min="1" max="1" width="27.5" style="4150" customWidth="1"/>
    <col min="2" max="2" width="13.5" style="4150" customWidth="1"/>
    <col min="3" max="3" width="12.83203125" style="4150" customWidth="1"/>
    <col min="4" max="4" width="11.83203125" style="4150" customWidth="1"/>
    <col min="5" max="5" width="11.6640625" style="4150" customWidth="1"/>
    <col min="6" max="6" width="13.1640625" style="4150" customWidth="1"/>
    <col min="7" max="7" width="12.83203125" style="4150" customWidth="1"/>
    <col min="8" max="8" width="13.5" style="4150" customWidth="1"/>
    <col min="9" max="9" width="12.5" style="4150" customWidth="1"/>
    <col min="10" max="10" width="2" style="4150" customWidth="1"/>
    <col min="11" max="16384" width="9.33203125" style="4150"/>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534" customFormat="1" ht="29.25" customHeight="1">
      <c r="A2" s="569" t="s">
        <v>1077</v>
      </c>
      <c r="B2" s="563"/>
      <c r="C2" s="563"/>
      <c r="D2" s="563"/>
      <c r="E2" s="563"/>
      <c r="F2" s="563"/>
      <c r="G2" s="563"/>
      <c r="H2" s="563"/>
      <c r="I2" s="535"/>
      <c r="J2" s="535"/>
    </row>
    <row r="3" spans="1:89" s="534" customFormat="1" ht="3.75" customHeight="1">
      <c r="A3" s="564"/>
      <c r="B3" s="563"/>
      <c r="C3" s="563"/>
      <c r="D3" s="563"/>
      <c r="E3" s="570"/>
      <c r="F3" s="563"/>
      <c r="G3" s="563"/>
      <c r="H3" s="571"/>
      <c r="I3" s="572"/>
      <c r="J3" s="572"/>
    </row>
    <row r="4" spans="1:89" s="530" customFormat="1" ht="25.5" customHeight="1">
      <c r="A4" s="573"/>
      <c r="B4" s="6311" t="s">
        <v>1035</v>
      </c>
      <c r="C4" s="6374"/>
      <c r="D4" s="6374"/>
      <c r="E4" s="6312"/>
      <c r="F4" s="6311" t="s">
        <v>1048</v>
      </c>
      <c r="G4" s="6374"/>
      <c r="H4" s="6374"/>
      <c r="I4" s="6312"/>
      <c r="J4" s="574"/>
    </row>
    <row r="5" spans="1:89" s="530" customFormat="1" ht="25.5" customHeight="1">
      <c r="A5" s="4793" t="s">
        <v>1052</v>
      </c>
      <c r="B5" s="4794" t="s">
        <v>1037</v>
      </c>
      <c r="C5" s="4795" t="s">
        <v>1053</v>
      </c>
      <c r="D5" s="4795" t="s">
        <v>1038</v>
      </c>
      <c r="E5" s="4796" t="s">
        <v>1039</v>
      </c>
      <c r="F5" s="4794" t="s">
        <v>1037</v>
      </c>
      <c r="G5" s="4795" t="s">
        <v>1053</v>
      </c>
      <c r="H5" s="4795" t="s">
        <v>1038</v>
      </c>
      <c r="I5" s="4796" t="s">
        <v>1039</v>
      </c>
      <c r="J5" s="4797"/>
      <c r="K5" s="575"/>
      <c r="L5" s="575"/>
    </row>
    <row r="6" spans="1:89" s="530" customFormat="1" ht="25.5" customHeight="1">
      <c r="A6" s="4798" t="s">
        <v>1040</v>
      </c>
      <c r="B6" s="4799" t="s">
        <v>1054</v>
      </c>
      <c r="C6" s="4800" t="s">
        <v>1055</v>
      </c>
      <c r="D6" s="4800" t="s">
        <v>1055</v>
      </c>
      <c r="E6" s="4801" t="s">
        <v>1056</v>
      </c>
      <c r="F6" s="4799" t="s">
        <v>1054</v>
      </c>
      <c r="G6" s="4800" t="s">
        <v>1055</v>
      </c>
      <c r="H6" s="4800" t="s">
        <v>1055</v>
      </c>
      <c r="I6" s="4801" t="s">
        <v>1056</v>
      </c>
      <c r="J6" s="4797"/>
      <c r="K6" s="575"/>
      <c r="L6" s="575"/>
    </row>
    <row r="7" spans="1:89" s="530" customFormat="1" ht="30.75" customHeight="1">
      <c r="A7" s="4802" t="s">
        <v>1057</v>
      </c>
      <c r="B7" s="519">
        <v>228</v>
      </c>
      <c r="C7" s="4803">
        <v>9.4499793628614093</v>
      </c>
      <c r="D7" s="4803">
        <v>8.1409498689450075</v>
      </c>
      <c r="E7" s="4803">
        <v>2.6132996342701613</v>
      </c>
      <c r="F7" s="519">
        <v>266</v>
      </c>
      <c r="G7" s="4803">
        <v>11.532692085936436</v>
      </c>
      <c r="H7" s="4803">
        <v>12.276790064673685</v>
      </c>
      <c r="I7" s="4803">
        <v>2.1695029817591096</v>
      </c>
      <c r="J7" s="576"/>
      <c r="L7" s="532"/>
    </row>
    <row r="8" spans="1:89" s="530" customFormat="1" ht="30" customHeight="1">
      <c r="A8" s="4802" t="s">
        <v>1078</v>
      </c>
      <c r="B8" s="519">
        <v>89</v>
      </c>
      <c r="C8" s="4803">
        <v>10.90472642373085</v>
      </c>
      <c r="D8" s="4803">
        <v>28.950944066621279</v>
      </c>
      <c r="E8" s="4803">
        <v>4.4399091767031917</v>
      </c>
      <c r="F8" s="519">
        <v>107</v>
      </c>
      <c r="G8" s="4803">
        <v>13.343817448947368</v>
      </c>
      <c r="H8" s="4803">
        <v>4.2058568160230765</v>
      </c>
      <c r="I8" s="4803">
        <v>1.9913048113336032</v>
      </c>
      <c r="J8" s="576"/>
    </row>
    <row r="9" spans="1:89" s="530" customFormat="1" ht="30" customHeight="1">
      <c r="A9" s="4802" t="s">
        <v>1079</v>
      </c>
      <c r="B9" s="519">
        <v>183</v>
      </c>
      <c r="C9" s="4803">
        <v>36.641812591871279</v>
      </c>
      <c r="D9" s="4803">
        <v>39.003441067817015</v>
      </c>
      <c r="E9" s="4803">
        <v>3.5667835435776594</v>
      </c>
      <c r="F9" s="519">
        <v>217</v>
      </c>
      <c r="G9" s="4803">
        <v>43.182118712238861</v>
      </c>
      <c r="H9" s="4803">
        <v>17.503280244072467</v>
      </c>
      <c r="I9" s="4803">
        <v>2.8260383087408907</v>
      </c>
      <c r="J9" s="576"/>
    </row>
    <row r="10" spans="1:89" s="530" customFormat="1" ht="30" customHeight="1">
      <c r="A10" s="4802" t="s">
        <v>1080</v>
      </c>
      <c r="B10" s="519">
        <v>450</v>
      </c>
      <c r="C10" s="4803">
        <v>168.05879186071923</v>
      </c>
      <c r="D10" s="4803">
        <v>81.980914703447766</v>
      </c>
      <c r="E10" s="4803">
        <v>9.9925594434965852</v>
      </c>
      <c r="F10" s="519">
        <v>447</v>
      </c>
      <c r="G10" s="4803">
        <v>168.56320372836217</v>
      </c>
      <c r="H10" s="4803">
        <v>45.25230477858824</v>
      </c>
      <c r="I10" s="4803">
        <v>7.9744461774306998</v>
      </c>
      <c r="J10" s="576"/>
    </row>
    <row r="11" spans="1:89" s="530" customFormat="1" ht="30" customHeight="1">
      <c r="A11" s="4802" t="s">
        <v>1081</v>
      </c>
      <c r="B11" s="519">
        <v>418</v>
      </c>
      <c r="C11" s="4803">
        <v>259.15126261263185</v>
      </c>
      <c r="D11" s="4803">
        <v>61.116285008536586</v>
      </c>
      <c r="E11" s="4803">
        <v>9.5311400626012031</v>
      </c>
      <c r="F11" s="519">
        <v>478</v>
      </c>
      <c r="G11" s="4803">
        <v>297.73424369529033</v>
      </c>
      <c r="H11" s="4803">
        <v>88.844241867959525</v>
      </c>
      <c r="I11" s="4803">
        <v>10.739641349417001</v>
      </c>
      <c r="J11" s="576"/>
    </row>
    <row r="12" spans="1:89" s="530" customFormat="1" ht="30" customHeight="1">
      <c r="A12" s="4802" t="s">
        <v>1082</v>
      </c>
      <c r="B12" s="519">
        <v>414</v>
      </c>
      <c r="C12" s="4803">
        <v>363.97330600055017</v>
      </c>
      <c r="D12" s="4803">
        <v>79.837291282094526</v>
      </c>
      <c r="E12" s="4803">
        <v>11.113229688031423</v>
      </c>
      <c r="F12" s="519">
        <v>463</v>
      </c>
      <c r="G12" s="4803">
        <v>406.3453570863042</v>
      </c>
      <c r="H12" s="4803">
        <v>76.810428393902811</v>
      </c>
      <c r="I12" s="4803">
        <v>11.537104090985135</v>
      </c>
      <c r="J12" s="576"/>
    </row>
    <row r="13" spans="1:89" s="530" customFormat="1" ht="30" customHeight="1">
      <c r="A13" s="4802" t="s">
        <v>1083</v>
      </c>
      <c r="B13" s="519">
        <v>778</v>
      </c>
      <c r="C13" s="4803">
        <v>963.31129099398072</v>
      </c>
      <c r="D13" s="4803">
        <v>170.36740233547266</v>
      </c>
      <c r="E13" s="4803">
        <v>24.478769256156486</v>
      </c>
      <c r="F13" s="519">
        <v>880</v>
      </c>
      <c r="G13" s="4803">
        <v>1099.1235872970426</v>
      </c>
      <c r="H13" s="4803">
        <v>306.45501733079766</v>
      </c>
      <c r="I13" s="4803">
        <v>33.215158841281884</v>
      </c>
      <c r="J13" s="576"/>
    </row>
    <row r="14" spans="1:89" s="530" customFormat="1" ht="30" customHeight="1">
      <c r="A14" s="4802" t="s">
        <v>1084</v>
      </c>
      <c r="B14" s="519">
        <v>611</v>
      </c>
      <c r="C14" s="4803">
        <v>1058.119647066055</v>
      </c>
      <c r="D14" s="4803">
        <v>198.17930105935957</v>
      </c>
      <c r="E14" s="4803">
        <v>28.371152037517199</v>
      </c>
      <c r="F14" s="519">
        <v>752</v>
      </c>
      <c r="G14" s="4803">
        <v>1314.6004609415754</v>
      </c>
      <c r="H14" s="4803">
        <v>260.2622382552338</v>
      </c>
      <c r="I14" s="4803">
        <v>33.435889741117897</v>
      </c>
      <c r="J14" s="576"/>
    </row>
    <row r="15" spans="1:89" s="530" customFormat="1" ht="29.25" customHeight="1">
      <c r="A15" s="4802" t="s">
        <v>1085</v>
      </c>
      <c r="B15" s="519">
        <v>2678</v>
      </c>
      <c r="C15" s="4803">
        <v>8902.8621957787582</v>
      </c>
      <c r="D15" s="4803">
        <v>1657.6402038754143</v>
      </c>
      <c r="E15" s="4803">
        <v>185.43871947134051</v>
      </c>
      <c r="F15" s="519">
        <v>3115</v>
      </c>
      <c r="G15" s="4803">
        <v>10436.992790873535</v>
      </c>
      <c r="H15" s="4803">
        <v>1712.534136047323</v>
      </c>
      <c r="I15" s="4803">
        <v>203.64928514682057</v>
      </c>
      <c r="J15" s="576"/>
    </row>
    <row r="16" spans="1:89" s="530" customFormat="1" ht="30.75" customHeight="1">
      <c r="A16" s="4802" t="s">
        <v>1086</v>
      </c>
      <c r="B16" s="519">
        <v>1770</v>
      </c>
      <c r="C16" s="4803">
        <v>12384.908019722061</v>
      </c>
      <c r="D16" s="4803">
        <v>1973.8783456352121</v>
      </c>
      <c r="E16" s="4803">
        <v>215.60914041270382</v>
      </c>
      <c r="F16" s="519">
        <v>2075</v>
      </c>
      <c r="G16" s="4803">
        <v>14408.133772378831</v>
      </c>
      <c r="H16" s="4803">
        <v>2371.1944542678389</v>
      </c>
      <c r="I16" s="4803">
        <v>248.91593855189402</v>
      </c>
      <c r="J16" s="576"/>
    </row>
    <row r="17" spans="1:10" s="530" customFormat="1" ht="30.75" customHeight="1">
      <c r="A17" s="4802" t="s">
        <v>1072</v>
      </c>
      <c r="B17" s="519">
        <v>4936</v>
      </c>
      <c r="C17" s="4803">
        <v>2286607.1021002531</v>
      </c>
      <c r="D17" s="4803">
        <v>229415.8102008198</v>
      </c>
      <c r="E17" s="4803">
        <v>12892.860366925368</v>
      </c>
      <c r="F17" s="519">
        <v>5477</v>
      </c>
      <c r="G17" s="4803">
        <v>1878141.8476226728</v>
      </c>
      <c r="H17" s="4803">
        <v>248106.67891905716</v>
      </c>
      <c r="I17" s="4803">
        <v>14828.396325545509</v>
      </c>
      <c r="J17" s="576"/>
    </row>
    <row r="18" spans="1:10" s="530" customFormat="1" ht="24.75" customHeight="1">
      <c r="A18" s="4804" t="s">
        <v>1073</v>
      </c>
      <c r="B18" s="519">
        <v>86</v>
      </c>
      <c r="C18" s="4805" t="s">
        <v>1074</v>
      </c>
      <c r="D18" s="4803">
        <v>328.92243719063185</v>
      </c>
      <c r="E18" s="4803">
        <v>16.061184928759385</v>
      </c>
      <c r="F18" s="519">
        <v>149</v>
      </c>
      <c r="G18" s="4805">
        <v>0</v>
      </c>
      <c r="H18" s="4803">
        <v>977.1525041748813</v>
      </c>
      <c r="I18" s="4803">
        <v>37.999012079273832</v>
      </c>
      <c r="J18" s="576"/>
    </row>
    <row r="19" spans="1:10" s="558" customFormat="1" ht="25.5" customHeight="1">
      <c r="A19" s="4806" t="s">
        <v>260</v>
      </c>
      <c r="B19" s="4807">
        <v>12641</v>
      </c>
      <c r="C19" s="4807">
        <v>2310764.483132666</v>
      </c>
      <c r="D19" s="4807">
        <v>234043.82771691342</v>
      </c>
      <c r="E19" s="4807">
        <v>13404.076254580526</v>
      </c>
      <c r="F19" s="4807">
        <f>SUM(F7:F18)</f>
        <v>14426</v>
      </c>
      <c r="G19" s="4807">
        <f t="shared" ref="G19:I19" si="0">SUM(G7:G18)</f>
        <v>1906341.3996669208</v>
      </c>
      <c r="H19" s="4807">
        <f t="shared" si="0"/>
        <v>253979.17017129846</v>
      </c>
      <c r="I19" s="4807">
        <f t="shared" si="0"/>
        <v>15422.849647625564</v>
      </c>
      <c r="J19" s="577"/>
    </row>
    <row r="20" spans="1:10" s="530" customFormat="1" ht="22.5" customHeight="1">
      <c r="A20" s="560" t="s">
        <v>1075</v>
      </c>
      <c r="B20" s="560"/>
      <c r="C20" s="560"/>
      <c r="D20" s="560"/>
      <c r="E20" s="560"/>
      <c r="F20" s="578"/>
      <c r="G20" s="564"/>
      <c r="H20" s="579"/>
    </row>
    <row r="21" spans="1:10" s="530" customFormat="1" ht="12" customHeight="1">
      <c r="A21" s="560" t="s">
        <v>1046</v>
      </c>
      <c r="B21" s="564"/>
      <c r="C21" s="564"/>
      <c r="D21" s="564"/>
      <c r="E21" s="564"/>
      <c r="F21" s="578"/>
      <c r="G21" s="564"/>
      <c r="H21" s="579"/>
    </row>
    <row r="22" spans="1:10" s="530" customFormat="1" ht="12" customHeight="1">
      <c r="A22" s="560" t="s">
        <v>1076</v>
      </c>
      <c r="F22" s="565"/>
    </row>
    <row r="25" spans="1:10">
      <c r="B25" s="4808"/>
    </row>
    <row r="26" spans="1:10">
      <c r="B26" s="4808"/>
    </row>
  </sheetData>
  <mergeCells count="3">
    <mergeCell ref="A1:C1"/>
    <mergeCell ref="B4:E4"/>
    <mergeCell ref="F4:I4"/>
  </mergeCells>
  <hyperlinks>
    <hyperlink ref="A1" location="CONTENT!A1" display="Back to table of contents"/>
  </hyperlinks>
  <printOptions horizontalCentered="1"/>
  <pageMargins left="0.98425196850393704" right="0" top="0.68" bottom="0.23622047244094491" header="0.39370078740157483" footer="0.31496062992125984"/>
  <pageSetup paperSize="9" scale="95"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CK46"/>
  <sheetViews>
    <sheetView zoomScale="130" zoomScaleNormal="130" workbookViewId="0">
      <pane xSplit="1" topLeftCell="B1" activePane="topRight" state="frozen"/>
      <selection sqref="A1:XFD1"/>
      <selection pane="topRight" activeCell="G1" sqref="G1:G1048576"/>
    </sheetView>
  </sheetViews>
  <sheetFormatPr defaultColWidth="9.1640625" defaultRowHeight="11.25"/>
  <cols>
    <col min="1" max="1" width="73.5" style="4772" customWidth="1"/>
    <col min="2" max="5" width="7.1640625" style="4772" customWidth="1"/>
    <col min="6" max="6" width="10.33203125" style="4772" customWidth="1"/>
    <col min="7" max="7" width="9.5" style="4772" bestFit="1" customWidth="1"/>
    <col min="8" max="16384" width="9.1640625" style="4772"/>
  </cols>
  <sheetData>
    <row r="1" spans="1:89" s="10" customFormat="1" ht="15.75">
      <c r="A1" s="6224" t="s">
        <v>709</v>
      </c>
      <c r="B1" s="6224"/>
      <c r="C1" s="6224"/>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7.75" customHeight="1">
      <c r="A2" s="4771" t="s">
        <v>1087</v>
      </c>
      <c r="B2" s="4771"/>
      <c r="C2" s="4771"/>
      <c r="D2" s="4771"/>
      <c r="E2" s="4771"/>
      <c r="F2" s="4771"/>
    </row>
    <row r="3" spans="1:89" ht="16.5" customHeight="1">
      <c r="A3" s="4773" t="s">
        <v>1088</v>
      </c>
      <c r="G3" s="2554"/>
      <c r="H3" s="2554"/>
      <c r="I3" s="2554"/>
      <c r="J3" s="2554"/>
      <c r="K3" s="2554"/>
      <c r="L3" s="2554"/>
      <c r="M3" s="2554"/>
      <c r="N3" s="2554"/>
      <c r="O3" s="2554"/>
      <c r="P3" s="2554"/>
    </row>
    <row r="4" spans="1:89" ht="12" customHeight="1" thickBot="1">
      <c r="A4" s="4774"/>
      <c r="B4" s="4775"/>
      <c r="C4" s="4775"/>
      <c r="D4" s="4775"/>
      <c r="E4" s="4775"/>
      <c r="F4" s="4775"/>
      <c r="G4" s="2554"/>
      <c r="H4" s="2554"/>
      <c r="I4" s="2554"/>
      <c r="J4" s="2554"/>
      <c r="K4" s="2554"/>
      <c r="L4" s="2554"/>
      <c r="M4" s="2554"/>
      <c r="N4" s="2554"/>
      <c r="O4" s="2554"/>
      <c r="P4" s="2554"/>
    </row>
    <row r="5" spans="1:89" ht="21.75" customHeight="1" thickBot="1">
      <c r="A5" s="580" t="s">
        <v>1089</v>
      </c>
      <c r="B5" s="581">
        <v>43555</v>
      </c>
      <c r="C5" s="581">
        <v>43646</v>
      </c>
      <c r="D5" s="581">
        <v>43738</v>
      </c>
      <c r="E5" s="582">
        <v>43830</v>
      </c>
      <c r="F5" s="583"/>
      <c r="G5" s="2554"/>
      <c r="H5" s="2554"/>
      <c r="I5" s="2554"/>
      <c r="J5" s="2554"/>
      <c r="K5" s="2554"/>
      <c r="L5" s="2554"/>
      <c r="M5" s="2554"/>
      <c r="N5" s="2554"/>
      <c r="O5" s="2554"/>
      <c r="P5" s="2554"/>
    </row>
    <row r="6" spans="1:89" ht="12.75" customHeight="1">
      <c r="A6" s="584" t="s">
        <v>1090</v>
      </c>
      <c r="B6" s="4776">
        <v>22257.754369369999</v>
      </c>
      <c r="C6" s="4776">
        <v>24434.745372279998</v>
      </c>
      <c r="D6" s="4776">
        <v>26167.127415210001</v>
      </c>
      <c r="E6" s="4776">
        <v>26882.355948129996</v>
      </c>
      <c r="F6" s="4777"/>
      <c r="G6" s="2554"/>
      <c r="H6" s="2554"/>
      <c r="I6" s="2554"/>
      <c r="J6" s="2554"/>
      <c r="K6" s="2554"/>
      <c r="L6" s="2554"/>
      <c r="M6" s="2554"/>
      <c r="N6" s="2554"/>
      <c r="O6" s="2554"/>
      <c r="P6" s="2554"/>
    </row>
    <row r="7" spans="1:89" ht="12" customHeight="1">
      <c r="A7" s="584" t="s">
        <v>1091</v>
      </c>
      <c r="B7" s="4776">
        <v>27493.712243670649</v>
      </c>
      <c r="C7" s="4776">
        <v>49800.130808240727</v>
      </c>
      <c r="D7" s="4776">
        <v>41395.074238387409</v>
      </c>
      <c r="E7" s="4776">
        <v>48045.728677939223</v>
      </c>
      <c r="F7" s="4777"/>
      <c r="G7" s="4778"/>
      <c r="H7" s="2554"/>
      <c r="I7" s="4778"/>
      <c r="J7" s="4778"/>
      <c r="K7" s="4778"/>
      <c r="L7" s="2554"/>
      <c r="M7" s="2554"/>
      <c r="N7" s="2554"/>
      <c r="O7" s="2554"/>
      <c r="P7" s="2554"/>
    </row>
    <row r="8" spans="1:89" ht="10.5" customHeight="1">
      <c r="A8" s="585" t="s">
        <v>1092</v>
      </c>
      <c r="B8" s="4779">
        <v>14.307861039999999</v>
      </c>
      <c r="C8" s="4779">
        <v>6.49962076</v>
      </c>
      <c r="D8" s="4779">
        <v>10.903498369999999</v>
      </c>
      <c r="E8" s="4779">
        <v>7.1667985999999999</v>
      </c>
      <c r="F8" s="4780"/>
      <c r="G8" s="2554"/>
      <c r="H8" s="2554"/>
      <c r="I8" s="2554"/>
      <c r="J8" s="2554"/>
      <c r="K8" s="2554"/>
      <c r="L8" s="2554"/>
      <c r="M8" s="2554"/>
      <c r="N8" s="2554"/>
      <c r="O8" s="2554"/>
      <c r="P8" s="2554"/>
    </row>
    <row r="9" spans="1:89" ht="12" customHeight="1">
      <c r="A9" s="585" t="s">
        <v>1093</v>
      </c>
      <c r="B9" s="4779">
        <v>27477.191810470649</v>
      </c>
      <c r="C9" s="4779">
        <v>49670.98249562073</v>
      </c>
      <c r="D9" s="4779">
        <v>41273.459821657416</v>
      </c>
      <c r="E9" s="4779">
        <v>40707.805125279221</v>
      </c>
      <c r="F9" s="4780"/>
      <c r="G9" s="2554"/>
      <c r="H9" s="2554"/>
      <c r="I9" s="2554"/>
      <c r="J9" s="2554"/>
      <c r="K9" s="2554"/>
      <c r="L9" s="2554"/>
      <c r="M9" s="2554"/>
      <c r="N9" s="2554"/>
      <c r="O9" s="2554"/>
      <c r="P9" s="2554"/>
    </row>
    <row r="10" spans="1:89" ht="12.75" customHeight="1">
      <c r="A10" s="585" t="s">
        <v>1094</v>
      </c>
      <c r="B10" s="4779">
        <v>2.2125721600000001</v>
      </c>
      <c r="C10" s="4779">
        <v>122.64869186</v>
      </c>
      <c r="D10" s="4779">
        <v>110.71091835999999</v>
      </c>
      <c r="E10" s="4779">
        <v>7330.7567540599994</v>
      </c>
      <c r="F10" s="4780"/>
      <c r="G10" s="2554"/>
      <c r="H10" s="2554"/>
      <c r="I10" s="2554"/>
      <c r="J10" s="2554"/>
      <c r="K10" s="2554"/>
      <c r="L10" s="2554"/>
      <c r="M10" s="2554"/>
      <c r="N10" s="2554"/>
      <c r="O10" s="2554"/>
      <c r="P10" s="2554"/>
    </row>
    <row r="11" spans="1:89" ht="10.5" customHeight="1">
      <c r="A11" s="585" t="s">
        <v>1095</v>
      </c>
      <c r="B11" s="4779">
        <v>0</v>
      </c>
      <c r="C11" s="4779">
        <v>0</v>
      </c>
      <c r="D11" s="4779">
        <v>0</v>
      </c>
      <c r="E11" s="4779">
        <v>0</v>
      </c>
      <c r="F11" s="4780"/>
      <c r="G11" s="2554"/>
      <c r="H11" s="2554"/>
      <c r="I11" s="2554"/>
      <c r="J11" s="2554"/>
      <c r="K11" s="2554"/>
      <c r="L11" s="2554"/>
      <c r="M11" s="2554"/>
      <c r="N11" s="2554"/>
      <c r="O11" s="2554"/>
      <c r="P11" s="2554"/>
    </row>
    <row r="12" spans="1:89" ht="11.25" customHeight="1">
      <c r="A12" s="584" t="s">
        <v>1096</v>
      </c>
      <c r="B12" s="4776">
        <v>140066.95298663891</v>
      </c>
      <c r="C12" s="4776">
        <v>140138.77054756816</v>
      </c>
      <c r="D12" s="4776">
        <v>154193.25661406579</v>
      </c>
      <c r="E12" s="4776">
        <v>148324.81455588524</v>
      </c>
      <c r="F12" s="4777"/>
      <c r="G12" s="2554"/>
      <c r="H12" s="2554"/>
      <c r="I12" s="2554"/>
      <c r="J12" s="2554"/>
      <c r="K12" s="2554"/>
      <c r="L12" s="2554"/>
      <c r="M12" s="2554"/>
      <c r="N12" s="2554"/>
      <c r="O12" s="2554"/>
      <c r="P12" s="2554"/>
    </row>
    <row r="13" spans="1:89" ht="12" customHeight="1">
      <c r="A13" s="584" t="s">
        <v>1097</v>
      </c>
      <c r="B13" s="4776">
        <v>16475.570623719999</v>
      </c>
      <c r="C13" s="4776">
        <v>16647.477633440001</v>
      </c>
      <c r="D13" s="4776">
        <v>16862.759277599998</v>
      </c>
      <c r="E13" s="4776">
        <v>20535.312224640002</v>
      </c>
      <c r="F13" s="4777"/>
      <c r="G13" s="2554"/>
      <c r="H13" s="2554"/>
      <c r="I13" s="2554"/>
      <c r="J13" s="2554"/>
      <c r="K13" s="2554"/>
      <c r="L13" s="2554"/>
      <c r="M13" s="2554"/>
      <c r="N13" s="2554"/>
      <c r="O13" s="2554"/>
      <c r="P13" s="2554"/>
    </row>
    <row r="14" spans="1:89" ht="12" customHeight="1">
      <c r="A14" s="584" t="s">
        <v>1098</v>
      </c>
      <c r="B14" s="4776">
        <v>25358.5891723104</v>
      </c>
      <c r="C14" s="4776">
        <v>26771.058209241135</v>
      </c>
      <c r="D14" s="4776">
        <v>28790.66875514682</v>
      </c>
      <c r="E14" s="4776">
        <v>29920.264318375532</v>
      </c>
      <c r="F14" s="4777"/>
      <c r="G14" s="2554"/>
      <c r="H14" s="2554"/>
      <c r="I14" s="2554"/>
      <c r="J14" s="2554"/>
      <c r="K14" s="2554"/>
      <c r="L14" s="2554"/>
      <c r="M14" s="2554"/>
      <c r="N14" s="2554"/>
      <c r="O14" s="2554"/>
      <c r="P14" s="2554"/>
    </row>
    <row r="15" spans="1:89" ht="10.5" customHeight="1">
      <c r="A15" s="584" t="s">
        <v>1099</v>
      </c>
      <c r="B15" s="4776">
        <v>0</v>
      </c>
      <c r="C15" s="4776">
        <v>0</v>
      </c>
      <c r="D15" s="4776">
        <v>0</v>
      </c>
      <c r="E15" s="4776">
        <v>0</v>
      </c>
      <c r="F15" s="4777"/>
      <c r="G15" s="2554"/>
      <c r="H15" s="2554"/>
      <c r="I15" s="2554"/>
      <c r="J15" s="2554"/>
      <c r="K15" s="2554"/>
      <c r="L15" s="2554"/>
      <c r="M15" s="2554"/>
      <c r="N15" s="2554"/>
      <c r="O15" s="2554"/>
      <c r="P15" s="2554"/>
    </row>
    <row r="16" spans="1:89" ht="11.25" customHeight="1">
      <c r="A16" s="584" t="s">
        <v>1100</v>
      </c>
      <c r="B16" s="4776">
        <v>0</v>
      </c>
      <c r="C16" s="4776">
        <v>0</v>
      </c>
      <c r="D16" s="4776">
        <v>0</v>
      </c>
      <c r="E16" s="4776">
        <v>0</v>
      </c>
      <c r="F16" s="4777"/>
      <c r="G16" s="2554"/>
      <c r="H16" s="2554"/>
      <c r="I16" s="2554"/>
      <c r="J16" s="2554"/>
      <c r="K16" s="2554"/>
      <c r="L16" s="2554"/>
      <c r="M16" s="2554"/>
      <c r="N16" s="2554"/>
      <c r="O16" s="2554"/>
      <c r="P16" s="2554"/>
    </row>
    <row r="17" spans="1:16" ht="11.25" customHeight="1">
      <c r="A17" s="584" t="s">
        <v>1101</v>
      </c>
      <c r="B17" s="4776">
        <v>139.85173856</v>
      </c>
      <c r="C17" s="4776">
        <v>156.97694645999999</v>
      </c>
      <c r="D17" s="4776">
        <v>191.08549248000003</v>
      </c>
      <c r="E17" s="4776">
        <v>128.31779293</v>
      </c>
      <c r="F17" s="4777"/>
      <c r="G17" s="2554"/>
      <c r="H17" s="2554"/>
      <c r="I17" s="2554"/>
      <c r="J17" s="2554"/>
      <c r="K17" s="2554"/>
      <c r="L17" s="2554"/>
      <c r="M17" s="2554"/>
      <c r="N17" s="2554"/>
      <c r="O17" s="2554"/>
      <c r="P17" s="2554"/>
    </row>
    <row r="18" spans="1:16" ht="12" customHeight="1">
      <c r="A18" s="584" t="s">
        <v>1102</v>
      </c>
      <c r="B18" s="4776">
        <v>2140.08618755</v>
      </c>
      <c r="C18" s="4776">
        <v>2056.6157497099998</v>
      </c>
      <c r="D18" s="4776">
        <v>2087.3680648200002</v>
      </c>
      <c r="E18" s="4776">
        <v>2101.29416924</v>
      </c>
      <c r="F18" s="4777"/>
      <c r="G18" s="2554"/>
      <c r="H18" s="2554"/>
      <c r="I18" s="2554"/>
      <c r="J18" s="2554"/>
      <c r="K18" s="2554"/>
      <c r="L18" s="2554"/>
      <c r="M18" s="2554"/>
      <c r="N18" s="2554"/>
      <c r="O18" s="2554"/>
      <c r="P18" s="2554"/>
    </row>
    <row r="19" spans="1:16" ht="11.25" customHeight="1">
      <c r="A19" s="584" t="s">
        <v>1103</v>
      </c>
      <c r="B19" s="4776">
        <v>233932.51732182002</v>
      </c>
      <c r="C19" s="4776">
        <v>260005.77526694001</v>
      </c>
      <c r="D19" s="4776">
        <v>269687.33985771006</v>
      </c>
      <c r="E19" s="4776">
        <v>275938.08768713998</v>
      </c>
      <c r="F19" s="4777"/>
      <c r="G19" s="4778"/>
      <c r="H19" s="4778"/>
      <c r="I19" s="4778"/>
      <c r="J19" s="4778"/>
      <c r="K19" s="4778"/>
      <c r="L19" s="4778"/>
      <c r="M19" s="2554"/>
      <c r="N19" s="2554"/>
      <c r="O19" s="2554"/>
      <c r="P19" s="2554"/>
    </row>
    <row r="20" spans="1:16" ht="3.75" customHeight="1" thickBot="1">
      <c r="A20" s="586"/>
      <c r="B20" s="4781"/>
      <c r="C20" s="4781"/>
      <c r="D20" s="4781"/>
      <c r="E20" s="4781"/>
      <c r="F20" s="4777"/>
      <c r="G20" s="2554"/>
      <c r="H20" s="2554"/>
      <c r="I20" s="2554"/>
      <c r="J20" s="2554"/>
      <c r="K20" s="2554"/>
      <c r="L20" s="2554"/>
      <c r="M20" s="2554"/>
      <c r="N20" s="2554"/>
      <c r="O20" s="2554"/>
      <c r="P20" s="2554"/>
    </row>
    <row r="21" spans="1:16" ht="11.25" customHeight="1" thickBot="1">
      <c r="A21" s="587"/>
      <c r="B21" s="4775"/>
      <c r="C21" s="4775"/>
      <c r="D21" s="4775"/>
      <c r="E21" s="4775"/>
      <c r="F21" s="4775"/>
      <c r="G21" s="2554"/>
      <c r="H21" s="2554"/>
      <c r="I21" s="2554"/>
      <c r="J21" s="2554"/>
      <c r="K21" s="2554"/>
      <c r="L21" s="2554"/>
      <c r="M21" s="2554"/>
      <c r="N21" s="2554"/>
      <c r="O21" s="2554"/>
      <c r="P21" s="2554"/>
    </row>
    <row r="22" spans="1:16" ht="12" customHeight="1" thickBot="1">
      <c r="A22" s="588" t="s">
        <v>1104</v>
      </c>
      <c r="B22" s="581">
        <v>43555</v>
      </c>
      <c r="C22" s="581">
        <v>43646</v>
      </c>
      <c r="D22" s="581">
        <v>43738</v>
      </c>
      <c r="E22" s="582">
        <v>43830</v>
      </c>
      <c r="F22" s="589"/>
      <c r="G22" s="2554"/>
      <c r="H22" s="2554"/>
      <c r="I22" s="2554"/>
      <c r="J22" s="2554"/>
      <c r="K22" s="2554"/>
      <c r="L22" s="2554"/>
      <c r="M22" s="2554"/>
      <c r="N22" s="2554"/>
      <c r="O22" s="2554"/>
      <c r="P22" s="2554"/>
    </row>
    <row r="23" spans="1:16" ht="2.25" customHeight="1">
      <c r="A23" s="590"/>
      <c r="B23" s="4782"/>
      <c r="C23" s="4782"/>
      <c r="D23" s="4782"/>
      <c r="E23" s="4783"/>
      <c r="F23" s="4784"/>
      <c r="G23" s="2554"/>
      <c r="H23" s="2554"/>
      <c r="I23" s="2554"/>
      <c r="J23" s="2554"/>
      <c r="K23" s="2554"/>
      <c r="L23" s="2554"/>
      <c r="M23" s="2554"/>
      <c r="N23" s="2554"/>
      <c r="O23" s="2554"/>
      <c r="P23" s="2554"/>
    </row>
    <row r="24" spans="1:16" ht="10.5" customHeight="1">
      <c r="A24" s="584" t="s">
        <v>1105</v>
      </c>
      <c r="B24" s="4785">
        <v>36175.575864860002</v>
      </c>
      <c r="C24" s="4785">
        <v>35893.39228421</v>
      </c>
      <c r="D24" s="4785">
        <v>35863.320522440001</v>
      </c>
      <c r="E24" s="4776">
        <v>42909.155061279998</v>
      </c>
      <c r="F24" s="4777"/>
      <c r="G24" s="2554"/>
      <c r="H24" s="2554"/>
      <c r="I24" s="2554"/>
      <c r="J24" s="2554"/>
      <c r="K24" s="2554"/>
      <c r="L24" s="2554"/>
      <c r="M24" s="2554"/>
      <c r="N24" s="2554"/>
      <c r="O24" s="2554"/>
      <c r="P24" s="2554"/>
    </row>
    <row r="25" spans="1:16" ht="11.25" customHeight="1">
      <c r="A25" s="584" t="s">
        <v>1106</v>
      </c>
      <c r="B25" s="4785">
        <v>171.87512075000001</v>
      </c>
      <c r="C25" s="4785">
        <v>174.29209967000003</v>
      </c>
      <c r="D25" s="4785">
        <v>151.49676460052194</v>
      </c>
      <c r="E25" s="4776">
        <v>209.11658635000001</v>
      </c>
      <c r="F25" s="4777"/>
      <c r="G25" s="4778"/>
      <c r="H25" s="4778"/>
      <c r="I25" s="4778"/>
      <c r="J25" s="4778"/>
      <c r="K25" s="4778"/>
      <c r="L25" s="4778"/>
      <c r="M25" s="4778"/>
      <c r="N25" s="4778"/>
      <c r="O25" s="2554"/>
      <c r="P25" s="2554"/>
    </row>
    <row r="26" spans="1:16" ht="11.25" customHeight="1">
      <c r="A26" s="585" t="s">
        <v>1107</v>
      </c>
      <c r="B26" s="4786">
        <v>36.117815</v>
      </c>
      <c r="C26" s="4786">
        <v>37.232635999999999</v>
      </c>
      <c r="D26" s="4786">
        <v>30.095746999999999</v>
      </c>
      <c r="E26" s="4779">
        <v>32.858111999999998</v>
      </c>
      <c r="F26" s="4780"/>
      <c r="G26" s="2554"/>
      <c r="H26" s="2554"/>
      <c r="I26" s="2554"/>
      <c r="J26" s="2554"/>
      <c r="K26" s="2554"/>
      <c r="L26" s="2554"/>
      <c r="M26" s="2554"/>
      <c r="N26" s="2554"/>
      <c r="O26" s="2554"/>
      <c r="P26" s="2554"/>
    </row>
    <row r="27" spans="1:16" ht="10.5" customHeight="1">
      <c r="A27" s="585" t="s">
        <v>1108</v>
      </c>
      <c r="B27" s="4786">
        <v>0</v>
      </c>
      <c r="C27" s="4786">
        <v>0</v>
      </c>
      <c r="D27" s="4786">
        <v>0</v>
      </c>
      <c r="E27" s="4779">
        <v>0</v>
      </c>
      <c r="F27" s="4780"/>
      <c r="G27" s="2554"/>
      <c r="H27" s="2554"/>
      <c r="I27" s="2554"/>
      <c r="J27" s="2554"/>
      <c r="K27" s="2554"/>
      <c r="L27" s="2554"/>
      <c r="M27" s="2554"/>
      <c r="N27" s="2554"/>
      <c r="O27" s="2554"/>
      <c r="P27" s="2554"/>
    </row>
    <row r="28" spans="1:16" ht="11.25" customHeight="1">
      <c r="A28" s="585" t="s">
        <v>1109</v>
      </c>
      <c r="B28" s="4786">
        <v>135.75730575</v>
      </c>
      <c r="C28" s="4786">
        <v>137.05946367000001</v>
      </c>
      <c r="D28" s="4786">
        <v>121.40101760052195</v>
      </c>
      <c r="E28" s="4779">
        <v>176.25847435</v>
      </c>
      <c r="F28" s="4780"/>
      <c r="G28" s="2554"/>
      <c r="H28" s="2554"/>
      <c r="I28" s="2554"/>
      <c r="J28" s="2554"/>
      <c r="K28" s="2554"/>
      <c r="L28" s="2554"/>
      <c r="M28" s="2554"/>
      <c r="N28" s="2554"/>
      <c r="O28" s="2554"/>
      <c r="P28" s="2554"/>
    </row>
    <row r="29" spans="1:16" ht="13.5" customHeight="1">
      <c r="A29" s="584" t="s">
        <v>1110</v>
      </c>
      <c r="B29" s="4785">
        <v>89379.092453990248</v>
      </c>
      <c r="C29" s="4785">
        <v>90186.905101146898</v>
      </c>
      <c r="D29" s="4785">
        <v>92399.072075251941</v>
      </c>
      <c r="E29" s="4776">
        <v>104079.68957931641</v>
      </c>
      <c r="F29" s="4780"/>
      <c r="G29" s="4778"/>
      <c r="H29" s="4778"/>
      <c r="I29" s="4778"/>
      <c r="J29" s="4778"/>
      <c r="K29" s="4778"/>
      <c r="L29" s="4778"/>
      <c r="M29" s="4778"/>
      <c r="N29" s="4778"/>
      <c r="O29" s="2554"/>
      <c r="P29" s="2554"/>
    </row>
    <row r="30" spans="1:16" ht="12" customHeight="1">
      <c r="A30" s="585" t="s">
        <v>1107</v>
      </c>
      <c r="B30" s="4786">
        <v>76247.448960990252</v>
      </c>
      <c r="C30" s="4786">
        <v>77373.361608146894</v>
      </c>
      <c r="D30" s="4786">
        <v>78507.028582251936</v>
      </c>
      <c r="E30" s="4779">
        <v>90703.64608631641</v>
      </c>
      <c r="F30" s="4777"/>
      <c r="G30" s="2554"/>
      <c r="H30" s="2554"/>
      <c r="I30" s="2554"/>
      <c r="J30" s="2554"/>
      <c r="K30" s="2554"/>
      <c r="L30" s="2554"/>
      <c r="M30" s="2554"/>
      <c r="N30" s="2554"/>
      <c r="O30" s="2554"/>
      <c r="P30" s="2554"/>
    </row>
    <row r="31" spans="1:16" ht="11.25" customHeight="1">
      <c r="A31" s="585" t="s">
        <v>1108</v>
      </c>
      <c r="B31" s="4786">
        <v>58.043492999997397</v>
      </c>
      <c r="C31" s="4786">
        <v>58.043492999999216</v>
      </c>
      <c r="D31" s="4786">
        <v>58.043493000001035</v>
      </c>
      <c r="E31" s="4779">
        <v>58.043492999997397</v>
      </c>
      <c r="F31" s="4777"/>
      <c r="G31" s="2554"/>
      <c r="H31" s="2554"/>
      <c r="I31" s="2554"/>
      <c r="J31" s="2554"/>
      <c r="K31" s="2554"/>
      <c r="L31" s="2554"/>
      <c r="M31" s="2554"/>
      <c r="N31" s="2554"/>
      <c r="O31" s="2554"/>
      <c r="P31" s="2554"/>
    </row>
    <row r="32" spans="1:16" ht="11.25" customHeight="1">
      <c r="A32" s="585" t="s">
        <v>1109</v>
      </c>
      <c r="B32" s="4786">
        <v>13073.6</v>
      </c>
      <c r="C32" s="4786">
        <v>12755.5</v>
      </c>
      <c r="D32" s="4786">
        <v>13834</v>
      </c>
      <c r="E32" s="4779">
        <v>13318</v>
      </c>
      <c r="F32" s="4777"/>
      <c r="G32" s="2554"/>
      <c r="H32" s="2554"/>
      <c r="I32" s="2554"/>
      <c r="J32" s="2554"/>
      <c r="K32" s="2554"/>
      <c r="L32" s="2554"/>
      <c r="M32" s="2554"/>
      <c r="N32" s="2554"/>
      <c r="O32" s="2554"/>
      <c r="P32" s="2554"/>
    </row>
    <row r="33" spans="1:16" ht="12" customHeight="1">
      <c r="A33" s="584" t="s">
        <v>1111</v>
      </c>
      <c r="B33" s="4785">
        <v>24828.777496793307</v>
      </c>
      <c r="C33" s="4785">
        <v>26982.781655601542</v>
      </c>
      <c r="D33" s="4785">
        <v>26345.787149204461</v>
      </c>
      <c r="E33" s="4776">
        <v>26822.853961766399</v>
      </c>
      <c r="F33" s="4777"/>
      <c r="G33" s="2554"/>
      <c r="H33" s="2554"/>
      <c r="I33" s="2554"/>
      <c r="J33" s="2554"/>
      <c r="K33" s="2554"/>
      <c r="L33" s="2554"/>
      <c r="M33" s="2554"/>
      <c r="N33" s="2554"/>
      <c r="O33" s="2554"/>
      <c r="P33" s="2554"/>
    </row>
    <row r="34" spans="1:16" ht="15" customHeight="1">
      <c r="A34" s="591" t="s">
        <v>1112</v>
      </c>
      <c r="B34" s="4785">
        <v>61194.164276256692</v>
      </c>
      <c r="C34" s="4785">
        <v>75360.160072018465</v>
      </c>
      <c r="D34" s="4785">
        <v>76142.24566582554</v>
      </c>
      <c r="E34" s="4776">
        <v>77359.2021266136</v>
      </c>
      <c r="F34" s="4777"/>
      <c r="G34" s="2554"/>
      <c r="H34" s="2554"/>
      <c r="I34" s="2554"/>
      <c r="J34" s="2554"/>
      <c r="K34" s="2554"/>
      <c r="L34" s="2554"/>
      <c r="M34" s="2554"/>
      <c r="N34" s="2554"/>
      <c r="O34" s="2554"/>
      <c r="P34" s="2554"/>
    </row>
    <row r="35" spans="1:16" ht="11.25" customHeight="1">
      <c r="A35" s="584" t="s">
        <v>1097</v>
      </c>
      <c r="B35" s="4785">
        <v>0</v>
      </c>
      <c r="C35" s="4785">
        <v>0</v>
      </c>
      <c r="D35" s="4785">
        <v>0</v>
      </c>
      <c r="E35" s="4776">
        <v>0</v>
      </c>
      <c r="F35" s="4777"/>
      <c r="G35" s="2554"/>
      <c r="H35" s="2554"/>
      <c r="I35" s="2554"/>
      <c r="J35" s="2554"/>
      <c r="K35" s="2554"/>
      <c r="L35" s="2554"/>
      <c r="M35" s="2554"/>
      <c r="N35" s="2554"/>
      <c r="O35" s="2554"/>
      <c r="P35" s="2554"/>
    </row>
    <row r="36" spans="1:16" ht="10.5" customHeight="1">
      <c r="A36" s="584" t="s">
        <v>1099</v>
      </c>
      <c r="B36" s="4785">
        <v>0</v>
      </c>
      <c r="C36" s="4785">
        <v>0</v>
      </c>
      <c r="D36" s="4785">
        <v>0</v>
      </c>
      <c r="E36" s="4776">
        <v>0</v>
      </c>
      <c r="F36" s="4777"/>
      <c r="G36" s="2554"/>
      <c r="H36" s="2554"/>
      <c r="I36" s="2554"/>
      <c r="J36" s="2554"/>
      <c r="K36" s="2554"/>
      <c r="L36" s="2554"/>
      <c r="M36" s="2554"/>
      <c r="N36" s="2554"/>
      <c r="O36" s="2554"/>
      <c r="P36" s="2554"/>
    </row>
    <row r="37" spans="1:16" ht="11.25" customHeight="1">
      <c r="A37" s="584" t="s">
        <v>1100</v>
      </c>
      <c r="B37" s="4785">
        <v>0</v>
      </c>
      <c r="C37" s="4785">
        <v>0</v>
      </c>
      <c r="D37" s="4785">
        <v>0</v>
      </c>
      <c r="E37" s="4776">
        <v>0</v>
      </c>
      <c r="F37" s="4777"/>
      <c r="G37" s="2554"/>
      <c r="H37" s="2554"/>
      <c r="I37" s="2554"/>
      <c r="J37" s="2554"/>
      <c r="K37" s="2554"/>
      <c r="L37" s="2554"/>
      <c r="M37" s="2554"/>
      <c r="N37" s="2554"/>
      <c r="O37" s="2554"/>
      <c r="P37" s="2554"/>
    </row>
    <row r="38" spans="1:16" ht="12" customHeight="1">
      <c r="A38" s="584" t="s">
        <v>1113</v>
      </c>
      <c r="B38" s="4776">
        <v>1056.2499061896556</v>
      </c>
      <c r="C38" s="4776">
        <v>612.19120356318092</v>
      </c>
      <c r="D38" s="4776">
        <v>2473.3718218776462</v>
      </c>
      <c r="E38" s="4776">
        <v>2134.5995065035349</v>
      </c>
      <c r="F38" s="4777"/>
      <c r="G38" s="2554"/>
      <c r="H38" s="2554"/>
      <c r="I38" s="2554"/>
      <c r="J38" s="2554"/>
      <c r="K38" s="2554"/>
      <c r="L38" s="2554"/>
      <c r="M38" s="2554"/>
      <c r="N38" s="2554"/>
      <c r="O38" s="2554"/>
      <c r="P38" s="2554"/>
    </row>
    <row r="39" spans="1:16" ht="12" customHeight="1">
      <c r="A39" s="584" t="s">
        <v>1098</v>
      </c>
      <c r="B39" s="4776">
        <v>21126.782202980045</v>
      </c>
      <c r="C39" s="4776">
        <v>30796.05285072992</v>
      </c>
      <c r="D39" s="4776">
        <v>36312.045858509955</v>
      </c>
      <c r="E39" s="4776">
        <v>22423.470864930048</v>
      </c>
      <c r="F39" s="4777"/>
      <c r="G39" s="2554"/>
      <c r="H39" s="2554"/>
      <c r="I39" s="2554"/>
      <c r="J39" s="2554"/>
      <c r="K39" s="2554"/>
      <c r="L39" s="2554"/>
      <c r="M39" s="2554"/>
      <c r="N39" s="2554"/>
      <c r="O39" s="2554"/>
      <c r="P39" s="2554"/>
    </row>
    <row r="40" spans="1:16" ht="12.75" customHeight="1" thickBot="1">
      <c r="A40" s="584" t="s">
        <v>1114</v>
      </c>
      <c r="B40" s="4787">
        <v>233932.51732181996</v>
      </c>
      <c r="C40" s="4787">
        <v>260005.77526694004</v>
      </c>
      <c r="D40" s="4787">
        <v>269687.33985771006</v>
      </c>
      <c r="E40" s="4787">
        <v>275938.08768676</v>
      </c>
      <c r="F40" s="4788"/>
      <c r="G40" s="4778"/>
      <c r="H40" s="4778"/>
      <c r="I40" s="4778"/>
      <c r="J40" s="4778"/>
      <c r="K40" s="4778"/>
      <c r="L40" s="4778"/>
      <c r="M40" s="4778"/>
      <c r="N40" s="4778"/>
      <c r="O40" s="2554"/>
      <c r="P40" s="2554"/>
    </row>
    <row r="41" spans="1:16" ht="0.75" customHeight="1" thickBot="1">
      <c r="A41" s="592"/>
      <c r="B41" s="4788"/>
      <c r="C41" s="4788"/>
      <c r="D41" s="4788"/>
      <c r="E41" s="4788"/>
      <c r="F41" s="4788"/>
    </row>
    <row r="42" spans="1:16" ht="21.75" customHeight="1">
      <c r="A42" s="4789" t="s">
        <v>1115</v>
      </c>
      <c r="B42" s="4790"/>
      <c r="C42" s="4790"/>
      <c r="D42" s="4790"/>
      <c r="E42" s="4790"/>
      <c r="F42" s="4790"/>
    </row>
    <row r="43" spans="1:16" ht="23.25" customHeight="1">
      <c r="A43" s="4791" t="s">
        <v>3939</v>
      </c>
      <c r="B43" s="4790"/>
      <c r="C43" s="4790"/>
      <c r="D43" s="4790"/>
      <c r="E43" s="4790"/>
      <c r="F43" s="4790"/>
    </row>
    <row r="44" spans="1:16" ht="12.75" customHeight="1">
      <c r="A44" s="4792" t="s">
        <v>1116</v>
      </c>
    </row>
    <row r="45" spans="1:16" ht="12" customHeight="1">
      <c r="A45" s="4792" t="s">
        <v>1117</v>
      </c>
      <c r="B45" s="587"/>
      <c r="C45" s="587"/>
      <c r="D45" s="587"/>
      <c r="E45" s="587"/>
      <c r="F45" s="587"/>
    </row>
    <row r="46" spans="1:16">
      <c r="A46" s="587"/>
      <c r="B46" s="587"/>
      <c r="C46" s="587"/>
      <c r="D46" s="587"/>
      <c r="E46" s="587"/>
      <c r="F46" s="587"/>
    </row>
  </sheetData>
  <mergeCells count="1">
    <mergeCell ref="A1:C1"/>
  </mergeCells>
  <hyperlinks>
    <hyperlink ref="A1" location="CONTENT!A1" display="Back to table of contents"/>
  </hyperlinks>
  <printOptions horizontalCentered="1" verticalCentered="1"/>
  <pageMargins left="0" right="0" top="0" bottom="0" header="0" footer="0"/>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CL45"/>
  <sheetViews>
    <sheetView zoomScaleNormal="100" workbookViewId="0">
      <selection sqref="A1:XFD1"/>
    </sheetView>
  </sheetViews>
  <sheetFormatPr defaultColWidth="9.1640625" defaultRowHeight="12.75"/>
  <cols>
    <col min="1" max="1" width="5.33203125" style="667" customWidth="1"/>
    <col min="2" max="2" width="1.5" style="667" customWidth="1"/>
    <col min="3" max="3" width="6" style="667" customWidth="1"/>
    <col min="4" max="4" width="14.83203125" style="667" customWidth="1"/>
    <col min="5" max="5" width="7.33203125" style="667" customWidth="1"/>
    <col min="6" max="9" width="9.5" style="667" customWidth="1"/>
    <col min="10" max="10" width="6.83203125" style="667" customWidth="1"/>
    <col min="11" max="11" width="7.5" style="667" customWidth="1"/>
    <col min="12" max="16384" width="9.1640625" style="667"/>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1" customHeight="1">
      <c r="A2" s="2551" t="s">
        <v>3938</v>
      </c>
      <c r="B2" s="1300"/>
      <c r="C2" s="1300"/>
      <c r="D2" s="1300"/>
      <c r="E2" s="1300"/>
      <c r="F2" s="1300"/>
      <c r="G2" s="1300"/>
      <c r="H2" s="1300"/>
      <c r="I2" s="1300"/>
      <c r="J2" s="1300"/>
      <c r="K2" s="1300"/>
    </row>
    <row r="3" spans="1:90" ht="12.75" customHeight="1" thickBot="1">
      <c r="A3" s="1300"/>
      <c r="B3" s="1300"/>
      <c r="C3" s="1300"/>
      <c r="D3" s="1300"/>
      <c r="E3" s="1300"/>
      <c r="F3" s="1300"/>
      <c r="G3" s="1300"/>
      <c r="H3" s="1300"/>
      <c r="I3" s="4755" t="s">
        <v>1118</v>
      </c>
      <c r="J3" s="4755"/>
      <c r="K3" s="4756"/>
    </row>
    <row r="4" spans="1:90" ht="12.75" customHeight="1">
      <c r="A4" s="4757"/>
      <c r="B4" s="4758"/>
      <c r="C4" s="4759"/>
      <c r="D4" s="6385" t="s">
        <v>1119</v>
      </c>
      <c r="E4" s="6388" t="s">
        <v>1120</v>
      </c>
      <c r="F4" s="6389"/>
      <c r="G4" s="6388" t="s">
        <v>1121</v>
      </c>
      <c r="H4" s="6394"/>
      <c r="I4" s="6388" t="s">
        <v>1122</v>
      </c>
      <c r="J4" s="6399"/>
      <c r="K4" s="6402"/>
    </row>
    <row r="5" spans="1:90" ht="12.75" customHeight="1">
      <c r="A5" s="6379" t="s">
        <v>1123</v>
      </c>
      <c r="B5" s="6380"/>
      <c r="C5" s="6381"/>
      <c r="D5" s="6386"/>
      <c r="E5" s="6390"/>
      <c r="F5" s="6391"/>
      <c r="G5" s="6395"/>
      <c r="H5" s="6396"/>
      <c r="I5" s="6395"/>
      <c r="J5" s="6400"/>
      <c r="K5" s="6402"/>
      <c r="N5" s="2460"/>
      <c r="O5" s="2460"/>
    </row>
    <row r="6" spans="1:90" ht="12.75" customHeight="1">
      <c r="A6" s="6379" t="s">
        <v>564</v>
      </c>
      <c r="B6" s="6380"/>
      <c r="C6" s="6381"/>
      <c r="D6" s="6386"/>
      <c r="E6" s="6390"/>
      <c r="F6" s="6391"/>
      <c r="G6" s="6395"/>
      <c r="H6" s="6396"/>
      <c r="I6" s="6395"/>
      <c r="J6" s="6400"/>
      <c r="K6" s="6402"/>
    </row>
    <row r="7" spans="1:90" ht="12.75" customHeight="1">
      <c r="A7" s="6382" t="s">
        <v>342</v>
      </c>
      <c r="B7" s="6383"/>
      <c r="C7" s="6384"/>
      <c r="D7" s="6387"/>
      <c r="E7" s="6392"/>
      <c r="F7" s="6393"/>
      <c r="G7" s="6397"/>
      <c r="H7" s="6398"/>
      <c r="I7" s="6397"/>
      <c r="J7" s="6401"/>
      <c r="K7" s="6402"/>
    </row>
    <row r="8" spans="1:90" ht="20.100000000000001" customHeight="1">
      <c r="A8" s="4760">
        <v>2017</v>
      </c>
      <c r="B8" s="4761"/>
      <c r="C8" s="4761"/>
      <c r="D8" s="2552">
        <v>199360</v>
      </c>
      <c r="E8" s="6403">
        <v>1008</v>
      </c>
      <c r="F8" s="6404"/>
      <c r="G8" s="6405">
        <v>0.2</v>
      </c>
      <c r="H8" s="6404"/>
      <c r="I8" s="6405">
        <v>200368.2</v>
      </c>
      <c r="J8" s="6406"/>
    </row>
    <row r="9" spans="1:90" ht="20.100000000000001" customHeight="1">
      <c r="A9" s="4760">
        <v>2018</v>
      </c>
      <c r="B9" s="4761"/>
      <c r="C9" s="4761"/>
      <c r="D9" s="2552">
        <v>216559</v>
      </c>
      <c r="E9" s="6403">
        <v>1026</v>
      </c>
      <c r="F9" s="6404"/>
      <c r="G9" s="6405">
        <v>0.1</v>
      </c>
      <c r="H9" s="6404"/>
      <c r="I9" s="6405">
        <v>217585.1</v>
      </c>
      <c r="J9" s="6406"/>
      <c r="K9" s="2553"/>
    </row>
    <row r="10" spans="1:90" ht="20.100000000000001" customHeight="1">
      <c r="A10" s="4760">
        <v>2019</v>
      </c>
      <c r="B10" s="4761"/>
      <c r="C10" s="4761"/>
      <c r="D10" s="2552">
        <v>268235</v>
      </c>
      <c r="E10" s="6403">
        <v>1259</v>
      </c>
      <c r="F10" s="6404"/>
      <c r="G10" s="6405">
        <v>0.1</v>
      </c>
      <c r="H10" s="6407"/>
      <c r="I10" s="6403">
        <v>269494.09999999998</v>
      </c>
      <c r="J10" s="6406"/>
      <c r="K10" s="4762"/>
    </row>
    <row r="11" spans="1:90" ht="20.100000000000001" customHeight="1">
      <c r="A11" s="4763">
        <v>2019</v>
      </c>
      <c r="B11" s="4761" t="s">
        <v>1124</v>
      </c>
      <c r="C11" s="4761" t="s">
        <v>883</v>
      </c>
      <c r="D11" s="2552">
        <v>226777</v>
      </c>
      <c r="E11" s="6403">
        <v>1049</v>
      </c>
      <c r="F11" s="6404"/>
      <c r="G11" s="6405">
        <v>0.2</v>
      </c>
      <c r="H11" s="6422"/>
      <c r="I11" s="6407">
        <v>227826.2</v>
      </c>
      <c r="J11" s="6406"/>
      <c r="K11" s="2553"/>
    </row>
    <row r="12" spans="1:90" ht="20.100000000000001" customHeight="1">
      <c r="A12" s="4760"/>
      <c r="B12" s="4761"/>
      <c r="C12" s="4761" t="s">
        <v>727</v>
      </c>
      <c r="D12" s="2552">
        <v>252359</v>
      </c>
      <c r="E12" s="6403">
        <v>1069</v>
      </c>
      <c r="F12" s="6404"/>
      <c r="G12" s="6405">
        <v>0.1</v>
      </c>
      <c r="H12" s="6404"/>
      <c r="I12" s="6405">
        <v>253428.1</v>
      </c>
      <c r="J12" s="6406"/>
      <c r="K12" s="2553"/>
    </row>
    <row r="13" spans="1:90" ht="20.100000000000001" customHeight="1">
      <c r="A13" s="4760"/>
      <c r="B13" s="4761"/>
      <c r="C13" s="4761" t="s">
        <v>728</v>
      </c>
      <c r="D13" s="2552">
        <v>261834</v>
      </c>
      <c r="E13" s="6403">
        <v>1239</v>
      </c>
      <c r="F13" s="6404"/>
      <c r="G13" s="6405">
        <v>0.1</v>
      </c>
      <c r="H13" s="6404"/>
      <c r="I13" s="6405">
        <v>263073.09999999998</v>
      </c>
      <c r="J13" s="6404"/>
      <c r="K13" s="2553"/>
    </row>
    <row r="14" spans="1:90" ht="20.100000000000001" customHeight="1">
      <c r="A14" s="4760"/>
      <c r="B14" s="4761">
        <v>25358.5891723104</v>
      </c>
      <c r="C14" s="4761" t="s">
        <v>729</v>
      </c>
      <c r="D14" s="2552">
        <v>268235</v>
      </c>
      <c r="E14" s="6403">
        <v>1259</v>
      </c>
      <c r="F14" s="6404"/>
      <c r="G14" s="6405">
        <v>0.1</v>
      </c>
      <c r="H14" s="6404"/>
      <c r="I14" s="6405">
        <v>269494.09999999998</v>
      </c>
      <c r="J14" s="6406"/>
      <c r="K14" s="2553"/>
    </row>
    <row r="15" spans="1:90" ht="4.5" customHeight="1" thickBot="1">
      <c r="A15" s="4764"/>
      <c r="B15" s="4765"/>
      <c r="C15" s="4765"/>
      <c r="D15" s="4766"/>
      <c r="E15" s="4766"/>
      <c r="F15" s="4767"/>
      <c r="G15" s="6414">
        <v>0.1</v>
      </c>
      <c r="H15" s="6415"/>
      <c r="I15" s="4768"/>
      <c r="J15" s="4769"/>
      <c r="K15" s="4770"/>
    </row>
    <row r="16" spans="1:90" ht="3" customHeight="1">
      <c r="A16" s="3298"/>
      <c r="B16" s="3298"/>
      <c r="C16" s="3298"/>
      <c r="D16" s="3298"/>
      <c r="E16" s="3298"/>
      <c r="F16" s="3298"/>
      <c r="G16" s="3298"/>
      <c r="H16" s="3298"/>
      <c r="I16" s="3298"/>
      <c r="J16" s="3298"/>
      <c r="K16" s="3298"/>
    </row>
    <row r="17" spans="1:11" ht="0.75" customHeight="1">
      <c r="A17" s="6416" t="s">
        <v>1125</v>
      </c>
      <c r="B17" s="6417"/>
      <c r="C17" s="6417"/>
      <c r="D17" s="6417"/>
      <c r="E17" s="6417"/>
      <c r="F17" s="6417"/>
      <c r="G17" s="6417"/>
      <c r="H17" s="6417"/>
      <c r="I17" s="6417"/>
      <c r="J17" s="6417"/>
      <c r="K17" s="6417"/>
    </row>
    <row r="18" spans="1:11" ht="10.5" customHeight="1">
      <c r="A18" s="6417"/>
      <c r="B18" s="6417"/>
      <c r="C18" s="6417"/>
      <c r="D18" s="6417"/>
      <c r="E18" s="6417"/>
      <c r="F18" s="6417"/>
      <c r="G18" s="6417"/>
      <c r="H18" s="6417"/>
      <c r="I18" s="6417"/>
      <c r="J18" s="6417"/>
      <c r="K18" s="6417"/>
    </row>
    <row r="19" spans="1:11" ht="35.25" customHeight="1">
      <c r="A19" s="6417"/>
      <c r="B19" s="6417"/>
      <c r="C19" s="6417"/>
      <c r="D19" s="6417"/>
      <c r="E19" s="6417"/>
      <c r="F19" s="6417"/>
      <c r="G19" s="6417"/>
      <c r="H19" s="6417"/>
      <c r="I19" s="6417"/>
      <c r="J19" s="6417"/>
      <c r="K19" s="6417"/>
    </row>
    <row r="20" spans="1:11">
      <c r="A20" s="4754"/>
    </row>
    <row r="22" spans="1:11" ht="16.5">
      <c r="A22" s="2513" t="s">
        <v>3937</v>
      </c>
    </row>
    <row r="23" spans="1:11" ht="13.5" thickBot="1">
      <c r="F23" s="1794" t="s">
        <v>1126</v>
      </c>
      <c r="H23" s="1379" t="s">
        <v>1127</v>
      </c>
    </row>
    <row r="24" spans="1:11">
      <c r="A24" s="4720"/>
      <c r="B24" s="4721"/>
      <c r="C24" s="4721"/>
      <c r="D24" s="4721"/>
      <c r="E24" s="4722"/>
      <c r="F24" s="4723" t="s">
        <v>1128</v>
      </c>
      <c r="G24" s="4724" t="s">
        <v>1129</v>
      </c>
      <c r="H24" s="4724" t="s">
        <v>1130</v>
      </c>
    </row>
    <row r="25" spans="1:11">
      <c r="A25" s="4725"/>
      <c r="B25" s="6418" t="s">
        <v>1131</v>
      </c>
      <c r="C25" s="6419"/>
      <c r="D25" s="6419"/>
      <c r="E25" s="6420"/>
      <c r="F25" s="4726"/>
      <c r="G25" s="4726"/>
      <c r="H25" s="4726"/>
    </row>
    <row r="26" spans="1:11">
      <c r="A26" s="4727">
        <v>1</v>
      </c>
      <c r="B26" s="4728" t="s">
        <v>1132</v>
      </c>
      <c r="C26" s="4729"/>
      <c r="D26" s="4729"/>
      <c r="E26" s="4729"/>
      <c r="F26" s="4730">
        <v>32218.438809848714</v>
      </c>
      <c r="G26" s="4730">
        <v>31636.023138115845</v>
      </c>
      <c r="H26" s="4730">
        <v>35365.44116659162</v>
      </c>
      <c r="I26" s="4731"/>
    </row>
    <row r="27" spans="1:11">
      <c r="A27" s="4732">
        <v>2</v>
      </c>
      <c r="B27" s="6411" t="s">
        <v>1133</v>
      </c>
      <c r="C27" s="6412"/>
      <c r="D27" s="6412"/>
      <c r="E27" s="6413"/>
      <c r="F27" s="4730">
        <v>6493.0487123812809</v>
      </c>
      <c r="G27" s="4730">
        <v>7704.4489917341543</v>
      </c>
      <c r="H27" s="4730">
        <v>7543.713894688377</v>
      </c>
    </row>
    <row r="28" spans="1:11">
      <c r="A28" s="4732">
        <v>3</v>
      </c>
      <c r="B28" s="4647" t="s">
        <v>1134</v>
      </c>
      <c r="C28" s="4729"/>
      <c r="D28" s="4729"/>
      <c r="E28" s="4729"/>
      <c r="F28" s="4730">
        <v>63436.593504842291</v>
      </c>
      <c r="G28" s="4730">
        <v>61526.639409400006</v>
      </c>
      <c r="H28" s="4730">
        <v>80442.341112480019</v>
      </c>
    </row>
    <row r="29" spans="1:11">
      <c r="A29" s="4732"/>
      <c r="B29" s="4647" t="s">
        <v>1135</v>
      </c>
      <c r="C29" s="4729"/>
      <c r="D29" s="4729"/>
      <c r="E29" s="4729"/>
      <c r="F29" s="4733"/>
      <c r="G29" s="4726"/>
      <c r="H29" s="4726"/>
    </row>
    <row r="30" spans="1:11">
      <c r="A30" s="4732"/>
      <c r="B30" s="4734" t="s">
        <v>1136</v>
      </c>
      <c r="C30" s="4735"/>
      <c r="D30" s="4735"/>
      <c r="E30" s="4735"/>
      <c r="F30" s="4736">
        <v>63319.442593779997</v>
      </c>
      <c r="G30" s="4736">
        <v>61401.321099070003</v>
      </c>
      <c r="H30" s="4736">
        <v>80233.224526130012</v>
      </c>
    </row>
    <row r="31" spans="1:11" ht="13.5" thickBot="1">
      <c r="A31" s="4737"/>
      <c r="B31" s="4734" t="s">
        <v>1137</v>
      </c>
      <c r="C31" s="4735"/>
      <c r="D31" s="4735"/>
      <c r="E31" s="4735"/>
      <c r="F31" s="4736">
        <v>117.1509110622919</v>
      </c>
      <c r="G31" s="4736">
        <v>125.31831032999997</v>
      </c>
      <c r="H31" s="4736">
        <v>209.11658635000001</v>
      </c>
    </row>
    <row r="32" spans="1:11" ht="13.5" thickBot="1">
      <c r="A32" s="4738"/>
      <c r="B32" s="4739"/>
      <c r="C32" s="6421" t="s">
        <v>1138</v>
      </c>
      <c r="D32" s="6421"/>
      <c r="E32" s="6421"/>
      <c r="F32" s="4740">
        <v>102148.08102707227</v>
      </c>
      <c r="G32" s="4740">
        <v>100867.11153925001</v>
      </c>
      <c r="H32" s="4740">
        <f>+H26+H27+H28</f>
        <v>123351.49617376001</v>
      </c>
      <c r="I32" s="4731"/>
    </row>
    <row r="33" spans="1:9">
      <c r="A33" s="4741"/>
      <c r="B33" s="6408" t="s">
        <v>1139</v>
      </c>
      <c r="C33" s="6409"/>
      <c r="D33" s="6409"/>
      <c r="E33" s="6410"/>
      <c r="F33" s="4742"/>
      <c r="G33" s="4743"/>
      <c r="H33" s="4743"/>
    </row>
    <row r="34" spans="1:9">
      <c r="A34" s="4727">
        <v>1</v>
      </c>
      <c r="B34" s="4728" t="s">
        <v>1140</v>
      </c>
      <c r="C34" s="4729"/>
      <c r="D34" s="4729"/>
      <c r="E34" s="4729"/>
      <c r="F34" s="4742">
        <v>200039.4517179582</v>
      </c>
      <c r="G34" s="4744">
        <v>217004.41993496372</v>
      </c>
      <c r="H34" s="4744">
        <v>269147.02911251434</v>
      </c>
    </row>
    <row r="35" spans="1:9">
      <c r="A35" s="4732">
        <v>2</v>
      </c>
      <c r="B35" s="6411" t="s">
        <v>1141</v>
      </c>
      <c r="C35" s="6412"/>
      <c r="D35" s="6412"/>
      <c r="E35" s="6413"/>
      <c r="F35" s="4742">
        <v>-24932.121414385856</v>
      </c>
      <c r="G35" s="4744">
        <v>-19273.09610646783</v>
      </c>
      <c r="H35" s="4744">
        <v>-23863.349618259625</v>
      </c>
    </row>
    <row r="36" spans="1:9">
      <c r="A36" s="4732">
        <v>3</v>
      </c>
      <c r="B36" s="4745" t="s">
        <v>1142</v>
      </c>
      <c r="C36" s="1793"/>
      <c r="D36" s="1793"/>
      <c r="E36" s="4746"/>
      <c r="F36" s="4742">
        <v>675.2423620400001</v>
      </c>
      <c r="G36" s="4744">
        <v>448.45071628999995</v>
      </c>
      <c r="H36" s="4744">
        <v>22.977313389999999</v>
      </c>
    </row>
    <row r="37" spans="1:9">
      <c r="A37" s="4727">
        <v>4</v>
      </c>
      <c r="B37" s="4728" t="s">
        <v>1143</v>
      </c>
      <c r="C37" s="4729"/>
      <c r="D37" s="4729"/>
      <c r="E37" s="4729"/>
      <c r="F37" s="4742">
        <v>3843.0021967400003</v>
      </c>
      <c r="G37" s="4744">
        <v>3927.1168639899997</v>
      </c>
      <c r="H37" s="4744">
        <v>4032.3685415700002</v>
      </c>
    </row>
    <row r="38" spans="1:9" ht="13.5" thickBot="1">
      <c r="A38" s="4727">
        <v>5</v>
      </c>
      <c r="B38" s="4728" t="s">
        <v>1144</v>
      </c>
      <c r="C38" s="4729"/>
      <c r="D38" s="4729"/>
      <c r="E38" s="4729"/>
      <c r="F38" s="4742">
        <v>77477.493835279631</v>
      </c>
      <c r="G38" s="4744">
        <v>101239.7798695259</v>
      </c>
      <c r="H38" s="4744">
        <v>125987.52917545472</v>
      </c>
    </row>
    <row r="39" spans="1:9" ht="13.5" thickBot="1">
      <c r="A39" s="4747"/>
      <c r="B39" s="4748"/>
      <c r="C39" s="4749" t="s">
        <v>1145</v>
      </c>
      <c r="D39" s="4749"/>
      <c r="E39" s="4749"/>
      <c r="F39" s="4750">
        <v>102148.08102707274</v>
      </c>
      <c r="G39" s="4740">
        <v>100867.11153925001</v>
      </c>
      <c r="H39" s="4740">
        <f>+H34+H35+H36+H37-H38</f>
        <v>123351.49617376001</v>
      </c>
      <c r="I39" s="4731"/>
    </row>
    <row r="40" spans="1:9">
      <c r="A40" s="4751" t="s">
        <v>1146</v>
      </c>
      <c r="C40" s="4752"/>
      <c r="D40" s="4752"/>
      <c r="E40" s="4752"/>
      <c r="F40" s="668"/>
      <c r="G40" s="4753"/>
      <c r="H40" s="668"/>
    </row>
    <row r="41" spans="1:9">
      <c r="A41" s="587" t="s">
        <v>1147</v>
      </c>
    </row>
    <row r="42" spans="1:9">
      <c r="A42" s="587" t="s">
        <v>1148</v>
      </c>
      <c r="F42" s="4731"/>
      <c r="G42" s="4731"/>
      <c r="H42" s="4731"/>
      <c r="I42" s="4731"/>
    </row>
    <row r="43" spans="1:9">
      <c r="A43" s="587" t="s">
        <v>1149</v>
      </c>
      <c r="F43" s="4731"/>
      <c r="G43" s="4731"/>
      <c r="H43" s="4731"/>
      <c r="I43" s="4731"/>
    </row>
    <row r="44" spans="1:9">
      <c r="A44" s="587" t="s">
        <v>1150</v>
      </c>
      <c r="H44" s="4731"/>
    </row>
    <row r="45" spans="1:9">
      <c r="A45" s="587"/>
      <c r="H45" s="4731"/>
    </row>
  </sheetData>
  <mergeCells count="37">
    <mergeCell ref="A1:C1"/>
    <mergeCell ref="B33:E33"/>
    <mergeCell ref="B35:E35"/>
    <mergeCell ref="E14:F14"/>
    <mergeCell ref="G15:H15"/>
    <mergeCell ref="A17:K19"/>
    <mergeCell ref="B25:E25"/>
    <mergeCell ref="B27:E27"/>
    <mergeCell ref="C32:E32"/>
    <mergeCell ref="E13:F13"/>
    <mergeCell ref="G13:H13"/>
    <mergeCell ref="I13:J13"/>
    <mergeCell ref="G14:H14"/>
    <mergeCell ref="I14:J14"/>
    <mergeCell ref="E11:F11"/>
    <mergeCell ref="G11:H11"/>
    <mergeCell ref="I11:J11"/>
    <mergeCell ref="E12:F12"/>
    <mergeCell ref="G12:H12"/>
    <mergeCell ref="I12:J12"/>
    <mergeCell ref="E9:F9"/>
    <mergeCell ref="G9:H9"/>
    <mergeCell ref="I9:J9"/>
    <mergeCell ref="E10:F10"/>
    <mergeCell ref="G10:H10"/>
    <mergeCell ref="I10:J10"/>
    <mergeCell ref="G4:H7"/>
    <mergeCell ref="I4:J7"/>
    <mergeCell ref="K4:K7"/>
    <mergeCell ref="E8:F8"/>
    <mergeCell ref="G8:H8"/>
    <mergeCell ref="I8:J8"/>
    <mergeCell ref="A5:C5"/>
    <mergeCell ref="A6:C6"/>
    <mergeCell ref="A7:C7"/>
    <mergeCell ref="D4:D7"/>
    <mergeCell ref="E4:F7"/>
  </mergeCells>
  <hyperlinks>
    <hyperlink ref="A1" location="CONTENT!A1" display="Back to table of contents"/>
  </hyperlinks>
  <pageMargins left="0.98425196850393704" right="0.511811023622047" top="0.82677165354330695" bottom="0.118110236220472" header="0.47244094488188998" footer="0.31496062992126"/>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CL28"/>
  <sheetViews>
    <sheetView zoomScaleNormal="100" workbookViewId="0">
      <selection activeCell="J29" sqref="J29"/>
    </sheetView>
  </sheetViews>
  <sheetFormatPr defaultColWidth="9.1640625" defaultRowHeight="12.75"/>
  <cols>
    <col min="1" max="1" width="5.33203125" style="667" customWidth="1"/>
    <col min="2" max="2" width="1.5" style="667" customWidth="1"/>
    <col min="3" max="3" width="6" style="667" customWidth="1"/>
    <col min="4" max="4" width="14.83203125" style="667" customWidth="1"/>
    <col min="5" max="5" width="7.33203125" style="667" customWidth="1"/>
    <col min="6" max="8" width="9.5" style="667" customWidth="1"/>
    <col min="9" max="9" width="24.5" style="667" customWidth="1"/>
    <col min="10" max="10" width="15.33203125" style="667" customWidth="1"/>
    <col min="11" max="11" width="8.6640625" style="667" bestFit="1" customWidth="1"/>
    <col min="12" max="12" width="7.33203125" style="667" customWidth="1"/>
    <col min="13" max="16384" width="9.1640625" style="667"/>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2.5" customHeight="1">
      <c r="A2" s="2513" t="s">
        <v>3937</v>
      </c>
    </row>
    <row r="3" spans="1:90" ht="23.25" customHeight="1" thickBot="1">
      <c r="F3" s="1794" t="s">
        <v>1126</v>
      </c>
      <c r="H3" s="1379" t="s">
        <v>1127</v>
      </c>
      <c r="J3" s="4719"/>
    </row>
    <row r="4" spans="1:90" ht="22.5" customHeight="1">
      <c r="A4" s="4720"/>
      <c r="B4" s="4721"/>
      <c r="C4" s="4721"/>
      <c r="D4" s="4721"/>
      <c r="E4" s="4722"/>
      <c r="F4" s="4723" t="s">
        <v>1128</v>
      </c>
      <c r="G4" s="4724" t="s">
        <v>1129</v>
      </c>
      <c r="H4" s="4724" t="s">
        <v>1130</v>
      </c>
    </row>
    <row r="5" spans="1:90" ht="27.75" customHeight="1">
      <c r="A5" s="4725"/>
      <c r="B5" s="6418" t="s">
        <v>1131</v>
      </c>
      <c r="C5" s="6419"/>
      <c r="D5" s="6419"/>
      <c r="E5" s="6420"/>
      <c r="F5" s="4726"/>
      <c r="G5" s="4726"/>
      <c r="H5" s="4726"/>
    </row>
    <row r="6" spans="1:90" ht="18" customHeight="1">
      <c r="A6" s="4727">
        <v>1</v>
      </c>
      <c r="B6" s="4728" t="s">
        <v>1132</v>
      </c>
      <c r="C6" s="4729"/>
      <c r="D6" s="4729"/>
      <c r="E6" s="4729"/>
      <c r="F6" s="4730">
        <v>32218.438809848714</v>
      </c>
      <c r="G6" s="4730">
        <v>31636.023138115845</v>
      </c>
      <c r="H6" s="4730">
        <v>35365.44116659162</v>
      </c>
      <c r="I6" s="4731"/>
    </row>
    <row r="7" spans="1:90" ht="23.25" customHeight="1">
      <c r="A7" s="4732">
        <v>2</v>
      </c>
      <c r="B7" s="6411" t="s">
        <v>1133</v>
      </c>
      <c r="C7" s="6412"/>
      <c r="D7" s="6412"/>
      <c r="E7" s="6413"/>
      <c r="F7" s="4730">
        <v>6493.0487123812809</v>
      </c>
      <c r="G7" s="4730">
        <v>7704.4489917341543</v>
      </c>
      <c r="H7" s="4730">
        <v>7543.713894688377</v>
      </c>
    </row>
    <row r="8" spans="1:90" ht="19.5" customHeight="1">
      <c r="A8" s="4732">
        <v>3</v>
      </c>
      <c r="B8" s="4647" t="s">
        <v>1134</v>
      </c>
      <c r="C8" s="4729"/>
      <c r="D8" s="4729"/>
      <c r="E8" s="4729"/>
      <c r="F8" s="4730">
        <v>63436.593504842291</v>
      </c>
      <c r="G8" s="4730">
        <v>61526.639409400006</v>
      </c>
      <c r="H8" s="4730">
        <v>80442.341112480019</v>
      </c>
    </row>
    <row r="9" spans="1:90" ht="15" customHeight="1">
      <c r="A9" s="4732"/>
      <c r="B9" s="4647" t="s">
        <v>1135</v>
      </c>
      <c r="C9" s="4729"/>
      <c r="D9" s="4729"/>
      <c r="E9" s="4729"/>
      <c r="F9" s="4733"/>
      <c r="G9" s="4726"/>
      <c r="H9" s="4726"/>
    </row>
    <row r="10" spans="1:90" ht="17.25" customHeight="1">
      <c r="A10" s="4732"/>
      <c r="B10" s="4734" t="s">
        <v>1136</v>
      </c>
      <c r="C10" s="4735"/>
      <c r="D10" s="4735"/>
      <c r="E10" s="4735"/>
      <c r="F10" s="4736">
        <v>63319.442593779997</v>
      </c>
      <c r="G10" s="4736">
        <v>61401.321099070003</v>
      </c>
      <c r="H10" s="4736">
        <v>80233.224526130012</v>
      </c>
    </row>
    <row r="11" spans="1:90" ht="18.75" customHeight="1" thickBot="1">
      <c r="A11" s="4737"/>
      <c r="B11" s="4734" t="s">
        <v>1137</v>
      </c>
      <c r="C11" s="4735"/>
      <c r="D11" s="4735"/>
      <c r="E11" s="4735"/>
      <c r="F11" s="4736">
        <v>117.1509110622919</v>
      </c>
      <c r="G11" s="4736">
        <v>125.31831032999997</v>
      </c>
      <c r="H11" s="4736">
        <v>209.11658635000001</v>
      </c>
    </row>
    <row r="12" spans="1:90" ht="18" customHeight="1" thickBot="1">
      <c r="A12" s="4738"/>
      <c r="B12" s="4739"/>
      <c r="C12" s="6421" t="s">
        <v>1138</v>
      </c>
      <c r="D12" s="6421"/>
      <c r="E12" s="6421"/>
      <c r="F12" s="4740">
        <v>102148.08102707227</v>
      </c>
      <c r="G12" s="4740">
        <v>100867.11153925001</v>
      </c>
      <c r="H12" s="4740">
        <f>+H6+H7+H8</f>
        <v>123351.49617376001</v>
      </c>
      <c r="I12" s="4731"/>
      <c r="J12" s="4731"/>
    </row>
    <row r="13" spans="1:90" ht="16.5" customHeight="1">
      <c r="A13" s="4741"/>
      <c r="B13" s="6408" t="s">
        <v>1139</v>
      </c>
      <c r="C13" s="6409"/>
      <c r="D13" s="6409"/>
      <c r="E13" s="6410"/>
      <c r="F13" s="4742"/>
      <c r="G13" s="4743"/>
      <c r="H13" s="4743"/>
    </row>
    <row r="14" spans="1:90" ht="17.25" customHeight="1">
      <c r="A14" s="4727">
        <v>1</v>
      </c>
      <c r="B14" s="4728">
        <v>25358.5891723104</v>
      </c>
      <c r="C14" s="4729"/>
      <c r="D14" s="4729"/>
      <c r="E14" s="4729"/>
      <c r="F14" s="4742">
        <v>200039.4517179582</v>
      </c>
      <c r="G14" s="4744">
        <v>217004.41993496372</v>
      </c>
      <c r="H14" s="4744">
        <v>269147.02911251434</v>
      </c>
    </row>
    <row r="15" spans="1:90" ht="22.5" customHeight="1">
      <c r="A15" s="4732">
        <v>2</v>
      </c>
      <c r="B15" s="6411" t="s">
        <v>1141</v>
      </c>
      <c r="C15" s="6412"/>
      <c r="D15" s="6412"/>
      <c r="E15" s="6413"/>
      <c r="F15" s="4742">
        <v>-24932.121414385856</v>
      </c>
      <c r="G15" s="4744">
        <v>-19273.09610646783</v>
      </c>
      <c r="H15" s="4744">
        <v>-23863.349618259625</v>
      </c>
    </row>
    <row r="16" spans="1:90" ht="21" customHeight="1">
      <c r="A16" s="4732">
        <v>3</v>
      </c>
      <c r="B16" s="4745" t="s">
        <v>1142</v>
      </c>
      <c r="C16" s="1793"/>
      <c r="D16" s="1793"/>
      <c r="E16" s="4746"/>
      <c r="F16" s="4742">
        <v>675.2423620400001</v>
      </c>
      <c r="G16" s="4744">
        <v>448.45071628999995</v>
      </c>
      <c r="H16" s="4744">
        <v>22.977313389999999</v>
      </c>
    </row>
    <row r="17" spans="1:12" ht="21" customHeight="1">
      <c r="A17" s="4727">
        <v>4</v>
      </c>
      <c r="B17" s="4728" t="s">
        <v>1143</v>
      </c>
      <c r="C17" s="4729"/>
      <c r="D17" s="4729"/>
      <c r="E17" s="4729"/>
      <c r="F17" s="4742">
        <v>3843.0021967400003</v>
      </c>
      <c r="G17" s="4744">
        <v>3927.1168639899997</v>
      </c>
      <c r="H17" s="4744">
        <v>4032.3685415700002</v>
      </c>
    </row>
    <row r="18" spans="1:12" ht="21" customHeight="1" thickBot="1">
      <c r="A18" s="4727">
        <v>5</v>
      </c>
      <c r="B18" s="4728" t="s">
        <v>1144</v>
      </c>
      <c r="C18" s="4729"/>
      <c r="D18" s="4729"/>
      <c r="E18" s="4729"/>
      <c r="F18" s="4742">
        <v>77477.493835279631</v>
      </c>
      <c r="G18" s="4744">
        <v>101239.7798695259</v>
      </c>
      <c r="H18" s="4744">
        <v>125987.52917545472</v>
      </c>
    </row>
    <row r="19" spans="1:12" ht="22.5" customHeight="1" thickBot="1">
      <c r="A19" s="4747"/>
      <c r="B19" s="4748"/>
      <c r="C19" s="4749" t="s">
        <v>1145</v>
      </c>
      <c r="D19" s="4749"/>
      <c r="E19" s="4749"/>
      <c r="F19" s="4750">
        <v>102148.08102707274</v>
      </c>
      <c r="G19" s="4740">
        <v>100867.11153925001</v>
      </c>
      <c r="H19" s="4740">
        <f>+H14+H15+H16+H17-H18</f>
        <v>123351.49617376001</v>
      </c>
      <c r="I19" s="4731"/>
      <c r="J19" s="4731"/>
      <c r="K19" s="4731"/>
      <c r="L19" s="4731"/>
    </row>
    <row r="20" spans="1:12" ht="18" customHeight="1">
      <c r="A20" s="4751" t="s">
        <v>1146</v>
      </c>
      <c r="C20" s="4752"/>
      <c r="D20" s="4752"/>
      <c r="E20" s="4752"/>
      <c r="F20" s="668"/>
      <c r="G20" s="4753"/>
      <c r="H20" s="668"/>
    </row>
    <row r="21" spans="1:12">
      <c r="A21" s="587" t="s">
        <v>1147</v>
      </c>
    </row>
    <row r="22" spans="1:12">
      <c r="A22" s="587" t="s">
        <v>1148</v>
      </c>
      <c r="F22" s="4731"/>
      <c r="G22" s="4731"/>
      <c r="H22" s="4731"/>
      <c r="I22" s="4731"/>
      <c r="J22" s="4731"/>
      <c r="K22" s="4731"/>
      <c r="L22" s="4731"/>
    </row>
    <row r="23" spans="1:12">
      <c r="A23" s="587" t="s">
        <v>1149</v>
      </c>
      <c r="F23" s="4731"/>
      <c r="G23" s="4731"/>
      <c r="H23" s="4731"/>
      <c r="I23" s="4731"/>
      <c r="J23" s="4731"/>
      <c r="K23" s="4731"/>
      <c r="L23" s="4731"/>
    </row>
    <row r="24" spans="1:12">
      <c r="A24" s="587" t="s">
        <v>1150</v>
      </c>
      <c r="H24" s="4731"/>
    </row>
    <row r="25" spans="1:12">
      <c r="A25" s="587"/>
      <c r="H25" s="4731"/>
    </row>
    <row r="26" spans="1:12">
      <c r="A26" s="4754"/>
    </row>
    <row r="28" spans="1:12">
      <c r="G28" s="4731"/>
      <c r="I28" s="4731"/>
    </row>
  </sheetData>
  <mergeCells count="6">
    <mergeCell ref="B15:E15"/>
    <mergeCell ref="A1:C1"/>
    <mergeCell ref="B5:E5"/>
    <mergeCell ref="B7:E7"/>
    <mergeCell ref="C12:E12"/>
    <mergeCell ref="B13:E13"/>
  </mergeCells>
  <hyperlinks>
    <hyperlink ref="A1" location="CONTENT!A1" display="Back to table of contents"/>
  </hyperlinks>
  <pageMargins left="0.98425196850393704" right="0.511811023622047" top="0.82677165354330695" bottom="0.118110236220472" header="0.47244094488188998" footer="0.3149606299212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ID121"/>
  <sheetViews>
    <sheetView zoomScale="70" zoomScaleNormal="70" zoomScaleSheetLayoutView="55" workbookViewId="0">
      <selection sqref="A1:XFD1"/>
    </sheetView>
  </sheetViews>
  <sheetFormatPr defaultColWidth="74.33203125" defaultRowHeight="18"/>
  <cols>
    <col min="1" max="1" width="91.1640625" style="594" customWidth="1"/>
    <col min="2" max="3" width="24.6640625" style="594" customWidth="1"/>
    <col min="4" max="16384" width="74.33203125" style="594"/>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0.45" customHeight="1">
      <c r="A2" s="593" t="s">
        <v>1151</v>
      </c>
    </row>
    <row r="3" spans="1:90" ht="24.6" customHeight="1">
      <c r="A3" s="593"/>
      <c r="B3" s="595"/>
      <c r="C3" s="595" t="s">
        <v>1152</v>
      </c>
    </row>
    <row r="4" spans="1:90" ht="26.45" customHeight="1">
      <c r="A4" s="596"/>
      <c r="B4" s="597">
        <v>2018</v>
      </c>
      <c r="C4" s="597">
        <v>2019</v>
      </c>
    </row>
    <row r="5" spans="1:90">
      <c r="A5" s="598" t="s">
        <v>1153</v>
      </c>
      <c r="B5" s="599">
        <v>151131.10224633795</v>
      </c>
      <c r="C5" s="600">
        <v>151334.36098302665</v>
      </c>
    </row>
    <row r="6" spans="1:90">
      <c r="A6" s="601" t="s">
        <v>1154</v>
      </c>
      <c r="B6" s="602">
        <v>12608.086206315449</v>
      </c>
      <c r="C6" s="603">
        <v>12715.217938644248</v>
      </c>
    </row>
    <row r="7" spans="1:90">
      <c r="A7" s="604" t="s">
        <v>1155</v>
      </c>
      <c r="B7" s="605">
        <v>12375.72555597545</v>
      </c>
      <c r="C7" s="606">
        <v>12496.177144704247</v>
      </c>
    </row>
    <row r="8" spans="1:90" ht="16.899999999999999" customHeight="1">
      <c r="A8" s="607" t="s">
        <v>1156</v>
      </c>
      <c r="B8" s="608">
        <v>6514.7588661074124</v>
      </c>
      <c r="C8" s="609">
        <v>7608.6292370237543</v>
      </c>
    </row>
    <row r="9" spans="1:90" ht="18.75">
      <c r="A9" s="607" t="s">
        <v>1157</v>
      </c>
      <c r="B9" s="608">
        <v>5860.966689868038</v>
      </c>
      <c r="C9" s="609">
        <v>4887.5479076804922</v>
      </c>
    </row>
    <row r="10" spans="1:90">
      <c r="A10" s="604" t="s">
        <v>1158</v>
      </c>
      <c r="B10" s="605">
        <v>121.86799941</v>
      </c>
      <c r="C10" s="606">
        <v>72.20683004</v>
      </c>
    </row>
    <row r="11" spans="1:90">
      <c r="A11" s="604" t="s">
        <v>1159</v>
      </c>
      <c r="B11" s="605">
        <v>110.49265093</v>
      </c>
      <c r="C11" s="606">
        <v>146.83396390000001</v>
      </c>
    </row>
    <row r="12" spans="1:90" s="593" customFormat="1">
      <c r="A12" s="601" t="s">
        <v>1160</v>
      </c>
      <c r="B12" s="602">
        <v>45.738551770000001</v>
      </c>
      <c r="C12" s="603">
        <v>2.1180915599999994</v>
      </c>
    </row>
    <row r="13" spans="1:90" s="593" customFormat="1">
      <c r="A13" s="601" t="s">
        <v>1161</v>
      </c>
      <c r="B13" s="602">
        <v>22717.413743283916</v>
      </c>
      <c r="C13" s="603">
        <v>20769.895746274982</v>
      </c>
    </row>
    <row r="14" spans="1:90">
      <c r="A14" s="604" t="s">
        <v>1162</v>
      </c>
      <c r="B14" s="605">
        <v>25358.5891723104</v>
      </c>
      <c r="C14" s="606">
        <v>4206.8079111032339</v>
      </c>
    </row>
    <row r="15" spans="1:90" ht="18.75">
      <c r="A15" s="607" t="s">
        <v>1163</v>
      </c>
      <c r="B15" s="608">
        <v>1776.88906658</v>
      </c>
      <c r="C15" s="609">
        <v>1475.2839567400001</v>
      </c>
    </row>
    <row r="16" spans="1:90" ht="18.75">
      <c r="A16" s="607" t="s">
        <v>1164</v>
      </c>
      <c r="B16" s="608">
        <v>3566.2145212584096</v>
      </c>
      <c r="C16" s="609">
        <v>1115.0446303199999</v>
      </c>
    </row>
    <row r="17" spans="1:3" ht="18.75">
      <c r="A17" s="607" t="s">
        <v>1165</v>
      </c>
      <c r="B17" s="608">
        <v>1432.8046696022006</v>
      </c>
      <c r="C17" s="609">
        <v>1616.4793240432343</v>
      </c>
    </row>
    <row r="18" spans="1:3">
      <c r="A18" s="604" t="s">
        <v>1166</v>
      </c>
      <c r="B18" s="605">
        <v>1219.5887337899999</v>
      </c>
      <c r="C18" s="606">
        <v>1206.4256972599999</v>
      </c>
    </row>
    <row r="19" spans="1:3">
      <c r="A19" s="604" t="s">
        <v>1167</v>
      </c>
      <c r="B19" s="605">
        <v>4374.3895707233651</v>
      </c>
      <c r="C19" s="606">
        <v>4329.5444639107609</v>
      </c>
    </row>
    <row r="20" spans="1:3">
      <c r="A20" s="604" t="s">
        <v>1168</v>
      </c>
      <c r="B20" s="605">
        <v>3845.3640947085337</v>
      </c>
      <c r="C20" s="606">
        <v>4424.144963899188</v>
      </c>
    </row>
    <row r="21" spans="1:3">
      <c r="A21" s="604" t="s">
        <v>1169</v>
      </c>
      <c r="B21" s="605">
        <v>73.032870300000013</v>
      </c>
      <c r="C21" s="606">
        <v>79.039404180000005</v>
      </c>
    </row>
    <row r="22" spans="1:3">
      <c r="A22" s="604" t="s">
        <v>1170</v>
      </c>
      <c r="B22" s="605">
        <v>392.38208213000001</v>
      </c>
      <c r="C22" s="606">
        <v>392.48585547728908</v>
      </c>
    </row>
    <row r="23" spans="1:3">
      <c r="A23" s="604" t="s">
        <v>1171</v>
      </c>
      <c r="B23" s="605">
        <v>322.00790444</v>
      </c>
      <c r="C23" s="606">
        <v>300.31185769000001</v>
      </c>
    </row>
    <row r="24" spans="1:3">
      <c r="A24" s="604" t="s">
        <v>1172</v>
      </c>
      <c r="B24" s="605">
        <v>761.18280902000004</v>
      </c>
      <c r="C24" s="606">
        <v>980.01943155999993</v>
      </c>
    </row>
    <row r="25" spans="1:3">
      <c r="A25" s="604" t="s">
        <v>1173</v>
      </c>
      <c r="B25" s="605">
        <v>328.82386541898234</v>
      </c>
      <c r="C25" s="606">
        <v>360.49704569000005</v>
      </c>
    </row>
    <row r="26" spans="1:3">
      <c r="A26" s="604" t="s">
        <v>1174</v>
      </c>
      <c r="B26" s="605">
        <v>312.33110838218147</v>
      </c>
      <c r="C26" s="606">
        <v>319.75517576274768</v>
      </c>
    </row>
    <row r="27" spans="1:3">
      <c r="A27" s="604" t="s">
        <v>1175</v>
      </c>
      <c r="B27" s="605">
        <v>566.43445328999996</v>
      </c>
      <c r="C27" s="606">
        <v>582.97242534999998</v>
      </c>
    </row>
    <row r="28" spans="1:3">
      <c r="A28" s="604" t="s">
        <v>1176</v>
      </c>
      <c r="B28" s="605">
        <v>691.91160113675335</v>
      </c>
      <c r="C28" s="606">
        <v>615.48075812874504</v>
      </c>
    </row>
    <row r="29" spans="1:3">
      <c r="A29" s="604" t="s">
        <v>1177</v>
      </c>
      <c r="B29" s="605">
        <v>123.51049855000001</v>
      </c>
      <c r="C29" s="606">
        <v>154.02697394999998</v>
      </c>
    </row>
    <row r="30" spans="1:3">
      <c r="A30" s="604" t="s">
        <v>1178</v>
      </c>
      <c r="B30" s="605">
        <v>55.254341109999999</v>
      </c>
      <c r="C30" s="606">
        <v>61.587329759999996</v>
      </c>
    </row>
    <row r="31" spans="1:3">
      <c r="A31" s="604" t="s">
        <v>1179</v>
      </c>
      <c r="B31" s="605">
        <v>155.33619553566015</v>
      </c>
      <c r="C31" s="606">
        <v>172.3926509571167</v>
      </c>
    </row>
    <row r="32" spans="1:3">
      <c r="A32" s="604" t="s">
        <v>1180</v>
      </c>
      <c r="B32" s="605">
        <v>2549.733782647832</v>
      </c>
      <c r="C32" s="606">
        <v>2301.7514699758999</v>
      </c>
    </row>
    <row r="33" spans="1:3" s="610" customFormat="1" ht="18.75">
      <c r="A33" s="607" t="s">
        <v>1181</v>
      </c>
      <c r="B33" s="608">
        <v>70.236069420571184</v>
      </c>
      <c r="C33" s="609">
        <v>111.58684494304715</v>
      </c>
    </row>
    <row r="34" spans="1:3" s="610" customFormat="1" ht="18.75">
      <c r="A34" s="607" t="s">
        <v>1182</v>
      </c>
      <c r="B34" s="608">
        <v>2479.4977132272606</v>
      </c>
      <c r="C34" s="609">
        <v>2190.1646250328531</v>
      </c>
    </row>
    <row r="35" spans="1:3">
      <c r="A35" s="604" t="s">
        <v>1183</v>
      </c>
      <c r="B35" s="605">
        <v>170.22157465999999</v>
      </c>
      <c r="C35" s="606">
        <v>282.65233161999993</v>
      </c>
    </row>
    <row r="36" spans="1:3" s="593" customFormat="1">
      <c r="A36" s="601" t="s">
        <v>1184</v>
      </c>
      <c r="B36" s="602">
        <v>4396.7565108091512</v>
      </c>
      <c r="C36" s="603">
        <v>4277.7751985000004</v>
      </c>
    </row>
    <row r="37" spans="1:3" s="593" customFormat="1">
      <c r="A37" s="601" t="s">
        <v>1185</v>
      </c>
      <c r="B37" s="602">
        <v>126.44644856000001</v>
      </c>
      <c r="C37" s="603">
        <v>130.16506996999999</v>
      </c>
    </row>
    <row r="38" spans="1:3">
      <c r="A38" s="601" t="s">
        <v>1186</v>
      </c>
      <c r="B38" s="602">
        <v>19592.077157690699</v>
      </c>
      <c r="C38" s="603">
        <v>19203.65139726863</v>
      </c>
    </row>
    <row r="39" spans="1:3">
      <c r="A39" s="604" t="s">
        <v>1187</v>
      </c>
      <c r="B39" s="605">
        <v>16824.198223946747</v>
      </c>
      <c r="C39" s="606">
        <v>15916.880657407952</v>
      </c>
    </row>
    <row r="40" spans="1:3" ht="18.75">
      <c r="A40" s="607" t="s">
        <v>1188</v>
      </c>
      <c r="B40" s="608">
        <v>5545.0787436808378</v>
      </c>
      <c r="C40" s="609">
        <v>5329.9421425126484</v>
      </c>
    </row>
    <row r="41" spans="1:3" ht="18.75">
      <c r="A41" s="607" t="s">
        <v>1189</v>
      </c>
      <c r="B41" s="608">
        <v>11279.119480265912</v>
      </c>
      <c r="C41" s="609">
        <v>10586.938514895304</v>
      </c>
    </row>
    <row r="42" spans="1:3" ht="18.75">
      <c r="A42" s="607" t="s">
        <v>1190</v>
      </c>
      <c r="B42" s="608">
        <v>568.23353265434571</v>
      </c>
      <c r="C42" s="609">
        <v>685.80204063148517</v>
      </c>
    </row>
    <row r="43" spans="1:3" ht="18.75">
      <c r="A43" s="607" t="s">
        <v>1191</v>
      </c>
      <c r="B43" s="608">
        <v>562.18400341000006</v>
      </c>
      <c r="C43" s="609">
        <v>544.87890609999988</v>
      </c>
    </row>
    <row r="44" spans="1:3" ht="18.75">
      <c r="A44" s="607" t="s">
        <v>1192</v>
      </c>
      <c r="B44" s="608">
        <v>8040.4188842915664</v>
      </c>
      <c r="C44" s="609">
        <v>6730.1857777038185</v>
      </c>
    </row>
    <row r="45" spans="1:3" ht="18.75">
      <c r="A45" s="607" t="s">
        <v>1193</v>
      </c>
      <c r="B45" s="608">
        <v>2108.2830599099998</v>
      </c>
      <c r="C45" s="609">
        <v>2626.0717904599996</v>
      </c>
    </row>
    <row r="46" spans="1:3">
      <c r="A46" s="604" t="s">
        <v>1194</v>
      </c>
      <c r="B46" s="605">
        <v>989.40731985540538</v>
      </c>
      <c r="C46" s="606">
        <v>1169.9335506883444</v>
      </c>
    </row>
    <row r="47" spans="1:3">
      <c r="A47" s="604" t="s">
        <v>1195</v>
      </c>
      <c r="B47" s="605">
        <v>1778.4716138885456</v>
      </c>
      <c r="C47" s="606">
        <v>2116.8371891723364</v>
      </c>
    </row>
    <row r="48" spans="1:3">
      <c r="A48" s="601" t="s">
        <v>1196</v>
      </c>
      <c r="B48" s="602">
        <v>22800.160001165212</v>
      </c>
      <c r="C48" s="603">
        <v>22318.089768967991</v>
      </c>
    </row>
    <row r="49" spans="1:3">
      <c r="A49" s="604" t="s">
        <v>1197</v>
      </c>
      <c r="B49" s="605">
        <v>3713.2344964130989</v>
      </c>
      <c r="C49" s="606">
        <v>3814.1415699260692</v>
      </c>
    </row>
    <row r="50" spans="1:3">
      <c r="A50" s="604" t="s">
        <v>1198</v>
      </c>
      <c r="B50" s="605">
        <v>12371.716636078914</v>
      </c>
      <c r="C50" s="606">
        <v>11908.607755565188</v>
      </c>
    </row>
    <row r="51" spans="1:3">
      <c r="A51" s="604" t="s">
        <v>1199</v>
      </c>
      <c r="B51" s="605">
        <v>6715.2088686731986</v>
      </c>
      <c r="C51" s="606">
        <v>6595.3404434767344</v>
      </c>
    </row>
    <row r="52" spans="1:3">
      <c r="A52" s="601" t="s">
        <v>1200</v>
      </c>
      <c r="B52" s="602">
        <v>3064.0438195343104</v>
      </c>
      <c r="C52" s="603">
        <v>3070.1268158295575</v>
      </c>
    </row>
    <row r="53" spans="1:3">
      <c r="A53" s="604" t="s">
        <v>1201</v>
      </c>
      <c r="B53" s="605">
        <v>904.36691607397006</v>
      </c>
      <c r="C53" s="606">
        <v>754.76534295986914</v>
      </c>
    </row>
    <row r="54" spans="1:3">
      <c r="A54" s="604" t="s">
        <v>1202</v>
      </c>
      <c r="B54" s="605">
        <v>635.61867838635669</v>
      </c>
      <c r="C54" s="606">
        <v>716.94814714231836</v>
      </c>
    </row>
    <row r="55" spans="1:3">
      <c r="A55" s="604" t="s">
        <v>1203</v>
      </c>
      <c r="B55" s="605">
        <v>120.6073428149967</v>
      </c>
      <c r="C55" s="606">
        <v>9.8832286462264403</v>
      </c>
    </row>
    <row r="56" spans="1:3">
      <c r="A56" s="604" t="s">
        <v>1204</v>
      </c>
      <c r="B56" s="605">
        <v>1397.9948982689866</v>
      </c>
      <c r="C56" s="606">
        <v>1585.7384394811438</v>
      </c>
    </row>
    <row r="57" spans="1:3">
      <c r="A57" s="604" t="s">
        <v>1205</v>
      </c>
      <c r="B57" s="605">
        <v>5.45598399</v>
      </c>
      <c r="C57" s="606">
        <v>2.7916576000000002</v>
      </c>
    </row>
    <row r="58" spans="1:3">
      <c r="A58" s="601" t="s">
        <v>1206</v>
      </c>
      <c r="B58" s="602">
        <v>38425.15141115641</v>
      </c>
      <c r="C58" s="603">
        <v>39236.836205219035</v>
      </c>
    </row>
    <row r="59" spans="1:3">
      <c r="A59" s="604" t="s">
        <v>1207</v>
      </c>
      <c r="B59" s="605">
        <v>37627.832906042779</v>
      </c>
      <c r="C59" s="606">
        <v>38398.727954893737</v>
      </c>
    </row>
    <row r="60" spans="1:3" ht="18.75">
      <c r="A60" s="607" t="s">
        <v>1208</v>
      </c>
      <c r="B60" s="608">
        <v>32315.189260816154</v>
      </c>
      <c r="C60" s="609">
        <v>33238.504580495865</v>
      </c>
    </row>
    <row r="61" spans="1:3" ht="18.75">
      <c r="A61" s="607" t="s">
        <v>1209</v>
      </c>
      <c r="B61" s="608">
        <v>4178.5445180746656</v>
      </c>
      <c r="C61" s="609">
        <v>4108.8525092024993</v>
      </c>
    </row>
    <row r="62" spans="1:3" ht="18.75">
      <c r="A62" s="607" t="s">
        <v>1210</v>
      </c>
      <c r="B62" s="608">
        <v>417.28972320999998</v>
      </c>
      <c r="C62" s="609">
        <v>323.40930238999999</v>
      </c>
    </row>
    <row r="63" spans="1:3" ht="18.75">
      <c r="A63" s="607" t="s">
        <v>1211</v>
      </c>
      <c r="B63" s="608">
        <v>263.53905661195387</v>
      </c>
      <c r="C63" s="609">
        <v>225.3428865353782</v>
      </c>
    </row>
    <row r="64" spans="1:3" ht="18.75">
      <c r="A64" s="607" t="s">
        <v>1212</v>
      </c>
      <c r="B64" s="608">
        <v>20.896761630000004</v>
      </c>
      <c r="C64" s="609">
        <v>20.494934709999995</v>
      </c>
    </row>
    <row r="65" spans="1:3" ht="18.75">
      <c r="A65" s="607" t="s">
        <v>1213</v>
      </c>
      <c r="B65" s="608">
        <v>432.37358570000004</v>
      </c>
      <c r="C65" s="609">
        <v>482.12374155999993</v>
      </c>
    </row>
    <row r="66" spans="1:3">
      <c r="A66" s="611" t="s">
        <v>1214</v>
      </c>
      <c r="B66" s="612">
        <v>797.31850511363166</v>
      </c>
      <c r="C66" s="613">
        <v>838.1082503252909</v>
      </c>
    </row>
    <row r="67" spans="1:3" ht="18.75">
      <c r="A67" s="614" t="s">
        <v>1215</v>
      </c>
      <c r="B67" s="605"/>
      <c r="C67" s="615"/>
    </row>
    <row r="68" spans="1:3" ht="18.75">
      <c r="A68" s="614"/>
      <c r="B68" s="605"/>
      <c r="C68" s="595"/>
    </row>
    <row r="69" spans="1:3" ht="21" customHeight="1">
      <c r="A69" s="616" t="s">
        <v>1153</v>
      </c>
      <c r="B69" s="617">
        <v>2018</v>
      </c>
      <c r="C69" s="618">
        <v>2019</v>
      </c>
    </row>
    <row r="70" spans="1:3">
      <c r="A70" s="601" t="s">
        <v>1216</v>
      </c>
      <c r="B70" s="602">
        <v>3016.8562111851979</v>
      </c>
      <c r="C70" s="619">
        <v>3452.1531829052497</v>
      </c>
    </row>
    <row r="71" spans="1:3">
      <c r="A71" s="604" t="s">
        <v>1217</v>
      </c>
      <c r="B71" s="605">
        <v>777.40931433000003</v>
      </c>
      <c r="C71" s="605">
        <v>927.36373035999998</v>
      </c>
    </row>
    <row r="72" spans="1:3" ht="36">
      <c r="A72" s="620" t="s">
        <v>1218</v>
      </c>
      <c r="B72" s="605">
        <v>236.71544947000001</v>
      </c>
      <c r="C72" s="605">
        <v>207.46484647</v>
      </c>
    </row>
    <row r="73" spans="1:3">
      <c r="A73" s="604" t="s">
        <v>1219</v>
      </c>
      <c r="B73" s="605">
        <v>15.904865060000001</v>
      </c>
      <c r="C73" s="605">
        <v>133.54397635999999</v>
      </c>
    </row>
    <row r="74" spans="1:3">
      <c r="A74" s="604" t="s">
        <v>1220</v>
      </c>
      <c r="B74" s="605">
        <v>1443.7463754851981</v>
      </c>
      <c r="C74" s="605">
        <v>1081.3183266424242</v>
      </c>
    </row>
    <row r="75" spans="1:3">
      <c r="A75" s="604" t="s">
        <v>1221</v>
      </c>
      <c r="B75" s="605">
        <v>348.26765365</v>
      </c>
      <c r="C75" s="605">
        <v>931.48849087999997</v>
      </c>
    </row>
    <row r="76" spans="1:3">
      <c r="A76" s="604" t="s">
        <v>1222</v>
      </c>
      <c r="B76" s="605">
        <v>194.81255318999999</v>
      </c>
      <c r="C76" s="605">
        <v>170.97381219282576</v>
      </c>
    </row>
    <row r="77" spans="1:3">
      <c r="A77" s="601" t="s">
        <v>1223</v>
      </c>
      <c r="B77" s="602">
        <v>13054.165974237629</v>
      </c>
      <c r="C77" s="602">
        <v>16271.864887986461</v>
      </c>
    </row>
    <row r="78" spans="1:3">
      <c r="A78" s="601" t="s">
        <v>1224</v>
      </c>
      <c r="B78" s="602">
        <v>3320.50109802103</v>
      </c>
      <c r="C78" s="602">
        <v>1851.7628743980026</v>
      </c>
    </row>
    <row r="79" spans="1:3">
      <c r="A79" s="604" t="s">
        <v>1225</v>
      </c>
      <c r="B79" s="605">
        <v>228.27805297346137</v>
      </c>
      <c r="C79" s="605">
        <v>321.25809224132172</v>
      </c>
    </row>
    <row r="80" spans="1:3">
      <c r="A80" s="604" t="s">
        <v>1226</v>
      </c>
      <c r="B80" s="605">
        <v>2339.5853679675688</v>
      </c>
      <c r="C80" s="605">
        <v>1016.9366556266809</v>
      </c>
    </row>
    <row r="81" spans="1:3">
      <c r="A81" s="604" t="s">
        <v>1227</v>
      </c>
      <c r="B81" s="605">
        <v>39.429345579999996</v>
      </c>
      <c r="C81" s="605">
        <v>50.461594609999999</v>
      </c>
    </row>
    <row r="82" spans="1:3">
      <c r="A82" s="604" t="s">
        <v>1228</v>
      </c>
      <c r="B82" s="605">
        <v>14.86773691</v>
      </c>
      <c r="C82" s="605">
        <v>8.3106228200000007</v>
      </c>
    </row>
    <row r="83" spans="1:3">
      <c r="A83" s="604" t="s">
        <v>1229</v>
      </c>
      <c r="B83" s="605">
        <v>88.267082079999994</v>
      </c>
      <c r="C83" s="605">
        <v>97.898222779999998</v>
      </c>
    </row>
    <row r="84" spans="1:3">
      <c r="A84" s="604" t="s">
        <v>1230</v>
      </c>
      <c r="B84" s="605">
        <v>610.07351251</v>
      </c>
      <c r="C84" s="605">
        <v>356.89768631999999</v>
      </c>
    </row>
    <row r="85" spans="1:3">
      <c r="A85" s="601" t="s">
        <v>1231</v>
      </c>
      <c r="B85" s="602">
        <v>4735.6540993549061</v>
      </c>
      <c r="C85" s="602">
        <v>4394.0427824351282</v>
      </c>
    </row>
    <row r="86" spans="1:3">
      <c r="A86" s="604" t="s">
        <v>1232</v>
      </c>
      <c r="B86" s="605">
        <v>929.12326751000012</v>
      </c>
      <c r="C86" s="605">
        <v>1081.49816319</v>
      </c>
    </row>
    <row r="87" spans="1:3">
      <c r="A87" s="604" t="s">
        <v>1233</v>
      </c>
      <c r="B87" s="605">
        <v>0.60937330000000001</v>
      </c>
      <c r="C87" s="605">
        <v>9.292908409999999</v>
      </c>
    </row>
    <row r="88" spans="1:3">
      <c r="A88" s="604" t="s">
        <v>1234</v>
      </c>
      <c r="B88" s="605">
        <v>699.18219595781102</v>
      </c>
      <c r="C88" s="605">
        <v>462.4409699676267</v>
      </c>
    </row>
    <row r="89" spans="1:3">
      <c r="A89" s="604" t="s">
        <v>1235</v>
      </c>
      <c r="B89" s="605">
        <v>42.945483719999999</v>
      </c>
      <c r="C89" s="605">
        <v>32.667780919999998</v>
      </c>
    </row>
    <row r="90" spans="1:3">
      <c r="A90" s="604" t="s">
        <v>1236</v>
      </c>
      <c r="B90" s="605">
        <v>68.371613060000001</v>
      </c>
      <c r="C90" s="605">
        <v>67.540155549999994</v>
      </c>
    </row>
    <row r="91" spans="1:3">
      <c r="A91" s="604" t="s">
        <v>1237</v>
      </c>
      <c r="B91" s="605">
        <v>2995.4221658070951</v>
      </c>
      <c r="C91" s="605">
        <v>2740.6028043975016</v>
      </c>
    </row>
    <row r="92" spans="1:3">
      <c r="A92" s="601" t="s">
        <v>1238</v>
      </c>
      <c r="B92" s="602">
        <v>1242.0332390300002</v>
      </c>
      <c r="C92" s="602">
        <v>1172.8917102400001</v>
      </c>
    </row>
    <row r="93" spans="1:3">
      <c r="A93" s="604" t="s">
        <v>1239</v>
      </c>
      <c r="B93" s="605">
        <v>112.00596852</v>
      </c>
      <c r="C93" s="605">
        <v>133.23064553</v>
      </c>
    </row>
    <row r="94" spans="1:3">
      <c r="A94" s="604" t="s">
        <v>1240</v>
      </c>
      <c r="B94" s="605">
        <v>203.84719863999999</v>
      </c>
      <c r="C94" s="605">
        <v>230.65142306000001</v>
      </c>
    </row>
    <row r="95" spans="1:3">
      <c r="A95" s="604" t="s">
        <v>1241</v>
      </c>
      <c r="B95" s="605">
        <v>603.03403987000002</v>
      </c>
      <c r="C95" s="605">
        <v>504.73322657</v>
      </c>
    </row>
    <row r="96" spans="1:3">
      <c r="A96" s="604" t="s">
        <v>1242</v>
      </c>
      <c r="B96" s="605">
        <v>252.28236833</v>
      </c>
      <c r="C96" s="605">
        <v>251.59415559000001</v>
      </c>
    </row>
    <row r="97" spans="1:238">
      <c r="A97" s="604" t="s">
        <v>1243</v>
      </c>
      <c r="B97" s="605">
        <v>70.863663670000008</v>
      </c>
      <c r="C97" s="605">
        <v>52.68225949</v>
      </c>
    </row>
    <row r="98" spans="1:238">
      <c r="A98" s="601" t="s">
        <v>1244</v>
      </c>
      <c r="B98" s="602">
        <v>332.88160106999999</v>
      </c>
      <c r="C98" s="602">
        <v>817.84299290000001</v>
      </c>
    </row>
    <row r="99" spans="1:238">
      <c r="A99" s="604" t="s">
        <v>1245</v>
      </c>
      <c r="B99" s="605">
        <v>276.79939337000002</v>
      </c>
      <c r="C99" s="605">
        <v>708.66899586999989</v>
      </c>
    </row>
    <row r="100" spans="1:238">
      <c r="A100" s="604" t="s">
        <v>1246</v>
      </c>
      <c r="B100" s="605">
        <v>56.082207700000005</v>
      </c>
      <c r="C100" s="605">
        <v>109.17399703</v>
      </c>
    </row>
    <row r="101" spans="1:238">
      <c r="A101" s="601" t="s">
        <v>1247</v>
      </c>
      <c r="B101" s="602">
        <v>752.56871347000003</v>
      </c>
      <c r="C101" s="602">
        <v>781.24142451000012</v>
      </c>
    </row>
    <row r="102" spans="1:238">
      <c r="A102" s="604" t="s">
        <v>1248</v>
      </c>
      <c r="B102" s="605">
        <v>104.623650010001</v>
      </c>
      <c r="C102" s="605">
        <v>188.57867988999999</v>
      </c>
    </row>
    <row r="103" spans="1:238">
      <c r="A103" s="604" t="s">
        <v>1249</v>
      </c>
      <c r="B103" s="605">
        <v>0.13283904000000002</v>
      </c>
      <c r="C103" s="605">
        <v>1.68442589</v>
      </c>
    </row>
    <row r="104" spans="1:238">
      <c r="A104" s="604" t="s">
        <v>1250</v>
      </c>
      <c r="B104" s="605">
        <v>20.850048260000001</v>
      </c>
      <c r="C104" s="605">
        <v>27.01073057</v>
      </c>
    </row>
    <row r="105" spans="1:238">
      <c r="A105" s="604" t="s">
        <v>1251</v>
      </c>
      <c r="B105" s="605">
        <v>626.96217615999899</v>
      </c>
      <c r="C105" s="605">
        <v>563.9675881600001</v>
      </c>
    </row>
    <row r="106" spans="1:238">
      <c r="A106" s="601" t="s">
        <v>1252</v>
      </c>
      <c r="B106" s="602">
        <v>900.56745968404528</v>
      </c>
      <c r="C106" s="602">
        <v>868.68489541737688</v>
      </c>
    </row>
    <row r="107" spans="1:238">
      <c r="A107" s="604" t="s">
        <v>1253</v>
      </c>
      <c r="B107" s="605">
        <v>56.644757870000007</v>
      </c>
      <c r="C107" s="605">
        <v>40.533767599999997</v>
      </c>
    </row>
    <row r="108" spans="1:238">
      <c r="A108" s="604" t="s">
        <v>1254</v>
      </c>
      <c r="B108" s="605">
        <v>226.98111864404731</v>
      </c>
      <c r="C108" s="605">
        <v>212.89760684737499</v>
      </c>
    </row>
    <row r="109" spans="1:238">
      <c r="A109" s="611" t="s">
        <v>1255</v>
      </c>
      <c r="B109" s="612">
        <v>616.94158316999801</v>
      </c>
      <c r="C109" s="612">
        <v>615.25352097000189</v>
      </c>
    </row>
    <row r="110" spans="1:238">
      <c r="A110" s="598" t="s">
        <v>1256</v>
      </c>
      <c r="B110" s="621">
        <v>100690.27895274188</v>
      </c>
      <c r="C110" s="621">
        <v>112119.3569155748</v>
      </c>
    </row>
    <row r="111" spans="1:238" ht="18.75">
      <c r="A111" s="607" t="s">
        <v>1257</v>
      </c>
      <c r="B111" s="622">
        <v>65721.019359793965</v>
      </c>
      <c r="C111" s="622">
        <v>72564.117397860013</v>
      </c>
    </row>
    <row r="112" spans="1:238" s="4717" customFormat="1">
      <c r="A112" s="598" t="s">
        <v>1258</v>
      </c>
      <c r="B112" s="623">
        <v>41062.730670763878</v>
      </c>
      <c r="C112" s="623">
        <v>41961.010925317125</v>
      </c>
      <c r="D112" s="594"/>
      <c r="E112" s="594"/>
      <c r="F112" s="594"/>
      <c r="G112" s="594"/>
      <c r="H112" s="594"/>
      <c r="I112" s="594"/>
      <c r="J112" s="594"/>
      <c r="K112" s="594"/>
      <c r="L112" s="594"/>
      <c r="M112" s="594"/>
      <c r="N112" s="594"/>
      <c r="O112" s="594"/>
      <c r="P112" s="594"/>
      <c r="Q112" s="594"/>
      <c r="R112" s="594"/>
      <c r="S112" s="594"/>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4"/>
      <c r="BG112" s="594"/>
      <c r="BH112" s="594"/>
      <c r="BI112" s="594"/>
      <c r="BJ112" s="594"/>
      <c r="BK112" s="594"/>
      <c r="BL112" s="594"/>
      <c r="BM112" s="594"/>
      <c r="BN112" s="594"/>
      <c r="BO112" s="594"/>
      <c r="BP112" s="594"/>
      <c r="BQ112" s="594"/>
      <c r="BR112" s="594"/>
      <c r="BS112" s="594"/>
      <c r="BT112" s="594"/>
      <c r="BU112" s="594"/>
      <c r="BV112" s="594"/>
      <c r="BW112" s="594"/>
      <c r="BX112" s="594"/>
      <c r="BY112" s="594"/>
      <c r="BZ112" s="594"/>
      <c r="CA112" s="594"/>
      <c r="CB112" s="594"/>
      <c r="CC112" s="594"/>
      <c r="CD112" s="594"/>
      <c r="CE112" s="594"/>
      <c r="CF112" s="594"/>
      <c r="CG112" s="594"/>
      <c r="CH112" s="594"/>
      <c r="CI112" s="594"/>
      <c r="CJ112" s="594"/>
      <c r="CK112" s="594"/>
      <c r="CL112" s="594"/>
      <c r="CM112" s="594"/>
      <c r="CN112" s="594"/>
      <c r="CO112" s="594"/>
      <c r="CP112" s="594"/>
      <c r="CQ112" s="594"/>
      <c r="CR112" s="594"/>
      <c r="CS112" s="594"/>
      <c r="CT112" s="594"/>
      <c r="CU112" s="594"/>
      <c r="CV112" s="594"/>
      <c r="CW112" s="594"/>
      <c r="CX112" s="594"/>
      <c r="CY112" s="594"/>
      <c r="CZ112" s="594"/>
      <c r="DA112" s="594"/>
      <c r="DB112" s="594"/>
      <c r="DC112" s="594"/>
      <c r="DD112" s="594"/>
      <c r="DE112" s="594"/>
      <c r="DF112" s="594"/>
      <c r="DG112" s="594"/>
      <c r="DH112" s="594"/>
      <c r="DI112" s="594"/>
      <c r="DJ112" s="594"/>
      <c r="DK112" s="594"/>
      <c r="DL112" s="594"/>
      <c r="DM112" s="594"/>
      <c r="DN112" s="594"/>
      <c r="DO112" s="594"/>
      <c r="DP112" s="594"/>
      <c r="DQ112" s="594"/>
      <c r="DR112" s="594"/>
      <c r="DS112" s="594"/>
      <c r="DT112" s="594"/>
      <c r="DU112" s="594"/>
      <c r="DV112" s="594"/>
      <c r="DW112" s="594"/>
      <c r="DX112" s="594"/>
      <c r="DY112" s="594"/>
      <c r="DZ112" s="594"/>
      <c r="EA112" s="594"/>
      <c r="EB112" s="594"/>
      <c r="EC112" s="594"/>
      <c r="ED112" s="594"/>
      <c r="EE112" s="594"/>
      <c r="EF112" s="594"/>
      <c r="EG112" s="594"/>
      <c r="EH112" s="594"/>
      <c r="EI112" s="594"/>
      <c r="EJ112" s="594"/>
      <c r="EK112" s="594"/>
      <c r="EL112" s="594"/>
      <c r="EM112" s="594"/>
      <c r="EN112" s="594"/>
      <c r="EO112" s="594"/>
      <c r="EP112" s="594"/>
      <c r="EQ112" s="594"/>
      <c r="ER112" s="594"/>
      <c r="ES112" s="594"/>
      <c r="ET112" s="594"/>
      <c r="EU112" s="594"/>
      <c r="EV112" s="594"/>
      <c r="EW112" s="594"/>
      <c r="EX112" s="594"/>
      <c r="EY112" s="594"/>
      <c r="EZ112" s="594"/>
      <c r="FA112" s="594"/>
      <c r="FB112" s="594"/>
      <c r="FC112" s="594"/>
      <c r="FD112" s="594"/>
      <c r="FE112" s="594"/>
      <c r="FF112" s="594"/>
      <c r="FG112" s="594"/>
      <c r="FH112" s="594"/>
      <c r="FI112" s="594"/>
      <c r="FJ112" s="594"/>
      <c r="FK112" s="594"/>
      <c r="FL112" s="594"/>
      <c r="FM112" s="594"/>
      <c r="FN112" s="594"/>
      <c r="FO112" s="594"/>
      <c r="FP112" s="594"/>
      <c r="FQ112" s="594"/>
      <c r="FR112" s="594"/>
      <c r="FS112" s="594"/>
      <c r="FT112" s="594"/>
      <c r="FU112" s="594"/>
      <c r="FV112" s="594"/>
      <c r="FW112" s="594"/>
      <c r="FX112" s="594"/>
      <c r="FY112" s="594"/>
      <c r="FZ112" s="594"/>
      <c r="GA112" s="594"/>
      <c r="GB112" s="594"/>
      <c r="GC112" s="594"/>
      <c r="GD112" s="594"/>
      <c r="GE112" s="594"/>
      <c r="GF112" s="594"/>
      <c r="GG112" s="594"/>
      <c r="GH112" s="594"/>
      <c r="GI112" s="594"/>
      <c r="GJ112" s="594"/>
      <c r="GK112" s="594"/>
      <c r="GL112" s="594"/>
      <c r="GM112" s="594"/>
      <c r="GN112" s="594"/>
      <c r="GO112" s="594"/>
      <c r="GP112" s="594"/>
      <c r="GQ112" s="594"/>
      <c r="GR112" s="594"/>
      <c r="GS112" s="594"/>
      <c r="GT112" s="594"/>
      <c r="GU112" s="594"/>
      <c r="GV112" s="594"/>
      <c r="GW112" s="594"/>
      <c r="GX112" s="594"/>
      <c r="GY112" s="594"/>
      <c r="GZ112" s="594"/>
      <c r="HA112" s="594"/>
      <c r="HB112" s="594"/>
      <c r="HC112" s="594"/>
      <c r="HD112" s="594"/>
      <c r="HE112" s="594"/>
      <c r="HF112" s="594"/>
      <c r="HG112" s="594"/>
      <c r="HH112" s="594"/>
      <c r="HI112" s="594"/>
      <c r="HJ112" s="594"/>
      <c r="HK112" s="594"/>
      <c r="HL112" s="594"/>
      <c r="HM112" s="594"/>
      <c r="HN112" s="594"/>
      <c r="HO112" s="594"/>
      <c r="HP112" s="594"/>
      <c r="HQ112" s="594"/>
      <c r="HR112" s="594"/>
      <c r="HS112" s="594"/>
      <c r="HT112" s="594"/>
      <c r="HU112" s="594"/>
      <c r="HV112" s="594"/>
      <c r="HW112" s="594"/>
      <c r="HX112" s="594"/>
      <c r="HY112" s="594"/>
      <c r="HZ112" s="594"/>
      <c r="IA112" s="594"/>
      <c r="IB112" s="594"/>
      <c r="IC112" s="594"/>
      <c r="ID112" s="594"/>
    </row>
    <row r="113" spans="1:238" s="4718" customFormat="1">
      <c r="A113" s="624" t="s">
        <v>1259</v>
      </c>
      <c r="B113" s="625">
        <v>5008.3768700009841</v>
      </c>
      <c r="C113" s="625">
        <v>3011.8232440220172</v>
      </c>
      <c r="D113" s="594"/>
      <c r="E113" s="594"/>
      <c r="F113" s="594"/>
      <c r="G113" s="594"/>
      <c r="H113" s="594"/>
      <c r="I113" s="594"/>
      <c r="J113" s="594"/>
      <c r="K113" s="594"/>
      <c r="L113" s="594"/>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94"/>
      <c r="AK113" s="594"/>
      <c r="AL113" s="594"/>
      <c r="AM113" s="594"/>
      <c r="AN113" s="594"/>
      <c r="AO113" s="594"/>
      <c r="AP113" s="594"/>
      <c r="AQ113" s="594"/>
      <c r="AR113" s="594"/>
      <c r="AS113" s="594"/>
      <c r="AT113" s="594"/>
      <c r="AU113" s="594"/>
      <c r="AV113" s="594"/>
      <c r="AW113" s="594"/>
      <c r="AX113" s="594"/>
      <c r="AY113" s="594"/>
      <c r="AZ113" s="594"/>
      <c r="BA113" s="594"/>
      <c r="BB113" s="594"/>
      <c r="BC113" s="594"/>
      <c r="BD113" s="594"/>
      <c r="BE113" s="594"/>
      <c r="BF113" s="594"/>
      <c r="BG113" s="594"/>
      <c r="BH113" s="594"/>
      <c r="BI113" s="594"/>
      <c r="BJ113" s="594"/>
      <c r="BK113" s="594"/>
      <c r="BL113" s="594"/>
      <c r="BM113" s="594"/>
      <c r="BN113" s="594"/>
      <c r="BO113" s="594"/>
      <c r="BP113" s="594"/>
      <c r="BQ113" s="594"/>
      <c r="BR113" s="594"/>
      <c r="BS113" s="594"/>
      <c r="BT113" s="594"/>
      <c r="BU113" s="594"/>
      <c r="BV113" s="594"/>
      <c r="BW113" s="594"/>
      <c r="BX113" s="594"/>
      <c r="BY113" s="594"/>
      <c r="BZ113" s="594"/>
      <c r="CA113" s="594"/>
      <c r="CB113" s="594"/>
      <c r="CC113" s="594"/>
      <c r="CD113" s="594"/>
      <c r="CE113" s="594"/>
      <c r="CF113" s="594"/>
      <c r="CG113" s="594"/>
      <c r="CH113" s="594"/>
      <c r="CI113" s="594"/>
      <c r="CJ113" s="594"/>
      <c r="CK113" s="594"/>
      <c r="CL113" s="594"/>
      <c r="CM113" s="594"/>
      <c r="CN113" s="594"/>
      <c r="CO113" s="594"/>
      <c r="CP113" s="594"/>
      <c r="CQ113" s="594"/>
      <c r="CR113" s="594"/>
      <c r="CS113" s="594"/>
      <c r="CT113" s="594"/>
      <c r="CU113" s="594"/>
      <c r="CV113" s="594"/>
      <c r="CW113" s="594"/>
      <c r="CX113" s="594"/>
      <c r="CY113" s="594"/>
      <c r="CZ113" s="594"/>
      <c r="DA113" s="594"/>
      <c r="DB113" s="594"/>
      <c r="DC113" s="594"/>
      <c r="DD113" s="594"/>
      <c r="DE113" s="594"/>
      <c r="DF113" s="594"/>
      <c r="DG113" s="594"/>
      <c r="DH113" s="594"/>
      <c r="DI113" s="594"/>
      <c r="DJ113" s="594"/>
      <c r="DK113" s="594"/>
      <c r="DL113" s="594"/>
      <c r="DM113" s="594"/>
      <c r="DN113" s="594"/>
      <c r="DO113" s="594"/>
      <c r="DP113" s="594"/>
      <c r="DQ113" s="594"/>
      <c r="DR113" s="594"/>
      <c r="DS113" s="594"/>
      <c r="DT113" s="594"/>
      <c r="DU113" s="594"/>
      <c r="DV113" s="594"/>
      <c r="DW113" s="594"/>
      <c r="DX113" s="594"/>
      <c r="DY113" s="594"/>
      <c r="DZ113" s="594"/>
      <c r="EA113" s="594"/>
      <c r="EB113" s="594"/>
      <c r="EC113" s="594"/>
      <c r="ED113" s="594"/>
      <c r="EE113" s="594"/>
      <c r="EF113" s="594"/>
      <c r="EG113" s="594"/>
      <c r="EH113" s="594"/>
      <c r="EI113" s="594"/>
      <c r="EJ113" s="594"/>
      <c r="EK113" s="594"/>
      <c r="EL113" s="594"/>
      <c r="EM113" s="594"/>
      <c r="EN113" s="594"/>
      <c r="EO113" s="594"/>
      <c r="EP113" s="594"/>
      <c r="EQ113" s="594"/>
      <c r="ER113" s="594"/>
      <c r="ES113" s="594"/>
      <c r="ET113" s="594"/>
      <c r="EU113" s="594"/>
      <c r="EV113" s="594"/>
      <c r="EW113" s="594"/>
      <c r="EX113" s="594"/>
      <c r="EY113" s="594"/>
      <c r="EZ113" s="594"/>
      <c r="FA113" s="594"/>
      <c r="FB113" s="594"/>
      <c r="FC113" s="594"/>
      <c r="FD113" s="594"/>
      <c r="FE113" s="594"/>
      <c r="FF113" s="594"/>
      <c r="FG113" s="594"/>
      <c r="FH113" s="594"/>
      <c r="FI113" s="594"/>
      <c r="FJ113" s="594"/>
      <c r="FK113" s="594"/>
      <c r="FL113" s="594"/>
      <c r="FM113" s="594"/>
      <c r="FN113" s="594"/>
      <c r="FO113" s="594"/>
      <c r="FP113" s="594"/>
      <c r="FQ113" s="594"/>
      <c r="FR113" s="594"/>
      <c r="FS113" s="594"/>
      <c r="FT113" s="594"/>
      <c r="FU113" s="594"/>
      <c r="FV113" s="594"/>
      <c r="FW113" s="594"/>
      <c r="FX113" s="594"/>
      <c r="FY113" s="594"/>
      <c r="FZ113" s="594"/>
      <c r="GA113" s="594"/>
      <c r="GB113" s="594"/>
      <c r="GC113" s="594"/>
      <c r="GD113" s="594"/>
      <c r="GE113" s="594"/>
      <c r="GF113" s="594"/>
      <c r="GG113" s="594"/>
      <c r="GH113" s="594"/>
      <c r="GI113" s="594"/>
      <c r="GJ113" s="594"/>
      <c r="GK113" s="594"/>
      <c r="GL113" s="594"/>
      <c r="GM113" s="594"/>
      <c r="GN113" s="594"/>
      <c r="GO113" s="594"/>
      <c r="GP113" s="594"/>
      <c r="GQ113" s="594"/>
      <c r="GR113" s="594"/>
      <c r="GS113" s="594"/>
      <c r="GT113" s="594"/>
      <c r="GU113" s="594"/>
      <c r="GV113" s="594"/>
      <c r="GW113" s="594"/>
      <c r="GX113" s="594"/>
      <c r="GY113" s="594"/>
      <c r="GZ113" s="594"/>
      <c r="HA113" s="594"/>
      <c r="HB113" s="594"/>
      <c r="HC113" s="594"/>
      <c r="HD113" s="594"/>
      <c r="HE113" s="594"/>
      <c r="HF113" s="594"/>
      <c r="HG113" s="594"/>
      <c r="HH113" s="594"/>
      <c r="HI113" s="594"/>
      <c r="HJ113" s="594"/>
      <c r="HK113" s="594"/>
      <c r="HL113" s="594"/>
      <c r="HM113" s="594"/>
      <c r="HN113" s="594"/>
      <c r="HO113" s="594"/>
      <c r="HP113" s="594"/>
      <c r="HQ113" s="594"/>
      <c r="HR113" s="594"/>
      <c r="HS113" s="594"/>
      <c r="HT113" s="594"/>
      <c r="HU113" s="594"/>
      <c r="HV113" s="594"/>
      <c r="HW113" s="594"/>
      <c r="HX113" s="594"/>
      <c r="HY113" s="594"/>
      <c r="HZ113" s="594"/>
      <c r="IA113" s="594"/>
      <c r="IB113" s="594"/>
      <c r="IC113" s="594"/>
      <c r="ID113" s="594"/>
    </row>
    <row r="114" spans="1:238">
      <c r="A114" s="601" t="s">
        <v>1260</v>
      </c>
      <c r="B114" s="623">
        <v>27879.821988639636</v>
      </c>
      <c r="C114" s="623">
        <v>35811.819813221009</v>
      </c>
    </row>
    <row r="115" spans="1:238">
      <c r="A115" s="601" t="s">
        <v>1261</v>
      </c>
      <c r="B115" s="623">
        <v>25822.464193973603</v>
      </c>
      <c r="C115" s="623">
        <v>30913.775075286903</v>
      </c>
    </row>
    <row r="116" spans="1:238">
      <c r="A116" s="626" t="s">
        <v>1262</v>
      </c>
      <c r="B116" s="627">
        <v>8066.5292533628299</v>
      </c>
      <c r="C116" s="627">
        <v>5912.8337150957932</v>
      </c>
    </row>
    <row r="117" spans="1:238">
      <c r="A117" s="626" t="s">
        <v>1263</v>
      </c>
      <c r="B117" s="627">
        <v>359661.30417582073</v>
      </c>
      <c r="C117" s="627">
        <v>381064.98067154427</v>
      </c>
    </row>
    <row r="118" spans="1:238">
      <c r="A118" s="628" t="s">
        <v>1264</v>
      </c>
      <c r="B118" s="625">
        <v>297892.48873984459</v>
      </c>
      <c r="C118" s="625">
        <v>308426.55206794059</v>
      </c>
    </row>
    <row r="119" spans="1:238" s="610" customFormat="1" ht="17.25" customHeight="1">
      <c r="A119" s="629" t="s">
        <v>1116</v>
      </c>
      <c r="B119" s="630"/>
      <c r="C119" s="631"/>
    </row>
    <row r="120" spans="1:238" ht="33" customHeight="1">
      <c r="A120" s="6423" t="s">
        <v>1265</v>
      </c>
      <c r="B120" s="6423"/>
      <c r="C120" s="632"/>
    </row>
    <row r="121" spans="1:238" ht="18" customHeight="1">
      <c r="A121" s="633" t="s">
        <v>1266</v>
      </c>
    </row>
  </sheetData>
  <mergeCells count="2">
    <mergeCell ref="A120:B120"/>
    <mergeCell ref="A1:C1"/>
  </mergeCells>
  <hyperlinks>
    <hyperlink ref="A1" location="CONTENT!A1" display="Back to table of contents"/>
  </hyperlinks>
  <pageMargins left="0.75" right="0.75" top="0.75" bottom="0.75" header="0.3" footer="0"/>
  <pageSetup scale="71" orientation="portrait" r:id="rId1"/>
  <rowBreaks count="1" manualBreakCount="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D55"/>
  <sheetViews>
    <sheetView zoomScale="70" zoomScaleNormal="70" zoomScaleSheetLayoutView="55" workbookViewId="0">
      <selection activeCell="A3" sqref="A3"/>
    </sheetView>
  </sheetViews>
  <sheetFormatPr defaultColWidth="74.33203125" defaultRowHeight="18"/>
  <cols>
    <col min="1" max="1" width="91.1640625" style="594" customWidth="1"/>
    <col min="2" max="3" width="24.6640625" style="594" customWidth="1"/>
    <col min="4" max="16384" width="74.33203125" style="594"/>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0.45" customHeight="1">
      <c r="A2" s="593" t="s">
        <v>4305</v>
      </c>
    </row>
    <row r="3" spans="1:90" ht="21" customHeight="1">
      <c r="A3" s="616" t="s">
        <v>1153</v>
      </c>
      <c r="B3" s="617">
        <v>2018</v>
      </c>
      <c r="C3" s="618">
        <v>2019</v>
      </c>
    </row>
    <row r="4" spans="1:90">
      <c r="A4" s="601" t="s">
        <v>1216</v>
      </c>
      <c r="B4" s="602">
        <v>3016.8562111851979</v>
      </c>
      <c r="C4" s="619">
        <v>3452.1531829052497</v>
      </c>
    </row>
    <row r="5" spans="1:90">
      <c r="A5" s="604" t="s">
        <v>1217</v>
      </c>
      <c r="B5" s="605">
        <v>777.40931433000003</v>
      </c>
      <c r="C5" s="605">
        <v>927.36373035999998</v>
      </c>
    </row>
    <row r="6" spans="1:90" ht="36">
      <c r="A6" s="620" t="s">
        <v>1218</v>
      </c>
      <c r="B6" s="605">
        <v>236.71544947000001</v>
      </c>
      <c r="C6" s="605">
        <v>207.46484647</v>
      </c>
    </row>
    <row r="7" spans="1:90">
      <c r="A7" s="604" t="s">
        <v>1219</v>
      </c>
      <c r="B7" s="605">
        <v>15.904865060000001</v>
      </c>
      <c r="C7" s="605">
        <v>133.54397635999999</v>
      </c>
    </row>
    <row r="8" spans="1:90">
      <c r="A8" s="604" t="s">
        <v>1220</v>
      </c>
      <c r="B8" s="605">
        <v>1443.7463754851981</v>
      </c>
      <c r="C8" s="605">
        <v>1081.3183266424242</v>
      </c>
    </row>
    <row r="9" spans="1:90">
      <c r="A9" s="604" t="s">
        <v>1221</v>
      </c>
      <c r="B9" s="605">
        <v>348.26765365</v>
      </c>
      <c r="C9" s="605">
        <v>931.48849087999997</v>
      </c>
    </row>
    <row r="10" spans="1:90">
      <c r="A10" s="604" t="s">
        <v>1222</v>
      </c>
      <c r="B10" s="605">
        <v>194.81255318999999</v>
      </c>
      <c r="C10" s="605">
        <v>170.97381219282576</v>
      </c>
    </row>
    <row r="11" spans="1:90">
      <c r="A11" s="601" t="s">
        <v>1223</v>
      </c>
      <c r="B11" s="602">
        <v>13054.165974237629</v>
      </c>
      <c r="C11" s="602">
        <v>16271.864887986461</v>
      </c>
    </row>
    <row r="12" spans="1:90">
      <c r="A12" s="601" t="s">
        <v>1224</v>
      </c>
      <c r="B12" s="602">
        <v>3320.50109802103</v>
      </c>
      <c r="C12" s="602">
        <v>1851.7628743980026</v>
      </c>
    </row>
    <row r="13" spans="1:90">
      <c r="A13" s="604" t="s">
        <v>1225</v>
      </c>
      <c r="B13" s="605">
        <v>228.27805297346137</v>
      </c>
      <c r="C13" s="605">
        <v>321.25809224132172</v>
      </c>
    </row>
    <row r="14" spans="1:90">
      <c r="A14" s="604" t="s">
        <v>1226</v>
      </c>
      <c r="B14" s="605">
        <v>25358.5891723104</v>
      </c>
      <c r="C14" s="605">
        <v>1016.9366556266809</v>
      </c>
    </row>
    <row r="15" spans="1:90">
      <c r="A15" s="604" t="s">
        <v>1227</v>
      </c>
      <c r="B15" s="605">
        <v>39.429345579999996</v>
      </c>
      <c r="C15" s="605">
        <v>50.461594609999999</v>
      </c>
    </row>
    <row r="16" spans="1:90">
      <c r="A16" s="604" t="s">
        <v>1228</v>
      </c>
      <c r="B16" s="605">
        <v>14.86773691</v>
      </c>
      <c r="C16" s="605">
        <v>8.3106228200000007</v>
      </c>
    </row>
    <row r="17" spans="1:3">
      <c r="A17" s="604" t="s">
        <v>1229</v>
      </c>
      <c r="B17" s="605">
        <v>88.267082079999994</v>
      </c>
      <c r="C17" s="605">
        <v>97.898222779999998</v>
      </c>
    </row>
    <row r="18" spans="1:3">
      <c r="A18" s="604" t="s">
        <v>1230</v>
      </c>
      <c r="B18" s="605">
        <v>610.07351251</v>
      </c>
      <c r="C18" s="605">
        <v>356.89768631999999</v>
      </c>
    </row>
    <row r="19" spans="1:3">
      <c r="A19" s="601" t="s">
        <v>1231</v>
      </c>
      <c r="B19" s="602">
        <v>4735.6540993549061</v>
      </c>
      <c r="C19" s="602">
        <v>4394.0427824351282</v>
      </c>
    </row>
    <row r="20" spans="1:3">
      <c r="A20" s="604" t="s">
        <v>1232</v>
      </c>
      <c r="B20" s="605">
        <v>929.12326751000012</v>
      </c>
      <c r="C20" s="605">
        <v>1081.49816319</v>
      </c>
    </row>
    <row r="21" spans="1:3">
      <c r="A21" s="604" t="s">
        <v>1233</v>
      </c>
      <c r="B21" s="605">
        <v>0.60937330000000001</v>
      </c>
      <c r="C21" s="605">
        <v>9.292908409999999</v>
      </c>
    </row>
    <row r="22" spans="1:3">
      <c r="A22" s="604" t="s">
        <v>1234</v>
      </c>
      <c r="B22" s="605">
        <v>699.18219595781102</v>
      </c>
      <c r="C22" s="605">
        <v>462.4409699676267</v>
      </c>
    </row>
    <row r="23" spans="1:3">
      <c r="A23" s="604" t="s">
        <v>1235</v>
      </c>
      <c r="B23" s="605">
        <v>42.945483719999999</v>
      </c>
      <c r="C23" s="605">
        <v>32.667780919999998</v>
      </c>
    </row>
    <row r="24" spans="1:3">
      <c r="A24" s="604" t="s">
        <v>1236</v>
      </c>
      <c r="B24" s="605">
        <v>68.371613060000001</v>
      </c>
      <c r="C24" s="605">
        <v>67.540155549999994</v>
      </c>
    </row>
    <row r="25" spans="1:3">
      <c r="A25" s="604" t="s">
        <v>1237</v>
      </c>
      <c r="B25" s="605">
        <v>2995.4221658070951</v>
      </c>
      <c r="C25" s="605">
        <v>2740.6028043975016</v>
      </c>
    </row>
    <row r="26" spans="1:3">
      <c r="A26" s="601" t="s">
        <v>1238</v>
      </c>
      <c r="B26" s="602">
        <v>1242.0332390300002</v>
      </c>
      <c r="C26" s="602">
        <v>1172.8917102400001</v>
      </c>
    </row>
    <row r="27" spans="1:3">
      <c r="A27" s="604" t="s">
        <v>1239</v>
      </c>
      <c r="B27" s="605">
        <v>112.00596852</v>
      </c>
      <c r="C27" s="605">
        <v>133.23064553</v>
      </c>
    </row>
    <row r="28" spans="1:3">
      <c r="A28" s="604" t="s">
        <v>1240</v>
      </c>
      <c r="B28" s="605">
        <v>203.84719863999999</v>
      </c>
      <c r="C28" s="605">
        <v>230.65142306000001</v>
      </c>
    </row>
    <row r="29" spans="1:3">
      <c r="A29" s="604" t="s">
        <v>1241</v>
      </c>
      <c r="B29" s="605">
        <v>603.03403987000002</v>
      </c>
      <c r="C29" s="605">
        <v>504.73322657</v>
      </c>
    </row>
    <row r="30" spans="1:3">
      <c r="A30" s="604" t="s">
        <v>1242</v>
      </c>
      <c r="B30" s="605">
        <v>252.28236833</v>
      </c>
      <c r="C30" s="605">
        <v>251.59415559000001</v>
      </c>
    </row>
    <row r="31" spans="1:3">
      <c r="A31" s="604" t="s">
        <v>1243</v>
      </c>
      <c r="B31" s="605">
        <v>70.863663670000008</v>
      </c>
      <c r="C31" s="605">
        <v>52.68225949</v>
      </c>
    </row>
    <row r="32" spans="1:3">
      <c r="A32" s="601" t="s">
        <v>1244</v>
      </c>
      <c r="B32" s="602">
        <v>332.88160106999999</v>
      </c>
      <c r="C32" s="602">
        <v>817.84299290000001</v>
      </c>
    </row>
    <row r="33" spans="1:238">
      <c r="A33" s="604" t="s">
        <v>1245</v>
      </c>
      <c r="B33" s="605">
        <v>276.79939337000002</v>
      </c>
      <c r="C33" s="605">
        <v>708.66899586999989</v>
      </c>
    </row>
    <row r="34" spans="1:238">
      <c r="A34" s="604" t="s">
        <v>1246</v>
      </c>
      <c r="B34" s="605">
        <v>56.082207700000005</v>
      </c>
      <c r="C34" s="605">
        <v>109.17399703</v>
      </c>
    </row>
    <row r="35" spans="1:238">
      <c r="A35" s="601" t="s">
        <v>1247</v>
      </c>
      <c r="B35" s="602">
        <v>752.56871347000003</v>
      </c>
      <c r="C35" s="602">
        <v>781.24142451000012</v>
      </c>
    </row>
    <row r="36" spans="1:238">
      <c r="A36" s="604" t="s">
        <v>1248</v>
      </c>
      <c r="B36" s="605">
        <v>104.623650010001</v>
      </c>
      <c r="C36" s="605">
        <v>188.57867988999999</v>
      </c>
    </row>
    <row r="37" spans="1:238">
      <c r="A37" s="604" t="s">
        <v>1249</v>
      </c>
      <c r="B37" s="605">
        <v>0.13283904000000002</v>
      </c>
      <c r="C37" s="605">
        <v>1.68442589</v>
      </c>
    </row>
    <row r="38" spans="1:238">
      <c r="A38" s="604" t="s">
        <v>1250</v>
      </c>
      <c r="B38" s="605">
        <v>20.850048260000001</v>
      </c>
      <c r="C38" s="605">
        <v>27.01073057</v>
      </c>
    </row>
    <row r="39" spans="1:238">
      <c r="A39" s="604" t="s">
        <v>1251</v>
      </c>
      <c r="B39" s="605">
        <v>626.96217615999899</v>
      </c>
      <c r="C39" s="605">
        <v>563.9675881600001</v>
      </c>
    </row>
    <row r="40" spans="1:238">
      <c r="A40" s="601" t="s">
        <v>1252</v>
      </c>
      <c r="B40" s="602">
        <v>900.56745968404528</v>
      </c>
      <c r="C40" s="602">
        <v>868.68489541737688</v>
      </c>
    </row>
    <row r="41" spans="1:238">
      <c r="A41" s="604" t="s">
        <v>1253</v>
      </c>
      <c r="B41" s="605">
        <v>56.644757870000007</v>
      </c>
      <c r="C41" s="605">
        <v>40.533767599999997</v>
      </c>
    </row>
    <row r="42" spans="1:238">
      <c r="A42" s="604" t="s">
        <v>1254</v>
      </c>
      <c r="B42" s="605">
        <v>226.98111864404731</v>
      </c>
      <c r="C42" s="605">
        <v>212.89760684737499</v>
      </c>
    </row>
    <row r="43" spans="1:238">
      <c r="A43" s="611" t="s">
        <v>1255</v>
      </c>
      <c r="B43" s="612">
        <v>616.94158316999801</v>
      </c>
      <c r="C43" s="612">
        <v>615.25352097000189</v>
      </c>
    </row>
    <row r="44" spans="1:238">
      <c r="A44" s="598" t="s">
        <v>1256</v>
      </c>
      <c r="B44" s="621">
        <v>100690.27895274188</v>
      </c>
      <c r="C44" s="621">
        <v>112119.3569155748</v>
      </c>
    </row>
    <row r="45" spans="1:238" ht="18.75">
      <c r="A45" s="607" t="s">
        <v>1257</v>
      </c>
      <c r="B45" s="622">
        <v>65721.019359793965</v>
      </c>
      <c r="C45" s="622">
        <v>72564.117397860013</v>
      </c>
    </row>
    <row r="46" spans="1:238" s="4717" customFormat="1">
      <c r="A46" s="598" t="s">
        <v>1258</v>
      </c>
      <c r="B46" s="623">
        <v>41062.730670763878</v>
      </c>
      <c r="C46" s="623">
        <v>41961.010925317125</v>
      </c>
      <c r="D46" s="594"/>
      <c r="E46" s="594"/>
      <c r="F46" s="594"/>
      <c r="G46" s="594"/>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c r="AL46" s="594"/>
      <c r="AM46" s="594"/>
      <c r="AN46" s="594"/>
      <c r="AO46" s="594"/>
      <c r="AP46" s="594"/>
      <c r="AQ46" s="594"/>
      <c r="AR46" s="594"/>
      <c r="AS46" s="594"/>
      <c r="AT46" s="594"/>
      <c r="AU46" s="594"/>
      <c r="AV46" s="594"/>
      <c r="AW46" s="594"/>
      <c r="AX46" s="594"/>
      <c r="AY46" s="594"/>
      <c r="AZ46" s="594"/>
      <c r="BA46" s="594"/>
      <c r="BB46" s="594"/>
      <c r="BC46" s="594"/>
      <c r="BD46" s="594"/>
      <c r="BE46" s="594"/>
      <c r="BF46" s="594"/>
      <c r="BG46" s="594"/>
      <c r="BH46" s="594"/>
      <c r="BI46" s="594"/>
      <c r="BJ46" s="594"/>
      <c r="BK46" s="594"/>
      <c r="BL46" s="594"/>
      <c r="BM46" s="594"/>
      <c r="BN46" s="594"/>
      <c r="BO46" s="594"/>
      <c r="BP46" s="594"/>
      <c r="BQ46" s="594"/>
      <c r="BR46" s="594"/>
      <c r="BS46" s="594"/>
      <c r="BT46" s="594"/>
      <c r="BU46" s="594"/>
      <c r="BV46" s="594"/>
      <c r="BW46" s="594"/>
      <c r="BX46" s="594"/>
      <c r="BY46" s="594"/>
      <c r="BZ46" s="594"/>
      <c r="CA46" s="594"/>
      <c r="CB46" s="594"/>
      <c r="CC46" s="594"/>
      <c r="CD46" s="594"/>
      <c r="CE46" s="594"/>
      <c r="CF46" s="594"/>
      <c r="CG46" s="594"/>
      <c r="CH46" s="594"/>
      <c r="CI46" s="594"/>
      <c r="CJ46" s="594"/>
      <c r="CK46" s="594"/>
      <c r="CL46" s="594"/>
      <c r="CM46" s="594"/>
      <c r="CN46" s="594"/>
      <c r="CO46" s="594"/>
      <c r="CP46" s="594"/>
      <c r="CQ46" s="594"/>
      <c r="CR46" s="594"/>
      <c r="CS46" s="594"/>
      <c r="CT46" s="594"/>
      <c r="CU46" s="594"/>
      <c r="CV46" s="594"/>
      <c r="CW46" s="594"/>
      <c r="CX46" s="594"/>
      <c r="CY46" s="594"/>
      <c r="CZ46" s="594"/>
      <c r="DA46" s="594"/>
      <c r="DB46" s="594"/>
      <c r="DC46" s="594"/>
      <c r="DD46" s="594"/>
      <c r="DE46" s="594"/>
      <c r="DF46" s="594"/>
      <c r="DG46" s="594"/>
      <c r="DH46" s="594"/>
      <c r="DI46" s="594"/>
      <c r="DJ46" s="594"/>
      <c r="DK46" s="594"/>
      <c r="DL46" s="594"/>
      <c r="DM46" s="594"/>
      <c r="DN46" s="594"/>
      <c r="DO46" s="594"/>
      <c r="DP46" s="594"/>
      <c r="DQ46" s="594"/>
      <c r="DR46" s="594"/>
      <c r="DS46" s="594"/>
      <c r="DT46" s="594"/>
      <c r="DU46" s="594"/>
      <c r="DV46" s="594"/>
      <c r="DW46" s="594"/>
      <c r="DX46" s="594"/>
      <c r="DY46" s="594"/>
      <c r="DZ46" s="594"/>
      <c r="EA46" s="594"/>
      <c r="EB46" s="594"/>
      <c r="EC46" s="594"/>
      <c r="ED46" s="594"/>
      <c r="EE46" s="594"/>
      <c r="EF46" s="594"/>
      <c r="EG46" s="594"/>
      <c r="EH46" s="594"/>
      <c r="EI46" s="594"/>
      <c r="EJ46" s="594"/>
      <c r="EK46" s="594"/>
      <c r="EL46" s="594"/>
      <c r="EM46" s="594"/>
      <c r="EN46" s="594"/>
      <c r="EO46" s="594"/>
      <c r="EP46" s="594"/>
      <c r="EQ46" s="594"/>
      <c r="ER46" s="594"/>
      <c r="ES46" s="594"/>
      <c r="ET46" s="594"/>
      <c r="EU46" s="594"/>
      <c r="EV46" s="594"/>
      <c r="EW46" s="594"/>
      <c r="EX46" s="594"/>
      <c r="EY46" s="594"/>
      <c r="EZ46" s="594"/>
      <c r="FA46" s="594"/>
      <c r="FB46" s="594"/>
      <c r="FC46" s="594"/>
      <c r="FD46" s="594"/>
      <c r="FE46" s="594"/>
      <c r="FF46" s="594"/>
      <c r="FG46" s="594"/>
      <c r="FH46" s="594"/>
      <c r="FI46" s="594"/>
      <c r="FJ46" s="594"/>
      <c r="FK46" s="594"/>
      <c r="FL46" s="594"/>
      <c r="FM46" s="594"/>
      <c r="FN46" s="594"/>
      <c r="FO46" s="594"/>
      <c r="FP46" s="594"/>
      <c r="FQ46" s="594"/>
      <c r="FR46" s="594"/>
      <c r="FS46" s="594"/>
      <c r="FT46" s="594"/>
      <c r="FU46" s="594"/>
      <c r="FV46" s="594"/>
      <c r="FW46" s="594"/>
      <c r="FX46" s="594"/>
      <c r="FY46" s="594"/>
      <c r="FZ46" s="594"/>
      <c r="GA46" s="594"/>
      <c r="GB46" s="594"/>
      <c r="GC46" s="594"/>
      <c r="GD46" s="594"/>
      <c r="GE46" s="594"/>
      <c r="GF46" s="594"/>
      <c r="GG46" s="594"/>
      <c r="GH46" s="594"/>
      <c r="GI46" s="594"/>
      <c r="GJ46" s="594"/>
      <c r="GK46" s="594"/>
      <c r="GL46" s="594"/>
      <c r="GM46" s="594"/>
      <c r="GN46" s="594"/>
      <c r="GO46" s="594"/>
      <c r="GP46" s="594"/>
      <c r="GQ46" s="594"/>
      <c r="GR46" s="594"/>
      <c r="GS46" s="594"/>
      <c r="GT46" s="594"/>
      <c r="GU46" s="594"/>
      <c r="GV46" s="594"/>
      <c r="GW46" s="594"/>
      <c r="GX46" s="594"/>
      <c r="GY46" s="594"/>
      <c r="GZ46" s="594"/>
      <c r="HA46" s="594"/>
      <c r="HB46" s="594"/>
      <c r="HC46" s="594"/>
      <c r="HD46" s="594"/>
      <c r="HE46" s="594"/>
      <c r="HF46" s="594"/>
      <c r="HG46" s="594"/>
      <c r="HH46" s="594"/>
      <c r="HI46" s="594"/>
      <c r="HJ46" s="594"/>
      <c r="HK46" s="594"/>
      <c r="HL46" s="594"/>
      <c r="HM46" s="594"/>
      <c r="HN46" s="594"/>
      <c r="HO46" s="594"/>
      <c r="HP46" s="594"/>
      <c r="HQ46" s="594"/>
      <c r="HR46" s="594"/>
      <c r="HS46" s="594"/>
      <c r="HT46" s="594"/>
      <c r="HU46" s="594"/>
      <c r="HV46" s="594"/>
      <c r="HW46" s="594"/>
      <c r="HX46" s="594"/>
      <c r="HY46" s="594"/>
      <c r="HZ46" s="594"/>
      <c r="IA46" s="594"/>
      <c r="IB46" s="594"/>
      <c r="IC46" s="594"/>
      <c r="ID46" s="594"/>
    </row>
    <row r="47" spans="1:238" s="4718" customFormat="1">
      <c r="A47" s="624" t="s">
        <v>1259</v>
      </c>
      <c r="B47" s="625">
        <v>5008.3768700009841</v>
      </c>
      <c r="C47" s="625">
        <v>3011.8232440220172</v>
      </c>
      <c r="D47" s="594"/>
      <c r="E47" s="594"/>
      <c r="F47" s="594"/>
      <c r="G47" s="594"/>
      <c r="H47" s="594"/>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c r="AS47" s="594"/>
      <c r="AT47" s="594"/>
      <c r="AU47" s="594"/>
      <c r="AV47" s="594"/>
      <c r="AW47" s="594"/>
      <c r="AX47" s="594"/>
      <c r="AY47" s="594"/>
      <c r="AZ47" s="594"/>
      <c r="BA47" s="594"/>
      <c r="BB47" s="594"/>
      <c r="BC47" s="594"/>
      <c r="BD47" s="594"/>
      <c r="BE47" s="594"/>
      <c r="BF47" s="594"/>
      <c r="BG47" s="594"/>
      <c r="BH47" s="594"/>
      <c r="BI47" s="594"/>
      <c r="BJ47" s="594"/>
      <c r="BK47" s="594"/>
      <c r="BL47" s="594"/>
      <c r="BM47" s="594"/>
      <c r="BN47" s="594"/>
      <c r="BO47" s="594"/>
      <c r="BP47" s="594"/>
      <c r="BQ47" s="594"/>
      <c r="BR47" s="594"/>
      <c r="BS47" s="594"/>
      <c r="BT47" s="594"/>
      <c r="BU47" s="594"/>
      <c r="BV47" s="594"/>
      <c r="BW47" s="594"/>
      <c r="BX47" s="594"/>
      <c r="BY47" s="594"/>
      <c r="BZ47" s="594"/>
      <c r="CA47" s="594"/>
      <c r="CB47" s="594"/>
      <c r="CC47" s="594"/>
      <c r="CD47" s="594"/>
      <c r="CE47" s="594"/>
      <c r="CF47" s="594"/>
      <c r="CG47" s="594"/>
      <c r="CH47" s="594"/>
      <c r="CI47" s="594"/>
      <c r="CJ47" s="594"/>
      <c r="CK47" s="594"/>
      <c r="CL47" s="594"/>
      <c r="CM47" s="594"/>
      <c r="CN47" s="594"/>
      <c r="CO47" s="594"/>
      <c r="CP47" s="594"/>
      <c r="CQ47" s="594"/>
      <c r="CR47" s="594"/>
      <c r="CS47" s="594"/>
      <c r="CT47" s="594"/>
      <c r="CU47" s="594"/>
      <c r="CV47" s="594"/>
      <c r="CW47" s="594"/>
      <c r="CX47" s="594"/>
      <c r="CY47" s="594"/>
      <c r="CZ47" s="594"/>
      <c r="DA47" s="594"/>
      <c r="DB47" s="594"/>
      <c r="DC47" s="594"/>
      <c r="DD47" s="594"/>
      <c r="DE47" s="594"/>
      <c r="DF47" s="594"/>
      <c r="DG47" s="594"/>
      <c r="DH47" s="594"/>
      <c r="DI47" s="594"/>
      <c r="DJ47" s="594"/>
      <c r="DK47" s="594"/>
      <c r="DL47" s="594"/>
      <c r="DM47" s="594"/>
      <c r="DN47" s="594"/>
      <c r="DO47" s="594"/>
      <c r="DP47" s="594"/>
      <c r="DQ47" s="594"/>
      <c r="DR47" s="594"/>
      <c r="DS47" s="594"/>
      <c r="DT47" s="594"/>
      <c r="DU47" s="594"/>
      <c r="DV47" s="594"/>
      <c r="DW47" s="594"/>
      <c r="DX47" s="594"/>
      <c r="DY47" s="594"/>
      <c r="DZ47" s="594"/>
      <c r="EA47" s="594"/>
      <c r="EB47" s="594"/>
      <c r="EC47" s="594"/>
      <c r="ED47" s="594"/>
      <c r="EE47" s="594"/>
      <c r="EF47" s="594"/>
      <c r="EG47" s="594"/>
      <c r="EH47" s="594"/>
      <c r="EI47" s="594"/>
      <c r="EJ47" s="594"/>
      <c r="EK47" s="594"/>
      <c r="EL47" s="594"/>
      <c r="EM47" s="594"/>
      <c r="EN47" s="594"/>
      <c r="EO47" s="594"/>
      <c r="EP47" s="594"/>
      <c r="EQ47" s="594"/>
      <c r="ER47" s="594"/>
      <c r="ES47" s="594"/>
      <c r="ET47" s="594"/>
      <c r="EU47" s="594"/>
      <c r="EV47" s="594"/>
      <c r="EW47" s="594"/>
      <c r="EX47" s="594"/>
      <c r="EY47" s="594"/>
      <c r="EZ47" s="594"/>
      <c r="FA47" s="594"/>
      <c r="FB47" s="594"/>
      <c r="FC47" s="594"/>
      <c r="FD47" s="594"/>
      <c r="FE47" s="594"/>
      <c r="FF47" s="594"/>
      <c r="FG47" s="594"/>
      <c r="FH47" s="594"/>
      <c r="FI47" s="594"/>
      <c r="FJ47" s="594"/>
      <c r="FK47" s="594"/>
      <c r="FL47" s="594"/>
      <c r="FM47" s="594"/>
      <c r="FN47" s="594"/>
      <c r="FO47" s="594"/>
      <c r="FP47" s="594"/>
      <c r="FQ47" s="594"/>
      <c r="FR47" s="594"/>
      <c r="FS47" s="594"/>
      <c r="FT47" s="594"/>
      <c r="FU47" s="594"/>
      <c r="FV47" s="594"/>
      <c r="FW47" s="594"/>
      <c r="FX47" s="594"/>
      <c r="FY47" s="594"/>
      <c r="FZ47" s="594"/>
      <c r="GA47" s="594"/>
      <c r="GB47" s="594"/>
      <c r="GC47" s="594"/>
      <c r="GD47" s="594"/>
      <c r="GE47" s="594"/>
      <c r="GF47" s="594"/>
      <c r="GG47" s="594"/>
      <c r="GH47" s="594"/>
      <c r="GI47" s="594"/>
      <c r="GJ47" s="594"/>
      <c r="GK47" s="594"/>
      <c r="GL47" s="594"/>
      <c r="GM47" s="594"/>
      <c r="GN47" s="594"/>
      <c r="GO47" s="594"/>
      <c r="GP47" s="594"/>
      <c r="GQ47" s="594"/>
      <c r="GR47" s="594"/>
      <c r="GS47" s="594"/>
      <c r="GT47" s="594"/>
      <c r="GU47" s="594"/>
      <c r="GV47" s="594"/>
      <c r="GW47" s="594"/>
      <c r="GX47" s="594"/>
      <c r="GY47" s="594"/>
      <c r="GZ47" s="594"/>
      <c r="HA47" s="594"/>
      <c r="HB47" s="594"/>
      <c r="HC47" s="594"/>
      <c r="HD47" s="594"/>
      <c r="HE47" s="594"/>
      <c r="HF47" s="594"/>
      <c r="HG47" s="594"/>
      <c r="HH47" s="594"/>
      <c r="HI47" s="594"/>
      <c r="HJ47" s="594"/>
      <c r="HK47" s="594"/>
      <c r="HL47" s="594"/>
      <c r="HM47" s="594"/>
      <c r="HN47" s="594"/>
      <c r="HO47" s="594"/>
      <c r="HP47" s="594"/>
      <c r="HQ47" s="594"/>
      <c r="HR47" s="594"/>
      <c r="HS47" s="594"/>
      <c r="HT47" s="594"/>
      <c r="HU47" s="594"/>
      <c r="HV47" s="594"/>
      <c r="HW47" s="594"/>
      <c r="HX47" s="594"/>
      <c r="HY47" s="594"/>
      <c r="HZ47" s="594"/>
      <c r="IA47" s="594"/>
      <c r="IB47" s="594"/>
      <c r="IC47" s="594"/>
      <c r="ID47" s="594"/>
    </row>
    <row r="48" spans="1:238">
      <c r="A48" s="601" t="s">
        <v>1260</v>
      </c>
      <c r="B48" s="623">
        <v>27879.821988639636</v>
      </c>
      <c r="C48" s="623">
        <v>35811.819813221009</v>
      </c>
    </row>
    <row r="49" spans="1:3">
      <c r="A49" s="601" t="s">
        <v>1261</v>
      </c>
      <c r="B49" s="623">
        <v>25822.464193973603</v>
      </c>
      <c r="C49" s="623">
        <v>30913.775075286903</v>
      </c>
    </row>
    <row r="50" spans="1:3">
      <c r="A50" s="626" t="s">
        <v>1262</v>
      </c>
      <c r="B50" s="627">
        <v>8066.5292533628299</v>
      </c>
      <c r="C50" s="627">
        <v>5912.8337150957932</v>
      </c>
    </row>
    <row r="51" spans="1:3">
      <c r="A51" s="626" t="s">
        <v>1263</v>
      </c>
      <c r="B51" s="627">
        <v>359661.30417582073</v>
      </c>
      <c r="C51" s="627">
        <v>381064.98067154427</v>
      </c>
    </row>
    <row r="52" spans="1:3">
      <c r="A52" s="628" t="s">
        <v>1264</v>
      </c>
      <c r="B52" s="625">
        <v>297892.48873984459</v>
      </c>
      <c r="C52" s="625">
        <v>308426.55206794059</v>
      </c>
    </row>
    <row r="53" spans="1:3" s="610" customFormat="1" ht="17.25" customHeight="1">
      <c r="A53" s="629" t="s">
        <v>1116</v>
      </c>
      <c r="B53" s="630"/>
      <c r="C53" s="631"/>
    </row>
    <row r="54" spans="1:3" ht="33" customHeight="1">
      <c r="A54" s="6423" t="s">
        <v>1265</v>
      </c>
      <c r="B54" s="6423"/>
      <c r="C54" s="632"/>
    </row>
    <row r="55" spans="1:3" ht="18" customHeight="1">
      <c r="A55" s="633" t="s">
        <v>1266</v>
      </c>
    </row>
  </sheetData>
  <mergeCells count="2">
    <mergeCell ref="A54:B54"/>
    <mergeCell ref="A1:C1"/>
  </mergeCells>
  <hyperlinks>
    <hyperlink ref="A1" location="CONTENT!A1" display="Back to table of contents"/>
  </hyperlinks>
  <pageMargins left="0.75" right="0.75" top="0.75" bottom="0.75" header="0.3" footer="0"/>
  <pageSetup paperSize="9" scale="6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K23"/>
  <sheetViews>
    <sheetView workbookViewId="0">
      <selection sqref="A1:C1"/>
    </sheetView>
  </sheetViews>
  <sheetFormatPr defaultColWidth="9.33203125" defaultRowHeight="15.75"/>
  <cols>
    <col min="1" max="1" width="9.6640625" style="10" customWidth="1"/>
    <col min="2" max="2" width="20.83203125" style="10" customWidth="1"/>
    <col min="3" max="3" width="12.5" style="10" customWidth="1"/>
    <col min="4" max="4" width="11.83203125" style="10" customWidth="1"/>
    <col min="5" max="6" width="12.5" style="10" customWidth="1"/>
    <col min="7" max="7" width="11.5" style="10" customWidth="1"/>
    <col min="8" max="8" width="11.33203125" style="10" customWidth="1"/>
    <col min="9" max="9" width="13.33203125" style="10" customWidth="1"/>
    <col min="10" max="10" width="11.33203125" style="10" customWidth="1"/>
    <col min="11" max="11" width="12.6640625" style="10" customWidth="1"/>
    <col min="12"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8.75">
      <c r="A2" s="6" t="s">
        <v>73</v>
      </c>
      <c r="B2" s="43"/>
    </row>
    <row r="3" spans="1:89" ht="15" customHeight="1" thickBot="1"/>
    <row r="4" spans="1:89" ht="31.5" customHeight="1" thickBot="1">
      <c r="A4" s="5746" t="s">
        <v>74</v>
      </c>
      <c r="B4" s="248"/>
      <c r="C4" s="5299"/>
      <c r="D4" s="5303" t="s">
        <v>30</v>
      </c>
      <c r="E4" s="5301"/>
      <c r="F4" s="5302"/>
      <c r="G4" s="5303" t="s">
        <v>31</v>
      </c>
      <c r="H4" s="5747"/>
      <c r="I4" s="5302"/>
      <c r="J4" s="5303" t="s">
        <v>32</v>
      </c>
      <c r="K4" s="5304"/>
    </row>
    <row r="5" spans="1:89" ht="24" customHeight="1" thickBot="1">
      <c r="A5" s="5748" t="s">
        <v>75</v>
      </c>
      <c r="B5" s="2190" t="s">
        <v>76</v>
      </c>
      <c r="C5" s="5724" t="s">
        <v>5</v>
      </c>
      <c r="D5" s="5307" t="s">
        <v>6</v>
      </c>
      <c r="E5" s="5308" t="s">
        <v>7</v>
      </c>
      <c r="F5" s="5724" t="s">
        <v>5</v>
      </c>
      <c r="G5" s="5307" t="s">
        <v>6</v>
      </c>
      <c r="H5" s="5308" t="s">
        <v>7</v>
      </c>
      <c r="I5" s="5724" t="s">
        <v>5</v>
      </c>
      <c r="J5" s="5307" t="s">
        <v>6</v>
      </c>
      <c r="K5" s="5308" t="s">
        <v>7</v>
      </c>
    </row>
    <row r="6" spans="1:89" s="43" customFormat="1" ht="24.95" customHeight="1">
      <c r="A6" s="5749" t="s">
        <v>77</v>
      </c>
      <c r="B6" s="260" t="s">
        <v>78</v>
      </c>
      <c r="C6" s="5662">
        <v>699954</v>
      </c>
      <c r="D6" s="5663">
        <v>351368</v>
      </c>
      <c r="E6" s="5750">
        <v>348586</v>
      </c>
      <c r="F6" s="5662">
        <v>681619</v>
      </c>
      <c r="G6" s="5663">
        <v>342306</v>
      </c>
      <c r="H6" s="5664">
        <v>339313</v>
      </c>
      <c r="I6" s="5751">
        <v>18335</v>
      </c>
      <c r="J6" s="5752">
        <v>9062</v>
      </c>
      <c r="K6" s="5753">
        <v>9273</v>
      </c>
    </row>
    <row r="7" spans="1:89" ht="24.95" customHeight="1">
      <c r="A7" s="275"/>
      <c r="B7" s="2196" t="s">
        <v>79</v>
      </c>
      <c r="C7" s="5667">
        <v>344622</v>
      </c>
      <c r="D7" s="5417">
        <v>174713</v>
      </c>
      <c r="E7" s="5682">
        <v>169909</v>
      </c>
      <c r="F7" s="5667">
        <v>344587</v>
      </c>
      <c r="G7" s="5417">
        <v>174698</v>
      </c>
      <c r="H7" s="5682">
        <v>169889</v>
      </c>
      <c r="I7" s="5754">
        <v>35</v>
      </c>
      <c r="J7" s="5755">
        <v>15</v>
      </c>
      <c r="K7" s="5756">
        <v>20</v>
      </c>
    </row>
    <row r="8" spans="1:89" ht="24.95" customHeight="1">
      <c r="A8" s="275"/>
      <c r="B8" s="2196" t="s">
        <v>80</v>
      </c>
      <c r="C8" s="5667">
        <v>110404</v>
      </c>
      <c r="D8" s="5417">
        <v>56018</v>
      </c>
      <c r="E8" s="5682">
        <v>54386</v>
      </c>
      <c r="F8" s="5667">
        <v>110322</v>
      </c>
      <c r="G8" s="5417">
        <v>55971</v>
      </c>
      <c r="H8" s="5682">
        <v>54351</v>
      </c>
      <c r="I8" s="5757">
        <v>82</v>
      </c>
      <c r="J8" s="337">
        <v>47</v>
      </c>
      <c r="K8" s="5758">
        <v>35</v>
      </c>
    </row>
    <row r="9" spans="1:89" ht="24.95" customHeight="1">
      <c r="A9" s="275"/>
      <c r="B9" s="2196" t="s">
        <v>81</v>
      </c>
      <c r="C9" s="5667">
        <v>23436</v>
      </c>
      <c r="D9" s="5417">
        <v>12864</v>
      </c>
      <c r="E9" s="5682">
        <v>10572</v>
      </c>
      <c r="F9" s="5667">
        <v>23058</v>
      </c>
      <c r="G9" s="5417">
        <v>12654</v>
      </c>
      <c r="H9" s="5682">
        <v>10404</v>
      </c>
      <c r="I9" s="5757">
        <v>378</v>
      </c>
      <c r="J9" s="337">
        <v>210</v>
      </c>
      <c r="K9" s="5758">
        <v>168</v>
      </c>
    </row>
    <row r="10" spans="1:89" ht="24.95" customHeight="1">
      <c r="A10" s="275"/>
      <c r="B10" s="2196" t="s">
        <v>82</v>
      </c>
      <c r="C10" s="5667">
        <v>221492</v>
      </c>
      <c r="D10" s="5417">
        <v>107773</v>
      </c>
      <c r="E10" s="5682">
        <v>113719</v>
      </c>
      <c r="F10" s="5667">
        <v>203652</v>
      </c>
      <c r="G10" s="5417">
        <v>98983</v>
      </c>
      <c r="H10" s="5682">
        <v>104669</v>
      </c>
      <c r="I10" s="5757">
        <v>17840</v>
      </c>
      <c r="J10" s="337">
        <v>8790</v>
      </c>
      <c r="K10" s="5758">
        <v>9050</v>
      </c>
    </row>
    <row r="11" spans="1:89" s="43" customFormat="1" ht="24.95" customHeight="1">
      <c r="A11" s="5749" t="s">
        <v>83</v>
      </c>
      <c r="B11" s="280" t="s">
        <v>78</v>
      </c>
      <c r="C11" s="5667">
        <v>850968</v>
      </c>
      <c r="D11" s="5668">
        <v>425850</v>
      </c>
      <c r="E11" s="5669">
        <v>425118</v>
      </c>
      <c r="F11" s="5667">
        <v>826199</v>
      </c>
      <c r="G11" s="5668">
        <v>413580</v>
      </c>
      <c r="H11" s="5669">
        <v>412619</v>
      </c>
      <c r="I11" s="5759">
        <v>24769</v>
      </c>
      <c r="J11" s="5438">
        <v>12270</v>
      </c>
      <c r="K11" s="5760">
        <v>12499</v>
      </c>
    </row>
    <row r="12" spans="1:89" ht="24.95" customHeight="1">
      <c r="A12" s="275"/>
      <c r="B12" s="2196" t="s">
        <v>79</v>
      </c>
      <c r="C12" s="5667">
        <v>428345</v>
      </c>
      <c r="D12" s="5417">
        <v>215752</v>
      </c>
      <c r="E12" s="5682">
        <v>212593</v>
      </c>
      <c r="F12" s="5667">
        <v>428167</v>
      </c>
      <c r="G12" s="5417">
        <v>215654</v>
      </c>
      <c r="H12" s="5682">
        <v>212513</v>
      </c>
      <c r="I12" s="5757">
        <v>178</v>
      </c>
      <c r="J12" s="337">
        <v>98</v>
      </c>
      <c r="K12" s="5758">
        <v>80</v>
      </c>
    </row>
    <row r="13" spans="1:89" ht="24.95" customHeight="1">
      <c r="A13" s="275"/>
      <c r="B13" s="2196" t="s">
        <v>80</v>
      </c>
      <c r="C13" s="5667">
        <v>137171</v>
      </c>
      <c r="D13" s="5417">
        <v>68834</v>
      </c>
      <c r="E13" s="5682">
        <v>68337</v>
      </c>
      <c r="F13" s="5667">
        <v>137081</v>
      </c>
      <c r="G13" s="5417">
        <v>68789</v>
      </c>
      <c r="H13" s="5682">
        <v>68292</v>
      </c>
      <c r="I13" s="5757">
        <v>90</v>
      </c>
      <c r="J13" s="337">
        <v>45</v>
      </c>
      <c r="K13" s="5758">
        <v>45</v>
      </c>
    </row>
    <row r="14" spans="1:89" ht="24.95" customHeight="1">
      <c r="A14" s="275"/>
      <c r="B14" s="2196" t="s">
        <v>81</v>
      </c>
      <c r="C14" s="5667">
        <v>24373</v>
      </c>
      <c r="D14" s="5417">
        <v>13018</v>
      </c>
      <c r="E14" s="5682">
        <v>11355</v>
      </c>
      <c r="F14" s="5667">
        <v>24084</v>
      </c>
      <c r="G14" s="5417">
        <v>12849</v>
      </c>
      <c r="H14" s="5682">
        <v>11235</v>
      </c>
      <c r="I14" s="5757">
        <v>289</v>
      </c>
      <c r="J14" s="337">
        <v>169</v>
      </c>
      <c r="K14" s="5758">
        <v>120</v>
      </c>
    </row>
    <row r="15" spans="1:89" ht="24.95" customHeight="1">
      <c r="A15" s="275"/>
      <c r="B15" s="2196" t="s">
        <v>82</v>
      </c>
      <c r="C15" s="5667">
        <v>261079</v>
      </c>
      <c r="D15" s="5417">
        <v>128246</v>
      </c>
      <c r="E15" s="5682">
        <v>132833</v>
      </c>
      <c r="F15" s="5667">
        <v>236867</v>
      </c>
      <c r="G15" s="5417">
        <v>116288</v>
      </c>
      <c r="H15" s="5682">
        <v>120579</v>
      </c>
      <c r="I15" s="5757">
        <v>24212</v>
      </c>
      <c r="J15" s="337">
        <v>11958</v>
      </c>
      <c r="K15" s="5758">
        <v>12254</v>
      </c>
    </row>
    <row r="16" spans="1:89" s="43" customFormat="1" ht="24.95" customHeight="1">
      <c r="A16" s="5749" t="s">
        <v>84</v>
      </c>
      <c r="B16" s="280" t="s">
        <v>78</v>
      </c>
      <c r="C16" s="5667">
        <v>999945</v>
      </c>
      <c r="D16" s="5668">
        <v>497920</v>
      </c>
      <c r="E16" s="5669">
        <v>502025</v>
      </c>
      <c r="F16" s="5667">
        <v>966863</v>
      </c>
      <c r="G16" s="5668">
        <v>481368</v>
      </c>
      <c r="H16" s="5669">
        <v>485495</v>
      </c>
      <c r="I16" s="5759">
        <v>33082</v>
      </c>
      <c r="J16" s="5438">
        <v>16552</v>
      </c>
      <c r="K16" s="5760">
        <v>16530</v>
      </c>
    </row>
    <row r="17" spans="1:11" s="43" customFormat="1" ht="24.95" customHeight="1">
      <c r="A17" s="5749" t="s">
        <v>85</v>
      </c>
      <c r="B17" s="280" t="s">
        <v>78</v>
      </c>
      <c r="C17" s="5667">
        <v>1056660</v>
      </c>
      <c r="D17" s="5668">
        <v>527760</v>
      </c>
      <c r="E17" s="5669">
        <v>528900</v>
      </c>
      <c r="F17" s="5667">
        <v>1022456</v>
      </c>
      <c r="G17" s="5668">
        <v>510676</v>
      </c>
      <c r="H17" s="5669">
        <v>511780</v>
      </c>
      <c r="I17" s="5759">
        <v>34204</v>
      </c>
      <c r="J17" s="5438">
        <v>17084</v>
      </c>
      <c r="K17" s="5760">
        <v>17120</v>
      </c>
    </row>
    <row r="18" spans="1:11" s="43" customFormat="1" ht="24.95" customHeight="1">
      <c r="A18" s="5749" t="s">
        <v>86</v>
      </c>
      <c r="B18" s="280" t="s">
        <v>78</v>
      </c>
      <c r="C18" s="5667">
        <v>1178848</v>
      </c>
      <c r="D18" s="5668">
        <v>583756</v>
      </c>
      <c r="E18" s="5669">
        <v>595092</v>
      </c>
      <c r="F18" s="5667">
        <v>1143069</v>
      </c>
      <c r="G18" s="5668">
        <v>566056</v>
      </c>
      <c r="H18" s="5669">
        <v>577013</v>
      </c>
      <c r="I18" s="5759">
        <v>35779</v>
      </c>
      <c r="J18" s="5438">
        <v>17700</v>
      </c>
      <c r="K18" s="5760">
        <v>18079</v>
      </c>
    </row>
    <row r="19" spans="1:11" ht="24.95" customHeight="1" thickBot="1">
      <c r="A19" s="5459" t="s">
        <v>87</v>
      </c>
      <c r="B19" s="5501" t="s">
        <v>78</v>
      </c>
      <c r="C19" s="5690">
        <v>1236817</v>
      </c>
      <c r="D19" s="5428">
        <v>610848</v>
      </c>
      <c r="E19" s="5761">
        <v>625969</v>
      </c>
      <c r="F19" s="5690">
        <v>1196383</v>
      </c>
      <c r="G19" s="5428">
        <v>590944</v>
      </c>
      <c r="H19" s="5761">
        <v>605439</v>
      </c>
      <c r="I19" s="5711">
        <v>40434</v>
      </c>
      <c r="J19" s="5447">
        <v>19904</v>
      </c>
      <c r="K19" s="5762">
        <v>20530</v>
      </c>
    </row>
    <row r="20" spans="1:11" ht="24" customHeight="1">
      <c r="A20" s="126" t="s">
        <v>88</v>
      </c>
      <c r="B20" s="73"/>
      <c r="C20" s="73"/>
      <c r="D20" s="73"/>
      <c r="E20" s="126" t="s">
        <v>89</v>
      </c>
      <c r="F20" s="73"/>
      <c r="G20" s="73"/>
      <c r="H20" s="126" t="s">
        <v>90</v>
      </c>
      <c r="I20" s="73"/>
      <c r="K20" s="3067"/>
    </row>
    <row r="21" spans="1:11" ht="16.5" customHeight="1">
      <c r="A21" s="126" t="s">
        <v>91</v>
      </c>
      <c r="B21" s="73"/>
      <c r="C21" s="73"/>
      <c r="D21" s="73"/>
      <c r="E21" s="73"/>
      <c r="F21" s="73"/>
      <c r="G21" s="73"/>
      <c r="H21" s="73"/>
      <c r="I21" s="73"/>
    </row>
    <row r="22" spans="1:11">
      <c r="A22" s="3067"/>
    </row>
    <row r="23" spans="1:11">
      <c r="A23" s="3067"/>
      <c r="G23" s="3067"/>
    </row>
  </sheetData>
  <mergeCells count="1">
    <mergeCell ref="A1:C1"/>
  </mergeCells>
  <hyperlinks>
    <hyperlink ref="A1" location="CONTENT!A1" display="Back to table of contents"/>
  </hyperlinks>
  <pageMargins left="0.78740157480314965" right="0.51181102362204722" top="0.82677165354330717" bottom="0.74803149606299213"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CK34"/>
  <sheetViews>
    <sheetView workbookViewId="0">
      <selection activeCell="S1" sqref="S1:S1048576"/>
    </sheetView>
  </sheetViews>
  <sheetFormatPr defaultColWidth="11.5" defaultRowHeight="12.75"/>
  <cols>
    <col min="1" max="1" width="1.5" style="4667" customWidth="1"/>
    <col min="2" max="2" width="14" style="4667" customWidth="1"/>
    <col min="3" max="3" width="1.6640625" style="4667" customWidth="1"/>
    <col min="4" max="4" width="17.83203125" style="4667" customWidth="1"/>
    <col min="5" max="18" width="8.6640625" style="4667" customWidth="1"/>
    <col min="19" max="16384" width="11.5" style="4667"/>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2.5" customHeight="1">
      <c r="A2" s="4665" t="s">
        <v>3925</v>
      </c>
      <c r="B2" s="4666"/>
      <c r="D2" s="4666"/>
      <c r="E2" s="4666"/>
      <c r="F2" s="4666"/>
      <c r="G2" s="4666"/>
      <c r="H2" s="4666"/>
      <c r="I2" s="4666"/>
      <c r="J2" s="4666"/>
      <c r="K2" s="2541"/>
      <c r="L2" s="4666"/>
      <c r="M2" s="4666"/>
      <c r="N2" s="4666"/>
      <c r="O2" s="4666"/>
      <c r="P2" s="4666"/>
      <c r="Q2" s="4666"/>
      <c r="R2" s="4666"/>
    </row>
    <row r="3" spans="1:89" ht="15" customHeight="1" thickBot="1">
      <c r="A3" s="4666"/>
      <c r="B3" s="4666"/>
      <c r="C3" s="4666"/>
      <c r="D3" s="4666"/>
      <c r="E3" s="4666"/>
      <c r="F3" s="4666"/>
      <c r="G3" s="4666"/>
      <c r="H3" s="4666"/>
      <c r="I3" s="4666"/>
      <c r="J3" s="4668"/>
      <c r="K3" s="4666"/>
      <c r="L3" s="4666"/>
      <c r="M3" s="4666"/>
      <c r="O3" s="4669"/>
      <c r="P3" s="4669"/>
      <c r="Q3" s="4669"/>
      <c r="R3" s="4669" t="s">
        <v>1040</v>
      </c>
    </row>
    <row r="4" spans="1:89" ht="4.5" customHeight="1">
      <c r="A4" s="4670"/>
      <c r="B4" s="4671"/>
      <c r="C4" s="4672"/>
      <c r="D4" s="4672"/>
      <c r="E4" s="4673"/>
      <c r="F4" s="4674"/>
      <c r="G4" s="4672"/>
      <c r="H4" s="4671"/>
      <c r="I4" s="4672"/>
      <c r="J4" s="4671"/>
      <c r="K4" s="4672"/>
      <c r="L4" s="4671"/>
      <c r="M4" s="4672"/>
      <c r="N4" s="4671"/>
      <c r="O4" s="4672"/>
      <c r="P4" s="4671"/>
      <c r="Q4" s="4672"/>
      <c r="R4" s="4671"/>
    </row>
    <row r="5" spans="1:89" ht="15.6" customHeight="1">
      <c r="A5" s="4675"/>
      <c r="B5" s="2550"/>
      <c r="C5" s="4676"/>
      <c r="D5" s="4677"/>
      <c r="E5" s="6426">
        <v>42734</v>
      </c>
      <c r="F5" s="6427"/>
      <c r="G5" s="6428">
        <v>42916</v>
      </c>
      <c r="H5" s="6425"/>
      <c r="I5" s="6424">
        <v>43099</v>
      </c>
      <c r="J5" s="6425"/>
      <c r="K5" s="6424">
        <v>43281</v>
      </c>
      <c r="L5" s="6425"/>
      <c r="M5" s="6424">
        <v>43464</v>
      </c>
      <c r="N5" s="6425"/>
      <c r="O5" s="6424">
        <v>43646</v>
      </c>
      <c r="P5" s="6425"/>
      <c r="Q5" s="6424">
        <v>43830</v>
      </c>
      <c r="R5" s="6425"/>
    </row>
    <row r="6" spans="1:89" ht="5.25" customHeight="1" thickBot="1">
      <c r="A6" s="4675"/>
      <c r="B6" s="2550"/>
      <c r="C6" s="4676"/>
      <c r="D6" s="4677"/>
      <c r="E6" s="4678"/>
      <c r="F6" s="4679"/>
      <c r="G6" s="4680"/>
      <c r="H6" s="4681"/>
      <c r="I6" s="4680"/>
      <c r="J6" s="4681"/>
      <c r="K6" s="4680"/>
      <c r="L6" s="4681"/>
      <c r="M6" s="4680"/>
      <c r="N6" s="4681"/>
      <c r="O6" s="4680"/>
      <c r="P6" s="4681"/>
      <c r="Q6" s="4680"/>
      <c r="R6" s="4681"/>
    </row>
    <row r="7" spans="1:89" ht="5.25" customHeight="1">
      <c r="A7" s="4675"/>
      <c r="B7" s="2550"/>
      <c r="C7" s="4676"/>
      <c r="D7" s="4677"/>
      <c r="E7" s="4682"/>
      <c r="F7" s="4683"/>
      <c r="G7" s="4684"/>
      <c r="H7" s="2550"/>
      <c r="I7" s="4685"/>
      <c r="J7" s="2550"/>
      <c r="K7" s="4684"/>
      <c r="L7" s="2550"/>
      <c r="M7" s="4685"/>
      <c r="N7" s="2550"/>
      <c r="O7" s="4685"/>
      <c r="P7" s="2550"/>
      <c r="Q7" s="4685"/>
      <c r="R7" s="2550"/>
    </row>
    <row r="8" spans="1:89" ht="18.75">
      <c r="A8" s="4675"/>
      <c r="B8" s="4686" t="s">
        <v>293</v>
      </c>
      <c r="C8" s="4676"/>
      <c r="D8" s="4687" t="s">
        <v>1267</v>
      </c>
      <c r="E8" s="4688" t="s">
        <v>1268</v>
      </c>
      <c r="F8" s="4689" t="s">
        <v>1269</v>
      </c>
      <c r="G8" s="4690" t="s">
        <v>1268</v>
      </c>
      <c r="H8" s="4691" t="s">
        <v>1269</v>
      </c>
      <c r="I8" s="4692" t="s">
        <v>1268</v>
      </c>
      <c r="J8" s="4691" t="s">
        <v>1269</v>
      </c>
      <c r="K8" s="4690" t="s">
        <v>1268</v>
      </c>
      <c r="L8" s="4691" t="s">
        <v>1269</v>
      </c>
      <c r="M8" s="4692" t="s">
        <v>1268</v>
      </c>
      <c r="N8" s="4691" t="s">
        <v>1269</v>
      </c>
      <c r="O8" s="4690" t="s">
        <v>1268</v>
      </c>
      <c r="P8" s="4691" t="s">
        <v>1269</v>
      </c>
      <c r="Q8" s="4690" t="s">
        <v>1268</v>
      </c>
      <c r="R8" s="4691" t="s">
        <v>1269</v>
      </c>
    </row>
    <row r="9" spans="1:89" ht="5.25" customHeight="1" thickBot="1">
      <c r="A9" s="4693"/>
      <c r="B9" s="4681"/>
      <c r="C9" s="4680"/>
      <c r="D9" s="4680"/>
      <c r="E9" s="4694"/>
      <c r="F9" s="4695"/>
      <c r="G9" s="4696"/>
      <c r="H9" s="4681"/>
      <c r="I9" s="4697"/>
      <c r="J9" s="4681"/>
      <c r="K9" s="4696"/>
      <c r="L9" s="4681"/>
      <c r="M9" s="4697"/>
      <c r="N9" s="4681"/>
      <c r="O9" s="4697"/>
      <c r="P9" s="4681"/>
      <c r="Q9" s="4697"/>
      <c r="R9" s="4681"/>
    </row>
    <row r="10" spans="1:89" ht="5.25" customHeight="1">
      <c r="A10" s="4675"/>
      <c r="B10" s="2550"/>
      <c r="C10" s="4676"/>
      <c r="D10" s="4677"/>
      <c r="E10" s="4698"/>
      <c r="F10" s="4699"/>
      <c r="G10" s="4700"/>
      <c r="H10" s="2550"/>
      <c r="I10" s="4701"/>
      <c r="J10" s="2550"/>
      <c r="K10" s="4700"/>
      <c r="L10" s="2550"/>
      <c r="M10" s="4701"/>
      <c r="N10" s="2550"/>
      <c r="O10" s="4701"/>
      <c r="P10" s="2550"/>
      <c r="Q10" s="4701"/>
      <c r="R10" s="2550"/>
    </row>
    <row r="11" spans="1:89" ht="20.25" customHeight="1">
      <c r="A11" s="4675"/>
      <c r="B11" s="2550" t="s">
        <v>318</v>
      </c>
      <c r="C11" s="4676"/>
      <c r="D11" s="4677" t="s">
        <v>3926</v>
      </c>
      <c r="E11" s="4702">
        <v>25.521930769230764</v>
      </c>
      <c r="F11" s="4703">
        <v>26.712346153846156</v>
      </c>
      <c r="G11" s="2542">
        <v>26.04</v>
      </c>
      <c r="H11" s="2543">
        <v>27.25</v>
      </c>
      <c r="I11" s="2544">
        <v>25.67</v>
      </c>
      <c r="J11" s="2545">
        <v>26.87</v>
      </c>
      <c r="K11" s="2546">
        <v>25.116900000000001</v>
      </c>
      <c r="L11" s="2543">
        <v>26.178100000000001</v>
      </c>
      <c r="M11" s="2544">
        <v>23.703900000000001</v>
      </c>
      <c r="N11" s="2545">
        <v>24.729700000000001</v>
      </c>
      <c r="O11" s="2544">
        <v>24.343138461538501</v>
      </c>
      <c r="P11" s="2545">
        <v>25.3874</v>
      </c>
      <c r="Q11" s="2544">
        <v>24.9129230769231</v>
      </c>
      <c r="R11" s="2545">
        <v>25.969353846153801</v>
      </c>
    </row>
    <row r="12" spans="1:89" ht="23.1" customHeight="1">
      <c r="A12" s="4675"/>
      <c r="B12" s="2550" t="s">
        <v>1270</v>
      </c>
      <c r="C12" s="4676"/>
      <c r="D12" s="4677" t="s">
        <v>3927</v>
      </c>
      <c r="E12" s="4702">
        <v>4.5707538461538499</v>
      </c>
      <c r="F12" s="4703">
        <v>4.7702153846153852</v>
      </c>
      <c r="G12" s="2542">
        <v>4.3499999999999996</v>
      </c>
      <c r="H12" s="2543">
        <v>4.54</v>
      </c>
      <c r="I12" s="2544">
        <v>4.2300000000000004</v>
      </c>
      <c r="J12" s="2545">
        <v>4.42</v>
      </c>
      <c r="K12" s="2546">
        <v>4.3518999999999997</v>
      </c>
      <c r="L12" s="2543">
        <v>4.5309999999999997</v>
      </c>
      <c r="M12" s="2544">
        <v>4.3056000000000001</v>
      </c>
      <c r="N12" s="2545">
        <v>4.4854000000000003</v>
      </c>
      <c r="O12" s="2544">
        <v>4.4685750000000004</v>
      </c>
      <c r="P12" s="2545">
        <v>4.6503166666666704</v>
      </c>
      <c r="Q12" s="2544">
        <v>4.5832166666666696</v>
      </c>
      <c r="R12" s="2545">
        <v>4.7703583333333297</v>
      </c>
      <c r="S12" s="4704"/>
      <c r="T12" s="4705"/>
    </row>
    <row r="13" spans="1:89" ht="23.1" customHeight="1">
      <c r="A13" s="4675"/>
      <c r="B13" s="2550" t="s">
        <v>738</v>
      </c>
      <c r="C13" s="4676"/>
      <c r="D13" s="4677" t="s">
        <v>1271</v>
      </c>
      <c r="E13" s="4702">
        <v>0.52188333333333337</v>
      </c>
      <c r="F13" s="4703">
        <v>0.54636666666666667</v>
      </c>
      <c r="G13" s="2547">
        <v>52.36</v>
      </c>
      <c r="H13" s="2543">
        <v>55.1</v>
      </c>
      <c r="I13" s="2544">
        <v>51.52</v>
      </c>
      <c r="J13" s="2543">
        <v>54.21</v>
      </c>
      <c r="K13" s="2548">
        <v>0.49709999999999999</v>
      </c>
      <c r="L13" s="2543">
        <v>0.52149999999999996</v>
      </c>
      <c r="M13" s="2544">
        <v>0.4819</v>
      </c>
      <c r="N13" s="2543">
        <v>0.50519999999999998</v>
      </c>
      <c r="O13" s="2544">
        <v>0.50565833333333299</v>
      </c>
      <c r="P13" s="2545">
        <v>0.52958333333333296</v>
      </c>
      <c r="Q13" s="2544">
        <v>0.49988333333333301</v>
      </c>
      <c r="R13" s="2545">
        <v>0.52413333333333301</v>
      </c>
      <c r="S13" s="2549"/>
      <c r="T13" s="4705"/>
    </row>
    <row r="14" spans="1:89" ht="23.1" customHeight="1">
      <c r="A14" s="4675"/>
      <c r="B14" s="2550">
        <v>25358.5891723104</v>
      </c>
      <c r="C14" s="4676"/>
      <c r="D14" s="4677" t="s">
        <v>1272</v>
      </c>
      <c r="E14" s="4702">
        <v>30.3162076923077</v>
      </c>
      <c r="F14" s="4703">
        <v>31.680407692307689</v>
      </c>
      <c r="G14" s="2542">
        <v>30.3</v>
      </c>
      <c r="H14" s="2543">
        <v>31.68</v>
      </c>
      <c r="I14" s="2544">
        <v>29.21</v>
      </c>
      <c r="J14" s="2543">
        <v>30.57</v>
      </c>
      <c r="K14" s="2546">
        <v>30.758600000000001</v>
      </c>
      <c r="L14" s="2543">
        <v>32.023299999999999</v>
      </c>
      <c r="M14" s="2544">
        <v>30.4543</v>
      </c>
      <c r="N14" s="2543">
        <v>31.7242</v>
      </c>
      <c r="O14" s="2544">
        <v>32.335561538461498</v>
      </c>
      <c r="P14" s="2545">
        <v>33.652453846153797</v>
      </c>
      <c r="Q14" s="2544">
        <v>32.761815384615403</v>
      </c>
      <c r="R14" s="2545">
        <v>34.089646153846203</v>
      </c>
      <c r="S14" s="4704"/>
      <c r="T14" s="4705"/>
    </row>
    <row r="15" spans="1:89" ht="23.1" customHeight="1">
      <c r="A15" s="4675"/>
      <c r="B15" s="2550" t="s">
        <v>302</v>
      </c>
      <c r="C15" s="4676"/>
      <c r="D15" s="4677" t="s">
        <v>1273</v>
      </c>
      <c r="E15" s="4702">
        <v>34.61601666666666</v>
      </c>
      <c r="F15" s="4703">
        <v>36.166899999999998</v>
      </c>
      <c r="G15" s="2542">
        <v>32.700000000000003</v>
      </c>
      <c r="H15" s="2543">
        <v>34.21</v>
      </c>
      <c r="I15" s="2544">
        <v>32.01</v>
      </c>
      <c r="J15" s="2543">
        <v>33.51</v>
      </c>
      <c r="K15" s="2546">
        <v>33.958199999999998</v>
      </c>
      <c r="L15" s="2543">
        <v>35.224400000000003</v>
      </c>
      <c r="M15" s="2544">
        <v>33.290399999999998</v>
      </c>
      <c r="N15" s="2543">
        <v>34.543500000000002</v>
      </c>
      <c r="O15" s="2544">
        <v>34.314799999999998</v>
      </c>
      <c r="P15" s="2545">
        <v>35.581083333333297</v>
      </c>
      <c r="Q15" s="2544">
        <v>35.382233333333303</v>
      </c>
      <c r="R15" s="2545">
        <v>36.669600000000003</v>
      </c>
      <c r="S15" s="2549"/>
      <c r="T15" s="4705"/>
    </row>
    <row r="16" spans="1:89" ht="23.1" customHeight="1">
      <c r="A16" s="4675"/>
      <c r="B16" s="2550" t="s">
        <v>1274</v>
      </c>
      <c r="C16" s="4676"/>
      <c r="D16" s="4677" t="s">
        <v>1275</v>
      </c>
      <c r="E16" s="4702">
        <v>1.08</v>
      </c>
      <c r="F16" s="4703">
        <v>1.1424499999999997</v>
      </c>
      <c r="G16" s="2542">
        <v>1.1399999999999999</v>
      </c>
      <c r="H16" s="2543">
        <v>1.2</v>
      </c>
      <c r="I16" s="2544">
        <v>1.04</v>
      </c>
      <c r="J16" s="2543">
        <v>1.1100000000000001</v>
      </c>
      <c r="K16" s="2546">
        <v>1.04</v>
      </c>
      <c r="L16" s="2543">
        <v>1.0888</v>
      </c>
      <c r="M16" s="2544">
        <v>0.96099999999999997</v>
      </c>
      <c r="N16" s="2543">
        <v>1.0454000000000001</v>
      </c>
      <c r="O16" s="2544">
        <v>0.95599999999999996</v>
      </c>
      <c r="P16" s="2545">
        <v>1.031625</v>
      </c>
      <c r="Q16" s="2544">
        <v>0.96650000000000003</v>
      </c>
      <c r="R16" s="2545">
        <v>1.0449250000000001</v>
      </c>
      <c r="S16" s="2549"/>
      <c r="T16" s="4705"/>
    </row>
    <row r="17" spans="1:20" ht="23.1" customHeight="1">
      <c r="A17" s="4675"/>
      <c r="B17" s="2550" t="s">
        <v>1276</v>
      </c>
      <c r="C17" s="4676"/>
      <c r="D17" s="4677" t="s">
        <v>3928</v>
      </c>
      <c r="E17" s="4702">
        <v>5.0200000000000002E-2</v>
      </c>
      <c r="F17" s="4703">
        <v>5.3100000000000001E-2</v>
      </c>
      <c r="G17" s="2542">
        <v>0.05</v>
      </c>
      <c r="H17" s="2543">
        <v>0.05</v>
      </c>
      <c r="I17" s="2544">
        <v>0.05</v>
      </c>
      <c r="J17" s="2543">
        <v>0.05</v>
      </c>
      <c r="K17" s="2546">
        <v>4.7500000000000001E-2</v>
      </c>
      <c r="L17" s="2543">
        <v>5.04E-2</v>
      </c>
      <c r="M17" s="2544">
        <v>4.6300000000000001E-2</v>
      </c>
      <c r="N17" s="2543">
        <v>4.9099999999999998E-2</v>
      </c>
      <c r="O17" s="2544">
        <v>4.5400000000000003E-2</v>
      </c>
      <c r="P17" s="2545">
        <v>4.8099999999999997E-2</v>
      </c>
      <c r="Q17" s="2544">
        <v>4.8500000000000001E-2</v>
      </c>
      <c r="R17" s="2545">
        <v>5.1400000000000001E-2</v>
      </c>
      <c r="S17" s="2549"/>
      <c r="T17" s="4705"/>
    </row>
    <row r="18" spans="1:20" ht="23.1" customHeight="1">
      <c r="A18" s="4675"/>
      <c r="B18" s="2550" t="s">
        <v>319</v>
      </c>
      <c r="C18" s="4676"/>
      <c r="D18" s="4677" t="s">
        <v>3929</v>
      </c>
      <c r="E18" s="4702">
        <v>24.613688888888891</v>
      </c>
      <c r="F18" s="4703">
        <v>25.744466666666668</v>
      </c>
      <c r="G18" s="2542">
        <v>24.83</v>
      </c>
      <c r="H18" s="2543">
        <v>25.99</v>
      </c>
      <c r="I18" s="2544">
        <v>23.4</v>
      </c>
      <c r="J18" s="2543">
        <v>24.5</v>
      </c>
      <c r="K18" s="2546">
        <v>23.116700000000002</v>
      </c>
      <c r="L18" s="2543">
        <v>24.0899</v>
      </c>
      <c r="M18" s="2544">
        <v>22.610199999999999</v>
      </c>
      <c r="N18" s="2543">
        <v>23.577200000000001</v>
      </c>
      <c r="O18" s="2544">
        <v>23.342088888888899</v>
      </c>
      <c r="P18" s="2545">
        <v>24.327100000000002</v>
      </c>
      <c r="Q18" s="2544">
        <v>23.998177777777801</v>
      </c>
      <c r="R18" s="2545">
        <v>25.001444444444399</v>
      </c>
      <c r="S18" s="2549"/>
      <c r="T18" s="4705"/>
    </row>
    <row r="19" spans="1:20" ht="23.1" customHeight="1">
      <c r="A19" s="4675"/>
      <c r="B19" s="2550" t="s">
        <v>1277</v>
      </c>
      <c r="C19" s="4676"/>
      <c r="D19" s="4677" t="s">
        <v>1278</v>
      </c>
      <c r="E19" s="4702">
        <v>33.779400000000003</v>
      </c>
      <c r="F19" s="4703">
        <v>35.716999999999999</v>
      </c>
      <c r="G19" s="2542">
        <v>32.450000000000003</v>
      </c>
      <c r="H19" s="2543">
        <v>34.32</v>
      </c>
      <c r="I19" s="2544">
        <v>30.03</v>
      </c>
      <c r="J19" s="2543">
        <v>31.79</v>
      </c>
      <c r="K19" s="2546">
        <v>28.101099999999999</v>
      </c>
      <c r="L19" s="2543">
        <v>29.7654</v>
      </c>
      <c r="M19" s="2544">
        <v>24.251899999999999</v>
      </c>
      <c r="N19" s="2543">
        <v>25.702200000000001</v>
      </c>
      <c r="O19" s="2544">
        <v>21.460550000000001</v>
      </c>
      <c r="P19" s="2545">
        <v>22.760149999999999</v>
      </c>
      <c r="Q19" s="2544">
        <v>23.081800000000001</v>
      </c>
      <c r="R19" s="2545">
        <v>24.470549999999999</v>
      </c>
      <c r="S19" s="2549"/>
    </row>
    <row r="20" spans="1:20" ht="23.1" customHeight="1">
      <c r="A20" s="4675"/>
      <c r="B20" s="2550" t="s">
        <v>305</v>
      </c>
      <c r="C20" s="4676"/>
      <c r="D20" s="4677" t="s">
        <v>3930</v>
      </c>
      <c r="E20" s="4702">
        <v>2.6550000000000002</v>
      </c>
      <c r="F20" s="4703">
        <v>2.8149999999999999</v>
      </c>
      <c r="G20" s="2542">
        <v>2.5</v>
      </c>
      <c r="H20" s="2543">
        <v>2.65</v>
      </c>
      <c r="I20" s="2544">
        <v>2.41</v>
      </c>
      <c r="J20" s="2543">
        <v>2.56</v>
      </c>
      <c r="K20" s="2546">
        <v>2.4550000000000001</v>
      </c>
      <c r="L20" s="2543">
        <v>2.58</v>
      </c>
      <c r="M20" s="2544">
        <v>2.4300000000000002</v>
      </c>
      <c r="N20" s="2543">
        <v>2.5550000000000002</v>
      </c>
      <c r="O20" s="2544">
        <v>2.4849999999999999</v>
      </c>
      <c r="P20" s="2545">
        <v>2.63</v>
      </c>
      <c r="Q20" s="2544">
        <v>2.5550000000000002</v>
      </c>
      <c r="R20" s="2545">
        <v>2.7050000000000001</v>
      </c>
      <c r="S20" s="2549"/>
    </row>
    <row r="21" spans="1:20" ht="23.1" customHeight="1">
      <c r="A21" s="4675"/>
      <c r="B21" s="2550" t="s">
        <v>744</v>
      </c>
      <c r="C21" s="4676"/>
      <c r="D21" s="4706" t="s">
        <v>3931</v>
      </c>
      <c r="E21" s="4702">
        <v>24.483376923076925</v>
      </c>
      <c r="F21" s="4703">
        <v>25.641823076923078</v>
      </c>
      <c r="G21" s="2542">
        <v>24.63</v>
      </c>
      <c r="H21" s="2543">
        <v>25.8</v>
      </c>
      <c r="I21" s="2544">
        <v>24.66</v>
      </c>
      <c r="J21" s="2543">
        <v>25.83</v>
      </c>
      <c r="K21" s="2546">
        <v>24.964700000000001</v>
      </c>
      <c r="L21" s="2543">
        <v>26.038</v>
      </c>
      <c r="M21" s="2544">
        <v>24.633900000000001</v>
      </c>
      <c r="N21" s="2543">
        <v>25.706</v>
      </c>
      <c r="O21" s="2544">
        <v>25.715408333333301</v>
      </c>
      <c r="P21" s="2545">
        <v>26.799991666666699</v>
      </c>
      <c r="Q21" s="2544">
        <v>26.462566666666699</v>
      </c>
      <c r="R21" s="2545">
        <v>27.5693916666667</v>
      </c>
      <c r="S21" s="2549"/>
    </row>
    <row r="22" spans="1:20" ht="23.1" customHeight="1">
      <c r="A22" s="4675"/>
      <c r="B22" s="2550" t="s">
        <v>1279</v>
      </c>
      <c r="C22" s="4676"/>
      <c r="D22" s="4677" t="s">
        <v>3932</v>
      </c>
      <c r="E22" s="4702">
        <v>2.597523076923077</v>
      </c>
      <c r="F22" s="4703">
        <v>2.7271153846153848</v>
      </c>
      <c r="G22" s="2542">
        <v>2.61</v>
      </c>
      <c r="H22" s="2543">
        <v>2.73</v>
      </c>
      <c r="I22" s="2544">
        <v>2.65</v>
      </c>
      <c r="J22" s="2543">
        <v>2.79</v>
      </c>
      <c r="K22" s="2546">
        <v>2.4771999999999998</v>
      </c>
      <c r="L22" s="2543">
        <v>2.597</v>
      </c>
      <c r="M22" s="2544">
        <v>2.3237000000000001</v>
      </c>
      <c r="N22" s="2543">
        <v>2.4462999999999999</v>
      </c>
      <c r="O22" s="2544">
        <v>2.44653571428571</v>
      </c>
      <c r="P22" s="2545">
        <v>2.5762785714285701</v>
      </c>
      <c r="Q22" s="2544">
        <v>2.5233857142857099</v>
      </c>
      <c r="R22" s="2545">
        <v>2.6570142857142902</v>
      </c>
      <c r="S22" s="2549"/>
    </row>
    <row r="23" spans="1:20" ht="23.1" customHeight="1">
      <c r="A23" s="4675"/>
      <c r="B23" s="2550" t="s">
        <v>777</v>
      </c>
      <c r="C23" s="4676"/>
      <c r="D23" s="4677" t="s">
        <v>3933</v>
      </c>
      <c r="E23" s="4702">
        <v>34.670269230769229</v>
      </c>
      <c r="F23" s="4703">
        <v>36.205969230769234</v>
      </c>
      <c r="G23" s="2542">
        <v>35.4</v>
      </c>
      <c r="H23" s="2543">
        <v>36.96</v>
      </c>
      <c r="I23" s="2544">
        <v>33.67</v>
      </c>
      <c r="J23" s="2543">
        <v>35.159999999999997</v>
      </c>
      <c r="K23" s="2546">
        <v>34.265099999999997</v>
      </c>
      <c r="L23" s="2543">
        <v>35.619799999999998</v>
      </c>
      <c r="M23" s="2544">
        <v>34.148499999999999</v>
      </c>
      <c r="N23" s="2543">
        <v>35.510899999999999</v>
      </c>
      <c r="O23" s="2544">
        <v>35.679816666666703</v>
      </c>
      <c r="P23" s="2545">
        <v>37.082250000000002</v>
      </c>
      <c r="Q23" s="2544">
        <v>36.769908333333298</v>
      </c>
      <c r="R23" s="2545">
        <v>38.213433333333299</v>
      </c>
      <c r="S23" s="2549"/>
    </row>
    <row r="24" spans="1:20" ht="23.1" customHeight="1">
      <c r="A24" s="4675"/>
      <c r="B24" s="2550" t="s">
        <v>1280</v>
      </c>
      <c r="C24" s="4676"/>
      <c r="D24" s="4677" t="s">
        <v>1281</v>
      </c>
      <c r="E24" s="4702">
        <v>1.6067499999999999</v>
      </c>
      <c r="F24" s="4703">
        <v>1.7107999999999999</v>
      </c>
      <c r="G24" s="2542">
        <v>1.53</v>
      </c>
      <c r="H24" s="2543">
        <v>1.6</v>
      </c>
      <c r="I24" s="2544">
        <v>1.49</v>
      </c>
      <c r="J24" s="2543">
        <v>1.56</v>
      </c>
      <c r="K24" s="2546">
        <v>1.4984999999999999</v>
      </c>
      <c r="L24" s="2543">
        <v>1.5797000000000001</v>
      </c>
      <c r="M24" s="2544">
        <v>1.4508000000000001</v>
      </c>
      <c r="N24" s="2543">
        <v>1.5612999999999999</v>
      </c>
      <c r="O24" s="2544">
        <v>1.4991333333333301</v>
      </c>
      <c r="P24" s="2545">
        <v>1.6164000000000001</v>
      </c>
      <c r="Q24" s="2544">
        <v>1.5266666666666699</v>
      </c>
      <c r="R24" s="2545">
        <v>1.6466666666666701</v>
      </c>
      <c r="S24" s="2549"/>
    </row>
    <row r="25" spans="1:20" ht="23.1" customHeight="1">
      <c r="A25" s="4675"/>
      <c r="B25" s="2550" t="s">
        <v>1282</v>
      </c>
      <c r="C25" s="4676"/>
      <c r="D25" s="4677" t="s">
        <v>1283</v>
      </c>
      <c r="E25" s="4702">
        <v>0.97084999999999999</v>
      </c>
      <c r="F25" s="4703">
        <v>1.03555</v>
      </c>
      <c r="G25" s="2542">
        <v>0.96</v>
      </c>
      <c r="H25" s="2543">
        <v>1</v>
      </c>
      <c r="I25" s="2544">
        <v>0.92</v>
      </c>
      <c r="J25" s="2543">
        <v>0.96</v>
      </c>
      <c r="K25" s="2546">
        <v>0.87609999999999999</v>
      </c>
      <c r="L25" s="2543">
        <v>0.91930000000000001</v>
      </c>
      <c r="M25" s="2544">
        <v>0.90839999999999999</v>
      </c>
      <c r="N25" s="2543">
        <v>0.95430000000000004</v>
      </c>
      <c r="O25" s="2544">
        <v>0.94010000000000005</v>
      </c>
      <c r="P25" s="2545">
        <v>0.98573333333333302</v>
      </c>
      <c r="Q25" s="2544">
        <v>0.96666666666666701</v>
      </c>
      <c r="R25" s="2545">
        <v>1.0166666666666699</v>
      </c>
      <c r="S25" s="2549"/>
    </row>
    <row r="26" spans="1:20" ht="23.1" customHeight="1">
      <c r="A26" s="4675"/>
      <c r="B26" s="2550" t="s">
        <v>1284</v>
      </c>
      <c r="C26" s="4676"/>
      <c r="D26" s="4677" t="s">
        <v>3934</v>
      </c>
      <c r="E26" s="4702">
        <v>35.515246153846149</v>
      </c>
      <c r="F26" s="4703">
        <v>36.815476923076922</v>
      </c>
      <c r="G26" s="2542">
        <v>33.97</v>
      </c>
      <c r="H26" s="2543">
        <v>35.24</v>
      </c>
      <c r="I26" s="2544">
        <v>33.06</v>
      </c>
      <c r="J26" s="2543">
        <v>34.35</v>
      </c>
      <c r="K26" s="2546">
        <v>34.338799999999999</v>
      </c>
      <c r="L26" s="2543">
        <v>35.237900000000003</v>
      </c>
      <c r="M26" s="2544">
        <v>33.914999999999999</v>
      </c>
      <c r="N26" s="2543">
        <v>34.814300000000003</v>
      </c>
      <c r="O26" s="2544">
        <v>35.099235714285697</v>
      </c>
      <c r="P26" s="2545">
        <v>35.998571428571402</v>
      </c>
      <c r="Q26" s="2544">
        <v>35.928892857142898</v>
      </c>
      <c r="R26" s="2545">
        <v>36.827857142857098</v>
      </c>
      <c r="S26" s="2549"/>
    </row>
    <row r="27" spans="1:20" ht="23.1" customHeight="1">
      <c r="A27" s="4675"/>
      <c r="B27" s="2550" t="s">
        <v>746</v>
      </c>
      <c r="C27" s="4676"/>
      <c r="D27" s="4677" t="s">
        <v>3935</v>
      </c>
      <c r="E27" s="4702">
        <v>43.582230769230769</v>
      </c>
      <c r="F27" s="4703">
        <v>45.218576923076917</v>
      </c>
      <c r="G27" s="2542">
        <v>44.2</v>
      </c>
      <c r="H27" s="2543">
        <v>45.87</v>
      </c>
      <c r="I27" s="2544">
        <v>44.47</v>
      </c>
      <c r="J27" s="2543">
        <v>46.18</v>
      </c>
      <c r="K27" s="2546">
        <v>44.900399999999998</v>
      </c>
      <c r="L27" s="2543">
        <v>46.155200000000001</v>
      </c>
      <c r="M27" s="2544">
        <v>42.891599999999997</v>
      </c>
      <c r="N27" s="2543">
        <v>44.1036</v>
      </c>
      <c r="O27" s="2544">
        <v>44.323876923076902</v>
      </c>
      <c r="P27" s="2545">
        <v>45.566853846153798</v>
      </c>
      <c r="Q27" s="2544">
        <v>46.979384615384603</v>
      </c>
      <c r="R27" s="2545">
        <v>48.296469230769198</v>
      </c>
      <c r="S27" s="2549"/>
    </row>
    <row r="28" spans="1:20" ht="23.1" customHeight="1">
      <c r="A28" s="4675"/>
      <c r="B28" s="2550" t="s">
        <v>779</v>
      </c>
      <c r="C28" s="4676"/>
      <c r="D28" s="4677" t="s">
        <v>1285</v>
      </c>
      <c r="E28" s="4702">
        <v>3.5873999999999997</v>
      </c>
      <c r="F28" s="4703">
        <v>3.7318999999999996</v>
      </c>
      <c r="G28" s="2542">
        <v>3.69</v>
      </c>
      <c r="H28" s="2543">
        <v>3.85</v>
      </c>
      <c r="I28" s="2544">
        <v>3.31</v>
      </c>
      <c r="J28" s="2543">
        <v>3.45</v>
      </c>
      <c r="K28" s="2546">
        <v>3.4157000000000002</v>
      </c>
      <c r="L28" s="2543">
        <v>3.5750999999999999</v>
      </c>
      <c r="M28" s="2544">
        <v>2.8180000000000001</v>
      </c>
      <c r="N28" s="2543">
        <v>2.9645000000000001</v>
      </c>
      <c r="O28" s="2544">
        <v>2.6925500000000002</v>
      </c>
      <c r="P28" s="2545">
        <v>2.8250999999999999</v>
      </c>
      <c r="Q28" s="2544">
        <v>2.5246499999999998</v>
      </c>
      <c r="R28" s="2545">
        <v>2.6508333333333298</v>
      </c>
      <c r="S28" s="2549"/>
    </row>
    <row r="29" spans="1:20" ht="23.1" customHeight="1">
      <c r="A29" s="4675"/>
      <c r="B29" s="2550" t="s">
        <v>1286</v>
      </c>
      <c r="C29" s="4676"/>
      <c r="D29" s="4677" t="s">
        <v>3936</v>
      </c>
      <c r="E29" s="4702">
        <v>37.382692307692309</v>
      </c>
      <c r="F29" s="4703">
        <v>38.763500000000001</v>
      </c>
      <c r="G29" s="2542">
        <v>38.82</v>
      </c>
      <c r="H29" s="2543">
        <v>40.29</v>
      </c>
      <c r="I29" s="2544">
        <v>39.520000000000003</v>
      </c>
      <c r="J29" s="2543">
        <v>41.05</v>
      </c>
      <c r="K29" s="2546">
        <v>39.887500000000003</v>
      </c>
      <c r="L29" s="2543">
        <v>41.0244</v>
      </c>
      <c r="M29" s="2544">
        <v>38.641800000000003</v>
      </c>
      <c r="N29" s="2543">
        <v>39.755899999999997</v>
      </c>
      <c r="O29" s="2544">
        <v>39.753957142857097</v>
      </c>
      <c r="P29" s="2545">
        <v>40.888642857142898</v>
      </c>
      <c r="Q29" s="2544">
        <v>40.127914285714297</v>
      </c>
      <c r="R29" s="2545">
        <v>41.268128571428598</v>
      </c>
      <c r="S29" s="4704"/>
    </row>
    <row r="30" spans="1:20" ht="20.100000000000001" customHeight="1" thickBot="1">
      <c r="A30" s="4693"/>
      <c r="B30" s="4681"/>
      <c r="C30" s="4680"/>
      <c r="D30" s="4680"/>
      <c r="E30" s="4707"/>
      <c r="F30" s="4708"/>
      <c r="G30" s="4696"/>
      <c r="H30" s="4681"/>
      <c r="I30" s="4697"/>
      <c r="J30" s="4681"/>
      <c r="K30" s="4696"/>
      <c r="L30" s="4681"/>
      <c r="M30" s="4697"/>
      <c r="N30" s="4681"/>
      <c r="O30" s="4697"/>
      <c r="P30" s="4681"/>
      <c r="Q30" s="4697"/>
      <c r="R30" s="4681"/>
      <c r="S30" s="2549"/>
    </row>
    <row r="31" spans="1:20" ht="6" customHeight="1">
      <c r="A31" s="4709"/>
      <c r="B31" s="4709"/>
      <c r="C31" s="4709"/>
      <c r="D31" s="4709"/>
      <c r="E31" s="4709"/>
      <c r="F31" s="4709"/>
      <c r="G31" s="4709"/>
      <c r="H31" s="4709"/>
      <c r="I31" s="4709"/>
      <c r="J31" s="4709"/>
      <c r="K31" s="4709"/>
      <c r="L31" s="4709"/>
      <c r="M31" s="4709"/>
      <c r="N31" s="4709"/>
      <c r="O31" s="4709"/>
      <c r="P31" s="4666"/>
      <c r="Q31" s="4666"/>
      <c r="R31" s="4666"/>
      <c r="S31" s="4710"/>
    </row>
    <row r="32" spans="1:20" ht="18" customHeight="1">
      <c r="A32" s="4676"/>
      <c r="B32" s="4711" t="s">
        <v>1117</v>
      </c>
      <c r="C32" s="4676"/>
      <c r="D32" s="4676"/>
      <c r="E32" s="4676"/>
      <c r="F32" s="4676"/>
      <c r="G32" s="4676"/>
      <c r="H32" s="4676"/>
      <c r="I32" s="4712"/>
      <c r="J32" s="4676"/>
      <c r="K32" s="4676"/>
      <c r="L32" s="4676"/>
      <c r="M32" s="4713"/>
      <c r="N32" s="4714"/>
      <c r="O32" s="4714"/>
    </row>
    <row r="33" spans="1:15" s="4716" customFormat="1" ht="23.25" customHeight="1">
      <c r="A33" s="4715" t="s">
        <v>1287</v>
      </c>
      <c r="B33" s="4676"/>
      <c r="C33" s="4676"/>
      <c r="D33" s="4676"/>
      <c r="E33" s="4676"/>
      <c r="F33" s="4676"/>
      <c r="G33" s="4676"/>
      <c r="H33" s="4676"/>
      <c r="I33" s="4676"/>
      <c r="J33" s="4676"/>
      <c r="K33" s="4676"/>
      <c r="L33" s="4676"/>
      <c r="M33" s="4676"/>
      <c r="N33" s="4709"/>
      <c r="O33" s="4709"/>
    </row>
    <row r="34" spans="1:15" ht="14.25">
      <c r="A34" s="4713"/>
      <c r="B34" s="4713"/>
      <c r="C34" s="4713"/>
      <c r="D34" s="4713"/>
      <c r="E34" s="4713"/>
      <c r="F34" s="4713"/>
      <c r="G34" s="4713"/>
      <c r="H34" s="4713"/>
      <c r="I34" s="4713"/>
      <c r="J34" s="4713"/>
      <c r="K34" s="4713"/>
      <c r="L34" s="4713"/>
      <c r="M34" s="4713"/>
    </row>
  </sheetData>
  <mergeCells count="8">
    <mergeCell ref="M5:N5"/>
    <mergeCell ref="O5:P5"/>
    <mergeCell ref="Q5:R5"/>
    <mergeCell ref="A1:C1"/>
    <mergeCell ref="E5:F5"/>
    <mergeCell ref="G5:H5"/>
    <mergeCell ref="I5:J5"/>
    <mergeCell ref="K5:L5"/>
  </mergeCells>
  <hyperlinks>
    <hyperlink ref="A1" location="CONTENT!A1" display="Back to table of contents"/>
  </hyperlinks>
  <pageMargins left="0" right="0" top="0.66929133858267698" bottom="0.35433070866141703" header="1.02362204724409" footer="0.511811023622047"/>
  <pageSetup paperSize="9" scale="86"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CL67"/>
  <sheetViews>
    <sheetView zoomScaleNormal="100" workbookViewId="0">
      <selection sqref="A1:XFD1"/>
    </sheetView>
  </sheetViews>
  <sheetFormatPr defaultColWidth="41" defaultRowHeight="12"/>
  <cols>
    <col min="1" max="1" width="43.83203125" style="639" customWidth="1"/>
    <col min="2" max="5" width="15.5" style="652" customWidth="1"/>
    <col min="6" max="16384" width="41" style="639"/>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636" customFormat="1" ht="18.75" customHeight="1">
      <c r="A2" s="634" t="s">
        <v>1288</v>
      </c>
      <c r="B2" s="635"/>
      <c r="C2" s="635"/>
      <c r="D2" s="635"/>
      <c r="E2" s="635"/>
    </row>
    <row r="3" spans="1:90" ht="21" customHeight="1" thickBot="1">
      <c r="A3" s="637"/>
      <c r="B3" s="638"/>
      <c r="C3" s="638"/>
      <c r="D3" s="638"/>
      <c r="E3" s="638" t="s">
        <v>1289</v>
      </c>
    </row>
    <row r="4" spans="1:90" s="642" customFormat="1" ht="26.25" customHeight="1" thickBot="1">
      <c r="A4" s="640"/>
      <c r="B4" s="6148">
        <v>43525</v>
      </c>
      <c r="C4" s="641">
        <v>43617</v>
      </c>
      <c r="D4" s="641">
        <v>43709</v>
      </c>
      <c r="E4" s="641">
        <v>43800</v>
      </c>
    </row>
    <row r="5" spans="1:90" s="642" customFormat="1">
      <c r="A5" s="643" t="s">
        <v>1153</v>
      </c>
      <c r="B5" s="6149" t="s">
        <v>1290</v>
      </c>
      <c r="C5" s="645" t="s">
        <v>1291</v>
      </c>
      <c r="D5" s="645" t="s">
        <v>1292</v>
      </c>
      <c r="E5" s="645" t="s">
        <v>1293</v>
      </c>
    </row>
    <row r="6" spans="1:90" s="642" customFormat="1">
      <c r="A6" s="646" t="s">
        <v>1154</v>
      </c>
      <c r="B6" s="6149" t="s">
        <v>1294</v>
      </c>
      <c r="C6" s="645" t="s">
        <v>1295</v>
      </c>
      <c r="D6" s="645" t="s">
        <v>1296</v>
      </c>
      <c r="E6" s="645" t="s">
        <v>1296</v>
      </c>
    </row>
    <row r="7" spans="1:90" s="642" customFormat="1">
      <c r="A7" s="646" t="s">
        <v>1155</v>
      </c>
      <c r="B7" s="6149" t="s">
        <v>1294</v>
      </c>
      <c r="C7" s="645" t="s">
        <v>1295</v>
      </c>
      <c r="D7" s="645" t="s">
        <v>1296</v>
      </c>
      <c r="E7" s="645" t="s">
        <v>1296</v>
      </c>
    </row>
    <row r="8" spans="1:90" s="642" customFormat="1">
      <c r="A8" s="647" t="s">
        <v>1297</v>
      </c>
      <c r="B8" s="6149" t="s">
        <v>1298</v>
      </c>
      <c r="C8" s="645" t="s">
        <v>1298</v>
      </c>
      <c r="D8" s="645" t="s">
        <v>1299</v>
      </c>
      <c r="E8" s="645" t="s">
        <v>1298</v>
      </c>
    </row>
    <row r="9" spans="1:90" s="642" customFormat="1">
      <c r="A9" s="647" t="s">
        <v>1300</v>
      </c>
      <c r="B9" s="6149" t="s">
        <v>1301</v>
      </c>
      <c r="C9" s="645" t="s">
        <v>1295</v>
      </c>
      <c r="D9" s="645" t="s">
        <v>1302</v>
      </c>
      <c r="E9" s="645" t="s">
        <v>1303</v>
      </c>
    </row>
    <row r="10" spans="1:90" s="642" customFormat="1">
      <c r="A10" s="646" t="s">
        <v>1158</v>
      </c>
      <c r="B10" s="6149" t="s">
        <v>1304</v>
      </c>
      <c r="C10" s="645" t="s">
        <v>1304</v>
      </c>
      <c r="D10" s="645" t="s">
        <v>1305</v>
      </c>
      <c r="E10" s="645" t="s">
        <v>1306</v>
      </c>
    </row>
    <row r="11" spans="1:90" s="642" customFormat="1">
      <c r="A11" s="646" t="s">
        <v>1159</v>
      </c>
      <c r="B11" s="6149" t="s">
        <v>1307</v>
      </c>
      <c r="C11" s="645" t="s">
        <v>1307</v>
      </c>
      <c r="D11" s="645" t="s">
        <v>1308</v>
      </c>
      <c r="E11" s="645" t="s">
        <v>1308</v>
      </c>
    </row>
    <row r="12" spans="1:90" s="642" customFormat="1">
      <c r="A12" s="646" t="s">
        <v>1160</v>
      </c>
      <c r="B12" s="6149" t="s">
        <v>1309</v>
      </c>
      <c r="C12" s="645" t="s">
        <v>1309</v>
      </c>
      <c r="D12" s="645" t="s">
        <v>1310</v>
      </c>
      <c r="E12" s="645" t="s">
        <v>1310</v>
      </c>
    </row>
    <row r="13" spans="1:90" s="642" customFormat="1">
      <c r="A13" s="646" t="s">
        <v>1161</v>
      </c>
      <c r="B13" s="6149" t="s">
        <v>1295</v>
      </c>
      <c r="C13" s="645" t="s">
        <v>1295</v>
      </c>
      <c r="D13" s="645" t="s">
        <v>1311</v>
      </c>
      <c r="E13" s="645" t="s">
        <v>1312</v>
      </c>
    </row>
    <row r="14" spans="1:90" s="642" customFormat="1">
      <c r="A14" s="646" t="s">
        <v>1162</v>
      </c>
      <c r="B14" s="6149" t="s">
        <v>1313</v>
      </c>
      <c r="C14" s="645" t="s">
        <v>1295</v>
      </c>
      <c r="D14" s="645" t="s">
        <v>1298</v>
      </c>
      <c r="E14" s="645" t="s">
        <v>1314</v>
      </c>
    </row>
    <row r="15" spans="1:90" s="642" customFormat="1">
      <c r="A15" s="647" t="s">
        <v>1315</v>
      </c>
      <c r="B15" s="6149" t="s">
        <v>1307</v>
      </c>
      <c r="C15" s="645" t="s">
        <v>1307</v>
      </c>
      <c r="D15" s="645" t="s">
        <v>1308</v>
      </c>
      <c r="E15" s="645" t="s">
        <v>1306</v>
      </c>
    </row>
    <row r="16" spans="1:90" s="642" customFormat="1">
      <c r="A16" s="647" t="s">
        <v>1316</v>
      </c>
      <c r="B16" s="6149" t="s">
        <v>1307</v>
      </c>
      <c r="C16" s="645" t="s">
        <v>1317</v>
      </c>
      <c r="D16" s="645" t="s">
        <v>1318</v>
      </c>
      <c r="E16" s="645" t="s">
        <v>1319</v>
      </c>
    </row>
    <row r="17" spans="1:5" s="642" customFormat="1">
      <c r="A17" s="647" t="s">
        <v>1320</v>
      </c>
      <c r="B17" s="6149" t="s">
        <v>1313</v>
      </c>
      <c r="C17" s="645" t="s">
        <v>1295</v>
      </c>
      <c r="D17" s="645" t="s">
        <v>1298</v>
      </c>
      <c r="E17" s="645" t="s">
        <v>1314</v>
      </c>
    </row>
    <row r="18" spans="1:5" s="642" customFormat="1">
      <c r="A18" s="646" t="s">
        <v>1166</v>
      </c>
      <c r="B18" s="6149" t="s">
        <v>1321</v>
      </c>
      <c r="C18" s="645" t="s">
        <v>1322</v>
      </c>
      <c r="D18" s="645" t="s">
        <v>1323</v>
      </c>
      <c r="E18" s="645" t="s">
        <v>1324</v>
      </c>
    </row>
    <row r="19" spans="1:5" s="642" customFormat="1">
      <c r="A19" s="646" t="s">
        <v>1167</v>
      </c>
      <c r="B19" s="6149" t="s">
        <v>1294</v>
      </c>
      <c r="C19" s="645" t="s">
        <v>1321</v>
      </c>
      <c r="D19" s="645" t="s">
        <v>1325</v>
      </c>
      <c r="E19" s="645" t="s">
        <v>1296</v>
      </c>
    </row>
    <row r="20" spans="1:5" s="642" customFormat="1">
      <c r="A20" s="646" t="s">
        <v>1168</v>
      </c>
      <c r="B20" s="6149" t="s">
        <v>1294</v>
      </c>
      <c r="C20" s="645" t="s">
        <v>1294</v>
      </c>
      <c r="D20" s="645" t="s">
        <v>1296</v>
      </c>
      <c r="E20" s="645" t="s">
        <v>1296</v>
      </c>
    </row>
    <row r="21" spans="1:5" s="642" customFormat="1">
      <c r="A21" s="646" t="s">
        <v>1169</v>
      </c>
      <c r="B21" s="6149" t="s">
        <v>1321</v>
      </c>
      <c r="C21" s="645" t="s">
        <v>1321</v>
      </c>
      <c r="D21" s="645" t="s">
        <v>1306</v>
      </c>
      <c r="E21" s="645" t="s">
        <v>1306</v>
      </c>
    </row>
    <row r="22" spans="1:5" s="642" customFormat="1">
      <c r="A22" s="646" t="s">
        <v>1170</v>
      </c>
      <c r="B22" s="6149" t="s">
        <v>1321</v>
      </c>
      <c r="C22" s="645" t="s">
        <v>1321</v>
      </c>
      <c r="D22" s="645" t="s">
        <v>1306</v>
      </c>
      <c r="E22" s="645" t="s">
        <v>1306</v>
      </c>
    </row>
    <row r="23" spans="1:5" s="642" customFormat="1">
      <c r="A23" s="646" t="s">
        <v>1171</v>
      </c>
      <c r="B23" s="6149" t="s">
        <v>1321</v>
      </c>
      <c r="C23" s="645" t="s">
        <v>1321</v>
      </c>
      <c r="D23" s="645" t="s">
        <v>1306</v>
      </c>
      <c r="E23" s="645" t="s">
        <v>1306</v>
      </c>
    </row>
    <row r="24" spans="1:5" s="642" customFormat="1">
      <c r="A24" s="646" t="s">
        <v>1172</v>
      </c>
      <c r="B24" s="6149" t="s">
        <v>1298</v>
      </c>
      <c r="C24" s="645" t="s">
        <v>1298</v>
      </c>
      <c r="D24" s="645" t="s">
        <v>1298</v>
      </c>
      <c r="E24" s="645" t="s">
        <v>1326</v>
      </c>
    </row>
    <row r="25" spans="1:5" s="642" customFormat="1">
      <c r="A25" s="646" t="s">
        <v>1173</v>
      </c>
      <c r="B25" s="6149" t="s">
        <v>1327</v>
      </c>
      <c r="C25" s="645" t="s">
        <v>1305</v>
      </c>
      <c r="D25" s="645" t="s">
        <v>1328</v>
      </c>
      <c r="E25" s="645" t="s">
        <v>1328</v>
      </c>
    </row>
    <row r="26" spans="1:5" s="642" customFormat="1">
      <c r="A26" s="646" t="s">
        <v>1174</v>
      </c>
      <c r="B26" s="6149" t="s">
        <v>1321</v>
      </c>
      <c r="C26" s="645" t="s">
        <v>1321</v>
      </c>
      <c r="D26" s="645" t="s">
        <v>1306</v>
      </c>
      <c r="E26" s="645" t="s">
        <v>1306</v>
      </c>
    </row>
    <row r="27" spans="1:5" s="642" customFormat="1">
      <c r="A27" s="646" t="s">
        <v>1175</v>
      </c>
      <c r="B27" s="6149" t="s">
        <v>1321</v>
      </c>
      <c r="C27" s="645" t="s">
        <v>1321</v>
      </c>
      <c r="D27" s="645" t="s">
        <v>1306</v>
      </c>
      <c r="E27" s="645" t="s">
        <v>1306</v>
      </c>
    </row>
    <row r="28" spans="1:5" s="642" customFormat="1">
      <c r="A28" s="646" t="s">
        <v>1176</v>
      </c>
      <c r="B28" s="6149" t="s">
        <v>1329</v>
      </c>
      <c r="C28" s="645" t="s">
        <v>1329</v>
      </c>
      <c r="D28" s="645" t="s">
        <v>1330</v>
      </c>
      <c r="E28" s="645" t="s">
        <v>1331</v>
      </c>
    </row>
    <row r="29" spans="1:5" s="642" customFormat="1">
      <c r="A29" s="646" t="s">
        <v>1177</v>
      </c>
      <c r="B29" s="6149" t="s">
        <v>1321</v>
      </c>
      <c r="C29" s="645" t="s">
        <v>1321</v>
      </c>
      <c r="D29" s="645" t="s">
        <v>1306</v>
      </c>
      <c r="E29" s="645" t="s">
        <v>1306</v>
      </c>
    </row>
    <row r="30" spans="1:5" s="642" customFormat="1">
      <c r="A30" s="646" t="s">
        <v>1178</v>
      </c>
      <c r="B30" s="6149" t="s">
        <v>1307</v>
      </c>
      <c r="C30" s="645" t="s">
        <v>1307</v>
      </c>
      <c r="D30" s="645" t="s">
        <v>1308</v>
      </c>
      <c r="E30" s="645" t="s">
        <v>1308</v>
      </c>
    </row>
    <row r="31" spans="1:5" s="642" customFormat="1">
      <c r="A31" s="646" t="s">
        <v>1179</v>
      </c>
      <c r="B31" s="6149" t="s">
        <v>1298</v>
      </c>
      <c r="C31" s="645" t="s">
        <v>1321</v>
      </c>
      <c r="D31" s="645" t="s">
        <v>1306</v>
      </c>
      <c r="E31" s="645" t="s">
        <v>1306</v>
      </c>
    </row>
    <row r="32" spans="1:5" s="642" customFormat="1">
      <c r="A32" s="646" t="s">
        <v>1180</v>
      </c>
      <c r="B32" s="6149" t="s">
        <v>1294</v>
      </c>
      <c r="C32" s="645" t="s">
        <v>1294</v>
      </c>
      <c r="D32" s="645" t="s">
        <v>1296</v>
      </c>
      <c r="E32" s="645" t="s">
        <v>1296</v>
      </c>
    </row>
    <row r="33" spans="1:5" s="642" customFormat="1">
      <c r="A33" s="647" t="s">
        <v>1332</v>
      </c>
      <c r="B33" s="6149" t="s">
        <v>1294</v>
      </c>
      <c r="C33" s="645" t="s">
        <v>1321</v>
      </c>
      <c r="D33" s="645" t="s">
        <v>1306</v>
      </c>
      <c r="E33" s="645" t="s">
        <v>1306</v>
      </c>
    </row>
    <row r="34" spans="1:5" s="642" customFormat="1">
      <c r="A34" s="647" t="s">
        <v>1333</v>
      </c>
      <c r="B34" s="6149" t="s">
        <v>1334</v>
      </c>
      <c r="C34" s="645" t="s">
        <v>1334</v>
      </c>
      <c r="D34" s="645" t="s">
        <v>1335</v>
      </c>
      <c r="E34" s="645" t="s">
        <v>1336</v>
      </c>
    </row>
    <row r="35" spans="1:5" s="642" customFormat="1">
      <c r="A35" s="646" t="s">
        <v>1183</v>
      </c>
      <c r="B35" s="6149" t="s">
        <v>1337</v>
      </c>
      <c r="C35" s="645" t="s">
        <v>1337</v>
      </c>
      <c r="D35" s="645" t="s">
        <v>1338</v>
      </c>
      <c r="E35" s="645" t="s">
        <v>1338</v>
      </c>
    </row>
    <row r="36" spans="1:5" s="642" customFormat="1">
      <c r="A36" s="646" t="s">
        <v>1184</v>
      </c>
      <c r="B36" s="6149" t="s">
        <v>1307</v>
      </c>
      <c r="C36" s="645" t="s">
        <v>1339</v>
      </c>
      <c r="D36" s="645" t="s">
        <v>1319</v>
      </c>
      <c r="E36" s="645" t="s">
        <v>1319</v>
      </c>
    </row>
    <row r="37" spans="1:5" s="642" customFormat="1">
      <c r="A37" s="646" t="s">
        <v>1185</v>
      </c>
      <c r="B37" s="6149" t="s">
        <v>1321</v>
      </c>
      <c r="C37" s="645" t="s">
        <v>1321</v>
      </c>
      <c r="D37" s="645" t="s">
        <v>1306</v>
      </c>
      <c r="E37" s="645" t="s">
        <v>1306</v>
      </c>
    </row>
    <row r="38" spans="1:5" s="642" customFormat="1">
      <c r="A38" s="646" t="s">
        <v>1186</v>
      </c>
      <c r="B38" s="6149" t="s">
        <v>1340</v>
      </c>
      <c r="C38" s="645" t="s">
        <v>1340</v>
      </c>
      <c r="D38" s="645" t="s">
        <v>1299</v>
      </c>
      <c r="E38" s="645" t="s">
        <v>1341</v>
      </c>
    </row>
    <row r="39" spans="1:5" s="642" customFormat="1">
      <c r="A39" s="646" t="s">
        <v>1187</v>
      </c>
      <c r="B39" s="6149" t="s">
        <v>1340</v>
      </c>
      <c r="C39" s="645" t="s">
        <v>1340</v>
      </c>
      <c r="D39" s="645" t="s">
        <v>1299</v>
      </c>
      <c r="E39" s="645" t="s">
        <v>1341</v>
      </c>
    </row>
    <row r="40" spans="1:5" s="642" customFormat="1">
      <c r="A40" s="647" t="s">
        <v>1342</v>
      </c>
      <c r="B40" s="6149" t="s">
        <v>1343</v>
      </c>
      <c r="C40" s="645" t="s">
        <v>1344</v>
      </c>
      <c r="D40" s="645" t="s">
        <v>1345</v>
      </c>
      <c r="E40" s="645" t="s">
        <v>1346</v>
      </c>
    </row>
    <row r="41" spans="1:5" s="642" customFormat="1">
      <c r="A41" s="647" t="s">
        <v>1347</v>
      </c>
      <c r="B41" s="6149" t="s">
        <v>1340</v>
      </c>
      <c r="C41" s="645" t="s">
        <v>1340</v>
      </c>
      <c r="D41" s="645" t="s">
        <v>1299</v>
      </c>
      <c r="E41" s="645" t="s">
        <v>1299</v>
      </c>
    </row>
    <row r="42" spans="1:5" s="642" customFormat="1">
      <c r="A42" s="648" t="s">
        <v>1348</v>
      </c>
      <c r="B42" s="6149" t="s">
        <v>1349</v>
      </c>
      <c r="C42" s="645" t="s">
        <v>1307</v>
      </c>
      <c r="D42" s="645" t="s">
        <v>1308</v>
      </c>
      <c r="E42" s="645" t="s">
        <v>1308</v>
      </c>
    </row>
    <row r="43" spans="1:5" s="642" customFormat="1">
      <c r="A43" s="648" t="s">
        <v>1350</v>
      </c>
      <c r="B43" s="6149" t="s">
        <v>1307</v>
      </c>
      <c r="C43" s="645" t="s">
        <v>1307</v>
      </c>
      <c r="D43" s="645" t="s">
        <v>1308</v>
      </c>
      <c r="E43" s="645" t="s">
        <v>1308</v>
      </c>
    </row>
    <row r="44" spans="1:5" s="642" customFormat="1">
      <c r="A44" s="648" t="s">
        <v>1351</v>
      </c>
      <c r="B44" s="6149" t="s">
        <v>1352</v>
      </c>
      <c r="C44" s="645" t="s">
        <v>1352</v>
      </c>
      <c r="D44" s="645" t="s">
        <v>1299</v>
      </c>
      <c r="E44" s="645" t="s">
        <v>1299</v>
      </c>
    </row>
    <row r="45" spans="1:5" s="642" customFormat="1">
      <c r="A45" s="647" t="s">
        <v>1353</v>
      </c>
      <c r="B45" s="6149" t="s">
        <v>1354</v>
      </c>
      <c r="C45" s="645" t="s">
        <v>1329</v>
      </c>
      <c r="D45" s="645" t="s">
        <v>1355</v>
      </c>
      <c r="E45" s="645" t="s">
        <v>1356</v>
      </c>
    </row>
    <row r="46" spans="1:5" s="642" customFormat="1">
      <c r="A46" s="646" t="s">
        <v>1194</v>
      </c>
      <c r="B46" s="6149" t="s">
        <v>1357</v>
      </c>
      <c r="C46" s="645" t="s">
        <v>1358</v>
      </c>
      <c r="D46" s="645" t="s">
        <v>1306</v>
      </c>
      <c r="E46" s="645" t="s">
        <v>1359</v>
      </c>
    </row>
    <row r="47" spans="1:5" s="642" customFormat="1">
      <c r="A47" s="646" t="s">
        <v>1195</v>
      </c>
      <c r="B47" s="6149" t="s">
        <v>1321</v>
      </c>
      <c r="C47" s="645" t="s">
        <v>1321</v>
      </c>
      <c r="D47" s="645" t="s">
        <v>1306</v>
      </c>
      <c r="E47" s="645" t="s">
        <v>1360</v>
      </c>
    </row>
    <row r="48" spans="1:5" s="642" customFormat="1">
      <c r="A48" s="646" t="s">
        <v>1196</v>
      </c>
      <c r="B48" s="6149" t="s">
        <v>1313</v>
      </c>
      <c r="C48" s="645" t="s">
        <v>1361</v>
      </c>
      <c r="D48" s="645" t="s">
        <v>1362</v>
      </c>
      <c r="E48" s="645" t="s">
        <v>1363</v>
      </c>
    </row>
    <row r="49" spans="1:5" s="642" customFormat="1">
      <c r="A49" s="646" t="s">
        <v>1197</v>
      </c>
      <c r="B49" s="6149" t="s">
        <v>1364</v>
      </c>
      <c r="C49" s="645" t="s">
        <v>1365</v>
      </c>
      <c r="D49" s="645" t="s">
        <v>1366</v>
      </c>
      <c r="E49" s="645" t="s">
        <v>1367</v>
      </c>
    </row>
    <row r="50" spans="1:5" s="642" customFormat="1">
      <c r="A50" s="646" t="s">
        <v>1198</v>
      </c>
      <c r="B50" s="6149" t="s">
        <v>1368</v>
      </c>
      <c r="C50" s="645" t="s">
        <v>1369</v>
      </c>
      <c r="D50" s="645" t="s">
        <v>1370</v>
      </c>
      <c r="E50" s="645" t="s">
        <v>1371</v>
      </c>
    </row>
    <row r="51" spans="1:5" s="642" customFormat="1">
      <c r="A51" s="646" t="s">
        <v>1199</v>
      </c>
      <c r="B51" s="6149" t="s">
        <v>1372</v>
      </c>
      <c r="C51" s="645" t="s">
        <v>1373</v>
      </c>
      <c r="D51" s="645" t="s">
        <v>1314</v>
      </c>
      <c r="E51" s="645" t="s">
        <v>1363</v>
      </c>
    </row>
    <row r="52" spans="1:5" s="642" customFormat="1">
      <c r="A52" s="646" t="s">
        <v>1200</v>
      </c>
      <c r="B52" s="6149" t="s">
        <v>1318</v>
      </c>
      <c r="C52" s="645" t="s">
        <v>1329</v>
      </c>
      <c r="D52" s="645" t="s">
        <v>1374</v>
      </c>
      <c r="E52" s="645" t="s">
        <v>1306</v>
      </c>
    </row>
    <row r="53" spans="1:5" s="642" customFormat="1">
      <c r="A53" s="646" t="s">
        <v>1201</v>
      </c>
      <c r="B53" s="6149" t="s">
        <v>1321</v>
      </c>
      <c r="C53" s="645" t="s">
        <v>1329</v>
      </c>
      <c r="D53" s="645" t="s">
        <v>1374</v>
      </c>
      <c r="E53" s="645" t="s">
        <v>1306</v>
      </c>
    </row>
    <row r="54" spans="1:5" s="642" customFormat="1">
      <c r="A54" s="646" t="s">
        <v>1202</v>
      </c>
      <c r="B54" s="6149" t="s">
        <v>1375</v>
      </c>
      <c r="C54" s="645" t="s">
        <v>1307</v>
      </c>
      <c r="D54" s="645" t="s">
        <v>1308</v>
      </c>
      <c r="E54" s="645" t="s">
        <v>1308</v>
      </c>
    </row>
    <row r="55" spans="1:5" s="642" customFormat="1">
      <c r="A55" s="646" t="s">
        <v>1203</v>
      </c>
      <c r="B55" s="6149" t="s">
        <v>1376</v>
      </c>
      <c r="C55" s="645" t="s">
        <v>1376</v>
      </c>
      <c r="D55" s="645" t="s">
        <v>1377</v>
      </c>
      <c r="E55" s="645" t="s">
        <v>1378</v>
      </c>
    </row>
    <row r="56" spans="1:5" s="642" customFormat="1">
      <c r="A56" s="646" t="s">
        <v>1204</v>
      </c>
      <c r="B56" s="6149" t="s">
        <v>1318</v>
      </c>
      <c r="C56" s="645" t="s">
        <v>1321</v>
      </c>
      <c r="D56" s="645" t="s">
        <v>1306</v>
      </c>
      <c r="E56" s="645" t="s">
        <v>1306</v>
      </c>
    </row>
    <row r="57" spans="1:5" s="642" customFormat="1">
      <c r="A57" s="646" t="s">
        <v>1205</v>
      </c>
      <c r="B57" s="6149" t="s">
        <v>1379</v>
      </c>
      <c r="C57" s="645" t="s">
        <v>1379</v>
      </c>
      <c r="D57" s="645" t="s">
        <v>1380</v>
      </c>
      <c r="E57" s="645" t="s">
        <v>1380</v>
      </c>
    </row>
    <row r="58" spans="1:5" s="642" customFormat="1">
      <c r="A58" s="646" t="s">
        <v>1206</v>
      </c>
      <c r="B58" s="6149" t="s">
        <v>1298</v>
      </c>
      <c r="C58" s="645" t="s">
        <v>1381</v>
      </c>
      <c r="D58" s="645" t="s">
        <v>1382</v>
      </c>
      <c r="E58" s="645" t="s">
        <v>1298</v>
      </c>
    </row>
    <row r="59" spans="1:5" s="642" customFormat="1">
      <c r="A59" s="646" t="s">
        <v>1207</v>
      </c>
      <c r="B59" s="6149" t="s">
        <v>1298</v>
      </c>
      <c r="C59" s="645" t="s">
        <v>1383</v>
      </c>
      <c r="D59" s="645" t="s">
        <v>1382</v>
      </c>
      <c r="E59" s="645" t="s">
        <v>1298</v>
      </c>
    </row>
    <row r="60" spans="1:5" s="642" customFormat="1">
      <c r="A60" s="647" t="s">
        <v>1384</v>
      </c>
      <c r="B60" s="6149" t="s">
        <v>1298</v>
      </c>
      <c r="C60" s="645" t="s">
        <v>1298</v>
      </c>
      <c r="D60" s="645" t="s">
        <v>1385</v>
      </c>
      <c r="E60" s="645" t="s">
        <v>1298</v>
      </c>
    </row>
    <row r="61" spans="1:5" s="642" customFormat="1">
      <c r="A61" s="647" t="s">
        <v>1386</v>
      </c>
      <c r="B61" s="6149" t="s">
        <v>1387</v>
      </c>
      <c r="C61" s="645" t="s">
        <v>1383</v>
      </c>
      <c r="D61" s="645" t="s">
        <v>1388</v>
      </c>
      <c r="E61" s="645" t="s">
        <v>1389</v>
      </c>
    </row>
    <row r="62" spans="1:5" s="642" customFormat="1">
      <c r="A62" s="647" t="s">
        <v>1390</v>
      </c>
      <c r="B62" s="6149" t="s">
        <v>1391</v>
      </c>
      <c r="C62" s="645" t="s">
        <v>1391</v>
      </c>
      <c r="D62" s="645" t="s">
        <v>1374</v>
      </c>
      <c r="E62" s="645" t="s">
        <v>1374</v>
      </c>
    </row>
    <row r="63" spans="1:5" s="642" customFormat="1">
      <c r="A63" s="647" t="s">
        <v>1392</v>
      </c>
      <c r="B63" s="6149" t="s">
        <v>1321</v>
      </c>
      <c r="C63" s="645" t="s">
        <v>1321</v>
      </c>
      <c r="D63" s="645" t="s">
        <v>1306</v>
      </c>
      <c r="E63" s="645" t="s">
        <v>1306</v>
      </c>
    </row>
    <row r="64" spans="1:5" s="642" customFormat="1">
      <c r="A64" s="647" t="s">
        <v>1393</v>
      </c>
      <c r="B64" s="6149" t="s">
        <v>1307</v>
      </c>
      <c r="C64" s="645" t="s">
        <v>1307</v>
      </c>
      <c r="D64" s="645" t="s">
        <v>1308</v>
      </c>
      <c r="E64" s="645" t="s">
        <v>1308</v>
      </c>
    </row>
    <row r="65" spans="1:5" s="642" customFormat="1">
      <c r="A65" s="647" t="s">
        <v>1394</v>
      </c>
      <c r="B65" s="6149" t="s">
        <v>1391</v>
      </c>
      <c r="C65" s="645" t="s">
        <v>1391</v>
      </c>
      <c r="D65" s="645" t="s">
        <v>1395</v>
      </c>
      <c r="E65" s="645" t="s">
        <v>1374</v>
      </c>
    </row>
    <row r="66" spans="1:5" s="642" customFormat="1" ht="12.75" thickBot="1">
      <c r="A66" s="6147" t="s">
        <v>1214</v>
      </c>
      <c r="B66" s="650" t="s">
        <v>1396</v>
      </c>
      <c r="C66" s="650" t="s">
        <v>1329</v>
      </c>
      <c r="D66" s="650" t="s">
        <v>1397</v>
      </c>
      <c r="E66" s="650" t="s">
        <v>1398</v>
      </c>
    </row>
    <row r="67" spans="1:5">
      <c r="A67" s="651" t="s">
        <v>1399</v>
      </c>
      <c r="B67" s="644"/>
      <c r="C67" s="644"/>
      <c r="D67" s="644"/>
      <c r="E67" s="644"/>
    </row>
  </sheetData>
  <mergeCells count="1">
    <mergeCell ref="A1:C1"/>
  </mergeCells>
  <hyperlinks>
    <hyperlink ref="A1" location="CONTENT!A1" display="Back to table of contents"/>
  </hyperlinks>
  <pageMargins left="0.5" right="0"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CL55"/>
  <sheetViews>
    <sheetView zoomScaleNormal="100" workbookViewId="0">
      <selection activeCell="A3" sqref="A3"/>
    </sheetView>
  </sheetViews>
  <sheetFormatPr defaultColWidth="41" defaultRowHeight="12"/>
  <cols>
    <col min="1" max="1" width="41" style="639" customWidth="1"/>
    <col min="2" max="5" width="15.5" style="652" customWidth="1"/>
    <col min="6" max="16384" width="41" style="639"/>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636" customFormat="1" ht="18.75" customHeight="1">
      <c r="A2" s="634" t="s">
        <v>4306</v>
      </c>
      <c r="B2" s="635"/>
      <c r="C2" s="635"/>
      <c r="D2" s="635"/>
      <c r="E2" s="635"/>
    </row>
    <row r="3" spans="1:90" ht="12.75" thickBot="1">
      <c r="A3" s="637"/>
      <c r="B3" s="638"/>
      <c r="C3" s="638"/>
      <c r="D3" s="638"/>
      <c r="E3" s="638" t="s">
        <v>1289</v>
      </c>
    </row>
    <row r="4" spans="1:90" s="642" customFormat="1" ht="26.25" customHeight="1" thickBot="1">
      <c r="A4" s="640" t="s">
        <v>1153</v>
      </c>
      <c r="B4" s="641">
        <v>43525</v>
      </c>
      <c r="C4" s="641">
        <v>43617</v>
      </c>
      <c r="D4" s="641">
        <v>43709</v>
      </c>
      <c r="E4" s="641">
        <v>43800</v>
      </c>
    </row>
    <row r="5" spans="1:90" s="642" customFormat="1">
      <c r="A5" s="646" t="s">
        <v>1216</v>
      </c>
      <c r="B5" s="645" t="s">
        <v>1294</v>
      </c>
      <c r="C5" s="645" t="s">
        <v>1313</v>
      </c>
      <c r="D5" s="645" t="s">
        <v>1314</v>
      </c>
      <c r="E5" s="645" t="s">
        <v>1298</v>
      </c>
    </row>
    <row r="6" spans="1:90" s="642" customFormat="1">
      <c r="A6" s="646" t="s">
        <v>1217</v>
      </c>
      <c r="B6" s="645" t="s">
        <v>1400</v>
      </c>
      <c r="C6" s="645" t="s">
        <v>1400</v>
      </c>
      <c r="D6" s="645" t="s">
        <v>1401</v>
      </c>
      <c r="E6" s="645" t="s">
        <v>1401</v>
      </c>
    </row>
    <row r="7" spans="1:90" s="642" customFormat="1">
      <c r="A7" s="646" t="s">
        <v>1218</v>
      </c>
      <c r="B7" s="645" t="s">
        <v>1402</v>
      </c>
      <c r="C7" s="645" t="s">
        <v>1402</v>
      </c>
      <c r="D7" s="645" t="s">
        <v>1403</v>
      </c>
      <c r="E7" s="645" t="s">
        <v>1306</v>
      </c>
    </row>
    <row r="8" spans="1:90" s="642" customFormat="1">
      <c r="A8" s="646" t="s">
        <v>1219</v>
      </c>
      <c r="B8" s="645" t="s">
        <v>610</v>
      </c>
      <c r="C8" s="645" t="s">
        <v>610</v>
      </c>
      <c r="D8" s="645" t="s">
        <v>1330</v>
      </c>
      <c r="E8" s="645" t="s">
        <v>1404</v>
      </c>
    </row>
    <row r="9" spans="1:90" s="642" customFormat="1">
      <c r="A9" s="646" t="s">
        <v>1220</v>
      </c>
      <c r="B9" s="645" t="s">
        <v>1298</v>
      </c>
      <c r="C9" s="645" t="s">
        <v>1298</v>
      </c>
      <c r="D9" s="645" t="s">
        <v>1314</v>
      </c>
      <c r="E9" s="645" t="s">
        <v>1298</v>
      </c>
    </row>
    <row r="10" spans="1:90" s="642" customFormat="1">
      <c r="A10" s="646" t="s">
        <v>1221</v>
      </c>
      <c r="B10" s="645" t="s">
        <v>1321</v>
      </c>
      <c r="C10" s="645" t="s">
        <v>1321</v>
      </c>
      <c r="D10" s="645" t="s">
        <v>1306</v>
      </c>
      <c r="E10" s="645" t="s">
        <v>1306</v>
      </c>
    </row>
    <row r="11" spans="1:90" s="642" customFormat="1">
      <c r="A11" s="646" t="s">
        <v>1222</v>
      </c>
      <c r="B11" s="645" t="s">
        <v>1294</v>
      </c>
      <c r="C11" s="645" t="s">
        <v>1329</v>
      </c>
      <c r="D11" s="645" t="s">
        <v>1306</v>
      </c>
      <c r="E11" s="645" t="s">
        <v>1306</v>
      </c>
    </row>
    <row r="12" spans="1:90" s="642" customFormat="1">
      <c r="A12" s="646" t="s">
        <v>1223</v>
      </c>
      <c r="B12" s="645" t="s">
        <v>1391</v>
      </c>
      <c r="C12" s="645" t="s">
        <v>1391</v>
      </c>
      <c r="D12" s="645" t="s">
        <v>1298</v>
      </c>
      <c r="E12" s="645" t="s">
        <v>1374</v>
      </c>
    </row>
    <row r="13" spans="1:90" s="642" customFormat="1">
      <c r="A13" s="646" t="s">
        <v>1224</v>
      </c>
      <c r="B13" s="645" t="s">
        <v>1298</v>
      </c>
      <c r="C13" s="645" t="s">
        <v>1313</v>
      </c>
      <c r="D13" s="645" t="s">
        <v>1405</v>
      </c>
      <c r="E13" s="645" t="s">
        <v>1388</v>
      </c>
    </row>
    <row r="14" spans="1:90" s="642" customFormat="1">
      <c r="A14" s="646" t="s">
        <v>1225</v>
      </c>
      <c r="B14" s="645" t="s">
        <v>1406</v>
      </c>
      <c r="C14" s="645" t="s">
        <v>1406</v>
      </c>
      <c r="D14" s="645" t="s">
        <v>1298</v>
      </c>
      <c r="E14" s="645" t="s">
        <v>1298</v>
      </c>
    </row>
    <row r="15" spans="1:90" s="642" customFormat="1">
      <c r="A15" s="646" t="s">
        <v>1226</v>
      </c>
      <c r="B15" s="645" t="s">
        <v>1298</v>
      </c>
      <c r="C15" s="645" t="s">
        <v>1313</v>
      </c>
      <c r="D15" s="645" t="s">
        <v>1388</v>
      </c>
      <c r="E15" s="645" t="s">
        <v>1388</v>
      </c>
    </row>
    <row r="16" spans="1:90" s="642" customFormat="1">
      <c r="A16" s="646" t="s">
        <v>1227</v>
      </c>
      <c r="B16" s="645" t="s">
        <v>1321</v>
      </c>
      <c r="C16" s="645" t="s">
        <v>1321</v>
      </c>
      <c r="D16" s="645" t="s">
        <v>1306</v>
      </c>
      <c r="E16" s="645" t="s">
        <v>1306</v>
      </c>
    </row>
    <row r="17" spans="1:5" s="642" customFormat="1">
      <c r="A17" s="646" t="s">
        <v>1228</v>
      </c>
      <c r="B17" s="645" t="s">
        <v>1407</v>
      </c>
      <c r="C17" s="645" t="s">
        <v>1407</v>
      </c>
      <c r="D17" s="645" t="s">
        <v>1408</v>
      </c>
      <c r="E17" s="645" t="s">
        <v>1408</v>
      </c>
    </row>
    <row r="18" spans="1:5" s="642" customFormat="1">
      <c r="A18" s="646" t="s">
        <v>1229</v>
      </c>
      <c r="B18" s="645" t="s">
        <v>1321</v>
      </c>
      <c r="C18" s="645" t="s">
        <v>1321</v>
      </c>
      <c r="D18" s="645" t="s">
        <v>1306</v>
      </c>
      <c r="E18" s="645" t="s">
        <v>1306</v>
      </c>
    </row>
    <row r="19" spans="1:5" s="642" customFormat="1" ht="14.25" customHeight="1">
      <c r="A19" s="646" t="s">
        <v>1230</v>
      </c>
      <c r="B19" s="645" t="s">
        <v>1409</v>
      </c>
      <c r="C19" s="645" t="s">
        <v>1410</v>
      </c>
      <c r="D19" s="645" t="s">
        <v>1411</v>
      </c>
      <c r="E19" s="645" t="s">
        <v>1401</v>
      </c>
    </row>
    <row r="20" spans="1:5" s="642" customFormat="1">
      <c r="A20" s="646" t="s">
        <v>1231</v>
      </c>
      <c r="B20" s="645" t="s">
        <v>1321</v>
      </c>
      <c r="C20" s="645" t="s">
        <v>1329</v>
      </c>
      <c r="D20" s="645" t="s">
        <v>1402</v>
      </c>
      <c r="E20" s="645" t="s">
        <v>1306</v>
      </c>
    </row>
    <row r="21" spans="1:5" s="642" customFormat="1">
      <c r="A21" s="646" t="s">
        <v>1232</v>
      </c>
      <c r="B21" s="645" t="s">
        <v>1321</v>
      </c>
      <c r="C21" s="645" t="s">
        <v>1329</v>
      </c>
      <c r="D21" s="645" t="s">
        <v>1402</v>
      </c>
      <c r="E21" s="645" t="s">
        <v>1306</v>
      </c>
    </row>
    <row r="22" spans="1:5" s="642" customFormat="1">
      <c r="A22" s="646" t="s">
        <v>1233</v>
      </c>
      <c r="B22" s="645" t="s">
        <v>1321</v>
      </c>
      <c r="C22" s="645" t="s">
        <v>1412</v>
      </c>
      <c r="D22" s="645" t="s">
        <v>1404</v>
      </c>
      <c r="E22" s="645" t="s">
        <v>1413</v>
      </c>
    </row>
    <row r="23" spans="1:5" s="642" customFormat="1">
      <c r="A23" s="646" t="s">
        <v>1234</v>
      </c>
      <c r="B23" s="645" t="s">
        <v>1321</v>
      </c>
      <c r="C23" s="645" t="s">
        <v>1321</v>
      </c>
      <c r="D23" s="645" t="s">
        <v>1306</v>
      </c>
      <c r="E23" s="645" t="s">
        <v>1306</v>
      </c>
    </row>
    <row r="24" spans="1:5" s="642" customFormat="1">
      <c r="A24" s="646" t="s">
        <v>1235</v>
      </c>
      <c r="B24" s="645" t="s">
        <v>1321</v>
      </c>
      <c r="C24" s="645" t="s">
        <v>1321</v>
      </c>
      <c r="D24" s="645" t="s">
        <v>1306</v>
      </c>
      <c r="E24" s="645" t="s">
        <v>1306</v>
      </c>
    </row>
    <row r="25" spans="1:5" s="642" customFormat="1">
      <c r="A25" s="646" t="s">
        <v>1236</v>
      </c>
      <c r="B25" s="645" t="s">
        <v>1321</v>
      </c>
      <c r="C25" s="645" t="s">
        <v>1321</v>
      </c>
      <c r="D25" s="645" t="s">
        <v>1306</v>
      </c>
      <c r="E25" s="645" t="s">
        <v>1306</v>
      </c>
    </row>
    <row r="26" spans="1:5" s="642" customFormat="1">
      <c r="A26" s="646" t="s">
        <v>1237</v>
      </c>
      <c r="B26" s="645" t="s">
        <v>1409</v>
      </c>
      <c r="C26" s="645" t="s">
        <v>1414</v>
      </c>
      <c r="D26" s="645" t="s">
        <v>1415</v>
      </c>
      <c r="E26" s="645" t="s">
        <v>1415</v>
      </c>
    </row>
    <row r="27" spans="1:5" s="642" customFormat="1" ht="16.899999999999999" customHeight="1">
      <c r="A27" s="646" t="s">
        <v>1238</v>
      </c>
      <c r="B27" s="645" t="s">
        <v>1321</v>
      </c>
      <c r="C27" s="645" t="s">
        <v>1321</v>
      </c>
      <c r="D27" s="645" t="s">
        <v>1306</v>
      </c>
      <c r="E27" s="645" t="s">
        <v>1325</v>
      </c>
    </row>
    <row r="28" spans="1:5" s="642" customFormat="1">
      <c r="A28" s="646" t="s">
        <v>1239</v>
      </c>
      <c r="B28" s="645" t="s">
        <v>1321</v>
      </c>
      <c r="C28" s="645" t="s">
        <v>1321</v>
      </c>
      <c r="D28" s="645" t="s">
        <v>1306</v>
      </c>
      <c r="E28" s="645" t="s">
        <v>1306</v>
      </c>
    </row>
    <row r="29" spans="1:5" s="642" customFormat="1">
      <c r="A29" s="646" t="s">
        <v>1240</v>
      </c>
      <c r="B29" s="645" t="s">
        <v>1321</v>
      </c>
      <c r="C29" s="645" t="s">
        <v>1321</v>
      </c>
      <c r="D29" s="645" t="s">
        <v>1306</v>
      </c>
      <c r="E29" s="645" t="s">
        <v>1306</v>
      </c>
    </row>
    <row r="30" spans="1:5" s="642" customFormat="1">
      <c r="A30" s="646" t="s">
        <v>1241</v>
      </c>
      <c r="B30" s="645" t="s">
        <v>1307</v>
      </c>
      <c r="C30" s="645" t="s">
        <v>1307</v>
      </c>
      <c r="D30" s="645" t="s">
        <v>1308</v>
      </c>
      <c r="E30" s="645" t="s">
        <v>1308</v>
      </c>
    </row>
    <row r="31" spans="1:5" s="642" customFormat="1">
      <c r="A31" s="646" t="s">
        <v>1242</v>
      </c>
      <c r="B31" s="645" t="s">
        <v>1400</v>
      </c>
      <c r="C31" s="645" t="s">
        <v>1400</v>
      </c>
      <c r="D31" s="645" t="s">
        <v>1356</v>
      </c>
      <c r="E31" s="645" t="s">
        <v>1325</v>
      </c>
    </row>
    <row r="32" spans="1:5" s="642" customFormat="1">
      <c r="A32" s="646" t="s">
        <v>1243</v>
      </c>
      <c r="B32" s="645" t="s">
        <v>610</v>
      </c>
      <c r="C32" s="645" t="s">
        <v>610</v>
      </c>
      <c r="D32" s="645" t="s">
        <v>610</v>
      </c>
      <c r="E32" s="645" t="s">
        <v>610</v>
      </c>
    </row>
    <row r="33" spans="1:5" s="642" customFormat="1">
      <c r="A33" s="646" t="s">
        <v>1244</v>
      </c>
      <c r="B33" s="645" t="s">
        <v>1321</v>
      </c>
      <c r="C33" s="645" t="s">
        <v>1321</v>
      </c>
      <c r="D33" s="645" t="s">
        <v>1306</v>
      </c>
      <c r="E33" s="645" t="s">
        <v>1306</v>
      </c>
    </row>
    <row r="34" spans="1:5" s="642" customFormat="1">
      <c r="A34" s="646" t="s">
        <v>1245</v>
      </c>
      <c r="B34" s="645" t="s">
        <v>1321</v>
      </c>
      <c r="C34" s="645" t="s">
        <v>1321</v>
      </c>
      <c r="D34" s="645" t="s">
        <v>1306</v>
      </c>
      <c r="E34" s="645" t="s">
        <v>1306</v>
      </c>
    </row>
    <row r="35" spans="1:5" s="642" customFormat="1">
      <c r="A35" s="646" t="s">
        <v>1246</v>
      </c>
      <c r="B35" s="645" t="s">
        <v>1354</v>
      </c>
      <c r="C35" s="645" t="s">
        <v>1416</v>
      </c>
      <c r="D35" s="645" t="s">
        <v>1378</v>
      </c>
      <c r="E35" s="645" t="s">
        <v>1356</v>
      </c>
    </row>
    <row r="36" spans="1:5" s="642" customFormat="1">
      <c r="A36" s="646" t="s">
        <v>1247</v>
      </c>
      <c r="B36" s="645" t="s">
        <v>1329</v>
      </c>
      <c r="C36" s="645" t="s">
        <v>1321</v>
      </c>
      <c r="D36" s="645" t="s">
        <v>1306</v>
      </c>
      <c r="E36" s="645" t="s">
        <v>1417</v>
      </c>
    </row>
    <row r="37" spans="1:5" s="642" customFormat="1">
      <c r="A37" s="646" t="s">
        <v>1248</v>
      </c>
      <c r="B37" s="645" t="s">
        <v>1321</v>
      </c>
      <c r="C37" s="645" t="s">
        <v>1321</v>
      </c>
      <c r="D37" s="645" t="s">
        <v>1306</v>
      </c>
      <c r="E37" s="645" t="s">
        <v>1417</v>
      </c>
    </row>
    <row r="38" spans="1:5" s="642" customFormat="1">
      <c r="A38" s="646" t="s">
        <v>1249</v>
      </c>
      <c r="B38" s="645" t="s">
        <v>610</v>
      </c>
      <c r="C38" s="645" t="s">
        <v>1321</v>
      </c>
      <c r="D38" s="645" t="s">
        <v>1306</v>
      </c>
      <c r="E38" s="645" t="s">
        <v>1306</v>
      </c>
    </row>
    <row r="39" spans="1:5" s="642" customFormat="1">
      <c r="A39" s="646" t="s">
        <v>1250</v>
      </c>
      <c r="B39" s="645" t="s">
        <v>1307</v>
      </c>
      <c r="C39" s="645" t="s">
        <v>1327</v>
      </c>
      <c r="D39" s="645" t="s">
        <v>1328</v>
      </c>
      <c r="E39" s="645" t="s">
        <v>1328</v>
      </c>
    </row>
    <row r="40" spans="1:5" s="642" customFormat="1">
      <c r="A40" s="646" t="s">
        <v>1251</v>
      </c>
      <c r="B40" s="645" t="s">
        <v>1329</v>
      </c>
      <c r="C40" s="645" t="s">
        <v>1321</v>
      </c>
      <c r="D40" s="645" t="s">
        <v>1306</v>
      </c>
      <c r="E40" s="645" t="s">
        <v>1306</v>
      </c>
    </row>
    <row r="41" spans="1:5" s="642" customFormat="1">
      <c r="A41" s="646" t="s">
        <v>1252</v>
      </c>
      <c r="B41" s="645" t="s">
        <v>1418</v>
      </c>
      <c r="C41" s="645" t="s">
        <v>1291</v>
      </c>
      <c r="D41" s="645" t="s">
        <v>1292</v>
      </c>
      <c r="E41" s="645" t="s">
        <v>1374</v>
      </c>
    </row>
    <row r="42" spans="1:5" s="642" customFormat="1">
      <c r="A42" s="646" t="s">
        <v>1253</v>
      </c>
      <c r="B42" s="645" t="s">
        <v>1307</v>
      </c>
      <c r="C42" s="645" t="s">
        <v>1307</v>
      </c>
      <c r="D42" s="645" t="s">
        <v>1419</v>
      </c>
      <c r="E42" s="645" t="s">
        <v>1308</v>
      </c>
    </row>
    <row r="43" spans="1:5" s="642" customFormat="1">
      <c r="A43" s="646" t="s">
        <v>1254</v>
      </c>
      <c r="B43" s="645" t="s">
        <v>1420</v>
      </c>
      <c r="C43" s="645" t="s">
        <v>1421</v>
      </c>
      <c r="D43" s="645" t="s">
        <v>1422</v>
      </c>
      <c r="E43" s="645" t="s">
        <v>1423</v>
      </c>
    </row>
    <row r="44" spans="1:5" s="642" customFormat="1" ht="12.75" thickBot="1">
      <c r="A44" s="646" t="s">
        <v>1255</v>
      </c>
      <c r="B44" s="650" t="s">
        <v>1418</v>
      </c>
      <c r="C44" s="650" t="s">
        <v>1291</v>
      </c>
      <c r="D44" s="650" t="s">
        <v>1418</v>
      </c>
      <c r="E44" s="650" t="s">
        <v>1374</v>
      </c>
    </row>
    <row r="45" spans="1:5" ht="18.75" customHeight="1">
      <c r="A45" s="653" t="s">
        <v>1424</v>
      </c>
      <c r="B45" s="654" t="s">
        <v>1293</v>
      </c>
      <c r="C45" s="654" t="s">
        <v>1293</v>
      </c>
      <c r="D45" s="654" t="s">
        <v>1293</v>
      </c>
      <c r="E45" s="654" t="s">
        <v>1425</v>
      </c>
    </row>
    <row r="46" spans="1:5">
      <c r="A46" s="655" t="s">
        <v>1426</v>
      </c>
      <c r="B46" s="645" t="s">
        <v>1427</v>
      </c>
      <c r="C46" s="645" t="s">
        <v>1428</v>
      </c>
      <c r="D46" s="645" t="s">
        <v>1428</v>
      </c>
      <c r="E46" s="645" t="s">
        <v>1429</v>
      </c>
    </row>
    <row r="47" spans="1:5">
      <c r="A47" s="656" t="s">
        <v>1430</v>
      </c>
      <c r="B47" s="657" t="s">
        <v>1431</v>
      </c>
      <c r="C47" s="657" t="s">
        <v>1381</v>
      </c>
      <c r="D47" s="657" t="s">
        <v>1432</v>
      </c>
      <c r="E47" s="657" t="s">
        <v>1433</v>
      </c>
    </row>
    <row r="48" spans="1:5">
      <c r="A48" s="658" t="s">
        <v>1434</v>
      </c>
      <c r="B48" s="645">
        <v>9.5</v>
      </c>
      <c r="C48" s="645" t="s">
        <v>1435</v>
      </c>
      <c r="D48" s="645" t="s">
        <v>1401</v>
      </c>
      <c r="E48" s="645" t="s">
        <v>1436</v>
      </c>
    </row>
    <row r="49" spans="1:8">
      <c r="A49" s="658" t="s">
        <v>1437</v>
      </c>
      <c r="B49" s="657" t="s">
        <v>1354</v>
      </c>
      <c r="C49" s="657" t="s">
        <v>1354</v>
      </c>
      <c r="D49" s="657" t="s">
        <v>1438</v>
      </c>
      <c r="E49" s="657" t="s">
        <v>1401</v>
      </c>
    </row>
    <row r="50" spans="1:8">
      <c r="A50" s="658" t="s">
        <v>1439</v>
      </c>
      <c r="B50" s="645">
        <v>9.5</v>
      </c>
      <c r="C50" s="645">
        <v>9.5</v>
      </c>
      <c r="D50" s="645">
        <v>9.35</v>
      </c>
      <c r="E50" s="645">
        <v>9.35</v>
      </c>
    </row>
    <row r="51" spans="1:8" ht="12.75" thickBot="1">
      <c r="A51" s="649" t="s">
        <v>1440</v>
      </c>
      <c r="B51" s="659" t="s">
        <v>1383</v>
      </c>
      <c r="C51" s="659" t="s">
        <v>1441</v>
      </c>
      <c r="D51" s="659" t="s">
        <v>1308</v>
      </c>
      <c r="E51" s="659" t="s">
        <v>1404</v>
      </c>
    </row>
    <row r="52" spans="1:8" ht="4.5" customHeight="1">
      <c r="A52" s="660"/>
      <c r="B52" s="660"/>
      <c r="C52" s="660"/>
      <c r="D52" s="660"/>
      <c r="E52" s="660"/>
    </row>
    <row r="53" spans="1:8" ht="19.5" customHeight="1">
      <c r="A53" s="661" t="s">
        <v>1442</v>
      </c>
      <c r="B53" s="662"/>
      <c r="C53" s="662"/>
      <c r="D53" s="662"/>
      <c r="E53" s="662"/>
      <c r="F53" s="663"/>
      <c r="G53" s="663"/>
      <c r="H53" s="663"/>
    </row>
    <row r="54" spans="1:8" ht="19.5" customHeight="1">
      <c r="A54" s="664" t="s">
        <v>1443</v>
      </c>
      <c r="B54" s="662"/>
      <c r="C54" s="662"/>
      <c r="D54" s="662"/>
      <c r="E54" s="662"/>
      <c r="F54" s="663"/>
      <c r="G54" s="663"/>
      <c r="H54" s="663"/>
    </row>
    <row r="55" spans="1:8" ht="15" customHeight="1">
      <c r="A55" s="660" t="s">
        <v>1444</v>
      </c>
      <c r="B55" s="660"/>
      <c r="C55" s="660"/>
      <c r="D55" s="660"/>
      <c r="E55" s="660"/>
    </row>
  </sheetData>
  <mergeCells count="1">
    <mergeCell ref="A1:C1"/>
  </mergeCells>
  <hyperlinks>
    <hyperlink ref="A54" r:id="rId1" display="https://www.bom.mu/sites/default/files/pdf/Research_and_Publications/Monthly_Statistical_Bulletin/msb_oct18_2.pdf"/>
    <hyperlink ref="A1" location="CONTENT!A1" display="Back to table of contents"/>
  </hyperlinks>
  <pageMargins left="0.7" right="0.7" top="0.75" bottom="0.75" header="0.3" footer="0.3"/>
  <pageSetup paperSize="9"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CL50"/>
  <sheetViews>
    <sheetView topLeftCell="A4" workbookViewId="0">
      <selection sqref="A1:XFD1"/>
    </sheetView>
  </sheetViews>
  <sheetFormatPr defaultColWidth="9.1640625" defaultRowHeight="12.75"/>
  <cols>
    <col min="1" max="1" width="30.6640625" style="667" customWidth="1"/>
    <col min="2" max="2" width="13.83203125" style="667" customWidth="1"/>
    <col min="3" max="3" width="14.6640625" style="667" customWidth="1"/>
    <col min="4" max="4" width="14.1640625" style="667" customWidth="1"/>
    <col min="5" max="5" width="12.6640625" style="667" customWidth="1"/>
    <col min="6" max="6" width="12.33203125" style="667" customWidth="1"/>
    <col min="7" max="7" width="11.6640625" style="667" customWidth="1"/>
    <col min="8" max="8" width="11.6640625" style="667" bestFit="1" customWidth="1"/>
    <col min="9" max="16384" width="9.1640625" style="667"/>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6.5" customHeight="1">
      <c r="A2" s="2510" t="s">
        <v>1445</v>
      </c>
      <c r="B2" s="2621"/>
      <c r="C2" s="2621"/>
      <c r="D2" s="2621"/>
      <c r="E2" s="2621"/>
    </row>
    <row r="3" spans="1:90" ht="15.6" customHeight="1">
      <c r="A3" s="4623"/>
      <c r="B3" s="4624"/>
      <c r="C3" s="4625" t="s">
        <v>1446</v>
      </c>
      <c r="D3" s="4626" t="s">
        <v>1447</v>
      </c>
      <c r="E3" s="4627"/>
    </row>
    <row r="4" spans="1:90" ht="16.899999999999999" customHeight="1">
      <c r="A4" s="3623"/>
      <c r="B4" s="4628" t="s">
        <v>1448</v>
      </c>
      <c r="C4" s="4629" t="s">
        <v>1449</v>
      </c>
      <c r="D4" s="4630" t="s">
        <v>1450</v>
      </c>
      <c r="E4" s="4631" t="s">
        <v>1037</v>
      </c>
    </row>
    <row r="5" spans="1:90" ht="15.6" customHeight="1">
      <c r="A5" s="2555" t="s">
        <v>342</v>
      </c>
      <c r="B5" s="4628" t="s">
        <v>357</v>
      </c>
      <c r="C5" s="4629" t="s">
        <v>357</v>
      </c>
      <c r="D5" s="4630" t="s">
        <v>1451</v>
      </c>
      <c r="E5" s="4631" t="s">
        <v>1452</v>
      </c>
    </row>
    <row r="6" spans="1:90" ht="17.45" customHeight="1" thickBot="1">
      <c r="A6" s="4632"/>
      <c r="B6" s="4633" t="s">
        <v>1118</v>
      </c>
      <c r="C6" s="4634" t="s">
        <v>1118</v>
      </c>
      <c r="D6" s="4635" t="s">
        <v>1118</v>
      </c>
      <c r="E6" s="4636" t="s">
        <v>1451</v>
      </c>
    </row>
    <row r="7" spans="1:90" ht="16.149999999999999" customHeight="1">
      <c r="A7" s="4628">
        <v>2016</v>
      </c>
      <c r="B7" s="4637">
        <v>98275.28</v>
      </c>
      <c r="C7" s="4638">
        <v>87711.28</v>
      </c>
      <c r="D7" s="4639">
        <v>25110.18</v>
      </c>
      <c r="E7" s="4640">
        <v>435724</v>
      </c>
    </row>
    <row r="8" spans="1:90" ht="13.15" customHeight="1">
      <c r="A8" s="4628">
        <v>2017</v>
      </c>
      <c r="B8" s="4637">
        <v>105329.43000000001</v>
      </c>
      <c r="C8" s="4637">
        <v>100351.33</v>
      </c>
      <c r="D8" s="4641">
        <v>22704.99</v>
      </c>
      <c r="E8" s="4642">
        <v>438400</v>
      </c>
    </row>
    <row r="9" spans="1:90" ht="15.6" customHeight="1">
      <c r="A9" s="4628">
        <v>2018</v>
      </c>
      <c r="B9" s="4637">
        <v>138452.83000000002</v>
      </c>
      <c r="C9" s="4637">
        <v>134232.31</v>
      </c>
      <c r="D9" s="4641">
        <v>22346.5012000639</v>
      </c>
      <c r="E9" s="4642">
        <v>422243</v>
      </c>
    </row>
    <row r="10" spans="1:90" ht="11.45" customHeight="1">
      <c r="A10" s="4643">
        <v>2019</v>
      </c>
      <c r="B10" s="4644">
        <v>211495.86</v>
      </c>
      <c r="C10" s="4644">
        <v>203839.84</v>
      </c>
      <c r="D10" s="4645">
        <v>23064.500010169999</v>
      </c>
      <c r="E10" s="4646">
        <v>402564</v>
      </c>
    </row>
    <row r="11" spans="1:90" ht="15">
      <c r="A11" s="4647" t="s">
        <v>1453</v>
      </c>
      <c r="B11" s="508"/>
      <c r="C11" s="2468"/>
      <c r="D11" s="4648"/>
      <c r="E11" s="4648"/>
    </row>
    <row r="12" spans="1:90" ht="13.5" customHeight="1"/>
    <row r="13" spans="1:90" ht="15">
      <c r="A13" s="2513" t="s">
        <v>1454</v>
      </c>
      <c r="B13" s="508"/>
      <c r="C13" s="508"/>
      <c r="D13" s="508"/>
      <c r="E13" s="508"/>
    </row>
    <row r="14" spans="1:90" ht="15">
      <c r="A14" s="4649" t="s">
        <v>1455</v>
      </c>
      <c r="B14" s="667">
        <v>25358.5891723104</v>
      </c>
      <c r="C14" s="508"/>
      <c r="D14" s="508"/>
      <c r="E14" s="508"/>
    </row>
    <row r="15" spans="1:90" ht="15">
      <c r="A15" s="508"/>
      <c r="B15" s="2513"/>
      <c r="C15" s="508"/>
      <c r="D15" s="508"/>
      <c r="E15" s="508"/>
    </row>
    <row r="16" spans="1:90" ht="25.5">
      <c r="A16" s="4650" t="s">
        <v>1456</v>
      </c>
      <c r="B16" s="4651" t="s">
        <v>1457</v>
      </c>
      <c r="C16" s="4652">
        <v>42916</v>
      </c>
      <c r="D16" s="4652">
        <v>43281</v>
      </c>
      <c r="E16" s="4652">
        <v>43646</v>
      </c>
    </row>
    <row r="17" spans="1:5" ht="15">
      <c r="A17" s="4653" t="s">
        <v>1458</v>
      </c>
      <c r="B17" s="4654">
        <v>213955</v>
      </c>
      <c r="C17" s="4654">
        <v>294289</v>
      </c>
      <c r="D17" s="4654">
        <v>296815</v>
      </c>
      <c r="E17" s="4655">
        <v>477848</v>
      </c>
    </row>
    <row r="18" spans="1:5" ht="25.5">
      <c r="A18" s="4653" t="s">
        <v>1459</v>
      </c>
      <c r="B18" s="4654">
        <v>1512321</v>
      </c>
      <c r="C18" s="4654">
        <v>1143559</v>
      </c>
      <c r="D18" s="4654">
        <v>884900</v>
      </c>
      <c r="E18" s="4655">
        <v>1612469</v>
      </c>
    </row>
    <row r="19" spans="1:5" ht="15">
      <c r="A19" s="4653" t="s">
        <v>1460</v>
      </c>
      <c r="B19" s="4654">
        <v>1645895</v>
      </c>
      <c r="C19" s="4654">
        <v>2682050</v>
      </c>
      <c r="D19" s="4654">
        <v>2860946</v>
      </c>
      <c r="E19" s="4655">
        <v>2877026</v>
      </c>
    </row>
    <row r="20" spans="1:5" ht="15">
      <c r="A20" s="4653" t="s">
        <v>1461</v>
      </c>
      <c r="B20" s="4654">
        <v>112893</v>
      </c>
      <c r="C20" s="4654">
        <v>71730</v>
      </c>
      <c r="D20" s="4654">
        <v>70553</v>
      </c>
      <c r="E20" s="4655">
        <v>75677</v>
      </c>
    </row>
    <row r="21" spans="1:5" ht="15">
      <c r="A21" s="4653" t="s">
        <v>1462</v>
      </c>
      <c r="B21" s="4654">
        <v>440682</v>
      </c>
      <c r="C21" s="4654">
        <v>492009</v>
      </c>
      <c r="D21" s="4654">
        <v>473224</v>
      </c>
      <c r="E21" s="4655">
        <v>519691</v>
      </c>
    </row>
    <row r="22" spans="1:5" ht="15">
      <c r="A22" s="4653" t="s">
        <v>1463</v>
      </c>
      <c r="B22" s="4654">
        <v>1740</v>
      </c>
      <c r="C22" s="4654">
        <v>1250</v>
      </c>
      <c r="D22" s="4654">
        <v>0</v>
      </c>
      <c r="E22" s="4655"/>
    </row>
    <row r="23" spans="1:5" ht="15">
      <c r="A23" s="4653" t="s">
        <v>1464</v>
      </c>
      <c r="B23" s="4654">
        <v>257024</v>
      </c>
      <c r="C23" s="4654">
        <v>207650</v>
      </c>
      <c r="D23" s="4654">
        <v>167650</v>
      </c>
      <c r="E23" s="4655">
        <v>201500</v>
      </c>
    </row>
    <row r="24" spans="1:5" ht="15">
      <c r="A24" s="4653" t="s">
        <v>1465</v>
      </c>
      <c r="B24" s="4654">
        <v>7421</v>
      </c>
      <c r="C24" s="4654">
        <v>6308</v>
      </c>
      <c r="D24" s="4654">
        <v>5362</v>
      </c>
      <c r="E24" s="4655">
        <v>4558</v>
      </c>
    </row>
    <row r="25" spans="1:5" ht="25.5">
      <c r="A25" s="4653" t="s">
        <v>1466</v>
      </c>
      <c r="B25" s="4654">
        <v>224808</v>
      </c>
      <c r="C25" s="4654">
        <v>361968</v>
      </c>
      <c r="D25" s="4654">
        <v>322789</v>
      </c>
      <c r="E25" s="4655">
        <v>317967</v>
      </c>
    </row>
    <row r="26" spans="1:5" ht="15">
      <c r="A26" s="4653" t="s">
        <v>1467</v>
      </c>
      <c r="B26" s="4654">
        <v>162481</v>
      </c>
      <c r="C26" s="4654">
        <v>187495</v>
      </c>
      <c r="D26" s="4654">
        <v>200095</v>
      </c>
      <c r="E26" s="4655">
        <v>160030</v>
      </c>
    </row>
    <row r="27" spans="1:5" ht="15">
      <c r="A27" s="4653" t="s">
        <v>1468</v>
      </c>
      <c r="B27" s="4654"/>
      <c r="C27" s="4654">
        <v>3341</v>
      </c>
      <c r="D27" s="4654">
        <v>3243</v>
      </c>
      <c r="E27" s="4655">
        <v>2686</v>
      </c>
    </row>
    <row r="28" spans="1:5" ht="25.5">
      <c r="A28" s="4653" t="s">
        <v>1469</v>
      </c>
      <c r="B28" s="4654">
        <v>0</v>
      </c>
      <c r="C28" s="4654">
        <v>49374</v>
      </c>
      <c r="D28" s="4654">
        <v>50624</v>
      </c>
      <c r="E28" s="4655">
        <v>49374</v>
      </c>
    </row>
    <row r="29" spans="1:5" ht="15" thickBot="1">
      <c r="A29" s="4656" t="s">
        <v>1470</v>
      </c>
      <c r="B29" s="4657">
        <v>4579220</v>
      </c>
      <c r="C29" s="4657">
        <v>5501023</v>
      </c>
      <c r="D29" s="4657">
        <v>5336201</v>
      </c>
      <c r="E29" s="4658">
        <v>6298826</v>
      </c>
    </row>
    <row r="30" spans="1:5" ht="15.75" thickTop="1">
      <c r="A30" s="4656"/>
      <c r="B30" s="4659"/>
      <c r="C30" s="4659"/>
      <c r="D30" s="4659"/>
      <c r="E30" s="4660"/>
    </row>
    <row r="31" spans="1:5" ht="15">
      <c r="A31" s="4656" t="s">
        <v>1471</v>
      </c>
      <c r="B31" s="4654"/>
      <c r="C31" s="4654"/>
      <c r="D31" s="4654"/>
      <c r="E31" s="4655"/>
    </row>
    <row r="32" spans="1:5" ht="38.25">
      <c r="A32" s="4656" t="s">
        <v>1472</v>
      </c>
      <c r="B32" s="4654"/>
      <c r="C32" s="4654"/>
      <c r="D32" s="4654"/>
      <c r="E32" s="4655"/>
    </row>
    <row r="33" spans="1:5" ht="15">
      <c r="A33" s="4653" t="s">
        <v>1473</v>
      </c>
      <c r="B33" s="4654">
        <v>225000</v>
      </c>
      <c r="C33" s="4654">
        <v>225000</v>
      </c>
      <c r="D33" s="4654">
        <v>504900</v>
      </c>
      <c r="E33" s="4655">
        <v>504900</v>
      </c>
    </row>
    <row r="34" spans="1:5" ht="15">
      <c r="A34" s="4653" t="s">
        <v>1474</v>
      </c>
      <c r="B34" s="4654">
        <v>174446</v>
      </c>
      <c r="C34" s="4654">
        <v>1229545</v>
      </c>
      <c r="D34" s="4654">
        <v>1812258</v>
      </c>
      <c r="E34" s="4655">
        <v>2591539</v>
      </c>
    </row>
    <row r="35" spans="1:5" ht="15">
      <c r="A35" s="4653" t="s">
        <v>1475</v>
      </c>
      <c r="B35" s="4654">
        <v>418827</v>
      </c>
      <c r="C35" s="4654">
        <v>571917</v>
      </c>
      <c r="D35" s="4654">
        <v>610009</v>
      </c>
      <c r="E35" s="4655">
        <v>672604</v>
      </c>
    </row>
    <row r="36" spans="1:5" ht="14.25">
      <c r="A36" s="4656" t="s">
        <v>1476</v>
      </c>
      <c r="B36" s="4661">
        <v>818273</v>
      </c>
      <c r="C36" s="4661">
        <v>2026462</v>
      </c>
      <c r="D36" s="4661">
        <v>2927167</v>
      </c>
      <c r="E36" s="4662">
        <v>3769043</v>
      </c>
    </row>
    <row r="37" spans="1:5" ht="15">
      <c r="A37" s="4656" t="s">
        <v>1477</v>
      </c>
      <c r="B37" s="4661">
        <v>0</v>
      </c>
      <c r="C37" s="4661">
        <v>0</v>
      </c>
      <c r="D37" s="4661">
        <v>0</v>
      </c>
      <c r="E37" s="4655"/>
    </row>
    <row r="38" spans="1:5" ht="15">
      <c r="A38" s="4656" t="s">
        <v>1478</v>
      </c>
      <c r="B38" s="4654">
        <v>818273</v>
      </c>
      <c r="C38" s="4654">
        <v>2026462</v>
      </c>
      <c r="D38" s="4654">
        <v>2927167</v>
      </c>
      <c r="E38" s="4655">
        <v>3769043</v>
      </c>
    </row>
    <row r="39" spans="1:5" ht="15">
      <c r="A39" s="4656"/>
      <c r="B39" s="4654"/>
      <c r="C39" s="4654"/>
      <c r="D39" s="4654"/>
      <c r="E39" s="4655"/>
    </row>
    <row r="40" spans="1:5" ht="15">
      <c r="A40" s="4656" t="s">
        <v>1479</v>
      </c>
      <c r="B40" s="4654"/>
      <c r="C40" s="4654"/>
      <c r="D40" s="4654"/>
      <c r="E40" s="4655"/>
    </row>
    <row r="41" spans="1:5" ht="15">
      <c r="A41" s="4653" t="s">
        <v>1480</v>
      </c>
      <c r="B41" s="4654">
        <v>1718287</v>
      </c>
      <c r="C41" s="4654">
        <v>1518573</v>
      </c>
      <c r="D41" s="4654">
        <v>1143858</v>
      </c>
      <c r="E41" s="4655">
        <v>1293601</v>
      </c>
    </row>
    <row r="42" spans="1:5" ht="15">
      <c r="A42" s="4653" t="s">
        <v>1481</v>
      </c>
      <c r="B42" s="4654">
        <v>1459493</v>
      </c>
      <c r="C42" s="4654">
        <v>1360811</v>
      </c>
      <c r="D42" s="4654">
        <v>715325</v>
      </c>
      <c r="E42" s="4655">
        <v>703465</v>
      </c>
    </row>
    <row r="43" spans="1:5" ht="15">
      <c r="A43" s="4653" t="s">
        <v>1482</v>
      </c>
      <c r="B43" s="4654">
        <v>488507</v>
      </c>
      <c r="C43" s="4654">
        <v>553927</v>
      </c>
      <c r="D43" s="4654">
        <v>492653</v>
      </c>
      <c r="E43" s="4655">
        <v>478607</v>
      </c>
    </row>
    <row r="44" spans="1:5" ht="15">
      <c r="A44" s="4653" t="s">
        <v>1483</v>
      </c>
      <c r="B44" s="4654">
        <v>94660</v>
      </c>
      <c r="C44" s="4654">
        <v>41250</v>
      </c>
      <c r="D44" s="4654">
        <v>57198</v>
      </c>
      <c r="E44" s="4655">
        <v>54110</v>
      </c>
    </row>
    <row r="45" spans="1:5" ht="14.25">
      <c r="A45" s="4656" t="s">
        <v>1484</v>
      </c>
      <c r="B45" s="4661">
        <v>3760947</v>
      </c>
      <c r="C45" s="4661">
        <v>3474561</v>
      </c>
      <c r="D45" s="4661">
        <v>2409034</v>
      </c>
      <c r="E45" s="4662">
        <v>2529783</v>
      </c>
    </row>
    <row r="46" spans="1:5" ht="15">
      <c r="A46" s="4653"/>
      <c r="B46" s="4654"/>
      <c r="C46" s="4654"/>
      <c r="D46" s="4654"/>
      <c r="E46" s="4655"/>
    </row>
    <row r="47" spans="1:5" ht="14.25">
      <c r="A47" s="4656" t="s">
        <v>1485</v>
      </c>
      <c r="B47" s="4661">
        <v>4579220</v>
      </c>
      <c r="C47" s="4661">
        <v>5501023</v>
      </c>
      <c r="D47" s="4661">
        <v>5336201</v>
      </c>
      <c r="E47" s="4662">
        <v>6298826</v>
      </c>
    </row>
    <row r="48" spans="1:5" ht="15">
      <c r="A48" s="508"/>
      <c r="B48" s="2513"/>
      <c r="C48" s="508"/>
      <c r="D48" s="508"/>
      <c r="E48" s="508"/>
    </row>
    <row r="49" spans="1:5">
      <c r="A49" s="1794" t="s">
        <v>1486</v>
      </c>
      <c r="B49" s="668"/>
      <c r="C49" s="668"/>
      <c r="D49" s="668"/>
    </row>
    <row r="50" spans="1:5">
      <c r="A50" s="1794" t="s">
        <v>1487</v>
      </c>
      <c r="B50" s="668"/>
      <c r="C50" s="1794"/>
      <c r="D50" s="4663"/>
      <c r="E50" s="4664"/>
    </row>
  </sheetData>
  <mergeCells count="1">
    <mergeCell ref="A1:C1"/>
  </mergeCells>
  <hyperlinks>
    <hyperlink ref="A1" location="CONTENT!A1" display="Back to table of contents"/>
  </hyperlinks>
  <printOptions horizontalCentered="1" verticalCentered="1"/>
  <pageMargins left="0.70866141732283505" right="0.62992125984252001" top="0.74803149606299202" bottom="0.70866141732283505" header="0.55118110236220497" footer="0.86614173228346503"/>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CL49"/>
  <sheetViews>
    <sheetView showGridLines="0" workbookViewId="0">
      <selection activeCell="L24" sqref="L24"/>
    </sheetView>
  </sheetViews>
  <sheetFormatPr defaultColWidth="9.1640625" defaultRowHeight="12.75"/>
  <cols>
    <col min="1" max="1" width="1.83203125" style="667" customWidth="1"/>
    <col min="2" max="2" width="3.5" style="667" customWidth="1"/>
    <col min="3" max="3" width="4.5" style="667" customWidth="1"/>
    <col min="4" max="4" width="10" style="667" customWidth="1"/>
    <col min="5" max="5" width="12.5" style="667" customWidth="1"/>
    <col min="6" max="6" width="11" style="667" customWidth="1"/>
    <col min="7" max="8" width="12.6640625" style="667" customWidth="1"/>
    <col min="9" max="9" width="12" style="667" customWidth="1"/>
    <col min="10" max="16384" width="9.1640625" style="667"/>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6.5">
      <c r="A2" s="2510" t="s">
        <v>1488</v>
      </c>
      <c r="B2" s="508"/>
      <c r="C2" s="508"/>
      <c r="D2" s="4604"/>
      <c r="E2" s="508"/>
      <c r="F2" s="508"/>
    </row>
    <row r="3" spans="1:90" ht="15.75">
      <c r="A3" s="508"/>
      <c r="B3" s="508"/>
      <c r="C3" s="508"/>
      <c r="D3" s="4605" t="s">
        <v>1489</v>
      </c>
      <c r="E3" s="508"/>
      <c r="F3" s="4606"/>
    </row>
    <row r="4" spans="1:90" ht="15.75" customHeight="1" thickBot="1">
      <c r="A4" s="508"/>
      <c r="B4" s="508"/>
      <c r="C4" s="508"/>
      <c r="D4" s="508"/>
      <c r="E4" s="508"/>
      <c r="F4" s="508"/>
      <c r="I4" s="665" t="s">
        <v>1118</v>
      </c>
    </row>
    <row r="5" spans="1:90" ht="21" customHeight="1">
      <c r="A5" s="4607"/>
      <c r="B5" s="4608"/>
      <c r="C5" s="4608"/>
      <c r="D5" s="4608"/>
      <c r="E5" s="4608"/>
      <c r="F5" s="4609">
        <v>2016</v>
      </c>
      <c r="G5" s="4609">
        <v>2017</v>
      </c>
      <c r="H5" s="4609">
        <v>2018</v>
      </c>
      <c r="I5" s="4609" t="s">
        <v>3283</v>
      </c>
    </row>
    <row r="6" spans="1:90" ht="13.5" customHeight="1">
      <c r="A6" s="4610"/>
      <c r="B6" s="508"/>
      <c r="C6" s="508"/>
      <c r="D6" s="508"/>
      <c r="E6" s="508"/>
      <c r="F6" s="4611"/>
      <c r="G6" s="4611"/>
      <c r="H6" s="4611"/>
      <c r="I6" s="4611"/>
    </row>
    <row r="7" spans="1:90" ht="12" customHeight="1">
      <c r="A7" s="4610"/>
      <c r="B7" s="1361" t="s">
        <v>1456</v>
      </c>
      <c r="C7" s="1358"/>
      <c r="D7" s="1358"/>
      <c r="E7" s="1358"/>
      <c r="F7" s="4612"/>
      <c r="G7" s="4612"/>
      <c r="H7" s="4612"/>
      <c r="I7" s="4612"/>
    </row>
    <row r="8" spans="1:90" ht="16.5" customHeight="1">
      <c r="A8" s="4610"/>
      <c r="B8" s="1358"/>
      <c r="C8" s="1358" t="s">
        <v>1490</v>
      </c>
      <c r="D8" s="1358"/>
      <c r="E8" s="1358"/>
      <c r="F8" s="4613">
        <v>580.70000000000005</v>
      </c>
      <c r="G8" s="4613">
        <v>472.4</v>
      </c>
      <c r="H8" s="4613">
        <v>418.1</v>
      </c>
      <c r="I8" s="4613">
        <v>802.6</v>
      </c>
    </row>
    <row r="9" spans="1:90" ht="15.75" customHeight="1">
      <c r="A9" s="4610"/>
      <c r="B9" s="1358"/>
      <c r="C9" s="1358" t="s">
        <v>1491</v>
      </c>
      <c r="D9" s="1358"/>
      <c r="E9" s="1358"/>
      <c r="F9" s="4613">
        <v>6325.8</v>
      </c>
      <c r="G9" s="4613">
        <v>6793.3</v>
      </c>
      <c r="H9" s="4613">
        <v>7550.7</v>
      </c>
      <c r="I9" s="4613">
        <v>8002.5</v>
      </c>
    </row>
    <row r="10" spans="1:90" ht="15.75" customHeight="1">
      <c r="A10" s="4610"/>
      <c r="B10" s="1358"/>
      <c r="C10" s="1358" t="s">
        <v>1492</v>
      </c>
      <c r="D10" s="1358"/>
      <c r="E10" s="1358"/>
      <c r="F10" s="4614">
        <v>104.2</v>
      </c>
      <c r="G10" s="4614">
        <v>116</v>
      </c>
      <c r="H10" s="4614">
        <v>120.7</v>
      </c>
      <c r="I10" s="4614">
        <v>125.4</v>
      </c>
    </row>
    <row r="11" spans="1:90" ht="15.75" customHeight="1">
      <c r="A11" s="4610"/>
      <c r="B11" s="1358"/>
      <c r="C11" s="1358" t="s">
        <v>1467</v>
      </c>
      <c r="D11" s="1358"/>
      <c r="E11" s="1358"/>
      <c r="F11" s="4613">
        <v>822.5</v>
      </c>
      <c r="G11" s="4613">
        <v>845.4</v>
      </c>
      <c r="H11" s="4613">
        <v>938.9</v>
      </c>
      <c r="I11" s="4613">
        <v>1106.9000000000001</v>
      </c>
    </row>
    <row r="12" spans="1:90" ht="16.5" customHeight="1">
      <c r="A12" s="4615"/>
      <c r="B12" s="1361" t="s">
        <v>424</v>
      </c>
      <c r="C12" s="1361"/>
      <c r="D12" s="1361" t="s">
        <v>1493</v>
      </c>
      <c r="E12" s="1361"/>
      <c r="F12" s="4616">
        <f>SUM(F8:F11)</f>
        <v>7833.2</v>
      </c>
      <c r="G12" s="4616">
        <f>SUM(G8:G11)</f>
        <v>8227.1</v>
      </c>
      <c r="H12" s="4616">
        <f>SUM(H8:H11)</f>
        <v>9028.4</v>
      </c>
      <c r="I12" s="4616">
        <f>SUM(I8:I11)</f>
        <v>10037.4</v>
      </c>
    </row>
    <row r="13" spans="1:90" ht="11.25" customHeight="1">
      <c r="A13" s="4610"/>
      <c r="B13" s="1358"/>
      <c r="C13" s="1358"/>
      <c r="D13" s="1358"/>
      <c r="E13" s="1358"/>
      <c r="F13" s="4613"/>
      <c r="G13" s="4613"/>
      <c r="H13" s="4613"/>
      <c r="I13" s="4613"/>
    </row>
    <row r="14" spans="1:90" ht="11.25" customHeight="1">
      <c r="A14" s="4610"/>
      <c r="B14" s="1361">
        <v>25358.5891723104</v>
      </c>
      <c r="C14" s="1358"/>
      <c r="D14" s="1358"/>
      <c r="E14" s="1358"/>
      <c r="F14" s="4613"/>
      <c r="G14" s="4613"/>
      <c r="H14" s="4613"/>
      <c r="I14" s="4613"/>
    </row>
    <row r="15" spans="1:90" ht="14.25" customHeight="1">
      <c r="A15" s="4610"/>
      <c r="B15" s="1358"/>
      <c r="C15" s="1358" t="s">
        <v>1494</v>
      </c>
      <c r="D15" s="1358"/>
      <c r="E15" s="1358"/>
      <c r="F15" s="4613">
        <v>200</v>
      </c>
      <c r="G15" s="4613">
        <v>200</v>
      </c>
      <c r="H15" s="4613">
        <v>200</v>
      </c>
      <c r="I15" s="4613">
        <v>200</v>
      </c>
    </row>
    <row r="16" spans="1:90" ht="16.5" customHeight="1">
      <c r="A16" s="4610"/>
      <c r="B16" s="1358" t="s">
        <v>424</v>
      </c>
      <c r="C16" s="1358" t="s">
        <v>1495</v>
      </c>
      <c r="D16" s="1358"/>
      <c r="E16" s="1358"/>
      <c r="F16" s="4613">
        <v>3009.2</v>
      </c>
      <c r="G16" s="4613">
        <v>3062.8</v>
      </c>
      <c r="H16" s="4613">
        <v>3270.5</v>
      </c>
      <c r="I16" s="4613">
        <v>3389</v>
      </c>
    </row>
    <row r="17" spans="1:9" ht="13.5" customHeight="1">
      <c r="A17" s="4610"/>
      <c r="B17" s="1358" t="s">
        <v>424</v>
      </c>
      <c r="C17" s="1358" t="s">
        <v>1496</v>
      </c>
      <c r="D17" s="1358"/>
      <c r="E17" s="1358"/>
      <c r="F17" s="4613"/>
      <c r="G17" s="4613"/>
      <c r="H17" s="4613"/>
      <c r="I17" s="4613"/>
    </row>
    <row r="18" spans="1:9" ht="14.25" customHeight="1">
      <c r="A18" s="4610"/>
      <c r="B18" s="1358"/>
      <c r="C18" s="1358" t="s">
        <v>1497</v>
      </c>
      <c r="D18" s="1358"/>
      <c r="E18" s="1358"/>
      <c r="F18" s="4613"/>
      <c r="G18" s="4613"/>
      <c r="H18" s="4613"/>
      <c r="I18" s="4613"/>
    </row>
    <row r="19" spans="1:9" ht="18" customHeight="1">
      <c r="A19" s="4610"/>
      <c r="B19" s="1358"/>
      <c r="C19" s="1358" t="s">
        <v>1498</v>
      </c>
      <c r="D19" s="1366"/>
      <c r="E19" s="1366"/>
      <c r="F19" s="4613">
        <v>3.1</v>
      </c>
      <c r="G19" s="4613">
        <v>2.4</v>
      </c>
      <c r="H19" s="4613">
        <v>1.7</v>
      </c>
      <c r="I19" s="4613">
        <v>1.1000000000000001</v>
      </c>
    </row>
    <row r="20" spans="1:9" ht="18" customHeight="1">
      <c r="A20" s="4610"/>
      <c r="B20" s="1358"/>
      <c r="C20" s="1358" t="s">
        <v>1499</v>
      </c>
      <c r="D20" s="1366"/>
      <c r="E20" s="1366"/>
      <c r="F20" s="4617">
        <v>0</v>
      </c>
      <c r="G20" s="4617"/>
      <c r="H20" s="4617"/>
      <c r="I20" s="4617"/>
    </row>
    <row r="21" spans="1:9" ht="18" customHeight="1">
      <c r="A21" s="4610"/>
      <c r="B21" s="1358"/>
      <c r="C21" s="1358" t="s">
        <v>1500</v>
      </c>
      <c r="D21" s="1366"/>
      <c r="E21" s="1366"/>
      <c r="F21" s="4613">
        <v>570.29999999999995</v>
      </c>
      <c r="G21" s="4613">
        <v>487.2</v>
      </c>
      <c r="H21" s="4613">
        <v>897</v>
      </c>
      <c r="I21" s="4613">
        <v>729.6</v>
      </c>
    </row>
    <row r="22" spans="1:9" ht="18" customHeight="1">
      <c r="A22" s="4610"/>
      <c r="B22" s="1358" t="s">
        <v>424</v>
      </c>
      <c r="C22" s="1358" t="s">
        <v>1501</v>
      </c>
      <c r="D22" s="1358"/>
      <c r="E22" s="1358"/>
      <c r="F22" s="4613"/>
      <c r="G22" s="4613"/>
      <c r="H22" s="4613"/>
      <c r="I22" s="4613"/>
    </row>
    <row r="23" spans="1:9" ht="18" customHeight="1">
      <c r="A23" s="4610"/>
      <c r="B23" s="1358"/>
      <c r="C23" s="1358" t="s">
        <v>1502</v>
      </c>
      <c r="D23" s="1366"/>
      <c r="E23" s="1366"/>
      <c r="F23" s="4613">
        <v>8.4</v>
      </c>
      <c r="G23" s="4613">
        <v>6.6</v>
      </c>
      <c r="H23" s="4613">
        <v>4.8</v>
      </c>
      <c r="I23" s="4613">
        <v>2.9</v>
      </c>
    </row>
    <row r="24" spans="1:9" ht="18" customHeight="1">
      <c r="A24" s="4610"/>
      <c r="B24" s="1358"/>
      <c r="C24" s="1358" t="s">
        <v>1503</v>
      </c>
      <c r="D24" s="1366"/>
      <c r="E24" s="1366"/>
      <c r="F24" s="4618">
        <v>0</v>
      </c>
      <c r="G24" s="4618"/>
      <c r="H24" s="4618"/>
      <c r="I24" s="4618"/>
    </row>
    <row r="25" spans="1:9" ht="18" customHeight="1">
      <c r="A25" s="4610"/>
      <c r="B25" s="1358"/>
      <c r="C25" s="1358" t="s">
        <v>1504</v>
      </c>
      <c r="D25" s="1366"/>
      <c r="E25" s="1366"/>
      <c r="F25" s="4618">
        <v>0</v>
      </c>
      <c r="G25" s="4618"/>
      <c r="H25" s="4618"/>
      <c r="I25" s="4618"/>
    </row>
    <row r="26" spans="1:9" ht="18" customHeight="1">
      <c r="A26" s="4610"/>
      <c r="B26" s="1358"/>
      <c r="C26" s="1358" t="s">
        <v>1505</v>
      </c>
      <c r="D26" s="1358"/>
      <c r="E26" s="1358"/>
      <c r="F26" s="4613">
        <v>4042.2</v>
      </c>
      <c r="G26" s="4613">
        <v>4468.1000000000004</v>
      </c>
      <c r="H26" s="4613">
        <v>4654.3999999999996</v>
      </c>
      <c r="I26" s="4613">
        <v>5714.8</v>
      </c>
    </row>
    <row r="27" spans="1:9" ht="17.25" customHeight="1">
      <c r="A27" s="4610"/>
      <c r="B27" s="1358"/>
      <c r="C27" s="1358"/>
      <c r="D27" s="1358"/>
      <c r="E27" s="1358"/>
      <c r="F27" s="4613"/>
      <c r="G27" s="4613"/>
      <c r="H27" s="4613"/>
      <c r="I27" s="4613"/>
    </row>
    <row r="28" spans="1:9" ht="11.25" customHeight="1" thickBot="1">
      <c r="A28" s="4619"/>
      <c r="B28" s="4620" t="s">
        <v>424</v>
      </c>
      <c r="C28" s="4620"/>
      <c r="D28" s="4620" t="s">
        <v>260</v>
      </c>
      <c r="E28" s="4620"/>
      <c r="F28" s="4621">
        <f>SUM(F15:F27)</f>
        <v>7833.1999999999989</v>
      </c>
      <c r="G28" s="4622">
        <f>SUM(G15:G27)</f>
        <v>8227.1</v>
      </c>
      <c r="H28" s="4621">
        <f>SUM(H15:H27)</f>
        <v>9028.4</v>
      </c>
      <c r="I28" s="4621">
        <f>SUM(I15:I27)</f>
        <v>10037.4</v>
      </c>
    </row>
    <row r="29" spans="1:9" ht="16.5" customHeight="1">
      <c r="A29" s="1794" t="s">
        <v>1506</v>
      </c>
      <c r="B29" s="2521"/>
      <c r="C29" s="2521"/>
      <c r="D29" s="2521"/>
      <c r="E29" s="2521"/>
      <c r="F29" s="2522"/>
      <c r="G29" s="2468"/>
      <c r="H29" s="2468"/>
    </row>
    <row r="30" spans="1:9" ht="18.75" customHeight="1">
      <c r="A30" s="666" t="s">
        <v>1507</v>
      </c>
      <c r="C30" s="508"/>
      <c r="D30" s="508"/>
      <c r="E30" s="508"/>
      <c r="F30" s="2514"/>
    </row>
    <row r="31" spans="1:9" ht="15.75">
      <c r="A31" s="2510" t="s">
        <v>1508</v>
      </c>
      <c r="B31" s="508"/>
      <c r="C31" s="508"/>
      <c r="D31" s="508"/>
      <c r="E31" s="508"/>
      <c r="F31" s="2511"/>
      <c r="G31" s="2511"/>
      <c r="H31" s="2511"/>
    </row>
    <row r="32" spans="1:9" ht="15.75">
      <c r="A32" s="2512"/>
      <c r="B32" s="508"/>
      <c r="C32" s="508"/>
      <c r="D32" s="2513" t="s">
        <v>1509</v>
      </c>
      <c r="E32" s="2512"/>
      <c r="F32" s="2511"/>
      <c r="G32" s="6429"/>
      <c r="I32" s="6430" t="s">
        <v>1118</v>
      </c>
    </row>
    <row r="33" spans="1:9" ht="15">
      <c r="A33" s="508"/>
      <c r="B33" s="508"/>
      <c r="C33" s="508"/>
      <c r="D33" s="508"/>
      <c r="E33" s="508"/>
      <c r="F33" s="2514"/>
      <c r="G33" s="6429"/>
      <c r="I33" s="6430"/>
    </row>
    <row r="34" spans="1:9" ht="15.75" thickBot="1">
      <c r="A34" s="508"/>
      <c r="B34" s="508"/>
      <c r="C34" s="508"/>
      <c r="D34" s="508"/>
      <c r="E34" s="508"/>
      <c r="F34" s="2514"/>
      <c r="G34" s="2514"/>
      <c r="H34" s="2514"/>
    </row>
    <row r="35" spans="1:9" ht="41.25">
      <c r="A35" s="2515"/>
      <c r="B35" s="2516"/>
      <c r="C35" s="2516"/>
      <c r="D35" s="2516"/>
      <c r="E35" s="2516"/>
      <c r="F35" s="2517" t="s">
        <v>1510</v>
      </c>
      <c r="G35" s="2518" t="s">
        <v>1511</v>
      </c>
      <c r="H35" s="2518">
        <v>2018</v>
      </c>
      <c r="I35" s="2519" t="s">
        <v>3924</v>
      </c>
    </row>
    <row r="36" spans="1:9">
      <c r="A36" s="2520"/>
      <c r="B36" s="1361" t="s">
        <v>1456</v>
      </c>
      <c r="C36" s="2521"/>
      <c r="D36" s="2521"/>
      <c r="E36" s="2522"/>
      <c r="F36" s="2523"/>
      <c r="G36" s="2524"/>
      <c r="H36" s="2524"/>
      <c r="I36" s="2524"/>
    </row>
    <row r="37" spans="1:9">
      <c r="A37" s="2520"/>
      <c r="B37" s="1358"/>
      <c r="C37" s="2521" t="s">
        <v>1512</v>
      </c>
      <c r="D37" s="2521"/>
      <c r="E37" s="2525"/>
      <c r="F37" s="2526">
        <v>7</v>
      </c>
      <c r="G37" s="2527">
        <v>3</v>
      </c>
      <c r="H37" s="2527">
        <v>4.5</v>
      </c>
      <c r="I37" s="2527">
        <v>3.8</v>
      </c>
    </row>
    <row r="38" spans="1:9">
      <c r="A38" s="2520"/>
      <c r="B38" s="1358"/>
      <c r="C38" s="2521" t="s">
        <v>1513</v>
      </c>
      <c r="D38" s="2521"/>
      <c r="E38" s="2525"/>
      <c r="F38" s="2526">
        <v>2185.6999999999998</v>
      </c>
      <c r="G38" s="2527">
        <v>1736.9</v>
      </c>
      <c r="H38" s="2527">
        <f>673.5-4.5+34.1+209.1+475.3</f>
        <v>1387.5</v>
      </c>
      <c r="I38" s="2527">
        <f>230.6-I37+75.3+247.2+215.7</f>
        <v>765</v>
      </c>
    </row>
    <row r="39" spans="1:9">
      <c r="A39" s="2520"/>
      <c r="B39" s="1358"/>
      <c r="C39" s="2521" t="s">
        <v>1467</v>
      </c>
      <c r="D39" s="2521"/>
      <c r="E39" s="2525"/>
      <c r="F39" s="2526">
        <v>2818.1</v>
      </c>
      <c r="G39" s="2527">
        <v>3515.3</v>
      </c>
      <c r="H39" s="2527">
        <f>5159-H38-H37</f>
        <v>3767</v>
      </c>
      <c r="I39" s="2527">
        <f>4251.4-I38-I37</f>
        <v>3482.5999999999995</v>
      </c>
    </row>
    <row r="40" spans="1:9">
      <c r="A40" s="2520"/>
      <c r="B40" s="1358"/>
      <c r="C40" s="2521"/>
      <c r="D40" s="2528" t="s">
        <v>260</v>
      </c>
      <c r="E40" s="2529"/>
      <c r="F40" s="2530">
        <v>5010.8</v>
      </c>
      <c r="G40" s="2531">
        <v>5255.2</v>
      </c>
      <c r="H40" s="2531">
        <f>SUM(H37:H39)</f>
        <v>5159</v>
      </c>
      <c r="I40" s="2531">
        <f>SUM(I37:I39)</f>
        <v>4251.3999999999996</v>
      </c>
    </row>
    <row r="41" spans="1:9">
      <c r="A41" s="2520"/>
      <c r="B41" s="1358"/>
      <c r="C41" s="2521"/>
      <c r="D41" s="2521"/>
      <c r="E41" s="2525"/>
      <c r="F41" s="2526"/>
      <c r="G41" s="2527"/>
      <c r="H41" s="2527"/>
      <c r="I41" s="2527"/>
    </row>
    <row r="42" spans="1:9">
      <c r="A42" s="2520"/>
      <c r="B42" s="1361" t="s">
        <v>1479</v>
      </c>
      <c r="F42" s="2526"/>
      <c r="G42" s="2527"/>
      <c r="H42" s="2527"/>
      <c r="I42" s="2527"/>
    </row>
    <row r="43" spans="1:9">
      <c r="A43" s="2520"/>
      <c r="B43" s="1358"/>
      <c r="C43" s="2521" t="s">
        <v>1514</v>
      </c>
      <c r="D43" s="2521"/>
      <c r="E43" s="2525"/>
      <c r="F43" s="2532">
        <v>4094.3</v>
      </c>
      <c r="G43" s="2533">
        <v>3654.9</v>
      </c>
      <c r="H43" s="2533">
        <v>3409.2</v>
      </c>
      <c r="I43" s="2533">
        <v>3110.1</v>
      </c>
    </row>
    <row r="44" spans="1:9">
      <c r="A44" s="2520"/>
      <c r="B44" s="1358"/>
      <c r="C44" s="2521" t="s">
        <v>1515</v>
      </c>
      <c r="D44" s="2521"/>
      <c r="E44" s="2534"/>
      <c r="F44" s="2532">
        <v>677.1</v>
      </c>
      <c r="G44" s="2533">
        <v>847.5</v>
      </c>
      <c r="H44" s="2533">
        <v>648</v>
      </c>
      <c r="I44" s="2533">
        <v>426.6</v>
      </c>
    </row>
    <row r="45" spans="1:9">
      <c r="A45" s="2520"/>
      <c r="B45" s="1358"/>
      <c r="C45" s="2521" t="s">
        <v>1516</v>
      </c>
      <c r="D45" s="2521"/>
      <c r="E45" s="2534"/>
      <c r="F45" s="2532">
        <v>12.8</v>
      </c>
      <c r="G45" s="2533">
        <v>447.2</v>
      </c>
      <c r="H45" s="2533">
        <f>316.3+466.6</f>
        <v>782.90000000000009</v>
      </c>
      <c r="I45" s="2533">
        <v>387.1</v>
      </c>
    </row>
    <row r="46" spans="1:9" ht="13.5" thickBot="1">
      <c r="A46" s="2520"/>
      <c r="B46" s="1358"/>
      <c r="C46" s="2521" t="s">
        <v>1505</v>
      </c>
      <c r="D46" s="2521"/>
      <c r="E46" s="2525"/>
      <c r="F46" s="2532">
        <v>226.6</v>
      </c>
      <c r="G46" s="2533">
        <v>305.60000000000002</v>
      </c>
      <c r="H46" s="2533">
        <v>318.89999999999998</v>
      </c>
      <c r="I46" s="2533">
        <f>I47-I43-I44-I45</f>
        <v>327.59999999999968</v>
      </c>
    </row>
    <row r="47" spans="1:9" ht="15.75" thickBot="1">
      <c r="A47" s="2535"/>
      <c r="B47" s="2536"/>
      <c r="C47" s="2537" t="s">
        <v>260</v>
      </c>
      <c r="D47" s="2538"/>
      <c r="E47" s="2538"/>
      <c r="F47" s="2539">
        <v>5010.8</v>
      </c>
      <c r="G47" s="2540">
        <v>5255.2</v>
      </c>
      <c r="H47" s="2540">
        <f>SUM(H43:H46)</f>
        <v>5159</v>
      </c>
      <c r="I47" s="2540">
        <v>4251.3999999999996</v>
      </c>
    </row>
    <row r="48" spans="1:9">
      <c r="A48" s="1794"/>
      <c r="B48" s="1794" t="s">
        <v>1517</v>
      </c>
      <c r="C48" s="668"/>
      <c r="D48" s="668"/>
      <c r="E48" s="668"/>
      <c r="F48" s="668"/>
    </row>
    <row r="49" spans="1:2" ht="18">
      <c r="A49" s="668"/>
      <c r="B49" s="666" t="s">
        <v>1518</v>
      </c>
    </row>
  </sheetData>
  <mergeCells count="3">
    <mergeCell ref="G32:G33"/>
    <mergeCell ref="I32:I33"/>
    <mergeCell ref="A1:C1"/>
  </mergeCells>
  <hyperlinks>
    <hyperlink ref="A1" location="CONTENT!A1" display="Back to table of contents"/>
  </hyperlinks>
  <printOptions gridLinesSet="0"/>
  <pageMargins left="1.1023622047244099" right="0.35433070866141703" top="0.78740157480314998" bottom="0.23622047244094499" header="0.47244094488188998" footer="0"/>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CL39"/>
  <sheetViews>
    <sheetView workbookViewId="0">
      <selection sqref="A1:XFD1"/>
    </sheetView>
  </sheetViews>
  <sheetFormatPr defaultColWidth="11.5" defaultRowHeight="15.75"/>
  <cols>
    <col min="1" max="1" width="52" style="2621" customWidth="1"/>
    <col min="2" max="2" width="18.1640625" style="4576" customWidth="1"/>
    <col min="3" max="3" width="18.1640625" style="2621" customWidth="1"/>
    <col min="4" max="16384" width="11.5" style="2621"/>
  </cols>
  <sheetData>
    <row r="1" spans="1:90"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6.5">
      <c r="A2" s="2512" t="s">
        <v>1519</v>
      </c>
      <c r="B2" s="4591"/>
    </row>
    <row r="3" spans="1:90" ht="16.5" thickBot="1">
      <c r="C3" s="4592" t="s">
        <v>1520</v>
      </c>
    </row>
    <row r="4" spans="1:90" ht="19.899999999999999" customHeight="1" thickBot="1">
      <c r="A4" s="4593"/>
      <c r="B4" s="4578" t="s">
        <v>3923</v>
      </c>
      <c r="C4" s="4578">
        <v>2018</v>
      </c>
    </row>
    <row r="5" spans="1:90" ht="19.899999999999999" customHeight="1">
      <c r="A5" s="4594" t="s">
        <v>1521</v>
      </c>
      <c r="B5" s="4595">
        <v>424872.26482614549</v>
      </c>
      <c r="C5" s="4596">
        <v>407559.79245999997</v>
      </c>
    </row>
    <row r="6" spans="1:90" ht="19.899999999999999" customHeight="1">
      <c r="A6" s="4597" t="s">
        <v>1522</v>
      </c>
      <c r="B6" s="4598">
        <v>1214165.8545404435</v>
      </c>
      <c r="C6" s="4599">
        <v>1318988.6114511266</v>
      </c>
    </row>
    <row r="7" spans="1:90" ht="19.899999999999999" customHeight="1">
      <c r="A7" s="4597" t="s">
        <v>1523</v>
      </c>
      <c r="B7" s="4598">
        <v>2630910.6542799999</v>
      </c>
      <c r="C7" s="4599">
        <v>2604232.3340400001</v>
      </c>
    </row>
    <row r="8" spans="1:90" ht="19.899999999999999" customHeight="1">
      <c r="A8" s="4597" t="s">
        <v>1524</v>
      </c>
      <c r="B8" s="4598">
        <v>254013.64445014976</v>
      </c>
      <c r="C8" s="4599">
        <v>255278.24526342223</v>
      </c>
    </row>
    <row r="9" spans="1:90" ht="19.899999999999999" customHeight="1">
      <c r="A9" s="4597" t="s">
        <v>1525</v>
      </c>
      <c r="B9" s="4598">
        <v>5620075.7547699995</v>
      </c>
      <c r="C9" s="4599">
        <v>5980946.0636900002</v>
      </c>
    </row>
    <row r="10" spans="1:90" ht="19.899999999999999" customHeight="1">
      <c r="A10" s="4597" t="s">
        <v>1526</v>
      </c>
      <c r="B10" s="4598">
        <v>17729275.147591598</v>
      </c>
      <c r="C10" s="4599">
        <v>18265207.191805832</v>
      </c>
    </row>
    <row r="11" spans="1:90" ht="19.899999999999999" customHeight="1">
      <c r="A11" s="4597" t="s">
        <v>1527</v>
      </c>
      <c r="B11" s="4598">
        <v>2144750.2269905303</v>
      </c>
      <c r="C11" s="4599">
        <v>2090263.3970047235</v>
      </c>
    </row>
    <row r="12" spans="1:90" ht="19.899999999999999" customHeight="1">
      <c r="A12" s="4597" t="s">
        <v>1528</v>
      </c>
      <c r="B12" s="4598">
        <v>2348214.4183508456</v>
      </c>
      <c r="C12" s="4599">
        <v>2191089.5008272417</v>
      </c>
    </row>
    <row r="13" spans="1:90" ht="19.899999999999999" customHeight="1">
      <c r="A13" s="4597" t="s">
        <v>1529</v>
      </c>
      <c r="B13" s="4598">
        <v>8378391.67552</v>
      </c>
      <c r="C13" s="4599">
        <v>7359893.195149608</v>
      </c>
    </row>
    <row r="14" spans="1:90" ht="19.899999999999999" customHeight="1">
      <c r="A14" s="4597" t="s">
        <v>1530</v>
      </c>
      <c r="B14" s="4598">
        <v>25358.5891723104</v>
      </c>
      <c r="C14" s="4599">
        <v>24056596.501231112</v>
      </c>
    </row>
    <row r="15" spans="1:90" ht="19.899999999999999" customHeight="1">
      <c r="A15" s="4597" t="s">
        <v>1531</v>
      </c>
      <c r="B15" s="4598">
        <v>1799392.0469999998</v>
      </c>
      <c r="C15" s="4599">
        <v>2465303.9196599997</v>
      </c>
    </row>
    <row r="16" spans="1:90" ht="19.899999999999999" customHeight="1">
      <c r="A16" s="4597" t="s">
        <v>1532</v>
      </c>
      <c r="B16" s="4598">
        <v>5276186.8709399998</v>
      </c>
      <c r="C16" s="4599">
        <v>4909760.2539999997</v>
      </c>
    </row>
    <row r="17" spans="1:3" ht="19.899999999999999" customHeight="1">
      <c r="A17" s="4597" t="s">
        <v>1533</v>
      </c>
      <c r="B17" s="4598">
        <v>1338009.5802399998</v>
      </c>
      <c r="C17" s="4599">
        <v>1239089.0320000001</v>
      </c>
    </row>
    <row r="18" spans="1:3" ht="19.899999999999999" customHeight="1">
      <c r="A18" s="4597" t="s">
        <v>1534</v>
      </c>
      <c r="B18" s="4598">
        <v>265327.46100000001</v>
      </c>
      <c r="C18" s="4599">
        <v>264852.04070000001</v>
      </c>
    </row>
    <row r="19" spans="1:3" ht="19.899999999999999" customHeight="1">
      <c r="A19" s="4597" t="s">
        <v>1535</v>
      </c>
      <c r="B19" s="4598">
        <v>572382.96799999999</v>
      </c>
      <c r="C19" s="4599">
        <v>673210.62419999996</v>
      </c>
    </row>
    <row r="20" spans="1:3" ht="19.899999999999999" customHeight="1">
      <c r="A20" s="4597" t="s">
        <v>1536</v>
      </c>
      <c r="B20" s="4598">
        <v>80801.165049999996</v>
      </c>
      <c r="C20" s="4599">
        <v>2970.1052099999997</v>
      </c>
    </row>
    <row r="21" spans="1:3" ht="19.899999999999999" customHeight="1">
      <c r="A21" s="4597" t="s">
        <v>1537</v>
      </c>
      <c r="B21" s="4598">
        <v>107676.86</v>
      </c>
      <c r="C21" s="4599">
        <v>109926.67755000001</v>
      </c>
    </row>
    <row r="22" spans="1:3" ht="19.899999999999999" customHeight="1">
      <c r="A22" s="4597" t="s">
        <v>1538</v>
      </c>
      <c r="B22" s="4600">
        <v>160969.31700000001</v>
      </c>
      <c r="C22" s="4599">
        <v>164614.11021202433</v>
      </c>
    </row>
    <row r="23" spans="1:3" ht="19.899999999999999" customHeight="1">
      <c r="A23" s="4597" t="s">
        <v>1539</v>
      </c>
      <c r="B23" s="4598">
        <v>154029.72</v>
      </c>
      <c r="C23" s="4599">
        <v>180989.011</v>
      </c>
    </row>
    <row r="24" spans="1:3" ht="19.899999999999999" customHeight="1">
      <c r="A24" s="4597" t="s">
        <v>1540</v>
      </c>
      <c r="B24" s="4598">
        <v>15293.016000000001</v>
      </c>
      <c r="C24" s="4599">
        <v>16504.35505000002</v>
      </c>
    </row>
    <row r="25" spans="1:3" ht="19.899999999999999" customHeight="1">
      <c r="A25" s="4597" t="s">
        <v>1541</v>
      </c>
      <c r="B25" s="4598">
        <v>2584376.6088699996</v>
      </c>
      <c r="C25" s="4599">
        <v>2613437.2421580199</v>
      </c>
    </row>
    <row r="26" spans="1:3" ht="19.899999999999999" customHeight="1">
      <c r="A26" s="4597" t="s">
        <v>1542</v>
      </c>
      <c r="B26" s="4598">
        <v>5020782.2970000003</v>
      </c>
      <c r="C26" s="4599">
        <v>3944162.5309600001</v>
      </c>
    </row>
    <row r="27" spans="1:3" ht="19.899999999999999" customHeight="1">
      <c r="A27" s="4597" t="s">
        <v>1543</v>
      </c>
      <c r="B27" s="4598">
        <v>2177549.3490000004</v>
      </c>
      <c r="C27" s="4599">
        <v>2058019.94</v>
      </c>
    </row>
    <row r="28" spans="1:3" ht="19.899999999999999" customHeight="1">
      <c r="A28" s="4597" t="s">
        <v>1544</v>
      </c>
      <c r="B28" s="4598">
        <v>424027.46002999996</v>
      </c>
      <c r="C28" s="4599">
        <v>463089.71075501374</v>
      </c>
    </row>
    <row r="29" spans="1:3" ht="19.899999999999999" customHeight="1">
      <c r="A29" s="4597" t="s">
        <v>1545</v>
      </c>
      <c r="B29" s="4598">
        <v>823091.12360000028</v>
      </c>
      <c r="C29" s="4599">
        <v>1108887.4156160271</v>
      </c>
    </row>
    <row r="30" spans="1:3" ht="19.899999999999999" customHeight="1">
      <c r="A30" s="4597" t="s">
        <v>1546</v>
      </c>
      <c r="B30" s="4598">
        <v>1359402.26358</v>
      </c>
      <c r="C30" s="4599">
        <v>1586072.6937145593</v>
      </c>
    </row>
    <row r="31" spans="1:3" ht="19.899999999999999" customHeight="1">
      <c r="A31" s="4597" t="s">
        <v>1547</v>
      </c>
      <c r="B31" s="4598">
        <v>357407.31853699987</v>
      </c>
      <c r="C31" s="4599">
        <v>3921.163</v>
      </c>
    </row>
    <row r="32" spans="1:3" ht="19.899999999999999" customHeight="1">
      <c r="A32" s="4597" t="s">
        <v>1548</v>
      </c>
      <c r="B32" s="4598">
        <v>165168.53293000002</v>
      </c>
      <c r="C32" s="4599">
        <v>197165.20225999996</v>
      </c>
    </row>
    <row r="33" spans="1:3" ht="19.899999999999999" customHeight="1">
      <c r="A33" s="4597" t="s">
        <v>1549</v>
      </c>
      <c r="B33" s="4598">
        <v>3509730.2243802035</v>
      </c>
      <c r="C33" s="4599">
        <v>4020996.0602502367</v>
      </c>
    </row>
    <row r="34" spans="1:3" ht="19.899999999999999" customHeight="1">
      <c r="A34" s="4597" t="s">
        <v>1550</v>
      </c>
      <c r="B34" s="4598">
        <v>757635.89602999995</v>
      </c>
      <c r="C34" s="4599">
        <v>787727.44177000003</v>
      </c>
    </row>
    <row r="35" spans="1:3" ht="19.899999999999999" customHeight="1">
      <c r="A35" s="4597" t="s">
        <v>1551</v>
      </c>
      <c r="B35" s="4598">
        <v>698738.95314733847</v>
      </c>
      <c r="C35" s="4599">
        <v>669426.85033000004</v>
      </c>
    </row>
    <row r="36" spans="1:3" ht="19.899999999999999" customHeight="1">
      <c r="A36" s="4597" t="s">
        <v>1552</v>
      </c>
      <c r="B36" s="4598">
        <v>691811.83296000096</v>
      </c>
      <c r="C36" s="4599">
        <v>707566.04079999891</v>
      </c>
    </row>
    <row r="37" spans="1:3" ht="19.899999999999999" customHeight="1" thickBot="1">
      <c r="A37" s="4601" t="s">
        <v>1493</v>
      </c>
      <c r="B37" s="4602">
        <f>SUM(B4:B36)</f>
        <v>69109819.095786557</v>
      </c>
      <c r="C37" s="4602">
        <v>92717747.254118934</v>
      </c>
    </row>
    <row r="38" spans="1:3">
      <c r="A38" s="1794" t="s">
        <v>1553</v>
      </c>
      <c r="B38" s="4603"/>
      <c r="C38" s="4603"/>
    </row>
    <row r="39" spans="1:3">
      <c r="A39" s="1794" t="s">
        <v>1554</v>
      </c>
    </row>
  </sheetData>
  <mergeCells count="1">
    <mergeCell ref="A1:C1"/>
  </mergeCells>
  <hyperlinks>
    <hyperlink ref="A1" location="CONTENT!A1" display="Back to table of contents"/>
  </hyperlinks>
  <printOptions horizontalCentered="1"/>
  <pageMargins left="0" right="0" top="0.8" bottom="0.3" header="0.47244094488188998" footer="0.511811023622047"/>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CL24"/>
  <sheetViews>
    <sheetView topLeftCell="A2" workbookViewId="0">
      <selection activeCell="A2" sqref="A2:D24"/>
    </sheetView>
  </sheetViews>
  <sheetFormatPr defaultColWidth="9.1640625" defaultRowHeight="15"/>
  <cols>
    <col min="1" max="1" width="54" style="4589" customWidth="1"/>
    <col min="2" max="2" width="18.5" style="4590" customWidth="1"/>
    <col min="3" max="3" width="18.83203125" style="4589" customWidth="1"/>
    <col min="4" max="16384" width="9.1640625" style="4589"/>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2621" customFormat="1" ht="19.5" customHeight="1">
      <c r="A2" s="2512" t="s">
        <v>1555</v>
      </c>
      <c r="B2" s="2668"/>
      <c r="C2" s="508"/>
      <c r="D2" s="508"/>
    </row>
    <row r="3" spans="1:90" s="2621" customFormat="1" ht="21.75" customHeight="1" thickBot="1">
      <c r="C3" s="4576" t="s">
        <v>1520</v>
      </c>
    </row>
    <row r="4" spans="1:90" s="2621" customFormat="1" ht="28.5" customHeight="1" thickBot="1">
      <c r="A4" s="4577"/>
      <c r="B4" s="4578" t="s">
        <v>3923</v>
      </c>
      <c r="C4" s="4578">
        <v>2018</v>
      </c>
    </row>
    <row r="5" spans="1:90" s="2621" customFormat="1" ht="36" customHeight="1">
      <c r="A5" s="4579" t="s">
        <v>1556</v>
      </c>
      <c r="B5" s="4580"/>
      <c r="C5" s="4581"/>
    </row>
    <row r="6" spans="1:90" s="2621" customFormat="1" ht="36" customHeight="1">
      <c r="A6" s="4582" t="s">
        <v>1557</v>
      </c>
      <c r="B6" s="4583">
        <v>2581511.6155100004</v>
      </c>
      <c r="C6" s="4583">
        <v>2778478.3536600005</v>
      </c>
    </row>
    <row r="7" spans="1:90" s="2621" customFormat="1" ht="36" customHeight="1">
      <c r="A7" s="4582" t="s">
        <v>1558</v>
      </c>
      <c r="B7" s="4583">
        <v>45051.46</v>
      </c>
      <c r="C7" s="4583">
        <v>318119.02500000002</v>
      </c>
    </row>
    <row r="8" spans="1:90" s="2621" customFormat="1" ht="36" customHeight="1">
      <c r="A8" s="4582" t="s">
        <v>1559</v>
      </c>
      <c r="B8" s="4583">
        <v>5440066.5451504635</v>
      </c>
      <c r="C8" s="4583">
        <v>6420023.3262271415</v>
      </c>
    </row>
    <row r="9" spans="1:90" s="2512" customFormat="1" ht="36" customHeight="1">
      <c r="A9" s="4582" t="s">
        <v>1560</v>
      </c>
      <c r="B9" s="4583">
        <v>6744635.8920706362</v>
      </c>
      <c r="C9" s="4583">
        <v>6546247.3218999496</v>
      </c>
    </row>
    <row r="10" spans="1:90" s="2621" customFormat="1" ht="36" customHeight="1">
      <c r="A10" s="4579" t="s">
        <v>1561</v>
      </c>
      <c r="B10" s="4584">
        <v>14811265.5127311</v>
      </c>
      <c r="C10" s="4584">
        <v>16062868.026787091</v>
      </c>
    </row>
    <row r="11" spans="1:90" s="2621" customFormat="1" ht="36" customHeight="1">
      <c r="A11" s="4579" t="s">
        <v>1562</v>
      </c>
      <c r="B11" s="4583"/>
      <c r="C11" s="4583"/>
    </row>
    <row r="12" spans="1:90" s="2621" customFormat="1" ht="36" customHeight="1">
      <c r="A12" s="4582" t="s">
        <v>1563</v>
      </c>
      <c r="B12" s="4583">
        <v>64716506.696677566</v>
      </c>
      <c r="C12" s="4583">
        <v>67034510.998205006</v>
      </c>
    </row>
    <row r="13" spans="1:90" s="2621" customFormat="1" ht="36" customHeight="1">
      <c r="A13" s="4582" t="s">
        <v>1564</v>
      </c>
      <c r="B13" s="4583">
        <v>4242661.7308722874</v>
      </c>
      <c r="C13" s="4583">
        <v>4478412.6671989113</v>
      </c>
    </row>
    <row r="14" spans="1:90" s="2621" customFormat="1" ht="36" customHeight="1">
      <c r="A14" s="4582" t="s">
        <v>1565</v>
      </c>
      <c r="B14" s="4583">
        <v>25358.5891723104</v>
      </c>
      <c r="C14" s="4583">
        <v>1036202.7934459632</v>
      </c>
    </row>
    <row r="15" spans="1:90" s="2621" customFormat="1" ht="36" customHeight="1">
      <c r="A15" s="4582" t="s">
        <v>1566</v>
      </c>
      <c r="B15" s="4583">
        <v>62231.739000000001</v>
      </c>
      <c r="C15" s="4583">
        <v>99885.669000000009</v>
      </c>
    </row>
    <row r="16" spans="1:90" s="2621" customFormat="1" ht="36" customHeight="1">
      <c r="A16" s="4582" t="s">
        <v>1567</v>
      </c>
      <c r="B16" s="4583">
        <v>142722.33300000001</v>
      </c>
      <c r="C16" s="4583">
        <v>139460.82750000001</v>
      </c>
    </row>
    <row r="17" spans="1:3" s="2621" customFormat="1" ht="36" customHeight="1">
      <c r="A17" s="4582" t="s">
        <v>1097</v>
      </c>
      <c r="B17" s="4583">
        <v>786248.34337999998</v>
      </c>
      <c r="C17" s="4583">
        <v>704605.65642000001</v>
      </c>
    </row>
    <row r="18" spans="1:3" s="2621" customFormat="1" ht="36" customHeight="1">
      <c r="A18" s="4582" t="s">
        <v>1568</v>
      </c>
      <c r="B18" s="4583">
        <v>649942.01020999998</v>
      </c>
      <c r="C18" s="4583">
        <v>784205.96209000004</v>
      </c>
    </row>
    <row r="19" spans="1:3" s="2512" customFormat="1" ht="36" customHeight="1">
      <c r="A19" s="4582" t="s">
        <v>1569</v>
      </c>
      <c r="B19" s="4583">
        <v>2209283.851080298</v>
      </c>
      <c r="C19" s="4583">
        <v>2377594.6545474995</v>
      </c>
    </row>
    <row r="20" spans="1:3" s="2621" customFormat="1" ht="36" customHeight="1" thickBot="1">
      <c r="A20" s="4579" t="s">
        <v>1570</v>
      </c>
      <c r="B20" s="4583">
        <v>73556477.776622921</v>
      </c>
      <c r="C20" s="4583">
        <v>76654879.228407398</v>
      </c>
    </row>
    <row r="21" spans="1:3" s="2621" customFormat="1" ht="30.75" customHeight="1" thickBot="1">
      <c r="A21" s="4585" t="s">
        <v>1571</v>
      </c>
      <c r="B21" s="4586">
        <v>88367743</v>
      </c>
      <c r="C21" s="4586">
        <v>92717747.255194485</v>
      </c>
    </row>
    <row r="22" spans="1:3" s="2621" customFormat="1" ht="29.45" customHeight="1">
      <c r="A22" s="1794" t="s">
        <v>1553</v>
      </c>
      <c r="B22" s="4587"/>
      <c r="C22" s="4587"/>
    </row>
    <row r="23" spans="1:3" ht="15.75">
      <c r="A23" s="1794" t="s">
        <v>1554</v>
      </c>
      <c r="B23" s="4588"/>
    </row>
    <row r="24" spans="1:3">
      <c r="A24" s="1794" t="s">
        <v>1572</v>
      </c>
    </row>
  </sheetData>
  <mergeCells count="1">
    <mergeCell ref="A1:C1"/>
  </mergeCells>
  <hyperlinks>
    <hyperlink ref="A1" location="CONTENT!A1" display="Back to table of contents"/>
  </hyperlinks>
  <pageMargins left="0" right="0" top="0.85" bottom="0.74803149606299202" header="0.511811023622047" footer="0.3149606299212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CL36"/>
  <sheetViews>
    <sheetView workbookViewId="0">
      <selection sqref="A1:XFD1"/>
    </sheetView>
  </sheetViews>
  <sheetFormatPr defaultColWidth="9.1640625" defaultRowHeight="12.75"/>
  <cols>
    <col min="1" max="1" width="50.6640625" style="2507" customWidth="1"/>
    <col min="2" max="2" width="6.1640625" style="4575" customWidth="1"/>
    <col min="3" max="3" width="10" style="2507" customWidth="1"/>
    <col min="4" max="4" width="10.1640625" style="2507" customWidth="1"/>
    <col min="5" max="6" width="10.1640625" style="2507" bestFit="1" customWidth="1"/>
    <col min="7" max="7" width="9.1640625" style="2507"/>
    <col min="8" max="8" width="14" style="2507" bestFit="1" customWidth="1"/>
    <col min="9" max="11" width="15.1640625" style="2507" bestFit="1" customWidth="1"/>
    <col min="12" max="16" width="9.1640625" style="2507"/>
    <col min="17" max="17" width="0" style="2507" hidden="1" customWidth="1"/>
    <col min="18" max="16384" width="9.1640625" style="2507"/>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5.5" customHeight="1">
      <c r="A2" s="4555" t="s">
        <v>1573</v>
      </c>
      <c r="B2" s="4554"/>
    </row>
    <row r="3" spans="1:90" ht="20.25" customHeight="1">
      <c r="A3" s="4556"/>
      <c r="B3" s="4557" t="s">
        <v>1574</v>
      </c>
      <c r="C3" s="4536">
        <v>2016</v>
      </c>
      <c r="D3" s="4536">
        <v>2017</v>
      </c>
      <c r="E3" s="4536" t="s">
        <v>1575</v>
      </c>
      <c r="F3" s="669" t="s">
        <v>1576</v>
      </c>
    </row>
    <row r="4" spans="1:90" ht="23.25" customHeight="1">
      <c r="A4" s="4558" t="s">
        <v>1577</v>
      </c>
      <c r="B4" s="4559" t="s">
        <v>1578</v>
      </c>
      <c r="C4" s="4560">
        <v>385902</v>
      </c>
      <c r="D4" s="4560">
        <v>402998</v>
      </c>
      <c r="E4" s="4560">
        <v>422319</v>
      </c>
      <c r="F4" s="4561">
        <v>437620</v>
      </c>
    </row>
    <row r="5" spans="1:90" ht="23.25" customHeight="1">
      <c r="A5" s="4562" t="s">
        <v>1579</v>
      </c>
      <c r="B5" s="4559" t="s">
        <v>1578</v>
      </c>
      <c r="C5" s="4560">
        <v>48864</v>
      </c>
      <c r="D5" s="4560">
        <v>54203</v>
      </c>
      <c r="E5" s="4560">
        <v>58936</v>
      </c>
      <c r="F5" s="4563">
        <v>60727</v>
      </c>
    </row>
    <row r="6" spans="1:90" ht="35.25" customHeight="1">
      <c r="A6" s="4564" t="s">
        <v>1580</v>
      </c>
      <c r="B6" s="4559" t="s">
        <v>1578</v>
      </c>
      <c r="C6" s="4560">
        <v>434765</v>
      </c>
      <c r="D6" s="4560">
        <v>457201</v>
      </c>
      <c r="E6" s="4560">
        <v>481256</v>
      </c>
      <c r="F6" s="4563">
        <v>498347</v>
      </c>
      <c r="H6" s="4565"/>
      <c r="I6" s="4565"/>
    </row>
    <row r="7" spans="1:90" ht="33" customHeight="1">
      <c r="A7" s="4564" t="s">
        <v>1581</v>
      </c>
      <c r="B7" s="4559"/>
      <c r="C7" s="4560"/>
      <c r="D7" s="4560"/>
      <c r="E7" s="4560"/>
      <c r="F7" s="4331"/>
    </row>
    <row r="8" spans="1:90" ht="23.25" customHeight="1">
      <c r="A8" s="4566" t="s">
        <v>1582</v>
      </c>
      <c r="B8" s="4559" t="s">
        <v>1578</v>
      </c>
      <c r="C8" s="4567">
        <v>432308</v>
      </c>
      <c r="D8" s="4567">
        <v>462260</v>
      </c>
      <c r="E8" s="4567">
        <v>488113</v>
      </c>
      <c r="F8" s="4568">
        <v>510267</v>
      </c>
    </row>
    <row r="9" spans="1:90" ht="23.25" customHeight="1">
      <c r="A9" s="4566" t="s">
        <v>1583</v>
      </c>
      <c r="B9" s="4559" t="s">
        <v>1578</v>
      </c>
      <c r="C9" s="4567">
        <v>470211</v>
      </c>
      <c r="D9" s="4567">
        <v>502486</v>
      </c>
      <c r="E9" s="4567">
        <v>538864</v>
      </c>
      <c r="F9" s="4568">
        <v>560132</v>
      </c>
    </row>
    <row r="10" spans="1:90" ht="23.25" customHeight="1">
      <c r="A10" s="4562" t="s">
        <v>1584</v>
      </c>
      <c r="B10" s="4559"/>
      <c r="C10" s="4567"/>
      <c r="D10" s="4567"/>
      <c r="E10" s="4567"/>
      <c r="F10" s="4331"/>
    </row>
    <row r="11" spans="1:90" ht="23.25" customHeight="1">
      <c r="A11" s="4566" t="s">
        <v>1585</v>
      </c>
      <c r="B11" s="4559" t="s">
        <v>1578</v>
      </c>
      <c r="C11" s="4567">
        <v>435464</v>
      </c>
      <c r="D11" s="4567">
        <v>462971</v>
      </c>
      <c r="E11" s="4567">
        <v>487994</v>
      </c>
      <c r="F11" s="4568">
        <v>510678</v>
      </c>
    </row>
    <row r="12" spans="1:90" ht="23.25" customHeight="1">
      <c r="A12" s="4566" t="s">
        <v>1586</v>
      </c>
      <c r="B12" s="4559" t="s">
        <v>1578</v>
      </c>
      <c r="C12" s="4567">
        <v>458554</v>
      </c>
      <c r="D12" s="4567">
        <v>493119</v>
      </c>
      <c r="E12" s="4567">
        <v>525100</v>
      </c>
      <c r="F12" s="4568">
        <v>546557</v>
      </c>
    </row>
    <row r="13" spans="1:90" ht="23.25" customHeight="1">
      <c r="A13" s="4562" t="s">
        <v>1587</v>
      </c>
      <c r="B13" s="4559" t="s">
        <v>1588</v>
      </c>
      <c r="C13" s="4560">
        <v>344029</v>
      </c>
      <c r="D13" s="4560">
        <v>361456</v>
      </c>
      <c r="E13" s="4560">
        <v>380266</v>
      </c>
      <c r="F13" s="4563">
        <v>393643</v>
      </c>
    </row>
    <row r="14" spans="1:90" ht="23.25" customHeight="1">
      <c r="A14" s="4562" t="s">
        <v>1589</v>
      </c>
      <c r="B14" s="4559">
        <v>25358.5891723104</v>
      </c>
      <c r="C14" s="4560"/>
      <c r="D14" s="4560"/>
      <c r="E14" s="4560"/>
      <c r="F14" s="4331"/>
    </row>
    <row r="15" spans="1:90" ht="23.25" customHeight="1">
      <c r="A15" s="4566" t="s">
        <v>1582</v>
      </c>
      <c r="B15" s="4559" t="s">
        <v>1590</v>
      </c>
      <c r="C15" s="4567">
        <v>342084</v>
      </c>
      <c r="D15" s="4567">
        <v>365456</v>
      </c>
      <c r="E15" s="4567">
        <v>385684</v>
      </c>
      <c r="F15" s="4568">
        <v>403059</v>
      </c>
    </row>
    <row r="16" spans="1:90" ht="23.25" customHeight="1">
      <c r="A16" s="4566" t="s">
        <v>1583</v>
      </c>
      <c r="B16" s="4559" t="s">
        <v>1590</v>
      </c>
      <c r="C16" s="4567">
        <v>372077</v>
      </c>
      <c r="D16" s="4567">
        <v>397258</v>
      </c>
      <c r="E16" s="4567">
        <v>425786</v>
      </c>
      <c r="F16" s="4568">
        <v>442447</v>
      </c>
    </row>
    <row r="17" spans="1:11" ht="23.25" customHeight="1">
      <c r="A17" s="4562" t="s">
        <v>1591</v>
      </c>
      <c r="B17" s="4559" t="s">
        <v>1578</v>
      </c>
      <c r="C17" s="4560">
        <v>157781</v>
      </c>
      <c r="D17" s="4560">
        <v>167172</v>
      </c>
      <c r="E17" s="4560">
        <v>175402</v>
      </c>
      <c r="F17" s="4563">
        <v>181358</v>
      </c>
    </row>
    <row r="18" spans="1:11" ht="23.25" customHeight="1">
      <c r="A18" s="4562" t="s">
        <v>1592</v>
      </c>
      <c r="B18" s="4559" t="s">
        <v>1578</v>
      </c>
      <c r="C18" s="4560">
        <v>386956</v>
      </c>
      <c r="D18" s="4560">
        <v>411463</v>
      </c>
      <c r="E18" s="4560">
        <v>438177</v>
      </c>
      <c r="F18" s="4563">
        <v>454399</v>
      </c>
    </row>
    <row r="19" spans="1:11" ht="23.25" customHeight="1">
      <c r="A19" s="4569" t="s">
        <v>1593</v>
      </c>
      <c r="B19" s="4559" t="s">
        <v>1578</v>
      </c>
      <c r="C19" s="4567">
        <v>319809</v>
      </c>
      <c r="D19" s="4567">
        <v>342146</v>
      </c>
      <c r="E19" s="4567">
        <v>364500</v>
      </c>
      <c r="F19" s="4568">
        <v>378047</v>
      </c>
    </row>
    <row r="20" spans="1:11" ht="23.25" customHeight="1">
      <c r="A20" s="4569" t="s">
        <v>1594</v>
      </c>
      <c r="B20" s="4559" t="s">
        <v>1578</v>
      </c>
      <c r="C20" s="4567">
        <v>67147</v>
      </c>
      <c r="D20" s="4567">
        <v>69317</v>
      </c>
      <c r="E20" s="4567">
        <v>73677</v>
      </c>
      <c r="F20" s="4568">
        <v>76352</v>
      </c>
    </row>
    <row r="21" spans="1:11" ht="23.25" customHeight="1">
      <c r="A21" s="4558" t="s">
        <v>1595</v>
      </c>
      <c r="B21" s="4559" t="s">
        <v>1578</v>
      </c>
      <c r="C21" s="4560">
        <v>74990</v>
      </c>
      <c r="D21" s="4560">
        <v>79499</v>
      </c>
      <c r="E21" s="4560">
        <v>90242</v>
      </c>
      <c r="F21" s="4563">
        <v>97746</v>
      </c>
    </row>
    <row r="22" spans="1:11" ht="23.25" customHeight="1">
      <c r="A22" s="4570" t="s">
        <v>1596</v>
      </c>
      <c r="B22" s="4559" t="s">
        <v>1578</v>
      </c>
      <c r="C22" s="4567">
        <v>55797</v>
      </c>
      <c r="D22" s="4567">
        <v>60624</v>
      </c>
      <c r="E22" s="4567">
        <v>68375</v>
      </c>
      <c r="F22" s="4568">
        <v>71113</v>
      </c>
    </row>
    <row r="23" spans="1:11" ht="23.25" customHeight="1">
      <c r="A23" s="4570" t="s">
        <v>1597</v>
      </c>
      <c r="B23" s="4559" t="s">
        <v>1578</v>
      </c>
      <c r="C23" s="4567">
        <v>19193</v>
      </c>
      <c r="D23" s="4567">
        <v>18875</v>
      </c>
      <c r="E23" s="4567">
        <v>21867</v>
      </c>
      <c r="F23" s="4568">
        <v>26633</v>
      </c>
    </row>
    <row r="24" spans="1:11" ht="23.25" customHeight="1">
      <c r="A24" s="4558" t="s">
        <v>1598</v>
      </c>
      <c r="B24" s="4559" t="s">
        <v>1578</v>
      </c>
      <c r="C24" s="4560">
        <v>47809</v>
      </c>
      <c r="D24" s="4560">
        <v>45738</v>
      </c>
      <c r="E24" s="4560">
        <v>43078</v>
      </c>
      <c r="F24" s="4563">
        <v>43947</v>
      </c>
    </row>
    <row r="25" spans="1:11" ht="23.25" customHeight="1">
      <c r="A25" s="4558" t="s">
        <v>1599</v>
      </c>
      <c r="B25" s="4559"/>
      <c r="C25" s="4560"/>
      <c r="D25" s="4560"/>
      <c r="E25" s="4560"/>
      <c r="F25" s="4331"/>
    </row>
    <row r="26" spans="1:11" ht="23.25" customHeight="1">
      <c r="A26" s="4566" t="s">
        <v>1585</v>
      </c>
      <c r="B26" s="4559" t="s">
        <v>1578</v>
      </c>
      <c r="C26" s="4567">
        <v>48508</v>
      </c>
      <c r="D26" s="4567">
        <v>51508</v>
      </c>
      <c r="E26" s="4567">
        <v>49817</v>
      </c>
      <c r="F26" s="4568">
        <v>56278</v>
      </c>
    </row>
    <row r="27" spans="1:11" ht="23.25" customHeight="1">
      <c r="A27" s="4566" t="s">
        <v>1586</v>
      </c>
      <c r="B27" s="4559" t="s">
        <v>1578</v>
      </c>
      <c r="C27" s="4567">
        <v>71598</v>
      </c>
      <c r="D27" s="4567">
        <v>81656</v>
      </c>
      <c r="E27" s="4567">
        <v>86923</v>
      </c>
      <c r="F27" s="4568">
        <v>92157</v>
      </c>
    </row>
    <row r="28" spans="1:11" ht="23.25" customHeight="1">
      <c r="A28" s="4558" t="s">
        <v>1600</v>
      </c>
      <c r="B28" s="4559" t="s">
        <v>1578</v>
      </c>
      <c r="C28" s="4560">
        <v>-41237</v>
      </c>
      <c r="D28" s="4560">
        <v>-56976</v>
      </c>
      <c r="E28" s="4560">
        <v>-62839</v>
      </c>
      <c r="F28" s="4563">
        <v>-75467</v>
      </c>
      <c r="H28" s="4565"/>
      <c r="I28" s="4565"/>
      <c r="J28" s="4565"/>
      <c r="K28" s="4565"/>
    </row>
    <row r="29" spans="1:11" ht="23.25" customHeight="1">
      <c r="A29" s="4569" t="s">
        <v>1601</v>
      </c>
      <c r="B29" s="4559" t="s">
        <v>1578</v>
      </c>
      <c r="C29" s="4567">
        <v>192385</v>
      </c>
      <c r="D29" s="4567">
        <v>194090</v>
      </c>
      <c r="E29" s="4567">
        <v>197139</v>
      </c>
      <c r="F29" s="4568">
        <v>191941</v>
      </c>
      <c r="H29" s="4571"/>
    </row>
    <row r="30" spans="1:11" ht="23.25" customHeight="1">
      <c r="A30" s="670" t="s">
        <v>1602</v>
      </c>
      <c r="B30" s="4572" t="s">
        <v>1578</v>
      </c>
      <c r="C30" s="4573">
        <v>233622</v>
      </c>
      <c r="D30" s="4573">
        <v>251066</v>
      </c>
      <c r="E30" s="4573">
        <v>259978</v>
      </c>
      <c r="F30" s="4574">
        <v>267408</v>
      </c>
    </row>
    <row r="31" spans="1:11" ht="0.6" customHeight="1"/>
    <row r="32" spans="1:11" s="4340" customFormat="1" ht="13.15" customHeight="1">
      <c r="A32" s="4326" t="s">
        <v>1603</v>
      </c>
      <c r="B32" s="4530"/>
      <c r="C32" s="4531"/>
      <c r="D32" s="4531"/>
      <c r="E32" s="4531"/>
      <c r="F32" s="4531"/>
    </row>
    <row r="33" spans="1:6" s="4340" customFormat="1" ht="13.9" customHeight="1">
      <c r="A33" s="4326" t="s">
        <v>1604</v>
      </c>
      <c r="B33" s="4530"/>
      <c r="C33" s="4531"/>
      <c r="D33" s="4531"/>
      <c r="E33" s="4531"/>
      <c r="F33" s="4531"/>
    </row>
    <row r="34" spans="1:6" s="4340" customFormat="1" ht="14.25" customHeight="1">
      <c r="A34" s="4326" t="s">
        <v>1605</v>
      </c>
      <c r="B34" s="4530"/>
    </row>
    <row r="35" spans="1:6" s="4340" customFormat="1" ht="14.25" customHeight="1">
      <c r="A35" s="4532" t="s">
        <v>1606</v>
      </c>
      <c r="B35" s="4530"/>
    </row>
    <row r="36" spans="1:6" ht="14.25" customHeight="1"/>
  </sheetData>
  <mergeCells count="1">
    <mergeCell ref="A1:C1"/>
  </mergeCells>
  <hyperlinks>
    <hyperlink ref="A1" location="CONTENT!A1" display="Back to table of contents"/>
  </hyperlinks>
  <pageMargins left="0.52" right="0.48" top="0.64"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CL39"/>
  <sheetViews>
    <sheetView workbookViewId="0">
      <selection sqref="A1:XFD1"/>
    </sheetView>
  </sheetViews>
  <sheetFormatPr defaultColWidth="9.1640625" defaultRowHeight="12.75"/>
  <cols>
    <col min="1" max="1" width="54.5" style="4554" customWidth="1"/>
    <col min="2" max="5" width="9.6640625" style="2507" customWidth="1"/>
    <col min="6" max="16384" width="9.1640625" style="2507"/>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5.5" customHeight="1">
      <c r="A2" s="4534" t="s">
        <v>1607</v>
      </c>
    </row>
    <row r="3" spans="1:90" ht="21" customHeight="1">
      <c r="A3" s="4535"/>
      <c r="B3" s="4536">
        <v>2016</v>
      </c>
      <c r="C3" s="4536">
        <v>2017</v>
      </c>
      <c r="D3" s="4536" t="s">
        <v>1575</v>
      </c>
      <c r="E3" s="669" t="s">
        <v>1576</v>
      </c>
    </row>
    <row r="4" spans="1:90" ht="17.25" customHeight="1">
      <c r="A4" s="4537"/>
      <c r="B4" s="4538" t="s">
        <v>1608</v>
      </c>
      <c r="C4" s="4538" t="s">
        <v>1608</v>
      </c>
      <c r="D4" s="4538" t="s">
        <v>1608</v>
      </c>
      <c r="E4" s="4539" t="s">
        <v>1608</v>
      </c>
    </row>
    <row r="5" spans="1:90" ht="16.5" customHeight="1">
      <c r="A5" s="4540" t="s">
        <v>1609</v>
      </c>
      <c r="B5" s="2506"/>
      <c r="C5" s="2506"/>
      <c r="D5" s="2506"/>
      <c r="E5" s="4331"/>
    </row>
    <row r="6" spans="1:90" ht="21" customHeight="1">
      <c r="A6" s="672" t="s">
        <v>1610</v>
      </c>
      <c r="B6" s="4541">
        <v>3.6</v>
      </c>
      <c r="C6" s="4541">
        <v>3.6</v>
      </c>
      <c r="D6" s="4541">
        <v>3.6</v>
      </c>
      <c r="E6" s="4542">
        <v>3.2</v>
      </c>
    </row>
    <row r="7" spans="1:90" ht="21.75" customHeight="1">
      <c r="A7" s="671" t="s">
        <v>1611</v>
      </c>
      <c r="B7" s="4543">
        <v>3.6</v>
      </c>
      <c r="C7" s="4543">
        <v>3.7</v>
      </c>
      <c r="D7" s="4543">
        <v>3.7</v>
      </c>
      <c r="E7" s="4544">
        <v>3.2</v>
      </c>
    </row>
    <row r="8" spans="1:90" ht="21.75" customHeight="1">
      <c r="A8" s="672" t="s">
        <v>1612</v>
      </c>
      <c r="B8" s="4541">
        <v>3.8</v>
      </c>
      <c r="C8" s="4541">
        <v>3.8</v>
      </c>
      <c r="D8" s="4541">
        <v>3.8</v>
      </c>
      <c r="E8" s="4542">
        <v>3</v>
      </c>
    </row>
    <row r="9" spans="1:90" ht="18.75" customHeight="1">
      <c r="A9" s="672" t="s">
        <v>1613</v>
      </c>
      <c r="B9" s="4541">
        <v>2.9</v>
      </c>
      <c r="C9" s="4541">
        <v>2.9</v>
      </c>
      <c r="D9" s="4541">
        <v>3.4</v>
      </c>
      <c r="E9" s="4542">
        <v>3</v>
      </c>
    </row>
    <row r="10" spans="1:90" ht="21.75" customHeight="1">
      <c r="A10" s="671" t="s">
        <v>1614</v>
      </c>
      <c r="B10" s="4543">
        <v>3</v>
      </c>
      <c r="C10" s="4543">
        <v>3.2</v>
      </c>
      <c r="D10" s="4543">
        <v>3.2</v>
      </c>
      <c r="E10" s="4544">
        <v>3.2</v>
      </c>
    </row>
    <row r="11" spans="1:90" ht="20.25" customHeight="1">
      <c r="A11" s="671" t="s">
        <v>1615</v>
      </c>
      <c r="B11" s="4543">
        <v>2.9</v>
      </c>
      <c r="C11" s="4543">
        <v>1.6</v>
      </c>
      <c r="D11" s="4543">
        <v>4.2</v>
      </c>
      <c r="E11" s="4544">
        <v>2</v>
      </c>
    </row>
    <row r="12" spans="1:90" ht="21" customHeight="1">
      <c r="A12" s="672" t="s">
        <v>1616</v>
      </c>
      <c r="B12" s="4541">
        <v>3.7</v>
      </c>
      <c r="C12" s="4541">
        <v>4.7</v>
      </c>
      <c r="D12" s="4541">
        <v>10.9</v>
      </c>
      <c r="E12" s="4542">
        <v>6.2</v>
      </c>
    </row>
    <row r="13" spans="1:90" s="4545" customFormat="1" ht="21" customHeight="1">
      <c r="A13" s="671" t="s">
        <v>1617</v>
      </c>
      <c r="B13" s="4543">
        <v>1.6</v>
      </c>
      <c r="C13" s="4543">
        <v>5.6</v>
      </c>
      <c r="D13" s="4543">
        <v>12.2</v>
      </c>
      <c r="E13" s="4544">
        <v>5.8</v>
      </c>
    </row>
    <row r="14" spans="1:90" ht="21" customHeight="1">
      <c r="A14" s="672" t="s">
        <v>1618</v>
      </c>
      <c r="B14" s="4541">
        <v>25358.5891723104</v>
      </c>
      <c r="C14" s="4541">
        <v>7.3</v>
      </c>
      <c r="D14" s="4541">
        <v>10.4</v>
      </c>
      <c r="E14" s="4542">
        <v>2</v>
      </c>
    </row>
    <row r="15" spans="1:90" ht="21" customHeight="1">
      <c r="A15" s="671" t="s">
        <v>1617</v>
      </c>
      <c r="B15" s="4543">
        <v>6.1</v>
      </c>
      <c r="C15" s="4543">
        <v>7.3</v>
      </c>
      <c r="D15" s="4543">
        <v>10.4</v>
      </c>
      <c r="E15" s="4544">
        <v>1.5</v>
      </c>
    </row>
    <row r="16" spans="1:90" ht="21" customHeight="1">
      <c r="A16" s="672" t="s">
        <v>1619</v>
      </c>
      <c r="B16" s="4546">
        <v>-2.8</v>
      </c>
      <c r="C16" s="4546">
        <v>-2.9</v>
      </c>
      <c r="D16" s="4541">
        <v>12.7</v>
      </c>
      <c r="E16" s="4542">
        <v>19.5</v>
      </c>
    </row>
    <row r="17" spans="1:5" ht="21.75" customHeight="1">
      <c r="A17" s="671" t="s">
        <v>1617</v>
      </c>
      <c r="B17" s="4547">
        <v>-10.3</v>
      </c>
      <c r="C17" s="4543">
        <v>0.3</v>
      </c>
      <c r="D17" s="4543">
        <v>18.3</v>
      </c>
      <c r="E17" s="4544">
        <v>19.399999999999999</v>
      </c>
    </row>
    <row r="18" spans="1:5" ht="16.5" customHeight="1">
      <c r="A18" s="4540" t="s">
        <v>1620</v>
      </c>
      <c r="B18" s="4541"/>
      <c r="C18" s="4541"/>
      <c r="D18" s="4541"/>
      <c r="E18" s="4542"/>
    </row>
    <row r="19" spans="1:5" ht="21" customHeight="1">
      <c r="A19" s="4548" t="s">
        <v>1621</v>
      </c>
      <c r="B19" s="4546">
        <v>40.9</v>
      </c>
      <c r="C19" s="4546">
        <v>41.5</v>
      </c>
      <c r="D19" s="4546">
        <v>41.5</v>
      </c>
      <c r="E19" s="4549">
        <v>41.4</v>
      </c>
    </row>
    <row r="20" spans="1:5" ht="21" customHeight="1">
      <c r="A20" s="4548" t="s">
        <v>1622</v>
      </c>
      <c r="B20" s="4546">
        <v>89</v>
      </c>
      <c r="C20" s="4546">
        <v>90</v>
      </c>
      <c r="D20" s="4546">
        <v>91</v>
      </c>
      <c r="E20" s="4549">
        <v>91.2</v>
      </c>
    </row>
    <row r="21" spans="1:5" ht="21" customHeight="1">
      <c r="A21" s="671" t="s">
        <v>1614</v>
      </c>
      <c r="B21" s="4547">
        <v>73.599999999999994</v>
      </c>
      <c r="C21" s="4547">
        <v>74.8</v>
      </c>
      <c r="D21" s="4547">
        <v>75.7</v>
      </c>
      <c r="E21" s="4550">
        <v>75.900000000000006</v>
      </c>
    </row>
    <row r="22" spans="1:5" ht="21" customHeight="1">
      <c r="A22" s="671" t="s">
        <v>1615</v>
      </c>
      <c r="B22" s="4547">
        <v>15.4</v>
      </c>
      <c r="C22" s="4547">
        <v>15.2</v>
      </c>
      <c r="D22" s="4547">
        <v>15.3</v>
      </c>
      <c r="E22" s="4550">
        <v>15.3</v>
      </c>
    </row>
    <row r="23" spans="1:5" ht="21" customHeight="1">
      <c r="A23" s="4548" t="s">
        <v>1623</v>
      </c>
      <c r="B23" s="4546">
        <v>17.2</v>
      </c>
      <c r="C23" s="4546">
        <v>17.399999999999999</v>
      </c>
      <c r="D23" s="4546">
        <v>18.8</v>
      </c>
      <c r="E23" s="4549">
        <v>19.600000000000001</v>
      </c>
    </row>
    <row r="24" spans="1:5" ht="22.5" customHeight="1">
      <c r="A24" s="671" t="s">
        <v>1617</v>
      </c>
      <c r="B24" s="4547">
        <v>16.899999999999999</v>
      </c>
      <c r="C24" s="4547">
        <v>17.2</v>
      </c>
      <c r="D24" s="4547">
        <v>18.7</v>
      </c>
      <c r="E24" s="4550">
        <v>19.5</v>
      </c>
    </row>
    <row r="25" spans="1:5" ht="21" customHeight="1">
      <c r="A25" s="4548" t="s">
        <v>1624</v>
      </c>
      <c r="B25" s="4546">
        <v>12.8</v>
      </c>
      <c r="C25" s="4546">
        <v>13.3</v>
      </c>
      <c r="D25" s="4546">
        <v>14.2</v>
      </c>
      <c r="E25" s="4549">
        <v>14.3</v>
      </c>
    </row>
    <row r="26" spans="1:5" ht="21.75" customHeight="1">
      <c r="A26" s="671" t="s">
        <v>1617</v>
      </c>
      <c r="B26" s="4547">
        <v>12.8</v>
      </c>
      <c r="C26" s="4547">
        <v>13.3</v>
      </c>
      <c r="D26" s="4547">
        <v>14.2</v>
      </c>
      <c r="E26" s="4550">
        <v>14.3</v>
      </c>
    </row>
    <row r="27" spans="1:5" ht="21" customHeight="1">
      <c r="A27" s="4548" t="s">
        <v>1625</v>
      </c>
      <c r="B27" s="4546">
        <v>4.4000000000000004</v>
      </c>
      <c r="C27" s="4546">
        <v>4.0999999999999996</v>
      </c>
      <c r="D27" s="4546">
        <v>4.5</v>
      </c>
      <c r="E27" s="4549">
        <v>5.3</v>
      </c>
    </row>
    <row r="28" spans="1:5" ht="23.25" customHeight="1">
      <c r="A28" s="671" t="s">
        <v>1617</v>
      </c>
      <c r="B28" s="4547">
        <v>4.0999999999999996</v>
      </c>
      <c r="C28" s="4547">
        <v>3.9</v>
      </c>
      <c r="D28" s="4547">
        <v>4.5</v>
      </c>
      <c r="E28" s="4550">
        <v>5.3</v>
      </c>
    </row>
    <row r="29" spans="1:5" ht="24.75" customHeight="1">
      <c r="A29" s="4548" t="s">
        <v>1626</v>
      </c>
      <c r="B29" s="4546">
        <v>74.400000000000006</v>
      </c>
      <c r="C29" s="4546">
        <v>76.3</v>
      </c>
      <c r="D29" s="4546">
        <v>75.8</v>
      </c>
      <c r="E29" s="4549">
        <v>72.8</v>
      </c>
    </row>
    <row r="30" spans="1:5" ht="23.25" customHeight="1">
      <c r="A30" s="671" t="s">
        <v>1627</v>
      </c>
      <c r="B30" s="4547">
        <v>75.900000000000006</v>
      </c>
      <c r="C30" s="4547">
        <v>77.099999999999994</v>
      </c>
      <c r="D30" s="4547">
        <v>75.8</v>
      </c>
      <c r="E30" s="4550">
        <v>73.099999999999994</v>
      </c>
    </row>
    <row r="31" spans="1:5" ht="21" customHeight="1">
      <c r="A31" s="4548" t="s">
        <v>1628</v>
      </c>
      <c r="B31" s="4546">
        <v>25.6</v>
      </c>
      <c r="C31" s="4546">
        <v>23.7</v>
      </c>
      <c r="D31" s="4546">
        <v>24.2</v>
      </c>
      <c r="E31" s="4549">
        <v>27.2</v>
      </c>
    </row>
    <row r="32" spans="1:5" ht="23.25" customHeight="1">
      <c r="A32" s="671" t="s">
        <v>1627</v>
      </c>
      <c r="B32" s="4547">
        <v>24.1</v>
      </c>
      <c r="C32" s="4547">
        <v>22.9</v>
      </c>
      <c r="D32" s="4547">
        <v>24.2</v>
      </c>
      <c r="E32" s="4550">
        <v>26.9</v>
      </c>
    </row>
    <row r="33" spans="1:6" ht="22.5" customHeight="1">
      <c r="A33" s="672" t="s">
        <v>1629</v>
      </c>
      <c r="B33" s="4546">
        <v>11</v>
      </c>
      <c r="C33" s="4546">
        <v>10</v>
      </c>
      <c r="D33" s="4546">
        <v>9</v>
      </c>
      <c r="E33" s="4549">
        <v>8.8000000000000007</v>
      </c>
    </row>
    <row r="34" spans="1:6" ht="22.5" customHeight="1">
      <c r="A34" s="672" t="s">
        <v>1630</v>
      </c>
      <c r="B34" s="4546"/>
      <c r="C34" s="4546"/>
      <c r="D34" s="4546"/>
      <c r="E34" s="4549"/>
    </row>
    <row r="35" spans="1:6" ht="22.5" customHeight="1">
      <c r="A35" s="4419" t="s">
        <v>1585</v>
      </c>
      <c r="B35" s="4546">
        <v>11.1</v>
      </c>
      <c r="C35" s="4546">
        <v>11.1</v>
      </c>
      <c r="D35" s="4546">
        <v>10.199999999999999</v>
      </c>
      <c r="E35" s="4549">
        <v>11</v>
      </c>
    </row>
    <row r="36" spans="1:6" ht="22.5" customHeight="1">
      <c r="A36" s="4419" t="s">
        <v>1586</v>
      </c>
      <c r="B36" s="4546">
        <v>15.6</v>
      </c>
      <c r="C36" s="4546">
        <v>16.600000000000001</v>
      </c>
      <c r="D36" s="4546">
        <v>16.600000000000001</v>
      </c>
      <c r="E36" s="4549">
        <v>16.899999999999999</v>
      </c>
    </row>
    <row r="37" spans="1:6" ht="21.75" customHeight="1">
      <c r="A37" s="4551" t="s">
        <v>1631</v>
      </c>
      <c r="B37" s="4552">
        <v>-9.5</v>
      </c>
      <c r="C37" s="4552">
        <v>-12.5</v>
      </c>
      <c r="D37" s="4552">
        <v>-13.1</v>
      </c>
      <c r="E37" s="4553">
        <v>-15.1</v>
      </c>
    </row>
    <row r="38" spans="1:6" s="4340" customFormat="1" ht="24.75" customHeight="1">
      <c r="A38" s="4326" t="s">
        <v>1632</v>
      </c>
      <c r="B38" s="4530"/>
      <c r="C38" s="4531"/>
      <c r="D38" s="4531"/>
      <c r="E38" s="4531"/>
      <c r="F38" s="4531"/>
    </row>
    <row r="39" spans="1:6" s="4340" customFormat="1" ht="16.5" customHeight="1">
      <c r="A39" s="4532" t="s">
        <v>1606</v>
      </c>
      <c r="B39" s="4530"/>
    </row>
  </sheetData>
  <mergeCells count="1">
    <mergeCell ref="A1:C1"/>
  </mergeCells>
  <hyperlinks>
    <hyperlink ref="A1" location="CONTENT!A1" display="Back to table of contents"/>
  </hyperlinks>
  <pageMargins left="0.52" right="0.48" top="0.64"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CL128"/>
  <sheetViews>
    <sheetView workbookViewId="0">
      <selection sqref="A1:XFD1"/>
    </sheetView>
  </sheetViews>
  <sheetFormatPr defaultColWidth="9.1640625" defaultRowHeight="12"/>
  <cols>
    <col min="1" max="1" width="53.1640625" style="4533" customWidth="1"/>
    <col min="2" max="5" width="9.83203125" style="674" customWidth="1"/>
    <col min="6" max="7" width="9.1640625" style="674"/>
    <col min="8" max="8" width="10" style="674" bestFit="1" customWidth="1"/>
    <col min="9" max="16" width="9.1640625" style="674"/>
    <col min="17" max="17" width="0" style="674" hidden="1" customWidth="1"/>
    <col min="18" max="16384" width="9.1640625" style="674"/>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0.25" customHeight="1">
      <c r="A2" s="6431" t="s">
        <v>1633</v>
      </c>
      <c r="B2" s="6431"/>
      <c r="C2" s="6431"/>
      <c r="D2" s="6431"/>
      <c r="E2" s="6431"/>
    </row>
    <row r="3" spans="1:90" ht="11.25" customHeight="1">
      <c r="A3" s="4495"/>
      <c r="E3" s="4496" t="s">
        <v>1634</v>
      </c>
    </row>
    <row r="4" spans="1:90" ht="15.75" customHeight="1">
      <c r="A4" s="4497"/>
      <c r="B4" s="4498">
        <v>2016</v>
      </c>
      <c r="C4" s="4498">
        <v>2017</v>
      </c>
      <c r="D4" s="4498" t="s">
        <v>1635</v>
      </c>
      <c r="E4" s="4499" t="s">
        <v>1636</v>
      </c>
    </row>
    <row r="5" spans="1:90" ht="15.75" customHeight="1">
      <c r="A5" s="4500" t="s">
        <v>1637</v>
      </c>
      <c r="B5" s="4501">
        <v>13860</v>
      </c>
      <c r="C5" s="4501">
        <v>14154</v>
      </c>
      <c r="D5" s="4502">
        <v>13401</v>
      </c>
      <c r="E5" s="4503">
        <v>14439</v>
      </c>
    </row>
    <row r="6" spans="1:90" ht="15.75" customHeight="1">
      <c r="A6" s="4504" t="s">
        <v>1638</v>
      </c>
      <c r="B6" s="4505">
        <v>3324</v>
      </c>
      <c r="C6" s="4505">
        <v>2517</v>
      </c>
      <c r="D6" s="4505">
        <v>1897</v>
      </c>
      <c r="E6" s="4506">
        <v>1879</v>
      </c>
    </row>
    <row r="7" spans="1:90" ht="15.75" customHeight="1">
      <c r="A7" s="4504" t="s">
        <v>1639</v>
      </c>
      <c r="B7" s="4505">
        <v>10536</v>
      </c>
      <c r="C7" s="4505">
        <v>11637</v>
      </c>
      <c r="D7" s="4505">
        <v>11504</v>
      </c>
      <c r="E7" s="4506">
        <v>12560</v>
      </c>
    </row>
    <row r="8" spans="1:90" ht="19.5" customHeight="1">
      <c r="A8" s="4500" t="s">
        <v>1640</v>
      </c>
      <c r="B8" s="4501">
        <v>908</v>
      </c>
      <c r="C8" s="4501">
        <v>960</v>
      </c>
      <c r="D8" s="4501">
        <v>1047</v>
      </c>
      <c r="E8" s="4507">
        <v>1083</v>
      </c>
    </row>
    <row r="9" spans="1:90" ht="19.5" customHeight="1">
      <c r="A9" s="4500" t="s">
        <v>1641</v>
      </c>
      <c r="B9" s="4501">
        <v>53906</v>
      </c>
      <c r="C9" s="4501">
        <v>53965</v>
      </c>
      <c r="D9" s="4501">
        <v>54550</v>
      </c>
      <c r="E9" s="4507">
        <v>54576</v>
      </c>
    </row>
    <row r="10" spans="1:90" ht="15" customHeight="1">
      <c r="A10" s="4504" t="s">
        <v>1642</v>
      </c>
      <c r="B10" s="4505">
        <v>805</v>
      </c>
      <c r="C10" s="4505">
        <v>599</v>
      </c>
      <c r="D10" s="4505">
        <v>393</v>
      </c>
      <c r="E10" s="4506">
        <v>416</v>
      </c>
    </row>
    <row r="11" spans="1:90" ht="15.75" customHeight="1">
      <c r="A11" s="4504" t="s">
        <v>1643</v>
      </c>
      <c r="B11" s="4505">
        <v>19049</v>
      </c>
      <c r="C11" s="4505">
        <v>19233</v>
      </c>
      <c r="D11" s="4505">
        <v>19540</v>
      </c>
      <c r="E11" s="4506">
        <v>19775</v>
      </c>
    </row>
    <row r="12" spans="1:90" ht="15.75" customHeight="1">
      <c r="A12" s="4504" t="s">
        <v>1644</v>
      </c>
      <c r="B12" s="4505">
        <v>15887</v>
      </c>
      <c r="C12" s="4505">
        <v>15633</v>
      </c>
      <c r="D12" s="4505">
        <v>15320</v>
      </c>
      <c r="E12" s="4506">
        <v>14722</v>
      </c>
    </row>
    <row r="13" spans="1:90" ht="15.75" customHeight="1">
      <c r="A13" s="4504" t="s">
        <v>1645</v>
      </c>
      <c r="B13" s="4505">
        <v>18165</v>
      </c>
      <c r="C13" s="4505">
        <v>18500</v>
      </c>
      <c r="D13" s="4505">
        <v>19297</v>
      </c>
      <c r="E13" s="4506">
        <v>19663</v>
      </c>
    </row>
    <row r="14" spans="1:90" ht="16.5" customHeight="1">
      <c r="A14" s="4508" t="s">
        <v>1646</v>
      </c>
      <c r="B14" s="4501">
        <v>25358.5891723104</v>
      </c>
      <c r="C14" s="4501">
        <v>6778</v>
      </c>
      <c r="D14" s="4501">
        <v>7052</v>
      </c>
      <c r="E14" s="4507">
        <v>6977</v>
      </c>
    </row>
    <row r="15" spans="1:90" ht="24" customHeight="1">
      <c r="A15" s="4508" t="s">
        <v>1647</v>
      </c>
      <c r="B15" s="4501">
        <v>1490</v>
      </c>
      <c r="C15" s="4501">
        <v>1550</v>
      </c>
      <c r="D15" s="4501">
        <v>1701</v>
      </c>
      <c r="E15" s="4507">
        <v>1732</v>
      </c>
    </row>
    <row r="16" spans="1:90" ht="15.75" customHeight="1">
      <c r="A16" s="4509" t="s">
        <v>1648</v>
      </c>
      <c r="B16" s="4501">
        <v>16027</v>
      </c>
      <c r="C16" s="4501">
        <v>17377</v>
      </c>
      <c r="D16" s="4501">
        <v>19656</v>
      </c>
      <c r="E16" s="4507">
        <v>21681</v>
      </c>
    </row>
    <row r="17" spans="1:5" s="4510" customFormat="1" ht="23.25" customHeight="1">
      <c r="A17" s="4508" t="s">
        <v>1649</v>
      </c>
      <c r="B17" s="4501">
        <v>45914</v>
      </c>
      <c r="C17" s="4501">
        <v>48990</v>
      </c>
      <c r="D17" s="4501">
        <v>52284</v>
      </c>
      <c r="E17" s="4507">
        <v>54694</v>
      </c>
    </row>
    <row r="18" spans="1:5" ht="14.25" customHeight="1">
      <c r="A18" s="4504" t="s">
        <v>1650</v>
      </c>
      <c r="B18" s="4505">
        <v>43006</v>
      </c>
      <c r="C18" s="4505">
        <v>45844</v>
      </c>
      <c r="D18" s="4505">
        <v>48875</v>
      </c>
      <c r="E18" s="4506">
        <v>51131</v>
      </c>
    </row>
    <row r="19" spans="1:5" s="4510" customFormat="1" ht="17.25" customHeight="1">
      <c r="A19" s="4500" t="s">
        <v>1651</v>
      </c>
      <c r="B19" s="4501">
        <v>24332</v>
      </c>
      <c r="C19" s="4501">
        <v>25879</v>
      </c>
      <c r="D19" s="4501">
        <v>27116</v>
      </c>
      <c r="E19" s="4507">
        <v>28391</v>
      </c>
    </row>
    <row r="20" spans="1:5" ht="17.25" customHeight="1">
      <c r="A20" s="4509" t="s">
        <v>1652</v>
      </c>
      <c r="B20" s="4501">
        <v>26727</v>
      </c>
      <c r="C20" s="4501">
        <v>28864</v>
      </c>
      <c r="D20" s="4501">
        <v>30650</v>
      </c>
      <c r="E20" s="4507">
        <v>30214</v>
      </c>
    </row>
    <row r="21" spans="1:5" ht="18.75" customHeight="1">
      <c r="A21" s="4500" t="s">
        <v>1653</v>
      </c>
      <c r="B21" s="4501">
        <v>16387</v>
      </c>
      <c r="C21" s="4501">
        <v>16989</v>
      </c>
      <c r="D21" s="4501">
        <v>17844</v>
      </c>
      <c r="E21" s="4507">
        <v>18731</v>
      </c>
    </row>
    <row r="22" spans="1:5" ht="18" customHeight="1">
      <c r="A22" s="4509" t="s">
        <v>1654</v>
      </c>
      <c r="B22" s="4501">
        <v>46614</v>
      </c>
      <c r="C22" s="4501">
        <v>48260</v>
      </c>
      <c r="D22" s="4501">
        <v>49514</v>
      </c>
      <c r="E22" s="4507">
        <v>51837</v>
      </c>
    </row>
    <row r="23" spans="1:5" ht="15.75" customHeight="1">
      <c r="A23" s="673" t="s">
        <v>1655</v>
      </c>
      <c r="B23" s="4505">
        <v>26489</v>
      </c>
      <c r="C23" s="4505">
        <v>28463</v>
      </c>
      <c r="D23" s="4505">
        <v>30152</v>
      </c>
      <c r="E23" s="4506">
        <v>32229</v>
      </c>
    </row>
    <row r="24" spans="1:5" ht="15.75" customHeight="1">
      <c r="A24" s="673" t="s">
        <v>1656</v>
      </c>
      <c r="B24" s="4505">
        <v>2604</v>
      </c>
      <c r="C24" s="4505">
        <v>2721</v>
      </c>
      <c r="D24" s="4505">
        <v>2799</v>
      </c>
      <c r="E24" s="4506">
        <v>2985</v>
      </c>
    </row>
    <row r="25" spans="1:5" ht="15.75" customHeight="1">
      <c r="A25" s="673" t="s">
        <v>1657</v>
      </c>
      <c r="B25" s="4505">
        <v>12461</v>
      </c>
      <c r="C25" s="4505">
        <v>11767</v>
      </c>
      <c r="D25" s="4505">
        <v>11089</v>
      </c>
      <c r="E25" s="4506">
        <v>10881</v>
      </c>
    </row>
    <row r="26" spans="1:5" ht="15.75" customHeight="1">
      <c r="A26" s="4511" t="s">
        <v>1658</v>
      </c>
      <c r="B26" s="4505">
        <v>5060</v>
      </c>
      <c r="C26" s="4505">
        <v>5309</v>
      </c>
      <c r="D26" s="4505">
        <v>5474</v>
      </c>
      <c r="E26" s="4506">
        <v>5742</v>
      </c>
    </row>
    <row r="27" spans="1:5" s="4510" customFormat="1" ht="18.75" customHeight="1">
      <c r="A27" s="4509" t="s">
        <v>1659</v>
      </c>
      <c r="B27" s="4501">
        <v>22813</v>
      </c>
      <c r="C27" s="4501">
        <v>23907</v>
      </c>
      <c r="D27" s="4501">
        <v>24902</v>
      </c>
      <c r="E27" s="4507">
        <v>25733</v>
      </c>
    </row>
    <row r="28" spans="1:5" ht="13.5" customHeight="1">
      <c r="A28" s="4511" t="s">
        <v>1660</v>
      </c>
      <c r="B28" s="4505">
        <v>18663</v>
      </c>
      <c r="C28" s="4505">
        <v>19379</v>
      </c>
      <c r="D28" s="4505">
        <v>20026</v>
      </c>
      <c r="E28" s="4506">
        <v>20604</v>
      </c>
    </row>
    <row r="29" spans="1:5" s="4510" customFormat="1" ht="15" customHeight="1">
      <c r="A29" s="4512" t="s">
        <v>1661</v>
      </c>
      <c r="B29" s="4501">
        <v>17917</v>
      </c>
      <c r="C29" s="4501">
        <v>19574</v>
      </c>
      <c r="D29" s="4501">
        <v>21244</v>
      </c>
      <c r="E29" s="4507">
        <v>22431</v>
      </c>
    </row>
    <row r="30" spans="1:5" ht="15" customHeight="1">
      <c r="A30" s="4513" t="s">
        <v>1662</v>
      </c>
      <c r="B30" s="4501">
        <v>11118</v>
      </c>
      <c r="C30" s="4501">
        <v>12195</v>
      </c>
      <c r="D30" s="4501">
        <v>13300</v>
      </c>
      <c r="E30" s="4507">
        <v>14064</v>
      </c>
    </row>
    <row r="31" spans="1:5" ht="15" customHeight="1">
      <c r="A31" s="4512" t="s">
        <v>1663</v>
      </c>
      <c r="B31" s="4501">
        <v>24878</v>
      </c>
      <c r="C31" s="4501">
        <v>25361</v>
      </c>
      <c r="D31" s="4501">
        <v>26295</v>
      </c>
      <c r="E31" s="4507">
        <v>27152</v>
      </c>
    </row>
    <row r="32" spans="1:5" ht="15" customHeight="1">
      <c r="A32" s="4509" t="s">
        <v>1664</v>
      </c>
      <c r="B32" s="4501">
        <v>18944</v>
      </c>
      <c r="C32" s="4501">
        <v>19703</v>
      </c>
      <c r="D32" s="4501">
        <v>20524</v>
      </c>
      <c r="E32" s="4507">
        <v>20638</v>
      </c>
    </row>
    <row r="33" spans="1:7" ht="15" customHeight="1">
      <c r="A33" s="4509" t="s">
        <v>1665</v>
      </c>
      <c r="B33" s="4501">
        <v>16501</v>
      </c>
      <c r="C33" s="4501">
        <v>17782</v>
      </c>
      <c r="D33" s="4501">
        <v>18949</v>
      </c>
      <c r="E33" s="4507">
        <v>19939</v>
      </c>
    </row>
    <row r="34" spans="1:7" ht="15" customHeight="1">
      <c r="A34" s="4509" t="s">
        <v>1666</v>
      </c>
      <c r="B34" s="4501">
        <v>13161</v>
      </c>
      <c r="C34" s="4501">
        <v>14301</v>
      </c>
      <c r="D34" s="4501">
        <v>15424</v>
      </c>
      <c r="E34" s="4507">
        <v>16162</v>
      </c>
    </row>
    <row r="35" spans="1:7" ht="15" customHeight="1">
      <c r="A35" s="4514" t="s">
        <v>1667</v>
      </c>
      <c r="B35" s="4501">
        <v>5979</v>
      </c>
      <c r="C35" s="4501">
        <v>6409</v>
      </c>
      <c r="D35" s="4501">
        <v>6867</v>
      </c>
      <c r="E35" s="4507">
        <v>7147</v>
      </c>
    </row>
    <row r="36" spans="1:7" ht="15" customHeight="1">
      <c r="A36" s="4515" t="s">
        <v>1668</v>
      </c>
      <c r="B36" s="4516">
        <v>385902</v>
      </c>
      <c r="C36" s="4516">
        <v>402998</v>
      </c>
      <c r="D36" s="4516">
        <v>422319</v>
      </c>
      <c r="E36" s="4517">
        <v>437620</v>
      </c>
      <c r="F36" s="4518"/>
      <c r="G36" s="4518"/>
    </row>
    <row r="37" spans="1:7" ht="15" customHeight="1">
      <c r="A37" s="4515" t="s">
        <v>1669</v>
      </c>
      <c r="B37" s="4516">
        <v>48864</v>
      </c>
      <c r="C37" s="4516">
        <v>54203</v>
      </c>
      <c r="D37" s="4502">
        <v>58936</v>
      </c>
      <c r="E37" s="4503">
        <v>60727</v>
      </c>
    </row>
    <row r="38" spans="1:7" ht="15" customHeight="1">
      <c r="A38" s="4519" t="s">
        <v>1670</v>
      </c>
      <c r="B38" s="4516">
        <v>434765</v>
      </c>
      <c r="C38" s="4516">
        <v>457201</v>
      </c>
      <c r="D38" s="4516">
        <v>481256</v>
      </c>
      <c r="E38" s="4517">
        <v>498347</v>
      </c>
      <c r="F38" s="4518"/>
      <c r="G38" s="4518"/>
    </row>
    <row r="39" spans="1:7" ht="6.75" customHeight="1">
      <c r="A39" s="4520"/>
      <c r="B39" s="4495"/>
      <c r="C39" s="4495"/>
    </row>
    <row r="40" spans="1:7" ht="15" customHeight="1">
      <c r="A40" s="4521" t="s">
        <v>1671</v>
      </c>
      <c r="B40" s="4522">
        <v>20125</v>
      </c>
      <c r="C40" s="4522">
        <v>19867</v>
      </c>
      <c r="D40" s="4522">
        <v>19607</v>
      </c>
      <c r="E40" s="4523">
        <v>18698</v>
      </c>
    </row>
    <row r="41" spans="1:7" ht="15" customHeight="1">
      <c r="A41" s="4514" t="s">
        <v>1672</v>
      </c>
      <c r="B41" s="4524">
        <v>3702</v>
      </c>
      <c r="C41" s="4524">
        <v>4038</v>
      </c>
      <c r="D41" s="4524">
        <v>4096</v>
      </c>
      <c r="E41" s="4525">
        <v>4169</v>
      </c>
    </row>
    <row r="42" spans="1:7" ht="15" customHeight="1">
      <c r="A42" s="4514" t="s">
        <v>1673</v>
      </c>
      <c r="B42" s="4524">
        <v>2457</v>
      </c>
      <c r="C42" s="4524">
        <v>2508</v>
      </c>
      <c r="D42" s="4524">
        <v>2650</v>
      </c>
      <c r="E42" s="4525">
        <v>2684</v>
      </c>
    </row>
    <row r="43" spans="1:7" ht="15" customHeight="1">
      <c r="A43" s="4514" t="s">
        <v>1674</v>
      </c>
      <c r="B43" s="4524">
        <v>31865</v>
      </c>
      <c r="C43" s="4524">
        <v>34349</v>
      </c>
      <c r="D43" s="4524">
        <v>36510</v>
      </c>
      <c r="E43" s="4525">
        <v>35485</v>
      </c>
    </row>
    <row r="44" spans="1:7" ht="15" customHeight="1">
      <c r="A44" s="4514" t="s">
        <v>1675</v>
      </c>
      <c r="B44" s="4524">
        <v>21970</v>
      </c>
      <c r="C44" s="4524">
        <v>22894</v>
      </c>
      <c r="D44" s="4524">
        <v>24248</v>
      </c>
      <c r="E44" s="4525">
        <v>25473</v>
      </c>
    </row>
    <row r="45" spans="1:7" ht="15" customHeight="1">
      <c r="A45" s="4526" t="s">
        <v>1676</v>
      </c>
      <c r="B45" s="4527">
        <v>21461</v>
      </c>
      <c r="C45" s="4527">
        <v>23012</v>
      </c>
      <c r="D45" s="4527">
        <v>24282</v>
      </c>
      <c r="E45" s="4528">
        <v>25306</v>
      </c>
    </row>
    <row r="46" spans="1:7" ht="7.5" customHeight="1">
      <c r="A46" s="4529"/>
    </row>
    <row r="47" spans="1:7" s="4340" customFormat="1" ht="17.25" customHeight="1">
      <c r="A47" s="4326" t="s">
        <v>1632</v>
      </c>
      <c r="B47" s="4530"/>
      <c r="C47" s="4531"/>
      <c r="D47" s="4531"/>
      <c r="E47" s="4531"/>
      <c r="F47" s="4531"/>
    </row>
    <row r="48" spans="1:7" s="4340" customFormat="1" ht="11.25" customHeight="1">
      <c r="A48" s="4532" t="s">
        <v>1606</v>
      </c>
      <c r="B48" s="4530"/>
    </row>
    <row r="49" spans="1:2" ht="25.5" customHeight="1">
      <c r="A49" s="6432"/>
      <c r="B49" s="6432"/>
    </row>
    <row r="50" spans="1:2" ht="24.75" customHeight="1">
      <c r="A50" s="6432"/>
      <c r="B50" s="6432"/>
    </row>
    <row r="51" spans="1:2" ht="16.5" customHeight="1"/>
    <row r="52" spans="1:2" ht="16.5" customHeight="1"/>
    <row r="53" spans="1:2" ht="16.5" customHeight="1"/>
    <row r="54" spans="1:2" ht="16.5" customHeight="1"/>
    <row r="55" spans="1:2" ht="16.5" customHeight="1"/>
    <row r="56" spans="1:2" ht="16.5" customHeight="1"/>
    <row r="57" spans="1:2" ht="16.5" customHeight="1"/>
    <row r="58" spans="1:2" ht="16.5" customHeight="1"/>
    <row r="59" spans="1:2" ht="16.5" customHeight="1"/>
    <row r="60" spans="1:2" ht="16.5" customHeight="1"/>
    <row r="61" spans="1:2" ht="16.5" customHeight="1"/>
    <row r="62" spans="1:2" ht="16.5" customHeight="1"/>
    <row r="63" spans="1:2" ht="16.5" customHeight="1"/>
    <row r="64" spans="1:2"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sheetData>
  <mergeCells count="4">
    <mergeCell ref="A2:E2"/>
    <mergeCell ref="A49:B49"/>
    <mergeCell ref="A50:B50"/>
    <mergeCell ref="A1:C1"/>
  </mergeCells>
  <hyperlinks>
    <hyperlink ref="A1" location="CONTENT!A1" display="Back to table of contents"/>
  </hyperlinks>
  <pageMargins left="0.52" right="0.48" top="0.64"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K20"/>
  <sheetViews>
    <sheetView workbookViewId="0">
      <selection sqref="A1:C1"/>
    </sheetView>
  </sheetViews>
  <sheetFormatPr defaultColWidth="9.33203125" defaultRowHeight="15.75"/>
  <cols>
    <col min="1" max="1" width="26.6640625" style="10" customWidth="1"/>
    <col min="2" max="2" width="14.83203125" style="10" customWidth="1"/>
    <col min="3" max="3" width="12.33203125" style="10" customWidth="1"/>
    <col min="4" max="4" width="12.5" style="10" customWidth="1"/>
    <col min="5" max="5" width="14.5" style="10" customWidth="1"/>
    <col min="6" max="7" width="12.83203125" style="10" customWidth="1"/>
    <col min="8" max="8" width="14.5" style="10" customWidth="1"/>
    <col min="9" max="9" width="14.6640625" style="10" customWidth="1"/>
    <col min="10" max="16384" width="9.332031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8.5" customHeight="1">
      <c r="A2" s="6" t="s">
        <v>92</v>
      </c>
    </row>
    <row r="3" spans="1:89" ht="31.5" customHeight="1" thickBot="1">
      <c r="A3" s="5722" t="s">
        <v>93</v>
      </c>
      <c r="B3" s="3067"/>
    </row>
    <row r="4" spans="1:89" ht="29.25" customHeight="1" thickBot="1">
      <c r="A4" s="5312"/>
      <c r="B4" s="5380" t="s">
        <v>94</v>
      </c>
      <c r="C4" s="5723"/>
      <c r="D4" s="5723"/>
      <c r="E4" s="5380" t="s">
        <v>95</v>
      </c>
      <c r="F4" s="5723"/>
      <c r="G4" s="5723"/>
      <c r="H4" s="5280" t="s">
        <v>96</v>
      </c>
      <c r="I4" s="5656"/>
    </row>
    <row r="5" spans="1:89" ht="36" customHeight="1" thickBot="1">
      <c r="A5" s="5467" t="s">
        <v>97</v>
      </c>
      <c r="B5" s="5724" t="s">
        <v>5</v>
      </c>
      <c r="C5" s="5307" t="s">
        <v>6</v>
      </c>
      <c r="D5" s="5330" t="s">
        <v>7</v>
      </c>
      <c r="E5" s="5724" t="s">
        <v>5</v>
      </c>
      <c r="F5" s="5307" t="s">
        <v>6</v>
      </c>
      <c r="G5" s="5330" t="s">
        <v>7</v>
      </c>
      <c r="H5" s="5724" t="s">
        <v>98</v>
      </c>
      <c r="I5" s="5725" t="s">
        <v>99</v>
      </c>
    </row>
    <row r="6" spans="1:89" ht="24.95" customHeight="1">
      <c r="A6" s="5374" t="s">
        <v>100</v>
      </c>
      <c r="B6" s="5726">
        <v>127855</v>
      </c>
      <c r="C6" s="25">
        <v>63458</v>
      </c>
      <c r="D6" s="5727">
        <v>64397</v>
      </c>
      <c r="E6" s="5726">
        <v>118431</v>
      </c>
      <c r="F6" s="25">
        <v>58615</v>
      </c>
      <c r="G6" s="5727">
        <v>59816</v>
      </c>
      <c r="H6" s="5728">
        <v>-9424</v>
      </c>
      <c r="I6" s="5729">
        <v>-0.69364037603437678</v>
      </c>
    </row>
    <row r="7" spans="1:89" ht="24.95" customHeight="1">
      <c r="A7" s="5374" t="s">
        <v>101</v>
      </c>
      <c r="B7" s="5726">
        <v>122252</v>
      </c>
      <c r="C7" s="25">
        <v>60533</v>
      </c>
      <c r="D7" s="5727">
        <v>61719</v>
      </c>
      <c r="E7" s="5726">
        <v>136268</v>
      </c>
      <c r="F7" s="25">
        <v>67898</v>
      </c>
      <c r="G7" s="5727">
        <v>68370</v>
      </c>
      <c r="H7" s="5728">
        <v>14016</v>
      </c>
      <c r="I7" s="5730">
        <v>0.99160272599931876</v>
      </c>
    </row>
    <row r="8" spans="1:89" ht="24.95" customHeight="1">
      <c r="A8" s="5374" t="s">
        <v>102</v>
      </c>
      <c r="B8" s="5726">
        <v>98854</v>
      </c>
      <c r="C8" s="25">
        <v>49116</v>
      </c>
      <c r="D8" s="5727">
        <v>49738</v>
      </c>
      <c r="E8" s="5726">
        <v>106267</v>
      </c>
      <c r="F8" s="25">
        <v>52672</v>
      </c>
      <c r="G8" s="5727">
        <v>53595</v>
      </c>
      <c r="H8" s="5728">
        <v>7413</v>
      </c>
      <c r="I8" s="5730">
        <v>0.65953615882852201</v>
      </c>
    </row>
    <row r="9" spans="1:89" ht="24.95" customHeight="1">
      <c r="A9" s="5374" t="s">
        <v>103</v>
      </c>
      <c r="B9" s="5726">
        <v>126839</v>
      </c>
      <c r="C9" s="25">
        <v>63549</v>
      </c>
      <c r="D9" s="5727">
        <v>63290</v>
      </c>
      <c r="E9" s="5726">
        <v>135406</v>
      </c>
      <c r="F9" s="25">
        <v>67156</v>
      </c>
      <c r="G9" s="5727">
        <v>68250</v>
      </c>
      <c r="H9" s="5728">
        <v>8567</v>
      </c>
      <c r="I9" s="5730">
        <v>0.59594241282940885</v>
      </c>
    </row>
    <row r="10" spans="1:89" ht="24.95" customHeight="1">
      <c r="A10" s="5374" t="s">
        <v>104</v>
      </c>
      <c r="B10" s="5726">
        <v>106665</v>
      </c>
      <c r="C10" s="25">
        <v>53011</v>
      </c>
      <c r="D10" s="5727">
        <v>53654</v>
      </c>
      <c r="E10" s="5726">
        <v>110907</v>
      </c>
      <c r="F10" s="25">
        <v>55066</v>
      </c>
      <c r="G10" s="5727">
        <v>55841</v>
      </c>
      <c r="H10" s="5728">
        <v>4242</v>
      </c>
      <c r="I10" s="5730">
        <v>0.35516495120040403</v>
      </c>
    </row>
    <row r="11" spans="1:89" ht="24.95" customHeight="1">
      <c r="A11" s="5374" t="s">
        <v>105</v>
      </c>
      <c r="B11" s="5726">
        <v>66356</v>
      </c>
      <c r="C11" s="25">
        <v>32787</v>
      </c>
      <c r="D11" s="5727">
        <v>33569</v>
      </c>
      <c r="E11" s="5726">
        <v>67906</v>
      </c>
      <c r="F11" s="25">
        <v>33485</v>
      </c>
      <c r="G11" s="5727">
        <v>34421</v>
      </c>
      <c r="H11" s="5728">
        <v>1550</v>
      </c>
      <c r="I11" s="5730">
        <v>0.21013146440129749</v>
      </c>
    </row>
    <row r="12" spans="1:89" ht="24.95" customHeight="1">
      <c r="A12" s="5374" t="s">
        <v>106</v>
      </c>
      <c r="B12" s="5726">
        <v>358182</v>
      </c>
      <c r="C12" s="25">
        <v>175852</v>
      </c>
      <c r="D12" s="5727">
        <v>182330</v>
      </c>
      <c r="E12" s="5726">
        <v>362292</v>
      </c>
      <c r="F12" s="25">
        <v>176603</v>
      </c>
      <c r="G12" s="5727">
        <v>185689</v>
      </c>
      <c r="H12" s="5728">
        <v>4110</v>
      </c>
      <c r="I12" s="5730">
        <v>0.10377453037284656</v>
      </c>
    </row>
    <row r="13" spans="1:89" ht="24.95" customHeight="1">
      <c r="A13" s="5374" t="s">
        <v>107</v>
      </c>
      <c r="B13" s="5726">
        <v>75479</v>
      </c>
      <c r="C13" s="25">
        <v>37275</v>
      </c>
      <c r="D13" s="5727">
        <v>38204</v>
      </c>
      <c r="E13" s="5726">
        <v>82302</v>
      </c>
      <c r="F13" s="25">
        <v>40910</v>
      </c>
      <c r="G13" s="5727">
        <v>41392</v>
      </c>
      <c r="H13" s="5728">
        <v>6823</v>
      </c>
      <c r="I13" s="5730">
        <v>0.78983868746356212</v>
      </c>
    </row>
    <row r="14" spans="1:89" ht="24.95" customHeight="1" thickBot="1">
      <c r="A14" s="5374" t="s">
        <v>108</v>
      </c>
      <c r="B14" s="5726">
        <v>60587</v>
      </c>
      <c r="C14" s="25">
        <v>30475</v>
      </c>
      <c r="D14" s="5727">
        <v>30112</v>
      </c>
      <c r="E14" s="5726">
        <v>76604</v>
      </c>
      <c r="F14" s="25">
        <v>38539</v>
      </c>
      <c r="G14" s="5727">
        <v>38065</v>
      </c>
      <c r="H14" s="5728">
        <v>16017</v>
      </c>
      <c r="I14" s="5730">
        <v>2.1553440526171697</v>
      </c>
    </row>
    <row r="15" spans="1:89" ht="24.95" customHeight="1">
      <c r="A15" s="5661" t="s">
        <v>109</v>
      </c>
      <c r="B15" s="5731">
        <v>1143069</v>
      </c>
      <c r="C15" s="5732">
        <v>566056</v>
      </c>
      <c r="D15" s="5732">
        <v>577013</v>
      </c>
      <c r="E15" s="5733">
        <v>1196383</v>
      </c>
      <c r="F15" s="5732">
        <v>590944</v>
      </c>
      <c r="G15" s="5732">
        <v>605439</v>
      </c>
      <c r="H15" s="5734">
        <v>53314</v>
      </c>
      <c r="I15" s="5735">
        <v>0.4152788841297772</v>
      </c>
    </row>
    <row r="16" spans="1:89" ht="24.95" customHeight="1" thickBot="1">
      <c r="A16" s="5710" t="s">
        <v>110</v>
      </c>
      <c r="B16" s="5736">
        <v>35779</v>
      </c>
      <c r="C16" s="5737">
        <v>17700</v>
      </c>
      <c r="D16" s="5738">
        <v>18079</v>
      </c>
      <c r="E16" s="5739">
        <v>40434</v>
      </c>
      <c r="F16" s="5737">
        <v>19904</v>
      </c>
      <c r="G16" s="5738">
        <v>20530</v>
      </c>
      <c r="H16" s="5740">
        <v>4655</v>
      </c>
      <c r="I16" s="5741">
        <v>1.1181127282885672</v>
      </c>
    </row>
    <row r="17" spans="1:9" ht="43.5" customHeight="1" thickBot="1">
      <c r="A17" s="5710" t="s">
        <v>15</v>
      </c>
      <c r="B17" s="5742">
        <v>1178848</v>
      </c>
      <c r="C17" s="5737">
        <v>583756</v>
      </c>
      <c r="D17" s="5737">
        <v>595092</v>
      </c>
      <c r="E17" s="5736">
        <v>1236817</v>
      </c>
      <c r="F17" s="5743">
        <v>610848</v>
      </c>
      <c r="G17" s="5744">
        <v>625969</v>
      </c>
      <c r="H17" s="5745">
        <v>57969</v>
      </c>
      <c r="I17" s="5741">
        <v>0.43734862136473041</v>
      </c>
    </row>
    <row r="18" spans="1:9" ht="18" customHeight="1">
      <c r="A18" s="126" t="s">
        <v>111</v>
      </c>
      <c r="B18" s="73"/>
      <c r="C18" s="73"/>
      <c r="D18" s="73"/>
      <c r="E18" s="73"/>
    </row>
    <row r="19" spans="1:9" ht="16.5">
      <c r="A19" s="126" t="s">
        <v>112</v>
      </c>
      <c r="B19" s="73"/>
      <c r="C19" s="73"/>
      <c r="D19" s="73"/>
      <c r="E19" s="73"/>
    </row>
    <row r="20" spans="1:9">
      <c r="A20" s="3067"/>
    </row>
  </sheetData>
  <mergeCells count="1">
    <mergeCell ref="A1:C1"/>
  </mergeCells>
  <hyperlinks>
    <hyperlink ref="A1" location="CONTENT!A1" display="Back to table of contents"/>
  </hyperlinks>
  <pageMargins left="0.9055118110236221" right="0.51181102362204722" top="0.55118110236220474" bottom="0.23622047244094491" header="0.74803149606299213" footer="0.27559055118110237"/>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CL30"/>
  <sheetViews>
    <sheetView workbookViewId="0">
      <selection sqref="A1:XFD1"/>
    </sheetView>
  </sheetViews>
  <sheetFormatPr defaultColWidth="9.1640625" defaultRowHeight="11.25"/>
  <cols>
    <col min="1" max="1" width="56.33203125" style="676" customWidth="1"/>
    <col min="2" max="5" width="18.6640625" style="676" customWidth="1"/>
    <col min="6" max="16384" width="9.1640625" style="676"/>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8.75" customHeight="1">
      <c r="A2" s="675" t="s">
        <v>1677</v>
      </c>
    </row>
    <row r="3" spans="1:90" ht="15" customHeight="1">
      <c r="A3" s="2509"/>
      <c r="E3" s="677" t="s">
        <v>1634</v>
      </c>
    </row>
    <row r="4" spans="1:90" ht="34.9" customHeight="1">
      <c r="A4" s="678"/>
      <c r="B4" s="4329">
        <v>2016</v>
      </c>
      <c r="C4" s="4329">
        <v>2017</v>
      </c>
      <c r="D4" s="4329" t="s">
        <v>1678</v>
      </c>
      <c r="E4" s="4330" t="s">
        <v>1679</v>
      </c>
    </row>
    <row r="5" spans="1:90" ht="34.9" customHeight="1">
      <c r="A5" s="679" t="s">
        <v>1680</v>
      </c>
      <c r="B5" s="680">
        <v>1486</v>
      </c>
      <c r="C5" s="680">
        <v>1467</v>
      </c>
      <c r="D5" s="680">
        <v>1461</v>
      </c>
      <c r="E5" s="681">
        <v>1481</v>
      </c>
    </row>
    <row r="6" spans="1:90" ht="34.9" customHeight="1">
      <c r="A6" s="682" t="s">
        <v>1639</v>
      </c>
      <c r="B6" s="683">
        <v>1486</v>
      </c>
      <c r="C6" s="683">
        <v>1467</v>
      </c>
      <c r="D6" s="683">
        <v>1461</v>
      </c>
      <c r="E6" s="684">
        <v>1481</v>
      </c>
    </row>
    <row r="7" spans="1:90" ht="34.9" customHeight="1">
      <c r="A7" s="679" t="s">
        <v>1681</v>
      </c>
      <c r="B7" s="685">
        <v>94</v>
      </c>
      <c r="C7" s="685">
        <v>95</v>
      </c>
      <c r="D7" s="685">
        <v>98</v>
      </c>
      <c r="E7" s="686">
        <v>99</v>
      </c>
    </row>
    <row r="8" spans="1:90" ht="34.9" customHeight="1">
      <c r="A8" s="682" t="s">
        <v>1639</v>
      </c>
      <c r="B8" s="683">
        <v>94</v>
      </c>
      <c r="C8" s="683">
        <v>95</v>
      </c>
      <c r="D8" s="683">
        <v>98</v>
      </c>
      <c r="E8" s="684">
        <v>99</v>
      </c>
    </row>
    <row r="9" spans="1:90" ht="34.9" customHeight="1">
      <c r="A9" s="687" t="s">
        <v>1682</v>
      </c>
      <c r="B9" s="685">
        <v>775</v>
      </c>
      <c r="C9" s="685">
        <v>765</v>
      </c>
      <c r="D9" s="685">
        <v>776</v>
      </c>
      <c r="E9" s="686">
        <v>809</v>
      </c>
    </row>
    <row r="10" spans="1:90" ht="34.9" customHeight="1">
      <c r="A10" s="687" t="s">
        <v>1651</v>
      </c>
      <c r="B10" s="685">
        <v>383</v>
      </c>
      <c r="C10" s="685">
        <v>387</v>
      </c>
      <c r="D10" s="685">
        <v>399</v>
      </c>
      <c r="E10" s="686">
        <v>405</v>
      </c>
    </row>
    <row r="11" spans="1:90" ht="34.9" customHeight="1">
      <c r="A11" s="687" t="s">
        <v>1653</v>
      </c>
      <c r="B11" s="685">
        <v>129</v>
      </c>
      <c r="C11" s="685">
        <v>129</v>
      </c>
      <c r="D11" s="685">
        <v>134</v>
      </c>
      <c r="E11" s="686">
        <v>138</v>
      </c>
    </row>
    <row r="12" spans="1:90" s="689" customFormat="1" ht="34.9" customHeight="1">
      <c r="A12" s="688" t="s">
        <v>1683</v>
      </c>
      <c r="B12" s="685">
        <v>24878</v>
      </c>
      <c r="C12" s="685">
        <v>25361</v>
      </c>
      <c r="D12" s="685">
        <v>26295</v>
      </c>
      <c r="E12" s="686">
        <v>27152</v>
      </c>
    </row>
    <row r="13" spans="1:90" ht="34.9" customHeight="1">
      <c r="A13" s="687" t="s">
        <v>1664</v>
      </c>
      <c r="B13" s="685">
        <v>9880</v>
      </c>
      <c r="C13" s="685">
        <v>10136</v>
      </c>
      <c r="D13" s="685">
        <v>10575</v>
      </c>
      <c r="E13" s="686">
        <v>10760</v>
      </c>
    </row>
    <row r="14" spans="1:90" ht="34.9" customHeight="1">
      <c r="A14" s="687" t="s">
        <v>1665</v>
      </c>
      <c r="B14" s="685">
        <v>25358.5891723104</v>
      </c>
      <c r="C14" s="685">
        <v>9635</v>
      </c>
      <c r="D14" s="685">
        <v>10128</v>
      </c>
      <c r="E14" s="686">
        <v>10486</v>
      </c>
    </row>
    <row r="15" spans="1:90" ht="34.9" customHeight="1">
      <c r="A15" s="687" t="s">
        <v>1666</v>
      </c>
      <c r="B15" s="690">
        <v>1073</v>
      </c>
      <c r="C15" s="690">
        <v>1094</v>
      </c>
      <c r="D15" s="685">
        <v>1139</v>
      </c>
      <c r="E15" s="686">
        <v>1206</v>
      </c>
    </row>
    <row r="16" spans="1:90" ht="34.9" customHeight="1">
      <c r="A16" s="691" t="s">
        <v>1684</v>
      </c>
      <c r="B16" s="692">
        <v>47856</v>
      </c>
      <c r="C16" s="692">
        <v>49069</v>
      </c>
      <c r="D16" s="693">
        <v>51005</v>
      </c>
      <c r="E16" s="694">
        <v>52536</v>
      </c>
    </row>
    <row r="18" spans="1:1" s="4494" customFormat="1" ht="12" customHeight="1">
      <c r="A18" s="4326" t="s">
        <v>1632</v>
      </c>
    </row>
    <row r="19" spans="1:1" ht="12.75">
      <c r="A19" s="4386"/>
    </row>
    <row r="27" spans="1:1" ht="12.75">
      <c r="A27" s="4386"/>
    </row>
    <row r="30" spans="1:1" ht="12.75">
      <c r="A30" s="4386"/>
    </row>
  </sheetData>
  <mergeCells count="1">
    <mergeCell ref="A1:C1"/>
  </mergeCells>
  <hyperlinks>
    <hyperlink ref="A1" location="CONTENT!A1" display="Back to table of contents"/>
  </hyperlinks>
  <pageMargins left="0.52" right="0.48" top="0.64"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CL44"/>
  <sheetViews>
    <sheetView workbookViewId="0">
      <selection sqref="A1:XFD1"/>
    </sheetView>
  </sheetViews>
  <sheetFormatPr defaultColWidth="9.1640625" defaultRowHeight="10.5"/>
  <cols>
    <col min="1" max="1" width="50.5" style="4389" customWidth="1"/>
    <col min="2" max="3" width="9.6640625" style="4388" customWidth="1"/>
    <col min="4" max="4" width="9.6640625" style="4487" customWidth="1"/>
    <col min="5" max="5" width="9.6640625" style="4388" customWidth="1"/>
    <col min="6" max="6" width="8.33203125" style="4389" customWidth="1"/>
    <col min="7" max="7" width="1.5" style="4389" customWidth="1"/>
    <col min="8" max="16384" width="9.1640625" style="4389"/>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9.5" customHeight="1">
      <c r="A2" s="675" t="s">
        <v>1685</v>
      </c>
    </row>
    <row r="3" spans="1:90" ht="6" customHeight="1">
      <c r="A3" s="4388"/>
    </row>
    <row r="4" spans="1:90" s="4488" customFormat="1" ht="25.15" customHeight="1">
      <c r="A4" s="678"/>
      <c r="B4" s="4329">
        <v>2016</v>
      </c>
      <c r="C4" s="4329">
        <v>2017</v>
      </c>
      <c r="D4" s="4329" t="s">
        <v>1678</v>
      </c>
      <c r="E4" s="4330" t="s">
        <v>1679</v>
      </c>
    </row>
    <row r="5" spans="1:90" ht="18" customHeight="1">
      <c r="A5" s="679" t="s">
        <v>1680</v>
      </c>
      <c r="B5" s="4469">
        <v>3.7</v>
      </c>
      <c r="C5" s="4469">
        <v>-0.2</v>
      </c>
      <c r="D5" s="4469">
        <v>-1.3</v>
      </c>
      <c r="E5" s="4470">
        <v>4.0999999999999996</v>
      </c>
    </row>
    <row r="6" spans="1:90" s="676" customFormat="1" ht="18" customHeight="1">
      <c r="A6" s="682" t="s">
        <v>1638</v>
      </c>
      <c r="B6" s="4471">
        <v>5.2</v>
      </c>
      <c r="C6" s="4471">
        <v>-7.9</v>
      </c>
      <c r="D6" s="4471">
        <v>-9.1</v>
      </c>
      <c r="E6" s="4472">
        <v>2.4</v>
      </c>
    </row>
    <row r="7" spans="1:90" s="676" customFormat="1" ht="18" customHeight="1">
      <c r="A7" s="682" t="s">
        <v>1639</v>
      </c>
      <c r="B7" s="4471">
        <v>3.2</v>
      </c>
      <c r="C7" s="4471">
        <v>2.2999999999999998</v>
      </c>
      <c r="D7" s="4471">
        <v>0.4</v>
      </c>
      <c r="E7" s="4472">
        <v>4.4000000000000004</v>
      </c>
    </row>
    <row r="8" spans="1:90" ht="18" customHeight="1">
      <c r="A8" s="679" t="s">
        <v>1686</v>
      </c>
      <c r="B8" s="4468">
        <v>1</v>
      </c>
      <c r="C8" s="4468">
        <v>1.6</v>
      </c>
      <c r="D8" s="4468">
        <v>2.1</v>
      </c>
      <c r="E8" s="4473">
        <v>3.3</v>
      </c>
    </row>
    <row r="9" spans="1:90" ht="18" customHeight="1">
      <c r="A9" s="679" t="s">
        <v>1681</v>
      </c>
      <c r="B9" s="4468">
        <v>0.3</v>
      </c>
      <c r="C9" s="4468">
        <v>1.5</v>
      </c>
      <c r="D9" s="4468">
        <v>0.7</v>
      </c>
      <c r="E9" s="4473">
        <v>0.5</v>
      </c>
    </row>
    <row r="10" spans="1:90" s="676" customFormat="1" ht="18" customHeight="1">
      <c r="A10" s="682" t="s">
        <v>1642</v>
      </c>
      <c r="B10" s="4471">
        <v>6.6</v>
      </c>
      <c r="C10" s="4471">
        <v>2.4</v>
      </c>
      <c r="D10" s="4471">
        <v>-19</v>
      </c>
      <c r="E10" s="4472">
        <v>9.3000000000000007</v>
      </c>
    </row>
    <row r="11" spans="1:90" s="676" customFormat="1" ht="18" customHeight="1">
      <c r="A11" s="682" t="s">
        <v>1687</v>
      </c>
      <c r="B11" s="4471">
        <v>1.4</v>
      </c>
      <c r="C11" s="4471">
        <v>0.5</v>
      </c>
      <c r="D11" s="4471">
        <v>3.4</v>
      </c>
      <c r="E11" s="4472">
        <v>1.3</v>
      </c>
    </row>
    <row r="12" spans="1:90" s="676" customFormat="1" ht="18" customHeight="1">
      <c r="A12" s="682" t="s">
        <v>1688</v>
      </c>
      <c r="B12" s="4471">
        <v>-5.8</v>
      </c>
      <c r="C12" s="4471">
        <v>-0.7</v>
      </c>
      <c r="D12" s="4471">
        <v>-6.8</v>
      </c>
      <c r="E12" s="4489">
        <v>-5.9</v>
      </c>
    </row>
    <row r="13" spans="1:90" s="676" customFormat="1" ht="18" customHeight="1">
      <c r="A13" s="682" t="s">
        <v>1645</v>
      </c>
      <c r="B13" s="4471">
        <v>4.8</v>
      </c>
      <c r="C13" s="4471">
        <v>4.5</v>
      </c>
      <c r="D13" s="4471">
        <v>4.7</v>
      </c>
      <c r="E13" s="4472">
        <v>4.4000000000000004</v>
      </c>
    </row>
    <row r="14" spans="1:90" ht="18" customHeight="1">
      <c r="A14" s="679" t="s">
        <v>1689</v>
      </c>
      <c r="B14" s="4468">
        <v>25358.5891723104</v>
      </c>
      <c r="C14" s="4468">
        <v>3.3</v>
      </c>
      <c r="D14" s="4468">
        <v>2.7</v>
      </c>
      <c r="E14" s="4473">
        <v>4.5</v>
      </c>
    </row>
    <row r="15" spans="1:90" ht="18" customHeight="1">
      <c r="A15" s="679" t="s">
        <v>1690</v>
      </c>
      <c r="B15" s="4468">
        <v>2</v>
      </c>
      <c r="C15" s="4468">
        <v>2.7</v>
      </c>
      <c r="D15" s="4468">
        <v>4.5</v>
      </c>
      <c r="E15" s="4473">
        <v>1.5</v>
      </c>
    </row>
    <row r="16" spans="1:90" ht="18" customHeight="1">
      <c r="A16" s="687" t="s">
        <v>1682</v>
      </c>
      <c r="B16" s="4474">
        <v>0</v>
      </c>
      <c r="C16" s="4474">
        <v>7.5</v>
      </c>
      <c r="D16" s="4468">
        <v>9.5</v>
      </c>
      <c r="E16" s="4473">
        <v>8.5</v>
      </c>
    </row>
    <row r="17" spans="1:5" ht="18" customHeight="1">
      <c r="A17" s="679" t="s">
        <v>1691</v>
      </c>
      <c r="B17" s="4468">
        <v>3</v>
      </c>
      <c r="C17" s="4468">
        <v>3.1</v>
      </c>
      <c r="D17" s="4468">
        <v>3.6</v>
      </c>
      <c r="E17" s="4473">
        <v>3.4</v>
      </c>
    </row>
    <row r="18" spans="1:5" s="676" customFormat="1" ht="18" customHeight="1">
      <c r="A18" s="682" t="s">
        <v>1692</v>
      </c>
      <c r="B18" s="4471">
        <v>3</v>
      </c>
      <c r="C18" s="4471">
        <v>2.9</v>
      </c>
      <c r="D18" s="4471">
        <v>3.5</v>
      </c>
      <c r="E18" s="4472">
        <v>3.4</v>
      </c>
    </row>
    <row r="19" spans="1:5" ht="18" customHeight="1">
      <c r="A19" s="679" t="s">
        <v>1651</v>
      </c>
      <c r="B19" s="4468">
        <v>3.9</v>
      </c>
      <c r="C19" s="4468">
        <v>3.7</v>
      </c>
      <c r="D19" s="4468">
        <v>3.5</v>
      </c>
      <c r="E19" s="4473">
        <v>3.2</v>
      </c>
    </row>
    <row r="20" spans="1:5" ht="18" customHeight="1">
      <c r="A20" s="687" t="s">
        <v>1693</v>
      </c>
      <c r="B20" s="4468">
        <v>9.1999999999999993</v>
      </c>
      <c r="C20" s="4468">
        <v>4.5999999999999996</v>
      </c>
      <c r="D20" s="4468">
        <v>4.0999999999999996</v>
      </c>
      <c r="E20" s="4473">
        <v>-1.1000000000000001</v>
      </c>
    </row>
    <row r="21" spans="1:5" ht="18" customHeight="1">
      <c r="A21" s="679" t="s">
        <v>1653</v>
      </c>
      <c r="B21" s="4468">
        <v>5.9</v>
      </c>
      <c r="C21" s="4468">
        <v>5.5</v>
      </c>
      <c r="D21" s="4468">
        <v>5.5</v>
      </c>
      <c r="E21" s="4473">
        <v>5.5</v>
      </c>
    </row>
    <row r="22" spans="1:5" ht="18" customHeight="1">
      <c r="A22" s="687" t="s">
        <v>1654</v>
      </c>
      <c r="B22" s="4468">
        <v>5.7</v>
      </c>
      <c r="C22" s="4468">
        <v>5.5</v>
      </c>
      <c r="D22" s="4468">
        <v>5.4</v>
      </c>
      <c r="E22" s="4473">
        <v>5.2</v>
      </c>
    </row>
    <row r="23" spans="1:5" s="676" customFormat="1" ht="18" customHeight="1">
      <c r="A23" s="4379" t="s">
        <v>1655</v>
      </c>
      <c r="B23" s="4471">
        <v>6</v>
      </c>
      <c r="C23" s="4471">
        <v>6</v>
      </c>
      <c r="D23" s="4471">
        <v>5.7</v>
      </c>
      <c r="E23" s="4472">
        <v>5.4</v>
      </c>
    </row>
    <row r="24" spans="1:5" s="676" customFormat="1" ht="18" customHeight="1">
      <c r="A24" s="4379" t="s">
        <v>1656</v>
      </c>
      <c r="B24" s="4471">
        <v>6.5</v>
      </c>
      <c r="C24" s="4471">
        <v>6.5</v>
      </c>
      <c r="D24" s="4471">
        <v>6.5</v>
      </c>
      <c r="E24" s="4472">
        <v>6.3</v>
      </c>
    </row>
    <row r="25" spans="1:5" s="676" customFormat="1" ht="18" customHeight="1">
      <c r="A25" s="4379" t="s">
        <v>1694</v>
      </c>
      <c r="B25" s="4471">
        <v>5.2</v>
      </c>
      <c r="C25" s="4471">
        <v>4.9000000000000004</v>
      </c>
      <c r="D25" s="4471">
        <v>4.8</v>
      </c>
      <c r="E25" s="4472">
        <v>5</v>
      </c>
    </row>
    <row r="26" spans="1:5" s="676" customFormat="1" ht="18" customHeight="1">
      <c r="A26" s="4379" t="s">
        <v>1645</v>
      </c>
      <c r="B26" s="4471">
        <v>5</v>
      </c>
      <c r="C26" s="4471">
        <v>3.8</v>
      </c>
      <c r="D26" s="4471">
        <v>4.5</v>
      </c>
      <c r="E26" s="4472">
        <v>4.0999999999999996</v>
      </c>
    </row>
    <row r="27" spans="1:5" ht="18" customHeight="1">
      <c r="A27" s="687" t="s">
        <v>1659</v>
      </c>
      <c r="B27" s="4468">
        <v>4.0999999999999996</v>
      </c>
      <c r="C27" s="4468">
        <v>3.4</v>
      </c>
      <c r="D27" s="4468">
        <v>3.2</v>
      </c>
      <c r="E27" s="4473">
        <v>3.4</v>
      </c>
    </row>
    <row r="28" spans="1:5" s="676" customFormat="1" ht="18" customHeight="1">
      <c r="A28" s="4379" t="s">
        <v>1695</v>
      </c>
      <c r="B28" s="4471">
        <v>3.9</v>
      </c>
      <c r="C28" s="4471">
        <v>3</v>
      </c>
      <c r="D28" s="4471">
        <v>3</v>
      </c>
      <c r="E28" s="4472">
        <v>3.1</v>
      </c>
    </row>
    <row r="29" spans="1:5" ht="18" customHeight="1">
      <c r="A29" s="687" t="s">
        <v>1696</v>
      </c>
      <c r="B29" s="4468">
        <v>5.7</v>
      </c>
      <c r="C29" s="4468">
        <v>5.3</v>
      </c>
      <c r="D29" s="4468">
        <v>5.0999999999999996</v>
      </c>
      <c r="E29" s="4473">
        <v>5.0999999999999996</v>
      </c>
    </row>
    <row r="30" spans="1:5" ht="18" customHeight="1">
      <c r="A30" s="4477" t="s">
        <v>1697</v>
      </c>
      <c r="B30" s="4468">
        <v>5.9</v>
      </c>
      <c r="C30" s="4468">
        <v>5.8</v>
      </c>
      <c r="D30" s="4468">
        <v>5.7</v>
      </c>
      <c r="E30" s="4473">
        <v>5.2</v>
      </c>
    </row>
    <row r="31" spans="1:5" ht="18" customHeight="1">
      <c r="A31" s="4477" t="s">
        <v>1663</v>
      </c>
      <c r="B31" s="4468">
        <v>2.7</v>
      </c>
      <c r="C31" s="4468">
        <v>0.6</v>
      </c>
      <c r="D31" s="4468">
        <v>1.8</v>
      </c>
      <c r="E31" s="4473">
        <v>1.4</v>
      </c>
    </row>
    <row r="32" spans="1:5" ht="18" customHeight="1">
      <c r="A32" s="687" t="s">
        <v>1664</v>
      </c>
      <c r="B32" s="4468">
        <v>0.8</v>
      </c>
      <c r="C32" s="4468">
        <v>1.8</v>
      </c>
      <c r="D32" s="4468">
        <v>2.4</v>
      </c>
      <c r="E32" s="4473">
        <v>1</v>
      </c>
    </row>
    <row r="33" spans="1:5" ht="18" customHeight="1">
      <c r="A33" s="687" t="s">
        <v>1665</v>
      </c>
      <c r="B33" s="4468">
        <v>2.2000000000000002</v>
      </c>
      <c r="C33" s="4468">
        <v>4.5</v>
      </c>
      <c r="D33" s="4468">
        <v>4.0999999999999996</v>
      </c>
      <c r="E33" s="4473">
        <v>3.2</v>
      </c>
    </row>
    <row r="34" spans="1:5" ht="18" customHeight="1">
      <c r="A34" s="688" t="s">
        <v>1666</v>
      </c>
      <c r="B34" s="4468">
        <v>4.7</v>
      </c>
      <c r="C34" s="4468">
        <v>4.7</v>
      </c>
      <c r="D34" s="4468">
        <v>4.5999999999999996</v>
      </c>
      <c r="E34" s="4473">
        <v>4.2</v>
      </c>
    </row>
    <row r="35" spans="1:5" s="4490" customFormat="1" ht="18" customHeight="1">
      <c r="A35" s="679" t="s">
        <v>1667</v>
      </c>
      <c r="B35" s="4478">
        <v>3.1</v>
      </c>
      <c r="C35" s="4478">
        <v>3.1</v>
      </c>
      <c r="D35" s="4468">
        <v>3.5</v>
      </c>
      <c r="E35" s="4473">
        <v>3.3</v>
      </c>
    </row>
    <row r="36" spans="1:5" ht="18" customHeight="1">
      <c r="A36" s="4479" t="s">
        <v>1698</v>
      </c>
      <c r="B36" s="4469">
        <v>3.6</v>
      </c>
      <c r="C36" s="4469">
        <v>3.6</v>
      </c>
      <c r="D36" s="4480">
        <v>3.6</v>
      </c>
      <c r="E36" s="4481">
        <v>3.2</v>
      </c>
    </row>
    <row r="37" spans="1:5" ht="18" customHeight="1">
      <c r="A37" s="4479" t="s">
        <v>1699</v>
      </c>
      <c r="B37" s="4469">
        <v>3.6</v>
      </c>
      <c r="C37" s="4469">
        <v>3.7</v>
      </c>
      <c r="D37" s="4480">
        <v>3.7</v>
      </c>
      <c r="E37" s="4481">
        <v>3.2</v>
      </c>
    </row>
    <row r="38" spans="1:5" s="676" customFormat="1" ht="18" customHeight="1">
      <c r="A38" s="4479" t="s">
        <v>1700</v>
      </c>
      <c r="B38" s="4469">
        <v>5.7</v>
      </c>
      <c r="C38" s="4469">
        <v>5.8</v>
      </c>
      <c r="D38" s="4480">
        <v>5</v>
      </c>
      <c r="E38" s="4481">
        <v>1.9</v>
      </c>
    </row>
    <row r="39" spans="1:5" ht="18" customHeight="1">
      <c r="A39" s="4479" t="s">
        <v>1701</v>
      </c>
      <c r="B39" s="4480">
        <v>3.8</v>
      </c>
      <c r="C39" s="4480">
        <v>3.8</v>
      </c>
      <c r="D39" s="4480">
        <v>3.8</v>
      </c>
      <c r="E39" s="4481">
        <v>3</v>
      </c>
    </row>
    <row r="40" spans="1:5" ht="18" customHeight="1">
      <c r="A40" s="4491" t="s">
        <v>1702</v>
      </c>
      <c r="B40" s="4469">
        <v>0</v>
      </c>
      <c r="C40" s="4469">
        <v>0</v>
      </c>
      <c r="D40" s="4468">
        <v>0</v>
      </c>
      <c r="E40" s="4468"/>
    </row>
    <row r="41" spans="1:5" ht="18" customHeight="1">
      <c r="A41" s="4434"/>
      <c r="B41" s="4469"/>
      <c r="C41" s="4469"/>
      <c r="D41" s="4469"/>
      <c r="E41" s="4468"/>
    </row>
    <row r="42" spans="1:5" ht="18" customHeight="1">
      <c r="A42" s="4455" t="s">
        <v>1703</v>
      </c>
      <c r="B42" s="4480">
        <v>-5.0999999999999996</v>
      </c>
      <c r="C42" s="4480">
        <v>0.3</v>
      </c>
      <c r="D42" s="4480">
        <v>-4.5</v>
      </c>
      <c r="E42" s="4481">
        <v>-5.6</v>
      </c>
    </row>
    <row r="43" spans="1:5" s="676" customFormat="1" ht="8.25" customHeight="1">
      <c r="A43" s="4334"/>
      <c r="B43" s="4492"/>
      <c r="C43" s="4492"/>
      <c r="D43" s="4493"/>
      <c r="E43" s="4492"/>
    </row>
    <row r="44" spans="1:5">
      <c r="A44" s="4326" t="s">
        <v>1632</v>
      </c>
    </row>
  </sheetData>
  <mergeCells count="1">
    <mergeCell ref="A1:C1"/>
  </mergeCells>
  <hyperlinks>
    <hyperlink ref="A1" location="CONTENT!A1" display="Back to table of contents"/>
  </hyperlinks>
  <pageMargins left="0.52" right="0.48" top="0.64"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CL42"/>
  <sheetViews>
    <sheetView workbookViewId="0">
      <selection sqref="A1:XFD1"/>
    </sheetView>
  </sheetViews>
  <sheetFormatPr defaultColWidth="9.1640625" defaultRowHeight="12.75"/>
  <cols>
    <col min="1" max="1" width="54.5" style="743" customWidth="1"/>
    <col min="2" max="5" width="8.6640625" style="743" customWidth="1"/>
    <col min="6" max="16384" width="9.1640625" style="743"/>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4466" customFormat="1" ht="20.25" customHeight="1">
      <c r="A2" s="675" t="s">
        <v>1704</v>
      </c>
    </row>
    <row r="3" spans="1:90" ht="5.25" customHeight="1">
      <c r="A3" s="2509"/>
    </row>
    <row r="4" spans="1:90" ht="18" customHeight="1">
      <c r="A4" s="4467"/>
      <c r="B4" s="4329">
        <v>2016</v>
      </c>
      <c r="C4" s="4329">
        <v>2017</v>
      </c>
      <c r="D4" s="4329" t="s">
        <v>1705</v>
      </c>
      <c r="E4" s="4330" t="s">
        <v>1706</v>
      </c>
    </row>
    <row r="5" spans="1:90" s="4389" customFormat="1" ht="18" customHeight="1">
      <c r="A5" s="679" t="s">
        <v>1680</v>
      </c>
      <c r="B5" s="4468">
        <v>3.4</v>
      </c>
      <c r="C5" s="4468">
        <v>2.2999999999999998</v>
      </c>
      <c r="D5" s="4469">
        <v>-4.0999999999999996</v>
      </c>
      <c r="E5" s="4470">
        <v>3.5</v>
      </c>
    </row>
    <row r="6" spans="1:90" s="676" customFormat="1" ht="18" customHeight="1">
      <c r="A6" s="682" t="s">
        <v>1638</v>
      </c>
      <c r="B6" s="4471">
        <v>0.5</v>
      </c>
      <c r="C6" s="4471">
        <v>-17.7</v>
      </c>
      <c r="D6" s="4471">
        <v>-17.100000000000001</v>
      </c>
      <c r="E6" s="4472">
        <v>-3.3</v>
      </c>
    </row>
    <row r="7" spans="1:90" s="676" customFormat="1" ht="18" customHeight="1">
      <c r="A7" s="682" t="s">
        <v>1639</v>
      </c>
      <c r="B7" s="4471">
        <v>4.4000000000000004</v>
      </c>
      <c r="C7" s="4471">
        <v>8</v>
      </c>
      <c r="D7" s="4471">
        <v>-1.5</v>
      </c>
      <c r="E7" s="4472">
        <v>4.5999999999999996</v>
      </c>
    </row>
    <row r="8" spans="1:90" s="4389" customFormat="1" ht="18" customHeight="1">
      <c r="A8" s="679" t="s">
        <v>1686</v>
      </c>
      <c r="B8" s="4468">
        <v>0.6</v>
      </c>
      <c r="C8" s="4468">
        <v>4.0999999999999996</v>
      </c>
      <c r="D8" s="4468">
        <v>6.9</v>
      </c>
      <c r="E8" s="4473">
        <v>0.1</v>
      </c>
    </row>
    <row r="9" spans="1:90" s="4389" customFormat="1" ht="18" customHeight="1">
      <c r="A9" s="679" t="s">
        <v>1681</v>
      </c>
      <c r="B9" s="4468">
        <v>0.6</v>
      </c>
      <c r="C9" s="4474">
        <v>-1.4</v>
      </c>
      <c r="D9" s="4468">
        <v>0.4</v>
      </c>
      <c r="E9" s="4473">
        <v>-0.4</v>
      </c>
    </row>
    <row r="10" spans="1:90" s="676" customFormat="1" ht="18" customHeight="1">
      <c r="A10" s="682" t="s">
        <v>1642</v>
      </c>
      <c r="B10" s="4471">
        <v>29.5</v>
      </c>
      <c r="C10" s="4471">
        <v>-27.3</v>
      </c>
      <c r="D10" s="4475">
        <v>-19</v>
      </c>
      <c r="E10" s="4476">
        <v>-3.1</v>
      </c>
    </row>
    <row r="11" spans="1:90" s="676" customFormat="1" ht="18" customHeight="1">
      <c r="A11" s="682" t="s">
        <v>1687</v>
      </c>
      <c r="B11" s="4471">
        <v>1.2</v>
      </c>
      <c r="C11" s="4471">
        <v>0.5</v>
      </c>
      <c r="D11" s="4471">
        <v>-1.7</v>
      </c>
      <c r="E11" s="4472">
        <v>-0.1</v>
      </c>
    </row>
    <row r="12" spans="1:90" s="676" customFormat="1" ht="18" customHeight="1">
      <c r="A12" s="682" t="s">
        <v>1688</v>
      </c>
      <c r="B12" s="4471">
        <v>1</v>
      </c>
      <c r="C12" s="4471">
        <v>-0.9</v>
      </c>
      <c r="D12" s="4471">
        <v>5.0999999999999996</v>
      </c>
      <c r="E12" s="4472">
        <v>2.1</v>
      </c>
    </row>
    <row r="13" spans="1:90" s="676" customFormat="1" ht="18" customHeight="1">
      <c r="A13" s="682" t="s">
        <v>1645</v>
      </c>
      <c r="B13" s="4471">
        <v>-1.5</v>
      </c>
      <c r="C13" s="4471">
        <v>-2.5</v>
      </c>
      <c r="D13" s="4471">
        <v>-0.4</v>
      </c>
      <c r="E13" s="4472">
        <v>-2.4</v>
      </c>
    </row>
    <row r="14" spans="1:90" s="4389" customFormat="1" ht="18" customHeight="1">
      <c r="A14" s="679" t="s">
        <v>1689</v>
      </c>
      <c r="B14" s="4468">
        <v>25358.5891723104</v>
      </c>
      <c r="C14" s="4468">
        <v>-22.2</v>
      </c>
      <c r="D14" s="4468">
        <v>1.3</v>
      </c>
      <c r="E14" s="4473">
        <v>-5.4</v>
      </c>
    </row>
    <row r="15" spans="1:90" s="4389" customFormat="1" ht="18" customHeight="1">
      <c r="A15" s="687" t="s">
        <v>1690</v>
      </c>
      <c r="B15" s="4468">
        <v>1.3</v>
      </c>
      <c r="C15" s="4468">
        <v>1.3</v>
      </c>
      <c r="D15" s="4468">
        <v>4.9000000000000004</v>
      </c>
      <c r="E15" s="4473">
        <v>0.3</v>
      </c>
    </row>
    <row r="16" spans="1:90" s="4389" customFormat="1" ht="18" customHeight="1">
      <c r="A16" s="687" t="s">
        <v>1682</v>
      </c>
      <c r="B16" s="4474">
        <v>0</v>
      </c>
      <c r="C16" s="4468">
        <v>0.9</v>
      </c>
      <c r="D16" s="4468">
        <v>3.3</v>
      </c>
      <c r="E16" s="4473">
        <v>1.7</v>
      </c>
    </row>
    <row r="17" spans="1:5" s="4389" customFormat="1" ht="18" customHeight="1">
      <c r="A17" s="687" t="s">
        <v>1649</v>
      </c>
      <c r="B17" s="4468">
        <v>1.9</v>
      </c>
      <c r="C17" s="4468">
        <v>3.5</v>
      </c>
      <c r="D17" s="4468">
        <v>3</v>
      </c>
      <c r="E17" s="4473">
        <v>1.2</v>
      </c>
    </row>
    <row r="18" spans="1:5" s="676" customFormat="1" ht="18" customHeight="1">
      <c r="A18" s="682" t="s">
        <v>1692</v>
      </c>
      <c r="B18" s="4471">
        <v>2</v>
      </c>
      <c r="C18" s="4471">
        <v>3.6</v>
      </c>
      <c r="D18" s="4471">
        <v>3</v>
      </c>
      <c r="E18" s="4472">
        <v>1.2</v>
      </c>
    </row>
    <row r="19" spans="1:5" s="676" customFormat="1" ht="18" customHeight="1">
      <c r="A19" s="679" t="s">
        <v>1651</v>
      </c>
      <c r="B19" s="4468">
        <v>3.5</v>
      </c>
      <c r="C19" s="4468">
        <v>2.6</v>
      </c>
      <c r="D19" s="4468">
        <v>1.2</v>
      </c>
      <c r="E19" s="4473">
        <v>1.5</v>
      </c>
    </row>
    <row r="20" spans="1:5" s="4389" customFormat="1" ht="18" customHeight="1">
      <c r="A20" s="687" t="s">
        <v>1693</v>
      </c>
      <c r="B20" s="4468">
        <v>4</v>
      </c>
      <c r="C20" s="4468">
        <v>3.2</v>
      </c>
      <c r="D20" s="4468">
        <v>2</v>
      </c>
      <c r="E20" s="4473">
        <v>-0.3</v>
      </c>
    </row>
    <row r="21" spans="1:5" s="4389" customFormat="1" ht="18" customHeight="1">
      <c r="A21" s="679" t="s">
        <v>1653</v>
      </c>
      <c r="B21" s="4468">
        <v>-2.2999999999999998</v>
      </c>
      <c r="C21" s="4468">
        <v>-1.7</v>
      </c>
      <c r="D21" s="4468">
        <v>-0.4</v>
      </c>
      <c r="E21" s="4473">
        <v>-0.5</v>
      </c>
    </row>
    <row r="22" spans="1:5" s="4389" customFormat="1" ht="18" customHeight="1">
      <c r="A22" s="687" t="s">
        <v>1654</v>
      </c>
      <c r="B22" s="4468">
        <v>1.2</v>
      </c>
      <c r="C22" s="4468">
        <v>-1.9</v>
      </c>
      <c r="D22" s="4468">
        <v>-2.6</v>
      </c>
      <c r="E22" s="4473">
        <v>-0.5</v>
      </c>
    </row>
    <row r="23" spans="1:5" s="676" customFormat="1" ht="18" customHeight="1">
      <c r="A23" s="4379" t="s">
        <v>1655</v>
      </c>
      <c r="B23" s="4471">
        <v>1.9</v>
      </c>
      <c r="C23" s="4471">
        <v>1.4</v>
      </c>
      <c r="D23" s="4471">
        <v>0.3</v>
      </c>
      <c r="E23" s="4472">
        <v>1.4</v>
      </c>
    </row>
    <row r="24" spans="1:5" s="676" customFormat="1" ht="18" customHeight="1">
      <c r="A24" s="4379" t="s">
        <v>1656</v>
      </c>
      <c r="B24" s="4471">
        <v>-3.9</v>
      </c>
      <c r="C24" s="4471">
        <v>-1.9</v>
      </c>
      <c r="D24" s="4475">
        <v>-3.4</v>
      </c>
      <c r="E24" s="4472">
        <v>0.3</v>
      </c>
    </row>
    <row r="25" spans="1:5" s="676" customFormat="1" ht="18" customHeight="1">
      <c r="A25" s="4379" t="s">
        <v>1694</v>
      </c>
      <c r="B25" s="4471">
        <v>1</v>
      </c>
      <c r="C25" s="4471">
        <v>-10</v>
      </c>
      <c r="D25" s="4471">
        <v>-10.1</v>
      </c>
      <c r="E25" s="4472">
        <v>-6.6</v>
      </c>
    </row>
    <row r="26" spans="1:5" s="676" customFormat="1" ht="18" customHeight="1">
      <c r="A26" s="4379" t="s">
        <v>1645</v>
      </c>
      <c r="B26" s="4471">
        <v>0.6</v>
      </c>
      <c r="C26" s="4471">
        <v>1.1000000000000001</v>
      </c>
      <c r="D26" s="4471">
        <v>-1.3</v>
      </c>
      <c r="E26" s="4472">
        <v>0.8</v>
      </c>
    </row>
    <row r="27" spans="1:5" s="4389" customFormat="1" ht="18" customHeight="1">
      <c r="A27" s="687" t="s">
        <v>1659</v>
      </c>
      <c r="B27" s="4468">
        <v>-0.1</v>
      </c>
      <c r="C27" s="4468">
        <v>1.3</v>
      </c>
      <c r="D27" s="4468">
        <v>0.9</v>
      </c>
      <c r="E27" s="4473">
        <v>-0.1</v>
      </c>
    </row>
    <row r="28" spans="1:5" s="676" customFormat="1" ht="18" customHeight="1">
      <c r="A28" s="4379" t="s">
        <v>1695</v>
      </c>
      <c r="B28" s="4471">
        <v>-0.3</v>
      </c>
      <c r="C28" s="4471">
        <v>0.8</v>
      </c>
      <c r="D28" s="4471">
        <v>0.3</v>
      </c>
      <c r="E28" s="4472">
        <v>-0.2</v>
      </c>
    </row>
    <row r="29" spans="1:5" s="4389" customFormat="1" ht="18" customHeight="1">
      <c r="A29" s="687" t="s">
        <v>1696</v>
      </c>
      <c r="B29" s="4468">
        <v>1</v>
      </c>
      <c r="C29" s="4468">
        <v>3.7</v>
      </c>
      <c r="D29" s="4468">
        <v>3.2</v>
      </c>
      <c r="E29" s="4473">
        <v>0.5</v>
      </c>
    </row>
    <row r="30" spans="1:5" s="4389" customFormat="1" ht="18" customHeight="1">
      <c r="A30" s="4477" t="s">
        <v>1697</v>
      </c>
      <c r="B30" s="4468">
        <v>1</v>
      </c>
      <c r="C30" s="4468">
        <v>3.7</v>
      </c>
      <c r="D30" s="4468">
        <v>3.2</v>
      </c>
      <c r="E30" s="4473">
        <v>0.5</v>
      </c>
    </row>
    <row r="31" spans="1:5" s="4389" customFormat="1" ht="18" customHeight="1">
      <c r="A31" s="4477" t="s">
        <v>1663</v>
      </c>
      <c r="B31" s="4468">
        <v>8.1</v>
      </c>
      <c r="C31" s="4468">
        <v>1.4</v>
      </c>
      <c r="D31" s="4468">
        <v>1.8</v>
      </c>
      <c r="E31" s="4473">
        <v>1.9</v>
      </c>
    </row>
    <row r="32" spans="1:5" s="4389" customFormat="1" ht="18" customHeight="1">
      <c r="A32" s="687" t="s">
        <v>1664</v>
      </c>
      <c r="B32" s="4468">
        <v>6.6</v>
      </c>
      <c r="C32" s="4468">
        <v>2.2000000000000002</v>
      </c>
      <c r="D32" s="4468">
        <v>1.8</v>
      </c>
      <c r="E32" s="4473">
        <v>-0.4</v>
      </c>
    </row>
    <row r="33" spans="1:5" s="4389" customFormat="1" ht="18" customHeight="1">
      <c r="A33" s="687" t="s">
        <v>1665</v>
      </c>
      <c r="B33" s="4468">
        <v>6.2</v>
      </c>
      <c r="C33" s="4468">
        <v>3.2</v>
      </c>
      <c r="D33" s="4468">
        <v>2.4</v>
      </c>
      <c r="E33" s="4473">
        <v>1.9</v>
      </c>
    </row>
    <row r="34" spans="1:5" s="4389" customFormat="1" ht="18" customHeight="1">
      <c r="A34" s="688" t="s">
        <v>1666</v>
      </c>
      <c r="B34" s="4468">
        <v>1.7</v>
      </c>
      <c r="C34" s="4468">
        <v>3.8</v>
      </c>
      <c r="D34" s="4468">
        <v>3.1</v>
      </c>
      <c r="E34" s="4473">
        <v>0.5</v>
      </c>
    </row>
    <row r="35" spans="1:5" s="4389" customFormat="1" ht="18" customHeight="1">
      <c r="A35" s="679" t="s">
        <v>1667</v>
      </c>
      <c r="B35" s="4478">
        <v>1.3</v>
      </c>
      <c r="C35" s="4478">
        <v>3.9</v>
      </c>
      <c r="D35" s="4468">
        <v>3.5</v>
      </c>
      <c r="E35" s="4473">
        <v>0.7</v>
      </c>
    </row>
    <row r="36" spans="1:5" s="4389" customFormat="1" ht="18" customHeight="1">
      <c r="A36" s="4479" t="s">
        <v>1698</v>
      </c>
      <c r="B36" s="4480">
        <v>2.5</v>
      </c>
      <c r="C36" s="4480">
        <v>0.8</v>
      </c>
      <c r="D36" s="4480">
        <v>1.2</v>
      </c>
      <c r="E36" s="4481">
        <v>0.4</v>
      </c>
    </row>
    <row r="37" spans="1:5" s="4389" customFormat="1" ht="18" customHeight="1">
      <c r="A37" s="4479" t="s">
        <v>1707</v>
      </c>
      <c r="B37" s="4482">
        <v>-0.3</v>
      </c>
      <c r="C37" s="4480">
        <v>4.8</v>
      </c>
      <c r="D37" s="4480">
        <v>3.6</v>
      </c>
      <c r="E37" s="4481">
        <v>1.1000000000000001</v>
      </c>
    </row>
    <row r="38" spans="1:5" s="4389" customFormat="1" ht="18" customHeight="1">
      <c r="A38" s="4483" t="s">
        <v>1708</v>
      </c>
      <c r="B38" s="4480">
        <v>2.1</v>
      </c>
      <c r="C38" s="4480">
        <v>1.3</v>
      </c>
      <c r="D38" s="4480">
        <v>1.4</v>
      </c>
      <c r="E38" s="4481">
        <v>0.5</v>
      </c>
    </row>
    <row r="39" spans="1:5" ht="18" customHeight="1">
      <c r="A39" s="4484"/>
      <c r="B39" s="4468"/>
      <c r="C39" s="4468"/>
      <c r="D39" s="4468"/>
    </row>
    <row r="40" spans="1:5" ht="18" customHeight="1">
      <c r="A40" s="4455" t="s">
        <v>1703</v>
      </c>
      <c r="B40" s="4480">
        <v>1.1371130258486906</v>
      </c>
      <c r="C40" s="4480">
        <v>-1.6058779075830532</v>
      </c>
      <c r="D40" s="4485">
        <v>3.2904889296861084</v>
      </c>
      <c r="E40" s="4486">
        <v>1.0428653332025917</v>
      </c>
    </row>
    <row r="41" spans="1:5" ht="9" customHeight="1">
      <c r="A41" s="4334"/>
    </row>
    <row r="42" spans="1:5" ht="17.25" customHeight="1">
      <c r="A42" s="4326" t="s">
        <v>1632</v>
      </c>
    </row>
  </sheetData>
  <mergeCells count="1">
    <mergeCell ref="A1:C1"/>
  </mergeCells>
  <hyperlinks>
    <hyperlink ref="A1" location="CONTENT!A1" display="Back to table of contents"/>
  </hyperlinks>
  <pageMargins left="0.52" right="0.48" top="0.64"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CL47"/>
  <sheetViews>
    <sheetView workbookViewId="0">
      <pane xSplit="1" ySplit="4" topLeftCell="B5" activePane="bottomRight" state="frozen"/>
      <selection sqref="A1:XFD1"/>
      <selection pane="topRight" sqref="A1:XFD1"/>
      <selection pane="bottomLeft" sqref="A1:XFD1"/>
      <selection pane="bottomRight" sqref="A1:XFD1"/>
    </sheetView>
  </sheetViews>
  <sheetFormatPr defaultColWidth="9.1640625" defaultRowHeight="12"/>
  <cols>
    <col min="1" max="1" width="45.6640625" style="4434" customWidth="1"/>
    <col min="2" max="4" width="10.1640625" style="4434" bestFit="1" customWidth="1"/>
    <col min="5" max="5" width="13.6640625" style="4434" customWidth="1"/>
    <col min="6" max="16384" width="9.1640625" style="4434"/>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7.25" customHeight="1">
      <c r="A2" s="675" t="s">
        <v>1709</v>
      </c>
    </row>
    <row r="3" spans="1:90" ht="11.25" customHeight="1">
      <c r="A3" s="4435"/>
      <c r="C3" s="4436"/>
      <c r="E3" s="4436" t="s">
        <v>1634</v>
      </c>
    </row>
    <row r="4" spans="1:90" ht="15" customHeight="1">
      <c r="A4" s="4437"/>
      <c r="B4" s="4329">
        <v>2016</v>
      </c>
      <c r="C4" s="4329">
        <v>2017</v>
      </c>
      <c r="D4" s="4329" t="s">
        <v>1710</v>
      </c>
      <c r="E4" s="4330" t="s">
        <v>1711</v>
      </c>
    </row>
    <row r="5" spans="1:90" ht="15" customHeight="1">
      <c r="A5" s="4438" t="s">
        <v>1712</v>
      </c>
      <c r="B5" s="4439">
        <v>386956</v>
      </c>
      <c r="C5" s="4439">
        <v>411463</v>
      </c>
      <c r="D5" s="4440">
        <v>438177</v>
      </c>
      <c r="E5" s="4441">
        <v>454399</v>
      </c>
    </row>
    <row r="6" spans="1:90" s="4444" customFormat="1" ht="15" customHeight="1">
      <c r="A6" s="682" t="s">
        <v>1713</v>
      </c>
      <c r="B6" s="4442">
        <v>319809</v>
      </c>
      <c r="C6" s="4442">
        <v>342146</v>
      </c>
      <c r="D6" s="4442">
        <v>364500</v>
      </c>
      <c r="E6" s="4443">
        <v>378047</v>
      </c>
    </row>
    <row r="7" spans="1:90" s="4444" customFormat="1" ht="15" customHeight="1">
      <c r="A7" s="682" t="s">
        <v>1714</v>
      </c>
      <c r="B7" s="4442">
        <v>67147</v>
      </c>
      <c r="C7" s="4442">
        <v>69317</v>
      </c>
      <c r="D7" s="4442">
        <v>73677</v>
      </c>
      <c r="E7" s="4443">
        <v>76352</v>
      </c>
    </row>
    <row r="8" spans="1:90" s="4447" customFormat="1" ht="15" customHeight="1">
      <c r="A8" s="768" t="s">
        <v>1715</v>
      </c>
      <c r="B8" s="4445">
        <v>27665</v>
      </c>
      <c r="C8" s="4445">
        <v>28515</v>
      </c>
      <c r="D8" s="4445">
        <v>30311</v>
      </c>
      <c r="E8" s="4446">
        <v>31360</v>
      </c>
    </row>
    <row r="9" spans="1:90" s="4447" customFormat="1" ht="15" customHeight="1">
      <c r="A9" s="768" t="s">
        <v>1716</v>
      </c>
      <c r="B9" s="4445">
        <v>39483</v>
      </c>
      <c r="C9" s="4445">
        <v>40802</v>
      </c>
      <c r="D9" s="4445">
        <v>43366</v>
      </c>
      <c r="E9" s="4446">
        <v>44993</v>
      </c>
    </row>
    <row r="10" spans="1:90" ht="15" customHeight="1">
      <c r="A10" s="4438" t="s">
        <v>1717</v>
      </c>
      <c r="B10" s="4439">
        <v>74990</v>
      </c>
      <c r="C10" s="4439">
        <v>79499</v>
      </c>
      <c r="D10" s="4439">
        <v>90242</v>
      </c>
      <c r="E10" s="4448">
        <v>97746</v>
      </c>
    </row>
    <row r="11" spans="1:90" s="4444" customFormat="1" ht="15" customHeight="1">
      <c r="A11" s="682" t="s">
        <v>1718</v>
      </c>
      <c r="B11" s="4442">
        <v>55797</v>
      </c>
      <c r="C11" s="4442">
        <v>60624</v>
      </c>
      <c r="D11" s="4442">
        <v>68375</v>
      </c>
      <c r="E11" s="4443">
        <v>71113</v>
      </c>
    </row>
    <row r="12" spans="1:90" s="4444" customFormat="1" ht="15" customHeight="1">
      <c r="A12" s="682" t="s">
        <v>1719</v>
      </c>
      <c r="B12" s="4442">
        <v>19193</v>
      </c>
      <c r="C12" s="4442">
        <v>18875</v>
      </c>
      <c r="D12" s="4442">
        <v>21867</v>
      </c>
      <c r="E12" s="4443">
        <v>26633</v>
      </c>
    </row>
    <row r="13" spans="1:90" ht="15" customHeight="1">
      <c r="A13" s="4438" t="s">
        <v>1720</v>
      </c>
      <c r="B13" s="4439">
        <v>2837</v>
      </c>
      <c r="C13" s="4439">
        <v>4055</v>
      </c>
      <c r="D13" s="4439">
        <v>3145</v>
      </c>
      <c r="E13" s="4448">
        <v>1100</v>
      </c>
    </row>
    <row r="14" spans="1:90" ht="15" customHeight="1">
      <c r="A14" s="4438" t="s">
        <v>1721</v>
      </c>
      <c r="B14" s="4439">
        <v>25358.5891723104</v>
      </c>
      <c r="C14" s="4439">
        <v>194090</v>
      </c>
      <c r="D14" s="4439">
        <v>197139</v>
      </c>
      <c r="E14" s="4448">
        <v>191941</v>
      </c>
    </row>
    <row r="15" spans="1:90" s="4444" customFormat="1" ht="15" customHeight="1">
      <c r="A15" s="4379" t="s">
        <v>1722</v>
      </c>
      <c r="B15" s="4442">
        <v>84456</v>
      </c>
      <c r="C15" s="4442">
        <v>80680</v>
      </c>
      <c r="D15" s="4442">
        <v>80339</v>
      </c>
      <c r="E15" s="4443">
        <v>79060</v>
      </c>
    </row>
    <row r="16" spans="1:90" s="4444" customFormat="1" ht="15" customHeight="1">
      <c r="A16" s="682" t="s">
        <v>1723</v>
      </c>
      <c r="B16" s="4442">
        <v>107929</v>
      </c>
      <c r="C16" s="4442">
        <v>113410</v>
      </c>
      <c r="D16" s="4442">
        <v>116800</v>
      </c>
      <c r="E16" s="4443">
        <v>112881</v>
      </c>
    </row>
    <row r="17" spans="1:6" ht="15" customHeight="1">
      <c r="A17" s="4438" t="s">
        <v>1724</v>
      </c>
      <c r="B17" s="4439">
        <v>233622</v>
      </c>
      <c r="C17" s="4439">
        <v>251066</v>
      </c>
      <c r="D17" s="4439">
        <v>259978</v>
      </c>
      <c r="E17" s="4448">
        <v>267408</v>
      </c>
    </row>
    <row r="18" spans="1:6" s="4444" customFormat="1" ht="15" customHeight="1">
      <c r="A18" s="4379" t="s">
        <v>1725</v>
      </c>
      <c r="B18" s="4442">
        <v>156650</v>
      </c>
      <c r="C18" s="4442">
        <v>171780</v>
      </c>
      <c r="D18" s="4442">
        <v>182900</v>
      </c>
      <c r="E18" s="4443">
        <v>188361</v>
      </c>
    </row>
    <row r="19" spans="1:6" s="674" customFormat="1" ht="15" customHeight="1">
      <c r="A19" s="4449" t="s">
        <v>1726</v>
      </c>
      <c r="B19" s="4450">
        <v>1498</v>
      </c>
      <c r="C19" s="4450">
        <v>900</v>
      </c>
      <c r="D19" s="4450">
        <v>25</v>
      </c>
      <c r="E19" s="4451">
        <v>412</v>
      </c>
    </row>
    <row r="20" spans="1:6" s="4444" customFormat="1" ht="15" customHeight="1">
      <c r="A20" s="682" t="s">
        <v>1727</v>
      </c>
      <c r="B20" s="4442">
        <v>76972</v>
      </c>
      <c r="C20" s="4442">
        <v>79286</v>
      </c>
      <c r="D20" s="4442">
        <v>77078</v>
      </c>
      <c r="E20" s="4443">
        <v>79047</v>
      </c>
    </row>
    <row r="21" spans="1:6" s="4444" customFormat="1" ht="15" customHeight="1">
      <c r="A21" s="4438" t="s">
        <v>1728</v>
      </c>
      <c r="B21" s="4439">
        <v>11219</v>
      </c>
      <c r="C21" s="4439">
        <v>19160</v>
      </c>
      <c r="D21" s="4439">
        <v>12530</v>
      </c>
      <c r="E21" s="4448">
        <v>20568</v>
      </c>
    </row>
    <row r="22" spans="1:6" ht="15" customHeight="1">
      <c r="A22" s="768"/>
      <c r="B22" s="4452"/>
      <c r="C22" s="4452"/>
      <c r="D22" s="4453"/>
      <c r="E22" s="4454"/>
    </row>
    <row r="23" spans="1:6" ht="15" customHeight="1">
      <c r="A23" s="4455" t="s">
        <v>1729</v>
      </c>
      <c r="B23" s="4456">
        <v>434765</v>
      </c>
      <c r="C23" s="4456">
        <v>457201</v>
      </c>
      <c r="D23" s="4456">
        <v>481256</v>
      </c>
      <c r="E23" s="4457">
        <v>498347</v>
      </c>
    </row>
    <row r="24" spans="1:6" ht="16.5" customHeight="1">
      <c r="A24" s="4326" t="s">
        <v>1632</v>
      </c>
      <c r="B24" s="4435"/>
      <c r="C24" s="4435"/>
      <c r="D24" s="4435"/>
      <c r="E24" s="4435"/>
    </row>
    <row r="25" spans="1:6" ht="17.25" customHeight="1">
      <c r="A25" s="4326" t="s">
        <v>1730</v>
      </c>
      <c r="B25" s="4458"/>
      <c r="C25" s="4458"/>
      <c r="D25" s="4458"/>
      <c r="E25" s="4458"/>
    </row>
    <row r="26" spans="1:6" ht="17.25" customHeight="1">
      <c r="A26" s="4326" t="s">
        <v>1731</v>
      </c>
      <c r="B26" s="4435"/>
      <c r="C26" s="4435"/>
      <c r="D26" s="4435"/>
      <c r="E26" s="4435"/>
    </row>
    <row r="27" spans="1:6" ht="17.25" customHeight="1">
      <c r="A27" s="4459"/>
      <c r="B27" s="4435"/>
      <c r="C27" s="4435"/>
      <c r="D27" s="4435"/>
      <c r="E27" s="4435"/>
    </row>
    <row r="28" spans="1:6" ht="14.25">
      <c r="A28" s="675" t="s">
        <v>1732</v>
      </c>
      <c r="B28" s="4435"/>
      <c r="C28" s="4435"/>
      <c r="D28" s="4435"/>
      <c r="E28" s="4435"/>
      <c r="F28" s="4435"/>
    </row>
    <row r="29" spans="1:6">
      <c r="A29" s="4435"/>
      <c r="B29" s="4435"/>
      <c r="C29" s="4435"/>
      <c r="D29" s="4435"/>
      <c r="E29" s="4435"/>
      <c r="F29" s="4435"/>
    </row>
    <row r="30" spans="1:6" ht="15" customHeight="1">
      <c r="A30" s="4437"/>
      <c r="B30" s="4329">
        <v>2016</v>
      </c>
      <c r="C30" s="4329">
        <v>2017</v>
      </c>
      <c r="D30" s="4329" t="s">
        <v>1705</v>
      </c>
      <c r="E30" s="4330" t="s">
        <v>1706</v>
      </c>
    </row>
    <row r="31" spans="1:6" ht="15" customHeight="1">
      <c r="A31" s="4460"/>
      <c r="B31" s="4435"/>
      <c r="C31" s="4435"/>
      <c r="D31" s="4435"/>
      <c r="E31" s="4461"/>
    </row>
    <row r="32" spans="1:6" ht="15" customHeight="1">
      <c r="A32" s="4438" t="s">
        <v>1712</v>
      </c>
      <c r="B32" s="695">
        <v>2.9</v>
      </c>
      <c r="C32" s="695">
        <v>2.9</v>
      </c>
      <c r="D32" s="695">
        <v>3.4</v>
      </c>
      <c r="E32" s="696">
        <v>3</v>
      </c>
    </row>
    <row r="33" spans="1:7" ht="15" customHeight="1">
      <c r="A33" s="682" t="s">
        <v>1713</v>
      </c>
      <c r="B33" s="697">
        <v>3</v>
      </c>
      <c r="C33" s="697">
        <v>3.2</v>
      </c>
      <c r="D33" s="697">
        <v>3.2</v>
      </c>
      <c r="E33" s="698">
        <v>3.2</v>
      </c>
      <c r="F33" s="4444"/>
      <c r="G33" s="4444"/>
    </row>
    <row r="34" spans="1:7" ht="15" customHeight="1">
      <c r="A34" s="682" t="s">
        <v>1714</v>
      </c>
      <c r="B34" s="697">
        <v>2.9</v>
      </c>
      <c r="C34" s="697">
        <v>1.6</v>
      </c>
      <c r="D34" s="697">
        <v>4.2</v>
      </c>
      <c r="E34" s="698">
        <v>2</v>
      </c>
      <c r="F34" s="4444"/>
      <c r="G34" s="4444"/>
    </row>
    <row r="35" spans="1:7" ht="15" customHeight="1">
      <c r="A35" s="768" t="s">
        <v>1733</v>
      </c>
      <c r="B35" s="699">
        <v>2.6</v>
      </c>
      <c r="C35" s="699">
        <v>1.5</v>
      </c>
      <c r="D35" s="699">
        <v>5.6</v>
      </c>
      <c r="E35" s="700">
        <v>1.7</v>
      </c>
      <c r="F35" s="4444"/>
      <c r="G35" s="4444"/>
    </row>
    <row r="36" spans="1:7" ht="15" customHeight="1">
      <c r="A36" s="768" t="s">
        <v>1734</v>
      </c>
      <c r="B36" s="699">
        <v>3</v>
      </c>
      <c r="C36" s="699">
        <v>1.6</v>
      </c>
      <c r="D36" s="699">
        <v>3.3</v>
      </c>
      <c r="E36" s="700">
        <v>2.2000000000000002</v>
      </c>
      <c r="F36" s="4444"/>
      <c r="G36" s="4444"/>
    </row>
    <row r="37" spans="1:7" ht="15" customHeight="1">
      <c r="A37" s="4438" t="s">
        <v>1717</v>
      </c>
      <c r="B37" s="695">
        <v>3.7</v>
      </c>
      <c r="C37" s="695">
        <v>4.7</v>
      </c>
      <c r="D37" s="695">
        <v>10.9</v>
      </c>
      <c r="E37" s="696">
        <v>6.2</v>
      </c>
    </row>
    <row r="38" spans="1:7" ht="15" customHeight="1">
      <c r="A38" s="682" t="s">
        <v>1718</v>
      </c>
      <c r="B38" s="697">
        <v>6.1</v>
      </c>
      <c r="C38" s="697">
        <v>7.3</v>
      </c>
      <c r="D38" s="701">
        <v>10.4</v>
      </c>
      <c r="E38" s="702">
        <v>2</v>
      </c>
      <c r="F38" s="4444"/>
      <c r="G38" s="4444"/>
    </row>
    <row r="39" spans="1:7" ht="15" customHeight="1">
      <c r="A39" s="682" t="s">
        <v>1719</v>
      </c>
      <c r="B39" s="703">
        <v>-2.8</v>
      </c>
      <c r="C39" s="703">
        <v>-2.9</v>
      </c>
      <c r="D39" s="697">
        <v>12.7</v>
      </c>
      <c r="E39" s="698">
        <v>19.5</v>
      </c>
      <c r="F39" s="4444"/>
      <c r="G39" s="4444"/>
    </row>
    <row r="40" spans="1:7" ht="15" customHeight="1">
      <c r="A40" s="4438" t="s">
        <v>1721</v>
      </c>
      <c r="B40" s="704">
        <v>-3.5</v>
      </c>
      <c r="C40" s="704">
        <v>-1</v>
      </c>
      <c r="D40" s="695">
        <v>2.7</v>
      </c>
      <c r="E40" s="705">
        <v>-4.0999999999999996</v>
      </c>
    </row>
    <row r="41" spans="1:7" ht="15" customHeight="1">
      <c r="A41" s="4379" t="s">
        <v>1725</v>
      </c>
      <c r="B41" s="703">
        <v>-10.5</v>
      </c>
      <c r="C41" s="703">
        <v>-5.2</v>
      </c>
      <c r="D41" s="697">
        <v>0.4</v>
      </c>
      <c r="E41" s="706">
        <v>-4.9000000000000004</v>
      </c>
      <c r="F41" s="4444"/>
      <c r="G41" s="4444"/>
    </row>
    <row r="42" spans="1:7" ht="15" customHeight="1">
      <c r="A42" s="4379" t="s">
        <v>1735</v>
      </c>
      <c r="B42" s="697">
        <v>2.9</v>
      </c>
      <c r="C42" s="703">
        <v>2.2999999999999998</v>
      </c>
      <c r="D42" s="697">
        <v>4.4000000000000004</v>
      </c>
      <c r="E42" s="706">
        <v>-3.5</v>
      </c>
      <c r="F42" s="4444"/>
      <c r="G42" s="4444"/>
    </row>
    <row r="43" spans="1:7" ht="15" customHeight="1">
      <c r="A43" s="4438" t="s">
        <v>1724</v>
      </c>
      <c r="B43" s="704">
        <v>2.6</v>
      </c>
      <c r="C43" s="695">
        <v>2.2000000000000002</v>
      </c>
      <c r="D43" s="707">
        <v>-0.2</v>
      </c>
      <c r="E43" s="696">
        <v>2.5</v>
      </c>
    </row>
    <row r="44" spans="1:7" ht="15" customHeight="1">
      <c r="A44" s="4379" t="s">
        <v>1725</v>
      </c>
      <c r="B44" s="697">
        <v>4</v>
      </c>
      <c r="C44" s="697">
        <v>2</v>
      </c>
      <c r="D44" s="697">
        <v>1.3</v>
      </c>
      <c r="E44" s="706">
        <v>3.5</v>
      </c>
      <c r="F44" s="4444"/>
      <c r="G44" s="4444"/>
    </row>
    <row r="45" spans="1:7" ht="15" customHeight="1">
      <c r="A45" s="4379" t="s">
        <v>1735</v>
      </c>
      <c r="B45" s="703">
        <v>-0.4</v>
      </c>
      <c r="C45" s="697">
        <v>2.5</v>
      </c>
      <c r="D45" s="708">
        <v>-3.5</v>
      </c>
      <c r="E45" s="709">
        <v>0.2</v>
      </c>
      <c r="F45" s="4444"/>
      <c r="G45" s="4444"/>
    </row>
    <row r="46" spans="1:7">
      <c r="A46" s="4462"/>
      <c r="B46" s="4463"/>
      <c r="C46" s="4463"/>
      <c r="D46" s="4463"/>
      <c r="E46" s="4464"/>
    </row>
    <row r="47" spans="1:7">
      <c r="A47" s="4326" t="s">
        <v>1632</v>
      </c>
      <c r="B47" s="4465"/>
      <c r="C47" s="4465"/>
      <c r="D47" s="4465"/>
      <c r="E47" s="4465"/>
      <c r="F47" s="4465"/>
      <c r="G47" s="4444"/>
    </row>
  </sheetData>
  <mergeCells count="1">
    <mergeCell ref="A1:C1"/>
  </mergeCells>
  <hyperlinks>
    <hyperlink ref="A1" location="CONTENT!A1" display="Back to table of contents"/>
  </hyperlinks>
  <pageMargins left="0.52" right="0.48" top="0.64"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CL41"/>
  <sheetViews>
    <sheetView workbookViewId="0">
      <selection sqref="A1:XFD1"/>
    </sheetView>
  </sheetViews>
  <sheetFormatPr defaultColWidth="9.1640625" defaultRowHeight="10.5"/>
  <cols>
    <col min="1" max="1" width="45.5" style="4389" customWidth="1"/>
    <col min="2" max="5" width="12.6640625" style="4388" customWidth="1"/>
    <col min="6" max="16384" width="9.1640625" style="4389"/>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6.5" customHeight="1">
      <c r="A2" s="675" t="s">
        <v>1736</v>
      </c>
    </row>
    <row r="3" spans="1:90" ht="9" customHeight="1">
      <c r="A3" s="675"/>
    </row>
    <row r="4" spans="1:90" ht="12" customHeight="1">
      <c r="A4" s="4388"/>
      <c r="E4" s="4390" t="s">
        <v>1634</v>
      </c>
    </row>
    <row r="5" spans="1:90" s="4392" customFormat="1" ht="22.15" customHeight="1">
      <c r="A5" s="4391"/>
      <c r="B5" s="4329">
        <v>2016</v>
      </c>
      <c r="C5" s="4329">
        <v>2017</v>
      </c>
      <c r="D5" s="4329" t="s">
        <v>1705</v>
      </c>
      <c r="E5" s="4330" t="s">
        <v>1706</v>
      </c>
    </row>
    <row r="6" spans="1:90" ht="22.15" customHeight="1">
      <c r="A6" s="4393" t="s">
        <v>1737</v>
      </c>
      <c r="B6" s="4394">
        <v>157781</v>
      </c>
      <c r="C6" s="4394">
        <v>167172</v>
      </c>
      <c r="D6" s="4395">
        <v>175402</v>
      </c>
      <c r="E6" s="4396">
        <v>181358</v>
      </c>
    </row>
    <row r="7" spans="1:90" s="676" customFormat="1" ht="22.15" customHeight="1">
      <c r="A7" s="710" t="s">
        <v>1738</v>
      </c>
      <c r="B7" s="4397">
        <v>41168</v>
      </c>
      <c r="C7" s="4397">
        <v>42187</v>
      </c>
      <c r="D7" s="4397">
        <v>43815</v>
      </c>
      <c r="E7" s="4398">
        <v>45084</v>
      </c>
    </row>
    <row r="8" spans="1:90" ht="22.15" customHeight="1">
      <c r="A8" s="4399" t="s">
        <v>1739</v>
      </c>
      <c r="B8" s="4395">
        <v>51883</v>
      </c>
      <c r="C8" s="4395">
        <v>57404</v>
      </c>
      <c r="D8" s="4395">
        <v>62157</v>
      </c>
      <c r="E8" s="4396">
        <v>64012</v>
      </c>
    </row>
    <row r="9" spans="1:90" s="676" customFormat="1" ht="22.15" customHeight="1">
      <c r="A9" s="710" t="s">
        <v>1740</v>
      </c>
      <c r="B9" s="4397">
        <v>50260</v>
      </c>
      <c r="C9" s="4397">
        <v>55623</v>
      </c>
      <c r="D9" s="4397">
        <v>60398</v>
      </c>
      <c r="E9" s="4398">
        <v>62067</v>
      </c>
    </row>
    <row r="10" spans="1:90" s="676" customFormat="1" ht="22.15" customHeight="1">
      <c r="A10" s="710" t="s">
        <v>1741</v>
      </c>
      <c r="B10" s="4397">
        <v>1396</v>
      </c>
      <c r="C10" s="4397">
        <v>1420</v>
      </c>
      <c r="D10" s="4397">
        <v>1462</v>
      </c>
      <c r="E10" s="4398">
        <v>1340</v>
      </c>
    </row>
    <row r="11" spans="1:90" s="676" customFormat="1" ht="22.15" customHeight="1">
      <c r="A11" s="710" t="s">
        <v>1742</v>
      </c>
      <c r="B11" s="4397">
        <v>3019</v>
      </c>
      <c r="C11" s="4397">
        <v>3201</v>
      </c>
      <c r="D11" s="4397">
        <v>3221</v>
      </c>
      <c r="E11" s="4398">
        <v>3285</v>
      </c>
    </row>
    <row r="12" spans="1:90" ht="22.15" customHeight="1">
      <c r="A12" s="4400" t="s">
        <v>1743</v>
      </c>
      <c r="B12" s="4395">
        <v>225102</v>
      </c>
      <c r="C12" s="4395">
        <v>232625</v>
      </c>
      <c r="D12" s="4401">
        <v>243696</v>
      </c>
      <c r="E12" s="4402">
        <v>252977</v>
      </c>
    </row>
    <row r="13" spans="1:90" s="4406" customFormat="1" ht="22.15" customHeight="1">
      <c r="A13" s="4403" t="s">
        <v>1744</v>
      </c>
      <c r="B13" s="4394">
        <v>434765</v>
      </c>
      <c r="C13" s="4394">
        <v>457201</v>
      </c>
      <c r="D13" s="4404">
        <v>481256</v>
      </c>
      <c r="E13" s="4405">
        <v>498347</v>
      </c>
    </row>
    <row r="14" spans="1:90" ht="22.15" customHeight="1">
      <c r="A14" s="4399" t="s">
        <v>1745</v>
      </c>
      <c r="B14" s="4407">
        <v>25358.5891723104</v>
      </c>
      <c r="C14" s="4407"/>
      <c r="D14" s="4408"/>
      <c r="E14" s="4409"/>
    </row>
    <row r="15" spans="1:90" s="676" customFormat="1" ht="22.15" customHeight="1">
      <c r="A15" s="4410" t="s">
        <v>1746</v>
      </c>
      <c r="B15" s="4397">
        <v>-2457</v>
      </c>
      <c r="C15" s="4397">
        <v>5059</v>
      </c>
      <c r="D15" s="4397">
        <v>6858</v>
      </c>
      <c r="E15" s="4398">
        <v>11920</v>
      </c>
    </row>
    <row r="16" spans="1:90" s="676" customFormat="1" ht="22.15" customHeight="1">
      <c r="A16" s="4410" t="s">
        <v>1747</v>
      </c>
      <c r="B16" s="4411">
        <v>35446</v>
      </c>
      <c r="C16" s="4411">
        <v>45285</v>
      </c>
      <c r="D16" s="4411">
        <v>57609</v>
      </c>
      <c r="E16" s="4412">
        <v>61785</v>
      </c>
    </row>
    <row r="17" spans="1:5" ht="22.15" customHeight="1">
      <c r="A17" s="4399" t="s">
        <v>1748</v>
      </c>
      <c r="B17" s="4395"/>
      <c r="C17" s="4395"/>
      <c r="D17" s="4395"/>
      <c r="E17" s="4396"/>
    </row>
    <row r="18" spans="1:5" s="676" customFormat="1" ht="22.15" customHeight="1">
      <c r="A18" s="4410" t="s">
        <v>1746</v>
      </c>
      <c r="B18" s="4413">
        <v>3156</v>
      </c>
      <c r="C18" s="4413">
        <v>711</v>
      </c>
      <c r="D18" s="4414">
        <v>-119</v>
      </c>
      <c r="E18" s="4415">
        <v>411</v>
      </c>
    </row>
    <row r="19" spans="1:5" s="676" customFormat="1" ht="22.15" customHeight="1">
      <c r="A19" s="4410" t="s">
        <v>1747</v>
      </c>
      <c r="B19" s="4397">
        <v>-11657</v>
      </c>
      <c r="C19" s="4397">
        <v>-9367</v>
      </c>
      <c r="D19" s="4416">
        <v>-13764</v>
      </c>
      <c r="E19" s="4417">
        <v>-13575</v>
      </c>
    </row>
    <row r="20" spans="1:5" ht="22.15" customHeight="1">
      <c r="A20" s="4399" t="s">
        <v>1749</v>
      </c>
      <c r="B20" s="4418"/>
      <c r="C20" s="4418"/>
      <c r="D20" s="4397"/>
      <c r="E20" s="4398"/>
    </row>
    <row r="21" spans="1:5" s="676" customFormat="1" ht="22.15" customHeight="1">
      <c r="A21" s="4419" t="s">
        <v>1750</v>
      </c>
      <c r="B21" s="4397">
        <v>432308</v>
      </c>
      <c r="C21" s="4397">
        <v>462260</v>
      </c>
      <c r="D21" s="4397">
        <v>488113</v>
      </c>
      <c r="E21" s="4398">
        <v>510267</v>
      </c>
    </row>
    <row r="22" spans="1:5" s="676" customFormat="1" ht="22.15" customHeight="1">
      <c r="A22" s="4419" t="s">
        <v>1751</v>
      </c>
      <c r="B22" s="4397">
        <v>470211</v>
      </c>
      <c r="C22" s="4397">
        <v>502486</v>
      </c>
      <c r="D22" s="4397">
        <v>538864</v>
      </c>
      <c r="E22" s="4398">
        <v>560132</v>
      </c>
    </row>
    <row r="23" spans="1:5" s="676" customFormat="1" ht="22.15" customHeight="1">
      <c r="A23" s="4399" t="s">
        <v>1752</v>
      </c>
      <c r="B23" s="4420"/>
      <c r="C23" s="4420"/>
      <c r="D23" s="4420"/>
      <c r="E23" s="4421"/>
    </row>
    <row r="24" spans="1:5" s="676" customFormat="1" ht="22.15" customHeight="1">
      <c r="A24" s="4419" t="s">
        <v>1585</v>
      </c>
      <c r="B24" s="4397">
        <v>435464</v>
      </c>
      <c r="C24" s="4397">
        <v>462971</v>
      </c>
      <c r="D24" s="4397">
        <v>487994</v>
      </c>
      <c r="E24" s="4398">
        <v>510678</v>
      </c>
    </row>
    <row r="25" spans="1:5" s="676" customFormat="1" ht="22.15" customHeight="1">
      <c r="A25" s="4419" t="s">
        <v>1586</v>
      </c>
      <c r="B25" s="4397">
        <v>458554</v>
      </c>
      <c r="C25" s="4397">
        <v>493119</v>
      </c>
      <c r="D25" s="4416">
        <v>525100</v>
      </c>
      <c r="E25" s="4417">
        <v>546557</v>
      </c>
    </row>
    <row r="26" spans="1:5" ht="22.15" customHeight="1">
      <c r="A26" s="4422" t="s">
        <v>1753</v>
      </c>
      <c r="B26" s="4394">
        <v>386956</v>
      </c>
      <c r="C26" s="4394">
        <v>411463</v>
      </c>
      <c r="D26" s="4395">
        <v>438177</v>
      </c>
      <c r="E26" s="4396">
        <v>454399</v>
      </c>
    </row>
    <row r="27" spans="1:5" ht="22.15" customHeight="1">
      <c r="A27" s="4400" t="s">
        <v>1754</v>
      </c>
      <c r="B27" s="4394">
        <v>47809</v>
      </c>
      <c r="C27" s="4394">
        <v>45738</v>
      </c>
      <c r="D27" s="4394">
        <v>43078</v>
      </c>
      <c r="E27" s="4423">
        <v>43947</v>
      </c>
    </row>
    <row r="28" spans="1:5" ht="22.15" customHeight="1">
      <c r="A28" s="4399" t="s">
        <v>1755</v>
      </c>
      <c r="B28" s="4397"/>
      <c r="C28" s="4397"/>
      <c r="D28" s="4397"/>
      <c r="E28" s="4398"/>
    </row>
    <row r="29" spans="1:5" s="676" customFormat="1" ht="22.15" customHeight="1">
      <c r="A29" s="4419" t="s">
        <v>1585</v>
      </c>
      <c r="B29" s="4397">
        <v>48508</v>
      </c>
      <c r="C29" s="4397">
        <v>51508</v>
      </c>
      <c r="D29" s="4397">
        <v>49817</v>
      </c>
      <c r="E29" s="4398">
        <v>56278</v>
      </c>
    </row>
    <row r="30" spans="1:5" s="676" customFormat="1" ht="22.15" customHeight="1">
      <c r="A30" s="4419" t="s">
        <v>1586</v>
      </c>
      <c r="B30" s="4397">
        <v>71598</v>
      </c>
      <c r="C30" s="4397">
        <v>81656</v>
      </c>
      <c r="D30" s="4397">
        <v>86923</v>
      </c>
      <c r="E30" s="4398">
        <v>92157</v>
      </c>
    </row>
    <row r="31" spans="1:5" ht="22.15" customHeight="1">
      <c r="A31" s="4328" t="s">
        <v>1756</v>
      </c>
      <c r="B31" s="4424">
        <v>11</v>
      </c>
      <c r="C31" s="4424">
        <v>10</v>
      </c>
      <c r="D31" s="4424">
        <v>9</v>
      </c>
      <c r="E31" s="4425">
        <v>8.8000000000000007</v>
      </c>
    </row>
    <row r="32" spans="1:5" ht="22.15" customHeight="1">
      <c r="A32" s="4399" t="s">
        <v>1757</v>
      </c>
      <c r="B32" s="4426"/>
      <c r="C32" s="4426"/>
      <c r="D32" s="4426"/>
      <c r="E32" s="4427"/>
    </row>
    <row r="33" spans="1:5" s="676" customFormat="1" ht="22.15" customHeight="1">
      <c r="A33" s="4419" t="s">
        <v>1585</v>
      </c>
      <c r="B33" s="4428">
        <v>11.1</v>
      </c>
      <c r="C33" s="4428">
        <v>11.1</v>
      </c>
      <c r="D33" s="4428">
        <v>10.199999999999999</v>
      </c>
      <c r="E33" s="4429">
        <v>11</v>
      </c>
    </row>
    <row r="34" spans="1:5" s="676" customFormat="1" ht="22.15" customHeight="1">
      <c r="A34" s="4430" t="s">
        <v>1586</v>
      </c>
      <c r="B34" s="4431">
        <v>15.6</v>
      </c>
      <c r="C34" s="4431">
        <v>16.600000000000001</v>
      </c>
      <c r="D34" s="4431">
        <v>16.600000000000001</v>
      </c>
      <c r="E34" s="4432">
        <v>16.899999999999999</v>
      </c>
    </row>
    <row r="35" spans="1:5" ht="12.75" customHeight="1">
      <c r="A35" s="4386"/>
    </row>
    <row r="36" spans="1:5">
      <c r="A36" s="4326" t="s">
        <v>1632</v>
      </c>
      <c r="B36" s="4433"/>
      <c r="C36" s="4433"/>
      <c r="D36" s="4433"/>
      <c r="E36" s="4433"/>
    </row>
    <row r="37" spans="1:5">
      <c r="A37" s="4326" t="s">
        <v>1758</v>
      </c>
    </row>
    <row r="38" spans="1:5">
      <c r="A38" s="4326" t="s">
        <v>1759</v>
      </c>
    </row>
    <row r="39" spans="1:5">
      <c r="A39" s="4326" t="s">
        <v>1760</v>
      </c>
    </row>
    <row r="40" spans="1:5">
      <c r="A40" s="4326" t="s">
        <v>1761</v>
      </c>
    </row>
    <row r="41" spans="1:5" ht="15" customHeight="1">
      <c r="A41" s="4326" t="s">
        <v>1762</v>
      </c>
    </row>
  </sheetData>
  <mergeCells count="1">
    <mergeCell ref="A1:C1"/>
  </mergeCells>
  <hyperlinks>
    <hyperlink ref="A1" location="CONTENT!A1" display="Back to table of contents"/>
  </hyperlinks>
  <pageMargins left="0.52" right="0.48" top="0.64"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CL63"/>
  <sheetViews>
    <sheetView workbookViewId="0">
      <pane xSplit="1" topLeftCell="B1" activePane="topRight" state="frozen"/>
      <selection sqref="A1:XFD1"/>
      <selection pane="topRight" sqref="A1:XFD1"/>
    </sheetView>
  </sheetViews>
  <sheetFormatPr defaultColWidth="9.1640625" defaultRowHeight="10.5"/>
  <cols>
    <col min="1" max="1" width="47.1640625" style="4340" customWidth="1"/>
    <col min="2" max="5" width="12.6640625" style="4338" customWidth="1"/>
    <col min="6" max="16384" width="9.1640625" style="4340"/>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16.5" customHeight="1">
      <c r="A2" s="675" t="s">
        <v>1763</v>
      </c>
      <c r="B2" s="4354"/>
      <c r="C2" s="4354"/>
      <c r="D2" s="4354"/>
      <c r="E2" s="4354"/>
    </row>
    <row r="3" spans="1:90" ht="15" customHeight="1">
      <c r="E3" s="4355" t="s">
        <v>1634</v>
      </c>
    </row>
    <row r="4" spans="1:90" s="712" customFormat="1" ht="18" customHeight="1">
      <c r="A4" s="4356"/>
      <c r="B4" s="4342">
        <v>2016</v>
      </c>
      <c r="C4" s="4342">
        <v>2017</v>
      </c>
      <c r="D4" s="4342">
        <v>2018</v>
      </c>
      <c r="E4" s="4343" t="s">
        <v>1764</v>
      </c>
    </row>
    <row r="5" spans="1:90" s="712" customFormat="1" ht="18" customHeight="1">
      <c r="A5" s="4357" t="s">
        <v>1765</v>
      </c>
      <c r="B5" s="4358"/>
      <c r="C5" s="4358"/>
      <c r="D5" s="4358"/>
      <c r="E5" s="4359"/>
    </row>
    <row r="6" spans="1:90" s="712" customFormat="1" ht="18" customHeight="1">
      <c r="A6" s="4360" t="s">
        <v>1766</v>
      </c>
      <c r="B6" s="4361">
        <v>46408.1</v>
      </c>
      <c r="C6" s="4361">
        <v>49977</v>
      </c>
      <c r="D6" s="4361">
        <v>56900</v>
      </c>
      <c r="E6" s="4362">
        <v>62798</v>
      </c>
    </row>
    <row r="7" spans="1:90" s="712" customFormat="1" ht="18" customHeight="1">
      <c r="A7" s="4363" t="s">
        <v>1767</v>
      </c>
      <c r="B7" s="4364">
        <v>24859.3</v>
      </c>
      <c r="C7" s="4364">
        <v>24828</v>
      </c>
      <c r="D7" s="4364">
        <v>24517</v>
      </c>
      <c r="E7" s="711">
        <v>26520</v>
      </c>
    </row>
    <row r="8" spans="1:90" s="712" customFormat="1" ht="18" customHeight="1">
      <c r="A8" s="4363" t="s">
        <v>1768</v>
      </c>
      <c r="B8" s="4364">
        <v>9871.7999999999993</v>
      </c>
      <c r="C8" s="4364">
        <v>12688</v>
      </c>
      <c r="D8" s="4364">
        <v>13697</v>
      </c>
      <c r="E8" s="711">
        <v>17288</v>
      </c>
    </row>
    <row r="9" spans="1:90" s="712" customFormat="1" ht="18" customHeight="1">
      <c r="A9" s="4363" t="s">
        <v>1769</v>
      </c>
      <c r="B9" s="4364">
        <v>11677</v>
      </c>
      <c r="C9" s="4364">
        <v>12461</v>
      </c>
      <c r="D9" s="4364">
        <v>18686</v>
      </c>
      <c r="E9" s="711">
        <v>18990</v>
      </c>
    </row>
    <row r="10" spans="1:90" s="712" customFormat="1" ht="18" customHeight="1">
      <c r="A10" s="4360" t="s">
        <v>1770</v>
      </c>
      <c r="B10" s="4361">
        <v>28582</v>
      </c>
      <c r="C10" s="4361">
        <v>29522</v>
      </c>
      <c r="D10" s="4361">
        <v>33342</v>
      </c>
      <c r="E10" s="4362">
        <v>34948</v>
      </c>
    </row>
    <row r="11" spans="1:90" s="712" customFormat="1" ht="18" customHeight="1">
      <c r="A11" s="4363" t="s">
        <v>1771</v>
      </c>
      <c r="B11" s="4364">
        <v>467</v>
      </c>
      <c r="C11" s="4364">
        <v>0</v>
      </c>
      <c r="D11" s="4364">
        <v>0</v>
      </c>
      <c r="E11" s="711">
        <v>0</v>
      </c>
    </row>
    <row r="12" spans="1:90" s="712" customFormat="1" ht="18" customHeight="1">
      <c r="A12" s="4363" t="s">
        <v>1772</v>
      </c>
      <c r="B12" s="4364">
        <v>1031</v>
      </c>
      <c r="C12" s="4364">
        <v>900</v>
      </c>
      <c r="D12" s="4364">
        <v>25</v>
      </c>
      <c r="E12" s="711">
        <v>412</v>
      </c>
    </row>
    <row r="13" spans="1:90" s="712" customFormat="1" ht="18" customHeight="1">
      <c r="A13" s="4363" t="s">
        <v>1773</v>
      </c>
      <c r="B13" s="4364">
        <v>4326</v>
      </c>
      <c r="C13" s="4364">
        <v>4822</v>
      </c>
      <c r="D13" s="4364">
        <v>5352</v>
      </c>
      <c r="E13" s="711">
        <v>5198</v>
      </c>
      <c r="F13" s="4365"/>
    </row>
    <row r="14" spans="1:90" s="712" customFormat="1" ht="18" customHeight="1">
      <c r="A14" s="4363" t="s">
        <v>1774</v>
      </c>
      <c r="B14" s="4364">
        <v>25358.5891723104</v>
      </c>
      <c r="C14" s="4364">
        <v>2957</v>
      </c>
      <c r="D14" s="4364">
        <v>3319</v>
      </c>
      <c r="E14" s="711">
        <v>5587</v>
      </c>
      <c r="F14" s="4365"/>
    </row>
    <row r="15" spans="1:90" s="712" customFormat="1" ht="18" customHeight="1">
      <c r="A15" s="4363" t="s">
        <v>1775</v>
      </c>
      <c r="B15" s="4364">
        <v>19725</v>
      </c>
      <c r="C15" s="4364">
        <v>20843</v>
      </c>
      <c r="D15" s="4364">
        <v>24646</v>
      </c>
      <c r="E15" s="711">
        <v>23751</v>
      </c>
    </row>
    <row r="16" spans="1:90" s="712" customFormat="1" ht="18" customHeight="1">
      <c r="A16" s="4366"/>
      <c r="B16" s="4367"/>
      <c r="C16" s="4367"/>
      <c r="D16" s="4364"/>
      <c r="E16" s="711"/>
    </row>
    <row r="17" spans="1:5" s="712" customFormat="1" ht="18" customHeight="1">
      <c r="A17" s="4368" t="s">
        <v>1776</v>
      </c>
      <c r="B17" s="4369">
        <v>74990</v>
      </c>
      <c r="C17" s="4369">
        <v>79499</v>
      </c>
      <c r="D17" s="4369">
        <v>90242</v>
      </c>
      <c r="E17" s="4370">
        <v>97746</v>
      </c>
    </row>
    <row r="18" spans="1:5" s="712" customFormat="1" ht="18" customHeight="1">
      <c r="A18" s="4371" t="s">
        <v>1777</v>
      </c>
      <c r="B18" s="4369">
        <v>73492</v>
      </c>
      <c r="C18" s="4369">
        <v>78599</v>
      </c>
      <c r="D18" s="4372">
        <v>90217</v>
      </c>
      <c r="E18" s="4373">
        <v>97334</v>
      </c>
    </row>
    <row r="19" spans="1:5" s="712" customFormat="1" ht="18" customHeight="1">
      <c r="A19" s="4357" t="s">
        <v>1778</v>
      </c>
      <c r="B19" s="4374"/>
      <c r="C19" s="4374"/>
      <c r="D19" s="4374"/>
      <c r="E19" s="4375"/>
    </row>
    <row r="20" spans="1:5" s="712" customFormat="1" ht="18" customHeight="1">
      <c r="A20" s="4366" t="s">
        <v>1680</v>
      </c>
      <c r="B20" s="4364">
        <v>1823.4</v>
      </c>
      <c r="C20" s="4364">
        <v>1698</v>
      </c>
      <c r="D20" s="4364">
        <v>1748.2</v>
      </c>
      <c r="E20" s="711">
        <v>1983.5</v>
      </c>
    </row>
    <row r="21" spans="1:5" s="712" customFormat="1" ht="18" customHeight="1">
      <c r="A21" s="4366" t="s">
        <v>1686</v>
      </c>
      <c r="B21" s="4364">
        <v>16.5</v>
      </c>
      <c r="C21" s="4364">
        <v>6</v>
      </c>
      <c r="D21" s="4364">
        <v>20</v>
      </c>
      <c r="E21" s="711">
        <v>20</v>
      </c>
    </row>
    <row r="22" spans="1:5" s="712" customFormat="1" ht="18" customHeight="1">
      <c r="A22" s="4366" t="s">
        <v>1681</v>
      </c>
      <c r="B22" s="4364">
        <v>3851</v>
      </c>
      <c r="C22" s="4364">
        <v>4007</v>
      </c>
      <c r="D22" s="4364">
        <v>4748</v>
      </c>
      <c r="E22" s="711">
        <v>4325</v>
      </c>
    </row>
    <row r="23" spans="1:5" s="712" customFormat="1" ht="18" customHeight="1">
      <c r="A23" s="4366" t="s">
        <v>1689</v>
      </c>
      <c r="B23" s="4364">
        <v>4915</v>
      </c>
      <c r="C23" s="4364">
        <v>5671.5</v>
      </c>
      <c r="D23" s="4364">
        <v>3983.6</v>
      </c>
      <c r="E23" s="711">
        <v>4130</v>
      </c>
    </row>
    <row r="24" spans="1:5" s="712" customFormat="1" ht="18" customHeight="1">
      <c r="A24" s="4366" t="s">
        <v>1779</v>
      </c>
      <c r="B24" s="4364">
        <v>4916.5</v>
      </c>
      <c r="C24" s="4364">
        <v>4913.5</v>
      </c>
      <c r="D24" s="4364">
        <v>3643.2</v>
      </c>
      <c r="E24" s="711">
        <v>3232</v>
      </c>
    </row>
    <row r="25" spans="1:5" s="712" customFormat="1" ht="18" customHeight="1">
      <c r="A25" s="4366" t="s">
        <v>1682</v>
      </c>
      <c r="B25" s="4364">
        <v>1162</v>
      </c>
      <c r="C25" s="4364">
        <v>1308</v>
      </c>
      <c r="D25" s="4364">
        <v>3729</v>
      </c>
      <c r="E25" s="711">
        <v>3761</v>
      </c>
    </row>
    <row r="26" spans="1:5" s="712" customFormat="1" ht="18" customHeight="1">
      <c r="A26" s="4363" t="s">
        <v>1691</v>
      </c>
      <c r="B26" s="4364">
        <v>4812</v>
      </c>
      <c r="C26" s="4364">
        <v>5492.5</v>
      </c>
      <c r="D26" s="4364">
        <v>5577.5</v>
      </c>
      <c r="E26" s="711">
        <v>6233</v>
      </c>
    </row>
    <row r="27" spans="1:5" s="712" customFormat="1" ht="18" customHeight="1">
      <c r="A27" s="4376" t="s">
        <v>1780</v>
      </c>
      <c r="B27" s="4377">
        <v>4390</v>
      </c>
      <c r="C27" s="4377">
        <v>5045</v>
      </c>
      <c r="D27" s="4377">
        <v>5092</v>
      </c>
      <c r="E27" s="4378">
        <v>5748</v>
      </c>
    </row>
    <row r="28" spans="1:5" s="712" customFormat="1" ht="18" customHeight="1">
      <c r="A28" s="4363" t="s">
        <v>1651</v>
      </c>
      <c r="B28" s="4364">
        <v>4543.5</v>
      </c>
      <c r="C28" s="4364">
        <v>5335</v>
      </c>
      <c r="D28" s="4364">
        <v>12577.5</v>
      </c>
      <c r="E28" s="711">
        <v>13502</v>
      </c>
    </row>
    <row r="29" spans="1:5" s="712" customFormat="1" ht="18" customHeight="1">
      <c r="A29" s="4363" t="s">
        <v>1693</v>
      </c>
      <c r="B29" s="4364">
        <v>4315.8</v>
      </c>
      <c r="C29" s="4364">
        <v>6704</v>
      </c>
      <c r="D29" s="4364">
        <v>4735</v>
      </c>
      <c r="E29" s="711">
        <v>4970</v>
      </c>
    </row>
    <row r="30" spans="1:5" s="712" customFormat="1" ht="18" customHeight="1">
      <c r="A30" s="4363" t="s">
        <v>1653</v>
      </c>
      <c r="B30" s="4364">
        <v>2402</v>
      </c>
      <c r="C30" s="4364">
        <v>2217</v>
      </c>
      <c r="D30" s="4364">
        <v>3681</v>
      </c>
      <c r="E30" s="711">
        <v>4080</v>
      </c>
    </row>
    <row r="31" spans="1:5" s="712" customFormat="1" ht="18" customHeight="1">
      <c r="A31" s="4379" t="s">
        <v>1654</v>
      </c>
      <c r="B31" s="4364">
        <v>2698</v>
      </c>
      <c r="C31" s="4364">
        <v>2343</v>
      </c>
      <c r="D31" s="4364">
        <v>1600</v>
      </c>
      <c r="E31" s="711">
        <v>1854</v>
      </c>
    </row>
    <row r="32" spans="1:5" s="712" customFormat="1" ht="18" customHeight="1">
      <c r="A32" s="4379" t="s">
        <v>1659</v>
      </c>
      <c r="B32" s="4364">
        <v>28117.3</v>
      </c>
      <c r="C32" s="4364">
        <v>29784</v>
      </c>
      <c r="D32" s="4364">
        <v>32411</v>
      </c>
      <c r="E32" s="711">
        <v>33834.5</v>
      </c>
    </row>
    <row r="33" spans="1:5" s="712" customFormat="1" ht="18" customHeight="1">
      <c r="A33" s="4380" t="s">
        <v>1781</v>
      </c>
      <c r="B33" s="4377">
        <v>24859.3</v>
      </c>
      <c r="C33" s="4377">
        <v>24828</v>
      </c>
      <c r="D33" s="4377">
        <v>24517</v>
      </c>
      <c r="E33" s="4378">
        <v>26520</v>
      </c>
    </row>
    <row r="34" spans="1:5" s="712" customFormat="1" ht="18" customHeight="1">
      <c r="A34" s="4363" t="s">
        <v>1696</v>
      </c>
      <c r="B34" s="4364">
        <v>400.5</v>
      </c>
      <c r="C34" s="4364">
        <v>387</v>
      </c>
      <c r="D34" s="4364">
        <v>437</v>
      </c>
      <c r="E34" s="711">
        <v>428</v>
      </c>
    </row>
    <row r="35" spans="1:5" s="712" customFormat="1" ht="18" customHeight="1">
      <c r="A35" s="4363" t="s">
        <v>1697</v>
      </c>
      <c r="B35" s="4364">
        <v>822</v>
      </c>
      <c r="C35" s="4364">
        <v>892</v>
      </c>
      <c r="D35" s="4364">
        <v>940</v>
      </c>
      <c r="E35" s="711">
        <v>1010</v>
      </c>
    </row>
    <row r="36" spans="1:5" s="712" customFormat="1" ht="18" customHeight="1">
      <c r="A36" s="4381" t="s">
        <v>1782</v>
      </c>
      <c r="B36" s="4364">
        <v>5521</v>
      </c>
      <c r="C36" s="4364">
        <v>4315</v>
      </c>
      <c r="D36" s="4364">
        <v>3494</v>
      </c>
      <c r="E36" s="711">
        <v>3894</v>
      </c>
    </row>
    <row r="37" spans="1:5" s="712" customFormat="1" ht="18" customHeight="1">
      <c r="A37" s="4363" t="s">
        <v>1664</v>
      </c>
      <c r="B37" s="4364">
        <v>1522</v>
      </c>
      <c r="C37" s="4364">
        <v>1545</v>
      </c>
      <c r="D37" s="4364">
        <v>1655</v>
      </c>
      <c r="E37" s="711">
        <v>2279</v>
      </c>
    </row>
    <row r="38" spans="1:5" s="712" customFormat="1" ht="18" customHeight="1">
      <c r="A38" s="4363" t="s">
        <v>1665</v>
      </c>
      <c r="B38" s="4364">
        <v>1545.5</v>
      </c>
      <c r="C38" s="4364">
        <v>1391</v>
      </c>
      <c r="D38" s="4364">
        <v>2743</v>
      </c>
      <c r="E38" s="711">
        <v>4279</v>
      </c>
    </row>
    <row r="39" spans="1:5" s="712" customFormat="1" ht="18" customHeight="1">
      <c r="A39" s="4366" t="s">
        <v>1666</v>
      </c>
      <c r="B39" s="4364">
        <v>665</v>
      </c>
      <c r="C39" s="4364">
        <v>576</v>
      </c>
      <c r="D39" s="4364">
        <v>1450</v>
      </c>
      <c r="E39" s="711">
        <v>3136</v>
      </c>
    </row>
    <row r="40" spans="1:5" s="712" customFormat="1" ht="18" customHeight="1">
      <c r="A40" s="4366" t="s">
        <v>1667</v>
      </c>
      <c r="B40" s="4364">
        <v>941.1</v>
      </c>
      <c r="C40" s="4364">
        <v>913.5</v>
      </c>
      <c r="D40" s="4364">
        <v>1069</v>
      </c>
      <c r="E40" s="711">
        <v>795</v>
      </c>
    </row>
    <row r="41" spans="1:5" s="712" customFormat="1" ht="18" customHeight="1">
      <c r="A41" s="4382" t="s">
        <v>1783</v>
      </c>
      <c r="B41" s="4369">
        <v>74990.100000000006</v>
      </c>
      <c r="C41" s="4369">
        <v>79499</v>
      </c>
      <c r="D41" s="4369">
        <v>90242</v>
      </c>
      <c r="E41" s="4370">
        <v>97746</v>
      </c>
    </row>
    <row r="42" spans="1:5" s="712" customFormat="1" ht="18" customHeight="1">
      <c r="A42" s="4383" t="s">
        <v>1784</v>
      </c>
      <c r="B42" s="4384">
        <v>17.248406979832851</v>
      </c>
      <c r="C42" s="4384">
        <v>17.388183411043098</v>
      </c>
      <c r="D42" s="4384">
        <v>18.751356364043829</v>
      </c>
      <c r="E42" s="4385">
        <v>19.614056324646008</v>
      </c>
    </row>
    <row r="43" spans="1:5" ht="18" customHeight="1">
      <c r="A43" s="4386"/>
      <c r="B43" s="4387"/>
      <c r="C43" s="4387"/>
      <c r="D43" s="4387"/>
      <c r="E43" s="4387"/>
    </row>
    <row r="44" spans="1:5">
      <c r="A44" s="4326" t="s">
        <v>1785</v>
      </c>
      <c r="B44" s="4387"/>
      <c r="C44" s="4387"/>
      <c r="D44" s="4387"/>
      <c r="E44" s="4387"/>
    </row>
    <row r="45" spans="1:5">
      <c r="B45" s="4387"/>
      <c r="C45" s="4387"/>
      <c r="D45" s="4387"/>
      <c r="E45" s="4387"/>
    </row>
    <row r="46" spans="1:5">
      <c r="B46" s="4387"/>
      <c r="C46" s="4387"/>
      <c r="D46" s="4387"/>
      <c r="E46" s="4387"/>
    </row>
    <row r="47" spans="1:5">
      <c r="B47" s="4387"/>
      <c r="C47" s="4387"/>
      <c r="D47" s="4387"/>
      <c r="E47" s="4387"/>
    </row>
    <row r="48" spans="1:5">
      <c r="B48" s="4387"/>
      <c r="C48" s="4387"/>
      <c r="D48" s="4387"/>
      <c r="E48" s="4387"/>
    </row>
    <row r="49" spans="1:5">
      <c r="B49" s="4387"/>
      <c r="C49" s="4387"/>
      <c r="D49" s="4387"/>
      <c r="E49" s="4387"/>
    </row>
    <row r="50" spans="1:5" ht="12.75">
      <c r="A50" s="4386"/>
      <c r="B50" s="4387"/>
      <c r="C50" s="4387"/>
      <c r="D50" s="4387"/>
      <c r="E50" s="4387"/>
    </row>
    <row r="51" spans="1:5">
      <c r="B51" s="4387"/>
      <c r="C51" s="4387"/>
      <c r="D51" s="4387"/>
      <c r="E51" s="4387"/>
    </row>
    <row r="52" spans="1:5" ht="12.75">
      <c r="A52" s="4386"/>
      <c r="B52" s="4387"/>
      <c r="C52" s="4387"/>
      <c r="D52" s="4387"/>
      <c r="E52" s="4387"/>
    </row>
    <row r="53" spans="1:5">
      <c r="B53" s="4387"/>
      <c r="C53" s="4387"/>
      <c r="D53" s="4387"/>
      <c r="E53" s="4387"/>
    </row>
    <row r="54" spans="1:5">
      <c r="B54" s="4387"/>
      <c r="C54" s="4387"/>
      <c r="D54" s="4387"/>
      <c r="E54" s="4387"/>
    </row>
    <row r="55" spans="1:5">
      <c r="B55" s="4387"/>
      <c r="C55" s="4387"/>
      <c r="D55" s="4387"/>
      <c r="E55" s="4387"/>
    </row>
    <row r="56" spans="1:5">
      <c r="B56" s="4387"/>
      <c r="C56" s="4387"/>
      <c r="D56" s="4387"/>
      <c r="E56" s="4387"/>
    </row>
    <row r="57" spans="1:5">
      <c r="B57" s="4387"/>
      <c r="C57" s="4387"/>
      <c r="D57" s="4387"/>
      <c r="E57" s="4387"/>
    </row>
    <row r="58" spans="1:5">
      <c r="B58" s="4387"/>
      <c r="C58" s="4387"/>
      <c r="D58" s="4387"/>
      <c r="E58" s="4387"/>
    </row>
    <row r="59" spans="1:5">
      <c r="B59" s="4387"/>
      <c r="C59" s="4387"/>
      <c r="D59" s="4387"/>
      <c r="E59" s="4387"/>
    </row>
    <row r="60" spans="1:5">
      <c r="B60" s="4387"/>
      <c r="C60" s="4387"/>
      <c r="D60" s="4387"/>
      <c r="E60" s="4387"/>
    </row>
    <row r="61" spans="1:5">
      <c r="B61" s="4387"/>
      <c r="C61" s="4387"/>
      <c r="D61" s="4387"/>
      <c r="E61" s="4387"/>
    </row>
    <row r="62" spans="1:5">
      <c r="B62" s="4387"/>
      <c r="C62" s="4387"/>
      <c r="D62" s="4387"/>
      <c r="E62" s="4387"/>
    </row>
    <row r="63" spans="1:5">
      <c r="B63" s="4387"/>
      <c r="C63" s="4387"/>
      <c r="D63" s="4387"/>
      <c r="E63" s="4387"/>
    </row>
  </sheetData>
  <mergeCells count="1">
    <mergeCell ref="A1:C1"/>
  </mergeCells>
  <hyperlinks>
    <hyperlink ref="A1" location="CONTENT!A1" display="Back to table of contents"/>
  </hyperlinks>
  <pageMargins left="0.52" right="0.48" top="0.64"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CL43"/>
  <sheetViews>
    <sheetView workbookViewId="0">
      <pane xSplit="1" ySplit="5" topLeftCell="B6" activePane="bottomRight" state="frozen"/>
      <selection sqref="A1:XFD1"/>
      <selection pane="topRight" sqref="A1:XFD1"/>
      <selection pane="bottomLeft" sqref="A1:XFD1"/>
      <selection pane="bottomRight" sqref="A1:XFD1"/>
    </sheetView>
  </sheetViews>
  <sheetFormatPr defaultColWidth="9.1640625" defaultRowHeight="10.5"/>
  <cols>
    <col min="1" max="1" width="48.1640625" style="4340" customWidth="1"/>
    <col min="2" max="5" width="12.6640625" style="4338" customWidth="1"/>
    <col min="6" max="16384" width="9.1640625" style="4340"/>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4336" customFormat="1" ht="18.75" customHeight="1">
      <c r="A2" s="675" t="s">
        <v>1786</v>
      </c>
      <c r="B2" s="4335"/>
      <c r="C2" s="4335"/>
      <c r="D2" s="4335"/>
      <c r="E2" s="4335"/>
    </row>
    <row r="3" spans="1:90" ht="7.5" customHeight="1">
      <c r="A3" s="4337"/>
      <c r="D3" s="4339"/>
      <c r="E3" s="4339"/>
    </row>
    <row r="4" spans="1:90" s="712" customFormat="1" ht="18" customHeight="1">
      <c r="A4" s="4341"/>
      <c r="B4" s="4342">
        <v>2016</v>
      </c>
      <c r="C4" s="4342">
        <v>2017</v>
      </c>
      <c r="D4" s="4342">
        <v>2018</v>
      </c>
      <c r="E4" s="4343" t="s">
        <v>1764</v>
      </c>
    </row>
    <row r="5" spans="1:90" ht="18" customHeight="1">
      <c r="A5" s="4344" t="s">
        <v>1765</v>
      </c>
      <c r="E5" s="4345"/>
    </row>
    <row r="6" spans="1:90" ht="18" customHeight="1">
      <c r="A6" s="4346" t="s">
        <v>1766</v>
      </c>
      <c r="B6" s="713">
        <v>1.5</v>
      </c>
      <c r="C6" s="713">
        <v>6.8355678057432527</v>
      </c>
      <c r="D6" s="713">
        <v>10.322065979808087</v>
      </c>
      <c r="E6" s="714">
        <v>8.5261277094317336</v>
      </c>
    </row>
    <row r="7" spans="1:90" ht="18" customHeight="1">
      <c r="A7" s="4347" t="s">
        <v>1767</v>
      </c>
      <c r="B7" s="715">
        <v>13.4</v>
      </c>
      <c r="C7" s="715">
        <v>-0.91856013261684666</v>
      </c>
      <c r="D7" s="715">
        <v>-4.3145523371337475</v>
      </c>
      <c r="E7" s="716">
        <v>6.3670106456744264</v>
      </c>
    </row>
    <row r="8" spans="1:90" ht="18" customHeight="1">
      <c r="A8" s="4347" t="s">
        <v>1768</v>
      </c>
      <c r="B8" s="715">
        <v>-8.1</v>
      </c>
      <c r="C8" s="715">
        <v>27.507664127125622</v>
      </c>
      <c r="D8" s="715">
        <v>4.6050348495068221</v>
      </c>
      <c r="E8" s="716">
        <v>24.113796208415451</v>
      </c>
    </row>
    <row r="9" spans="1:90" ht="18" customHeight="1">
      <c r="A9" s="4347" t="s">
        <v>1769</v>
      </c>
      <c r="B9" s="715">
        <v>-10.6</v>
      </c>
      <c r="C9" s="715">
        <v>5.8671163364149521</v>
      </c>
      <c r="D9" s="715">
        <v>45.306068110800254</v>
      </c>
      <c r="E9" s="716">
        <v>-6.6895001605502102E-2</v>
      </c>
    </row>
    <row r="10" spans="1:90" ht="18" customHeight="1">
      <c r="A10" s="4346" t="s">
        <v>1770</v>
      </c>
      <c r="B10" s="717">
        <v>7.7</v>
      </c>
      <c r="C10" s="717">
        <v>1.2635128923866858</v>
      </c>
      <c r="D10" s="717">
        <v>12.081561027714713</v>
      </c>
      <c r="E10" s="718">
        <v>2.3226089163472636</v>
      </c>
    </row>
    <row r="11" spans="1:90" ht="18" customHeight="1">
      <c r="A11" s="4348" t="s">
        <v>1787</v>
      </c>
      <c r="B11" s="719">
        <v>1.9</v>
      </c>
      <c r="C11" s="719">
        <v>3.6064994599228015</v>
      </c>
      <c r="D11" s="719">
        <v>15.521090776122378</v>
      </c>
      <c r="E11" s="720">
        <v>1.1988002067667907</v>
      </c>
    </row>
    <row r="12" spans="1:90" ht="18" customHeight="1">
      <c r="A12" s="4347" t="s">
        <v>1773</v>
      </c>
      <c r="B12" s="715">
        <v>11.1</v>
      </c>
      <c r="C12" s="715">
        <v>8.2189874724515164</v>
      </c>
      <c r="D12" s="715">
        <v>7.7585339040723511</v>
      </c>
      <c r="E12" s="716">
        <v>-2.2251659331570579</v>
      </c>
    </row>
    <row r="13" spans="1:90" ht="18" customHeight="1">
      <c r="A13" s="4347" t="s">
        <v>1774</v>
      </c>
      <c r="B13" s="715">
        <v>98.5</v>
      </c>
      <c r="C13" s="715">
        <v>-17.354663558270644</v>
      </c>
      <c r="D13" s="715">
        <v>-15.825720981395563</v>
      </c>
      <c r="E13" s="716">
        <v>74.170808751800053</v>
      </c>
    </row>
    <row r="14" spans="1:90" ht="18" customHeight="1">
      <c r="A14" s="4348" t="s">
        <v>1788</v>
      </c>
      <c r="B14" s="719">
        <v>25358.5891723104</v>
      </c>
      <c r="C14" s="719">
        <v>-5.3454076357478755</v>
      </c>
      <c r="D14" s="719">
        <v>8.9729488362319216</v>
      </c>
      <c r="E14" s="720">
        <v>63.43090824526044</v>
      </c>
    </row>
    <row r="15" spans="1:90" ht="18" customHeight="1">
      <c r="A15" s="4347" t="s">
        <v>1775</v>
      </c>
      <c r="B15" s="715">
        <v>-3.4</v>
      </c>
      <c r="C15" s="715">
        <v>3.5960138174407916</v>
      </c>
      <c r="D15" s="715">
        <v>18.245933886676596</v>
      </c>
      <c r="E15" s="716">
        <v>-6.4382727380878606</v>
      </c>
    </row>
    <row r="16" spans="1:90" ht="18" customHeight="1">
      <c r="A16" s="4349"/>
      <c r="B16" s="723"/>
      <c r="C16" s="723"/>
      <c r="D16" s="723"/>
      <c r="E16" s="724"/>
    </row>
    <row r="17" spans="1:5" ht="18" customHeight="1">
      <c r="A17" s="4350" t="s">
        <v>1789</v>
      </c>
      <c r="B17" s="721">
        <v>3.7</v>
      </c>
      <c r="C17" s="721">
        <v>4.7</v>
      </c>
      <c r="D17" s="721">
        <v>10.9</v>
      </c>
      <c r="E17" s="722">
        <v>6.2</v>
      </c>
    </row>
    <row r="18" spans="1:5" ht="18" customHeight="1">
      <c r="A18" s="4350" t="s">
        <v>1790</v>
      </c>
      <c r="B18" s="721">
        <v>1.6432062696501326</v>
      </c>
      <c r="C18" s="721">
        <v>5.6455611645096937</v>
      </c>
      <c r="D18" s="721">
        <v>12.215302378745818</v>
      </c>
      <c r="E18" s="722">
        <v>5.8201568790307467</v>
      </c>
    </row>
    <row r="19" spans="1:5" ht="18" customHeight="1">
      <c r="A19" s="4344" t="s">
        <v>1778</v>
      </c>
      <c r="B19" s="717"/>
      <c r="C19" s="717"/>
      <c r="D19" s="717"/>
      <c r="E19" s="718"/>
    </row>
    <row r="20" spans="1:5" ht="18" customHeight="1">
      <c r="A20" s="4349" t="s">
        <v>1680</v>
      </c>
      <c r="B20" s="715">
        <v>-8.6</v>
      </c>
      <c r="C20" s="715">
        <v>-8.3351486183300096</v>
      </c>
      <c r="D20" s="715">
        <v>1.93471562797329</v>
      </c>
      <c r="E20" s="716">
        <v>10.758612293202233</v>
      </c>
    </row>
    <row r="21" spans="1:5" ht="18" customHeight="1">
      <c r="A21" s="4349" t="s">
        <v>1686</v>
      </c>
      <c r="B21" s="715">
        <v>-49.2</v>
      </c>
      <c r="C21" s="715">
        <v>-64.349376114081991</v>
      </c>
      <c r="D21" s="715">
        <v>233.33333333333337</v>
      </c>
      <c r="E21" s="716">
        <v>-2.9126213592232943</v>
      </c>
    </row>
    <row r="22" spans="1:5" ht="18" customHeight="1">
      <c r="A22" s="4349" t="s">
        <v>1681</v>
      </c>
      <c r="B22" s="715">
        <v>-0.6</v>
      </c>
      <c r="C22" s="715">
        <v>2.2046488464683875</v>
      </c>
      <c r="D22" s="715">
        <v>17.34014094285854</v>
      </c>
      <c r="E22" s="716">
        <v>-10.932659075292577</v>
      </c>
    </row>
    <row r="23" spans="1:5" ht="18" customHeight="1">
      <c r="A23" s="4351" t="s">
        <v>1689</v>
      </c>
      <c r="B23" s="715">
        <v>19.399999999999999</v>
      </c>
      <c r="C23" s="715">
        <v>13.525640842976742</v>
      </c>
      <c r="D23" s="715">
        <v>-30.743532399791746</v>
      </c>
      <c r="E23" s="716">
        <v>1.0709835758405717</v>
      </c>
    </row>
    <row r="24" spans="1:5" ht="18" customHeight="1">
      <c r="A24" s="4351" t="s">
        <v>1779</v>
      </c>
      <c r="B24" s="715">
        <v>-18.899999999999999</v>
      </c>
      <c r="C24" s="715">
        <v>-1.2388778691923648</v>
      </c>
      <c r="D24" s="715">
        <v>-27.944120421088698</v>
      </c>
      <c r="E24" s="716">
        <v>-12.963087142144971</v>
      </c>
    </row>
    <row r="25" spans="1:5" ht="18" customHeight="1">
      <c r="A25" s="4349" t="s">
        <v>1682</v>
      </c>
      <c r="B25" s="715">
        <v>-39.5</v>
      </c>
      <c r="C25" s="715">
        <v>10.68383176563799</v>
      </c>
      <c r="D25" s="715">
        <v>183.44892423188929</v>
      </c>
      <c r="E25" s="716">
        <v>-1.5386337110966224</v>
      </c>
    </row>
    <row r="26" spans="1:5" ht="18" customHeight="1">
      <c r="A26" s="4349" t="s">
        <v>1791</v>
      </c>
      <c r="B26" s="715">
        <v>1.7</v>
      </c>
      <c r="C26" s="715">
        <v>12.547980538848961</v>
      </c>
      <c r="D26" s="715">
        <v>-0.80504148822026877</v>
      </c>
      <c r="E26" s="716">
        <v>10.12082060288688</v>
      </c>
    </row>
    <row r="27" spans="1:5" ht="18" customHeight="1">
      <c r="A27" s="4348" t="s">
        <v>1792</v>
      </c>
      <c r="B27" s="719">
        <v>3.4</v>
      </c>
      <c r="C27" s="719">
        <v>13.34621168133161</v>
      </c>
      <c r="D27" s="719">
        <v>-1.4018710062064343</v>
      </c>
      <c r="E27" s="720">
        <v>11.177957201542682</v>
      </c>
    </row>
    <row r="28" spans="1:5" ht="18" customHeight="1">
      <c r="A28" s="4352" t="s">
        <v>1651</v>
      </c>
      <c r="B28" s="715">
        <v>16.3</v>
      </c>
      <c r="C28" s="715">
        <v>15.586933940884975</v>
      </c>
      <c r="D28" s="715">
        <v>130.30591521093436</v>
      </c>
      <c r="E28" s="716">
        <v>5.0832559474447407</v>
      </c>
    </row>
    <row r="29" spans="1:5" ht="18" customHeight="1">
      <c r="A29" s="4352" t="s">
        <v>1693</v>
      </c>
      <c r="B29" s="715">
        <v>-2.7</v>
      </c>
      <c r="C29" s="715">
        <v>53.643643842448228</v>
      </c>
      <c r="D29" s="715">
        <v>-30.936709271161206</v>
      </c>
      <c r="E29" s="716">
        <v>3.1162189641884339</v>
      </c>
    </row>
    <row r="30" spans="1:5" ht="18" customHeight="1">
      <c r="A30" s="4352" t="s">
        <v>1653</v>
      </c>
      <c r="B30" s="715">
        <v>-5.4</v>
      </c>
      <c r="C30" s="715">
        <v>-9.2444360480800611</v>
      </c>
      <c r="D30" s="715">
        <v>64.409601443500577</v>
      </c>
      <c r="E30" s="716">
        <v>8.0832695288753484</v>
      </c>
    </row>
    <row r="31" spans="1:5" ht="18" customHeight="1">
      <c r="A31" s="4347" t="s">
        <v>1793</v>
      </c>
      <c r="B31" s="715">
        <v>-3.3</v>
      </c>
      <c r="C31" s="715">
        <v>-14.440201581003052</v>
      </c>
      <c r="D31" s="715">
        <v>-33.206557961772475</v>
      </c>
      <c r="E31" s="716">
        <v>14.227200975062033</v>
      </c>
    </row>
    <row r="32" spans="1:5" ht="18" customHeight="1">
      <c r="A32" s="4347" t="s">
        <v>1794</v>
      </c>
      <c r="B32" s="715">
        <v>11.9</v>
      </c>
      <c r="C32" s="715">
        <v>5.0315564265631707</v>
      </c>
      <c r="D32" s="715">
        <v>5.5450163128313079</v>
      </c>
      <c r="E32" s="716">
        <v>2.6588860119257447</v>
      </c>
    </row>
    <row r="33" spans="1:5" ht="18" customHeight="1">
      <c r="A33" s="4348" t="s">
        <v>1795</v>
      </c>
      <c r="B33" s="719">
        <v>13.4</v>
      </c>
      <c r="C33" s="719">
        <v>-0.91856013261684666</v>
      </c>
      <c r="D33" s="719">
        <v>-4.3145523371337475</v>
      </c>
      <c r="E33" s="720">
        <v>6.3670106456744264</v>
      </c>
    </row>
    <row r="34" spans="1:5" ht="18" customHeight="1">
      <c r="A34" s="4352" t="s">
        <v>1696</v>
      </c>
      <c r="B34" s="715">
        <v>-36</v>
      </c>
      <c r="C34" s="715">
        <v>-5.1780512454669889</v>
      </c>
      <c r="D34" s="715">
        <v>11.871797130688066</v>
      </c>
      <c r="E34" s="716">
        <v>-4.1561940897476575</v>
      </c>
    </row>
    <row r="35" spans="1:5" ht="18" customHeight="1">
      <c r="A35" s="4352" t="s">
        <v>1697</v>
      </c>
      <c r="B35" s="715">
        <v>36.799999999999997</v>
      </c>
      <c r="C35" s="715">
        <v>6.4164514143045608</v>
      </c>
      <c r="D35" s="715">
        <v>3.2926499181066902</v>
      </c>
      <c r="E35" s="716">
        <v>4.6582803929477734</v>
      </c>
    </row>
    <row r="36" spans="1:5" ht="18" customHeight="1">
      <c r="A36" s="4349" t="s">
        <v>1782</v>
      </c>
      <c r="B36" s="715">
        <v>38.5</v>
      </c>
      <c r="C36" s="715">
        <v>-22.811061271698208</v>
      </c>
      <c r="D36" s="715">
        <v>-20.937263363304524</v>
      </c>
      <c r="E36" s="716">
        <v>9.3937260351216594</v>
      </c>
    </row>
    <row r="37" spans="1:5" ht="18" customHeight="1">
      <c r="A37" s="4347" t="s">
        <v>1664</v>
      </c>
      <c r="B37" s="715">
        <v>-34.200000000000003</v>
      </c>
      <c r="C37" s="715">
        <v>-0.11116141594614248</v>
      </c>
      <c r="D37" s="715">
        <v>5.6148270580071511</v>
      </c>
      <c r="E37" s="716">
        <v>34.700600572731219</v>
      </c>
    </row>
    <row r="38" spans="1:5" ht="18" customHeight="1">
      <c r="A38" s="4352" t="s">
        <v>1665</v>
      </c>
      <c r="B38" s="715">
        <v>-13.9</v>
      </c>
      <c r="C38" s="715">
        <v>-11.572738660869277</v>
      </c>
      <c r="D38" s="715">
        <v>95.933972639754217</v>
      </c>
      <c r="E38" s="716">
        <v>52.497213499591908</v>
      </c>
    </row>
    <row r="39" spans="1:5" ht="18" customHeight="1">
      <c r="A39" s="4347" t="s">
        <v>1666</v>
      </c>
      <c r="B39" s="715">
        <v>10.3</v>
      </c>
      <c r="C39" s="715">
        <v>-14.895782874553348</v>
      </c>
      <c r="D39" s="715">
        <v>145.62777526905995</v>
      </c>
      <c r="E39" s="716">
        <v>112.52524455248198</v>
      </c>
    </row>
    <row r="40" spans="1:5" ht="18" customHeight="1">
      <c r="A40" s="4347" t="s">
        <v>1667</v>
      </c>
      <c r="B40" s="715">
        <v>1.3</v>
      </c>
      <c r="C40" s="715">
        <v>-4.2686355171119459</v>
      </c>
      <c r="D40" s="723">
        <v>14.658429833490771</v>
      </c>
      <c r="E40" s="724">
        <v>-27.479381140517731</v>
      </c>
    </row>
    <row r="41" spans="1:5" ht="18" customHeight="1">
      <c r="A41" s="4353" t="s">
        <v>1789</v>
      </c>
      <c r="B41" s="725">
        <v>3.687143944313398</v>
      </c>
      <c r="C41" s="725">
        <v>4.7118144898581136</v>
      </c>
      <c r="D41" s="725">
        <v>10.919738061991453</v>
      </c>
      <c r="E41" s="726">
        <v>6.234093805052126</v>
      </c>
    </row>
    <row r="42" spans="1:5" ht="7.5" customHeight="1">
      <c r="A42" s="676"/>
    </row>
    <row r="43" spans="1:5" ht="11.25" customHeight="1">
      <c r="A43" s="4326" t="s">
        <v>1796</v>
      </c>
    </row>
  </sheetData>
  <mergeCells count="1">
    <mergeCell ref="A1:C1"/>
  </mergeCells>
  <hyperlinks>
    <hyperlink ref="A1" location="CONTENT!A1" display="Back to table of contents"/>
  </hyperlinks>
  <pageMargins left="0.52" right="0.48" top="0.64"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CK19"/>
  <sheetViews>
    <sheetView workbookViewId="0">
      <selection activeCell="G1" sqref="G1:G1048576"/>
    </sheetView>
  </sheetViews>
  <sheetFormatPr defaultColWidth="9.1640625" defaultRowHeight="12.75"/>
  <cols>
    <col min="1" max="1" width="35.5" style="2507" customWidth="1"/>
    <col min="2" max="4" width="25.6640625" style="2507" customWidth="1"/>
    <col min="5" max="5" width="25.6640625" style="2506" customWidth="1"/>
    <col min="6" max="6" width="2" style="2507" customWidth="1"/>
    <col min="7" max="7" width="11.33203125" style="2507" bestFit="1" customWidth="1"/>
    <col min="8" max="16384" width="9.1640625" style="2507"/>
  </cols>
  <sheetData>
    <row r="1" spans="1:89" s="10" customFormat="1" ht="15.75">
      <c r="A1" s="6224" t="s">
        <v>709</v>
      </c>
      <c r="B1" s="6224"/>
      <c r="C1" s="6224"/>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4.75" customHeight="1">
      <c r="A2" s="675" t="s">
        <v>1797</v>
      </c>
    </row>
    <row r="3" spans="1:89">
      <c r="A3" s="4327"/>
    </row>
    <row r="5" spans="1:89" ht="20.45" customHeight="1">
      <c r="A5" s="4328"/>
      <c r="B5" s="4329">
        <v>2016</v>
      </c>
      <c r="C5" s="4329">
        <v>2017</v>
      </c>
      <c r="D5" s="4329">
        <v>2018</v>
      </c>
      <c r="E5" s="4330" t="s">
        <v>1798</v>
      </c>
    </row>
    <row r="6" spans="1:89" ht="34.9" customHeight="1">
      <c r="A6" s="687" t="s">
        <v>1799</v>
      </c>
      <c r="B6" s="2506"/>
      <c r="C6" s="2506"/>
      <c r="D6" s="2506"/>
      <c r="E6" s="4331"/>
    </row>
    <row r="7" spans="1:89" ht="34.9" customHeight="1">
      <c r="A7" s="679" t="s">
        <v>1800</v>
      </c>
      <c r="B7" s="727">
        <v>0</v>
      </c>
      <c r="C7" s="728">
        <v>0.79999999999999716</v>
      </c>
      <c r="D7" s="728">
        <v>3.2000000000000028</v>
      </c>
      <c r="E7" s="729">
        <v>1.6949152542373014</v>
      </c>
    </row>
    <row r="8" spans="1:89" ht="34.9" customHeight="1">
      <c r="A8" s="682" t="s">
        <v>1801</v>
      </c>
      <c r="B8" s="730">
        <v>0</v>
      </c>
      <c r="C8" s="731">
        <v>0.79999999999999716</v>
      </c>
      <c r="D8" s="731">
        <v>3.2000000000000028</v>
      </c>
      <c r="E8" s="732">
        <v>1.6949152542373014</v>
      </c>
    </row>
    <row r="9" spans="1:89" ht="34.9" customHeight="1">
      <c r="A9" s="682" t="s">
        <v>1802</v>
      </c>
      <c r="B9" s="730">
        <v>0</v>
      </c>
      <c r="C9" s="731">
        <v>0.79999999999999716</v>
      </c>
      <c r="D9" s="731">
        <v>3.2000000000000028</v>
      </c>
      <c r="E9" s="732">
        <v>1.6949152542373014</v>
      </c>
    </row>
    <row r="10" spans="1:89" ht="34.9" customHeight="1">
      <c r="A10" s="682" t="s">
        <v>1803</v>
      </c>
      <c r="B10" s="730">
        <v>0</v>
      </c>
      <c r="C10" s="731">
        <v>0.79999999999999716</v>
      </c>
      <c r="D10" s="731">
        <v>3.2000000000000028</v>
      </c>
      <c r="E10" s="732">
        <v>1.6949152542373014</v>
      </c>
    </row>
    <row r="11" spans="1:89" ht="34.9" customHeight="1">
      <c r="A11" s="679" t="s">
        <v>1804</v>
      </c>
      <c r="B11" s="733">
        <v>4.4000000000000004</v>
      </c>
      <c r="C11" s="733">
        <v>2</v>
      </c>
      <c r="D11" s="733">
        <v>0.76546196192761329</v>
      </c>
      <c r="E11" s="734">
        <v>2.4375245663487135</v>
      </c>
      <c r="G11" s="4332"/>
    </row>
    <row r="12" spans="1:89" ht="34.9" customHeight="1">
      <c r="A12" s="682" t="s">
        <v>1805</v>
      </c>
      <c r="B12" s="731">
        <v>3</v>
      </c>
      <c r="C12" s="731">
        <v>3</v>
      </c>
      <c r="D12" s="731">
        <v>3</v>
      </c>
      <c r="E12" s="735">
        <v>-0.66710730994672929</v>
      </c>
    </row>
    <row r="13" spans="1:89" ht="34.9" customHeight="1">
      <c r="A13" s="682" t="s">
        <v>1806</v>
      </c>
      <c r="B13" s="731">
        <v>3</v>
      </c>
      <c r="C13" s="731">
        <v>3</v>
      </c>
      <c r="D13" s="731">
        <v>3</v>
      </c>
      <c r="E13" s="732">
        <v>3</v>
      </c>
    </row>
    <row r="14" spans="1:89" ht="34.9" customHeight="1">
      <c r="A14" s="682" t="s">
        <v>1807</v>
      </c>
      <c r="B14" s="731">
        <v>25358.5891723104</v>
      </c>
      <c r="C14" s="731">
        <v>2</v>
      </c>
      <c r="D14" s="730">
        <v>0</v>
      </c>
      <c r="E14" s="732">
        <v>3</v>
      </c>
    </row>
    <row r="15" spans="1:89" ht="34.9" customHeight="1">
      <c r="A15" s="682"/>
      <c r="B15" s="736"/>
      <c r="C15" s="736"/>
      <c r="D15" s="736"/>
      <c r="E15" s="4331"/>
    </row>
    <row r="16" spans="1:89" ht="34.9" customHeight="1">
      <c r="A16" s="4333" t="s">
        <v>1808</v>
      </c>
      <c r="B16" s="737">
        <v>1.6</v>
      </c>
      <c r="C16" s="737">
        <v>1.242310482642921</v>
      </c>
      <c r="D16" s="737">
        <v>2.3383029117147345</v>
      </c>
      <c r="E16" s="738">
        <v>1.9591871701969694</v>
      </c>
    </row>
    <row r="18" spans="1:1" ht="12.6" customHeight="1">
      <c r="A18" s="4326" t="s">
        <v>1785</v>
      </c>
    </row>
    <row r="19" spans="1:1">
      <c r="A19" s="4334"/>
    </row>
  </sheetData>
  <mergeCells count="1">
    <mergeCell ref="A1:C1"/>
  </mergeCells>
  <hyperlinks>
    <hyperlink ref="A1" location="CONTENT!A1" display="Back to table of contents"/>
  </hyperlinks>
  <pageMargins left="0.6" right="0" top="0" bottom="0" header="0.61" footer="0.511811023622047"/>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CK45"/>
  <sheetViews>
    <sheetView zoomScale="98" zoomScaleNormal="98" workbookViewId="0">
      <selection activeCell="N1" sqref="N1:N1048576"/>
    </sheetView>
  </sheetViews>
  <sheetFormatPr defaultColWidth="9.1640625" defaultRowHeight="12.75"/>
  <cols>
    <col min="1" max="1" width="41.6640625" style="2507" customWidth="1"/>
    <col min="2" max="4" width="8.83203125" style="2507" bestFit="1" customWidth="1"/>
    <col min="5" max="5" width="8.33203125" style="2507" bestFit="1" customWidth="1"/>
    <col min="6" max="6" width="7.6640625" style="2507" customWidth="1"/>
    <col min="7" max="7" width="8.33203125" style="2507" customWidth="1"/>
    <col min="8" max="8" width="8.1640625" style="2507" customWidth="1"/>
    <col min="9" max="9" width="8.5" style="2507" customWidth="1"/>
    <col min="10" max="10" width="8.33203125" style="2507" customWidth="1"/>
    <col min="11" max="11" width="9.33203125" style="2507" customWidth="1"/>
    <col min="12" max="12" width="9" style="2507" customWidth="1"/>
    <col min="13" max="13" width="9.5" style="2507" customWidth="1"/>
    <col min="14" max="16384" width="9.1640625" style="2507"/>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740" customFormat="1" ht="15.75" customHeight="1">
      <c r="A2" s="675" t="s">
        <v>1809</v>
      </c>
      <c r="B2" s="739"/>
      <c r="C2" s="739"/>
    </row>
    <row r="3" spans="1:89" s="2506" customFormat="1" ht="11.25" customHeight="1">
      <c r="A3" s="741"/>
      <c r="B3" s="742"/>
      <c r="C3" s="742"/>
    </row>
    <row r="4" spans="1:89" ht="12" customHeight="1">
      <c r="B4" s="743"/>
      <c r="C4" s="743"/>
    </row>
    <row r="5" spans="1:89" ht="18" customHeight="1">
      <c r="A5" s="744" t="s">
        <v>1810</v>
      </c>
      <c r="B5" s="6433">
        <v>2016</v>
      </c>
      <c r="C5" s="6434"/>
      <c r="D5" s="6435"/>
      <c r="E5" s="745"/>
      <c r="F5" s="746" t="s">
        <v>722</v>
      </c>
      <c r="G5" s="747"/>
      <c r="H5" s="6436" t="s">
        <v>1811</v>
      </c>
      <c r="I5" s="6434"/>
      <c r="J5" s="6435"/>
      <c r="K5" s="6436" t="s">
        <v>1798</v>
      </c>
      <c r="L5" s="6434"/>
      <c r="M5" s="6435"/>
    </row>
    <row r="6" spans="1:89" ht="18" customHeight="1">
      <c r="A6" s="748"/>
      <c r="B6" s="749" t="s">
        <v>1812</v>
      </c>
      <c r="C6" s="750" t="s">
        <v>1813</v>
      </c>
      <c r="D6" s="751" t="s">
        <v>1814</v>
      </c>
      <c r="E6" s="749" t="s">
        <v>1812</v>
      </c>
      <c r="F6" s="750" t="s">
        <v>1813</v>
      </c>
      <c r="G6" s="751" t="s">
        <v>1814</v>
      </c>
      <c r="H6" s="749" t="s">
        <v>1812</v>
      </c>
      <c r="I6" s="750" t="s">
        <v>1813</v>
      </c>
      <c r="J6" s="751" t="s">
        <v>1814</v>
      </c>
      <c r="K6" s="749" t="s">
        <v>1812</v>
      </c>
      <c r="L6" s="750" t="s">
        <v>1813</v>
      </c>
      <c r="M6" s="751" t="s">
        <v>1814</v>
      </c>
    </row>
    <row r="7" spans="1:89" ht="18" customHeight="1">
      <c r="A7" s="682" t="s">
        <v>1815</v>
      </c>
      <c r="B7" s="752">
        <v>174.9</v>
      </c>
      <c r="C7" s="753">
        <v>1648.5</v>
      </c>
      <c r="D7" s="754">
        <v>1823.4</v>
      </c>
      <c r="E7" s="752">
        <v>118</v>
      </c>
      <c r="F7" s="753">
        <v>1580</v>
      </c>
      <c r="G7" s="754">
        <v>1698</v>
      </c>
      <c r="H7" s="752">
        <v>103.2</v>
      </c>
      <c r="I7" s="753">
        <v>1645</v>
      </c>
      <c r="J7" s="754">
        <v>1748.2</v>
      </c>
      <c r="K7" s="752">
        <v>87.5</v>
      </c>
      <c r="L7" s="753">
        <v>1896</v>
      </c>
      <c r="M7" s="754">
        <v>1983.5</v>
      </c>
    </row>
    <row r="8" spans="1:89" ht="18" customHeight="1">
      <c r="A8" s="682" t="s">
        <v>1816</v>
      </c>
      <c r="B8" s="755">
        <v>0</v>
      </c>
      <c r="C8" s="756">
        <v>16.5</v>
      </c>
      <c r="D8" s="757">
        <v>16.5</v>
      </c>
      <c r="E8" s="755">
        <v>0</v>
      </c>
      <c r="F8" s="756">
        <v>6</v>
      </c>
      <c r="G8" s="757">
        <v>6</v>
      </c>
      <c r="H8" s="755">
        <v>0</v>
      </c>
      <c r="I8" s="756">
        <v>20</v>
      </c>
      <c r="J8" s="757">
        <v>20</v>
      </c>
      <c r="K8" s="758">
        <v>0</v>
      </c>
      <c r="L8" s="759">
        <v>20</v>
      </c>
      <c r="M8" s="757">
        <v>20</v>
      </c>
    </row>
    <row r="9" spans="1:89" ht="18" customHeight="1">
      <c r="A9" s="682" t="s">
        <v>1817</v>
      </c>
      <c r="B9" s="760">
        <v>1</v>
      </c>
      <c r="C9" s="756">
        <v>3850</v>
      </c>
      <c r="D9" s="757">
        <v>3851</v>
      </c>
      <c r="E9" s="760">
        <v>1</v>
      </c>
      <c r="F9" s="756">
        <v>4006</v>
      </c>
      <c r="G9" s="757">
        <v>4007</v>
      </c>
      <c r="H9" s="760">
        <v>0</v>
      </c>
      <c r="I9" s="756">
        <v>4748</v>
      </c>
      <c r="J9" s="757">
        <v>4748</v>
      </c>
      <c r="K9" s="760">
        <v>0</v>
      </c>
      <c r="L9" s="756">
        <v>4325</v>
      </c>
      <c r="M9" s="757">
        <v>4325</v>
      </c>
    </row>
    <row r="10" spans="1:89" ht="18" customHeight="1">
      <c r="A10" s="682" t="s">
        <v>1818</v>
      </c>
      <c r="B10" s="760">
        <v>2796.5</v>
      </c>
      <c r="C10" s="756">
        <v>2118.5</v>
      </c>
      <c r="D10" s="757">
        <v>4915</v>
      </c>
      <c r="E10" s="760">
        <v>3926.5</v>
      </c>
      <c r="F10" s="756">
        <v>1745</v>
      </c>
      <c r="G10" s="757">
        <v>5671.5</v>
      </c>
      <c r="H10" s="760">
        <v>1733.6</v>
      </c>
      <c r="I10" s="756">
        <v>2250</v>
      </c>
      <c r="J10" s="757">
        <v>3983.6</v>
      </c>
      <c r="K10" s="760">
        <v>1380</v>
      </c>
      <c r="L10" s="756">
        <v>2750</v>
      </c>
      <c r="M10" s="757">
        <v>4130</v>
      </c>
    </row>
    <row r="11" spans="1:89" ht="18" customHeight="1">
      <c r="A11" s="761" t="s">
        <v>1819</v>
      </c>
      <c r="B11" s="760">
        <v>4747.5</v>
      </c>
      <c r="C11" s="756">
        <v>169</v>
      </c>
      <c r="D11" s="757">
        <v>4916.5</v>
      </c>
      <c r="E11" s="760">
        <v>4730.5</v>
      </c>
      <c r="F11" s="756">
        <v>183</v>
      </c>
      <c r="G11" s="757">
        <v>4913.5</v>
      </c>
      <c r="H11" s="760">
        <v>3277.2</v>
      </c>
      <c r="I11" s="756">
        <v>366</v>
      </c>
      <c r="J11" s="757">
        <v>3643.2</v>
      </c>
      <c r="K11" s="760">
        <v>2830</v>
      </c>
      <c r="L11" s="756">
        <v>402</v>
      </c>
      <c r="M11" s="757">
        <v>3232</v>
      </c>
    </row>
    <row r="12" spans="1:89" ht="19.899999999999999" customHeight="1">
      <c r="A12" s="682" t="s">
        <v>1820</v>
      </c>
      <c r="B12" s="760">
        <v>82</v>
      </c>
      <c r="C12" s="756">
        <v>1080</v>
      </c>
      <c r="D12" s="757">
        <v>1162</v>
      </c>
      <c r="E12" s="760">
        <v>53</v>
      </c>
      <c r="F12" s="756">
        <v>1255</v>
      </c>
      <c r="G12" s="757">
        <v>1308</v>
      </c>
      <c r="H12" s="760">
        <v>89</v>
      </c>
      <c r="I12" s="756">
        <v>3640</v>
      </c>
      <c r="J12" s="757">
        <v>3729</v>
      </c>
      <c r="K12" s="760">
        <v>90</v>
      </c>
      <c r="L12" s="756">
        <v>3671</v>
      </c>
      <c r="M12" s="757">
        <v>3761</v>
      </c>
    </row>
    <row r="13" spans="1:89" ht="26.45" customHeight="1">
      <c r="A13" s="761" t="s">
        <v>1821</v>
      </c>
      <c r="B13" s="760">
        <v>12</v>
      </c>
      <c r="C13" s="756">
        <v>4800</v>
      </c>
      <c r="D13" s="757">
        <v>4812</v>
      </c>
      <c r="E13" s="760">
        <v>21</v>
      </c>
      <c r="F13" s="756">
        <v>5471.5</v>
      </c>
      <c r="G13" s="757">
        <v>5492.5</v>
      </c>
      <c r="H13" s="760">
        <v>12</v>
      </c>
      <c r="I13" s="756">
        <v>5565.5</v>
      </c>
      <c r="J13" s="757">
        <v>5577.5</v>
      </c>
      <c r="K13" s="760">
        <v>15</v>
      </c>
      <c r="L13" s="756">
        <v>6218</v>
      </c>
      <c r="M13" s="757">
        <v>6233</v>
      </c>
    </row>
    <row r="14" spans="1:89" ht="18" customHeight="1">
      <c r="A14" s="762" t="s">
        <v>1692</v>
      </c>
      <c r="B14" s="763">
        <v>25358.5891723104</v>
      </c>
      <c r="C14" s="764">
        <v>4380</v>
      </c>
      <c r="D14" s="765">
        <v>4390</v>
      </c>
      <c r="E14" s="763">
        <v>20</v>
      </c>
      <c r="F14" s="764">
        <v>5025</v>
      </c>
      <c r="G14" s="765">
        <v>5045</v>
      </c>
      <c r="H14" s="763">
        <v>12</v>
      </c>
      <c r="I14" s="764">
        <v>5080</v>
      </c>
      <c r="J14" s="765">
        <v>5092</v>
      </c>
      <c r="K14" s="763">
        <v>15</v>
      </c>
      <c r="L14" s="764">
        <v>5733</v>
      </c>
      <c r="M14" s="765">
        <v>5748</v>
      </c>
    </row>
    <row r="15" spans="1:89" ht="18" customHeight="1">
      <c r="A15" s="682" t="s">
        <v>1822</v>
      </c>
      <c r="B15" s="760">
        <v>1858.5</v>
      </c>
      <c r="C15" s="756">
        <v>2685</v>
      </c>
      <c r="D15" s="757">
        <v>4543.5</v>
      </c>
      <c r="E15" s="760">
        <v>2485</v>
      </c>
      <c r="F15" s="756">
        <v>2850</v>
      </c>
      <c r="G15" s="757">
        <v>5335</v>
      </c>
      <c r="H15" s="766">
        <v>9077.5</v>
      </c>
      <c r="I15" s="756">
        <v>3500</v>
      </c>
      <c r="J15" s="757">
        <v>12577.5</v>
      </c>
      <c r="K15" s="766">
        <v>10397</v>
      </c>
      <c r="L15" s="767">
        <v>3105</v>
      </c>
      <c r="M15" s="757">
        <v>13502</v>
      </c>
    </row>
    <row r="16" spans="1:89" ht="18" customHeight="1">
      <c r="A16" s="761" t="s">
        <v>1823</v>
      </c>
      <c r="B16" s="755">
        <v>0</v>
      </c>
      <c r="C16" s="756">
        <v>4315.8</v>
      </c>
      <c r="D16" s="757">
        <v>4315.8</v>
      </c>
      <c r="E16" s="755">
        <v>0</v>
      </c>
      <c r="F16" s="756">
        <v>6704</v>
      </c>
      <c r="G16" s="757">
        <v>6704</v>
      </c>
      <c r="H16" s="755">
        <v>0</v>
      </c>
      <c r="I16" s="756">
        <v>4735</v>
      </c>
      <c r="J16" s="757">
        <v>4735</v>
      </c>
      <c r="K16" s="758">
        <v>0</v>
      </c>
      <c r="L16" s="759">
        <v>4970</v>
      </c>
      <c r="M16" s="757">
        <v>4970</v>
      </c>
    </row>
    <row r="17" spans="1:13" ht="18" customHeight="1">
      <c r="A17" s="761" t="s">
        <v>1824</v>
      </c>
      <c r="B17" s="760">
        <v>222</v>
      </c>
      <c r="C17" s="756">
        <v>2180</v>
      </c>
      <c r="D17" s="757">
        <v>2402</v>
      </c>
      <c r="E17" s="760">
        <v>155</v>
      </c>
      <c r="F17" s="756">
        <v>2062</v>
      </c>
      <c r="G17" s="757">
        <v>2217</v>
      </c>
      <c r="H17" s="760">
        <v>46</v>
      </c>
      <c r="I17" s="756">
        <v>3635</v>
      </c>
      <c r="J17" s="757">
        <v>3681</v>
      </c>
      <c r="K17" s="760">
        <v>110</v>
      </c>
      <c r="L17" s="756">
        <v>3970</v>
      </c>
      <c r="M17" s="757">
        <v>4080</v>
      </c>
    </row>
    <row r="18" spans="1:13" ht="18" customHeight="1">
      <c r="A18" s="682" t="s">
        <v>1825</v>
      </c>
      <c r="B18" s="760">
        <v>1348</v>
      </c>
      <c r="C18" s="756">
        <v>1350</v>
      </c>
      <c r="D18" s="757">
        <v>2698</v>
      </c>
      <c r="E18" s="760">
        <v>1021</v>
      </c>
      <c r="F18" s="756">
        <v>1322</v>
      </c>
      <c r="G18" s="757">
        <v>2343</v>
      </c>
      <c r="H18" s="760">
        <v>437</v>
      </c>
      <c r="I18" s="756">
        <v>1163</v>
      </c>
      <c r="J18" s="757">
        <v>1600</v>
      </c>
      <c r="K18" s="760">
        <v>684</v>
      </c>
      <c r="L18" s="756">
        <v>1170</v>
      </c>
      <c r="M18" s="757">
        <v>1854</v>
      </c>
    </row>
    <row r="19" spans="1:13" ht="18" customHeight="1">
      <c r="A19" s="682" t="s">
        <v>1826</v>
      </c>
      <c r="B19" s="760">
        <v>203</v>
      </c>
      <c r="C19" s="756">
        <v>27914.3</v>
      </c>
      <c r="D19" s="757">
        <v>28117.3</v>
      </c>
      <c r="E19" s="760">
        <v>113</v>
      </c>
      <c r="F19" s="756">
        <v>29671</v>
      </c>
      <c r="G19" s="757">
        <v>29784</v>
      </c>
      <c r="H19" s="760">
        <v>69.5</v>
      </c>
      <c r="I19" s="756">
        <v>32341.5</v>
      </c>
      <c r="J19" s="757">
        <v>32411</v>
      </c>
      <c r="K19" s="760">
        <v>90.5</v>
      </c>
      <c r="L19" s="756">
        <v>33744</v>
      </c>
      <c r="M19" s="757">
        <v>33834.5</v>
      </c>
    </row>
    <row r="20" spans="1:13" ht="18" customHeight="1">
      <c r="A20" s="768" t="s">
        <v>1695</v>
      </c>
      <c r="B20" s="763">
        <v>165</v>
      </c>
      <c r="C20" s="764">
        <v>24694.3</v>
      </c>
      <c r="D20" s="765">
        <v>24859.3</v>
      </c>
      <c r="E20" s="763">
        <v>0</v>
      </c>
      <c r="F20" s="764">
        <v>0</v>
      </c>
      <c r="G20" s="765">
        <v>0</v>
      </c>
      <c r="H20" s="763">
        <v>60</v>
      </c>
      <c r="I20" s="764">
        <v>24457</v>
      </c>
      <c r="J20" s="765">
        <v>24517</v>
      </c>
      <c r="K20" s="763">
        <v>60</v>
      </c>
      <c r="L20" s="764">
        <v>26460</v>
      </c>
      <c r="M20" s="765">
        <v>26520</v>
      </c>
    </row>
    <row r="21" spans="1:13" ht="18" customHeight="1">
      <c r="A21" s="761" t="s">
        <v>1827</v>
      </c>
      <c r="B21" s="760">
        <v>4</v>
      </c>
      <c r="C21" s="756">
        <v>396.5</v>
      </c>
      <c r="D21" s="757">
        <v>400.5</v>
      </c>
      <c r="E21" s="760">
        <v>2</v>
      </c>
      <c r="F21" s="756">
        <v>385</v>
      </c>
      <c r="G21" s="757">
        <v>387</v>
      </c>
      <c r="H21" s="760">
        <v>2</v>
      </c>
      <c r="I21" s="756">
        <v>435</v>
      </c>
      <c r="J21" s="757">
        <v>437</v>
      </c>
      <c r="K21" s="760">
        <v>3</v>
      </c>
      <c r="L21" s="756">
        <v>425</v>
      </c>
      <c r="M21" s="757">
        <v>428</v>
      </c>
    </row>
    <row r="22" spans="1:13" ht="18" customHeight="1">
      <c r="A22" s="682" t="s">
        <v>1828</v>
      </c>
      <c r="B22" s="760">
        <v>34</v>
      </c>
      <c r="C22" s="756">
        <v>788</v>
      </c>
      <c r="D22" s="757">
        <v>822</v>
      </c>
      <c r="E22" s="760">
        <v>12</v>
      </c>
      <c r="F22" s="756">
        <v>880</v>
      </c>
      <c r="G22" s="757">
        <v>892</v>
      </c>
      <c r="H22" s="760">
        <v>10</v>
      </c>
      <c r="I22" s="756">
        <v>930</v>
      </c>
      <c r="J22" s="757">
        <v>940</v>
      </c>
      <c r="K22" s="760">
        <v>13</v>
      </c>
      <c r="L22" s="756">
        <v>997</v>
      </c>
      <c r="M22" s="757">
        <v>1010</v>
      </c>
    </row>
    <row r="23" spans="1:13" ht="18" customHeight="1">
      <c r="A23" s="682" t="s">
        <v>1829</v>
      </c>
      <c r="B23" s="760">
        <v>5521</v>
      </c>
      <c r="C23" s="755">
        <v>0</v>
      </c>
      <c r="D23" s="757">
        <v>5521</v>
      </c>
      <c r="E23" s="760">
        <v>4315</v>
      </c>
      <c r="F23" s="755">
        <v>0</v>
      </c>
      <c r="G23" s="757">
        <v>4315</v>
      </c>
      <c r="H23" s="760">
        <v>3494</v>
      </c>
      <c r="I23" s="755">
        <v>0</v>
      </c>
      <c r="J23" s="757">
        <v>3494</v>
      </c>
      <c r="K23" s="760">
        <v>3894</v>
      </c>
      <c r="L23" s="756">
        <v>0</v>
      </c>
      <c r="M23" s="757">
        <v>3894</v>
      </c>
    </row>
    <row r="24" spans="1:13" ht="18" customHeight="1">
      <c r="A24" s="682" t="s">
        <v>1830</v>
      </c>
      <c r="B24" s="769">
        <v>707</v>
      </c>
      <c r="C24" s="770">
        <v>815</v>
      </c>
      <c r="D24" s="757">
        <v>1522</v>
      </c>
      <c r="E24" s="769">
        <v>675</v>
      </c>
      <c r="F24" s="770">
        <v>870</v>
      </c>
      <c r="G24" s="757">
        <v>1545</v>
      </c>
      <c r="H24" s="769">
        <v>995</v>
      </c>
      <c r="I24" s="770">
        <v>660</v>
      </c>
      <c r="J24" s="757">
        <v>1655</v>
      </c>
      <c r="K24" s="769">
        <v>1559</v>
      </c>
      <c r="L24" s="770">
        <v>720</v>
      </c>
      <c r="M24" s="757">
        <v>2279</v>
      </c>
    </row>
    <row r="25" spans="1:13" ht="18" customHeight="1">
      <c r="A25" s="682" t="s">
        <v>1831</v>
      </c>
      <c r="B25" s="760">
        <v>760.5</v>
      </c>
      <c r="C25" s="756">
        <v>785</v>
      </c>
      <c r="D25" s="757">
        <v>1545.5</v>
      </c>
      <c r="E25" s="760">
        <v>706</v>
      </c>
      <c r="F25" s="756">
        <v>685</v>
      </c>
      <c r="G25" s="757">
        <v>1391</v>
      </c>
      <c r="H25" s="760">
        <v>972</v>
      </c>
      <c r="I25" s="756">
        <v>1771</v>
      </c>
      <c r="J25" s="757">
        <v>2743</v>
      </c>
      <c r="K25" s="760">
        <v>2492</v>
      </c>
      <c r="L25" s="756">
        <v>1787</v>
      </c>
      <c r="M25" s="757">
        <v>4279</v>
      </c>
    </row>
    <row r="26" spans="1:13" ht="18" customHeight="1">
      <c r="A26" s="761" t="s">
        <v>1832</v>
      </c>
      <c r="B26" s="760">
        <v>190</v>
      </c>
      <c r="C26" s="756">
        <v>475</v>
      </c>
      <c r="D26" s="757">
        <v>665</v>
      </c>
      <c r="E26" s="760">
        <v>80</v>
      </c>
      <c r="F26" s="756">
        <v>496</v>
      </c>
      <c r="G26" s="757">
        <v>576</v>
      </c>
      <c r="H26" s="760">
        <v>955</v>
      </c>
      <c r="I26" s="756">
        <v>495</v>
      </c>
      <c r="J26" s="757">
        <v>1450</v>
      </c>
      <c r="K26" s="760">
        <v>2826</v>
      </c>
      <c r="L26" s="756">
        <v>310</v>
      </c>
      <c r="M26" s="757">
        <v>3136</v>
      </c>
    </row>
    <row r="27" spans="1:13" ht="18" customHeight="1">
      <c r="A27" s="771" t="s">
        <v>1833</v>
      </c>
      <c r="B27" s="769">
        <v>531.1</v>
      </c>
      <c r="C27" s="770">
        <v>410</v>
      </c>
      <c r="D27" s="757">
        <v>941.1</v>
      </c>
      <c r="E27" s="769">
        <v>461</v>
      </c>
      <c r="F27" s="770">
        <v>452.5</v>
      </c>
      <c r="G27" s="772">
        <v>913.5</v>
      </c>
      <c r="H27" s="769">
        <v>594</v>
      </c>
      <c r="I27" s="770">
        <v>475</v>
      </c>
      <c r="J27" s="772">
        <v>1069</v>
      </c>
      <c r="K27" s="773">
        <v>162</v>
      </c>
      <c r="L27" s="770">
        <v>633</v>
      </c>
      <c r="M27" s="772">
        <v>795</v>
      </c>
    </row>
    <row r="28" spans="1:13" ht="18" customHeight="1">
      <c r="A28" s="691" t="s">
        <v>1834</v>
      </c>
      <c r="B28" s="774">
        <v>19193</v>
      </c>
      <c r="C28" s="775">
        <v>55797.1</v>
      </c>
      <c r="D28" s="776">
        <v>74990.100000000006</v>
      </c>
      <c r="E28" s="775">
        <v>18875</v>
      </c>
      <c r="F28" s="775">
        <v>60624</v>
      </c>
      <c r="G28" s="776">
        <v>79499</v>
      </c>
      <c r="H28" s="775">
        <v>21867</v>
      </c>
      <c r="I28" s="775">
        <v>68375</v>
      </c>
      <c r="J28" s="776">
        <v>90242</v>
      </c>
      <c r="K28" s="774">
        <v>26633</v>
      </c>
      <c r="L28" s="775">
        <v>71113</v>
      </c>
      <c r="M28" s="776">
        <v>97746</v>
      </c>
    </row>
    <row r="29" spans="1:13" ht="15" customHeight="1">
      <c r="A29" s="4325" t="s">
        <v>1835</v>
      </c>
      <c r="B29" s="743"/>
      <c r="C29" s="743"/>
      <c r="E29" s="2508"/>
      <c r="F29" s="2508"/>
      <c r="G29" s="2508"/>
      <c r="H29" s="2508"/>
      <c r="I29" s="2508"/>
      <c r="J29" s="2508"/>
      <c r="K29" s="2508"/>
      <c r="L29" s="2508"/>
      <c r="M29" s="2508"/>
    </row>
    <row r="30" spans="1:13" ht="18" customHeight="1">
      <c r="A30" s="4326"/>
    </row>
    <row r="31" spans="1:13" ht="18" customHeight="1"/>
    <row r="32" spans="1:13" ht="18" customHeight="1"/>
    <row r="33" ht="9.9499999999999993" customHeight="1"/>
    <row r="34" ht="9.9499999999999993" customHeight="1"/>
    <row r="35" ht="9.9499999999999993" customHeight="1"/>
    <row r="36" ht="9.9499999999999993" customHeight="1"/>
    <row r="37" ht="9.9499999999999993" customHeight="1"/>
    <row r="38" ht="9.9499999999999993" customHeight="1"/>
    <row r="39" ht="9.9499999999999993" customHeight="1"/>
    <row r="40" ht="9.9499999999999993" customHeight="1"/>
    <row r="41" ht="9.9499999999999993" customHeight="1"/>
    <row r="42" ht="9.9499999999999993" customHeight="1"/>
    <row r="43" ht="9.9499999999999993" customHeight="1"/>
    <row r="44" ht="9.9499999999999993" customHeight="1"/>
    <row r="45" ht="9.9499999999999993" customHeight="1"/>
  </sheetData>
  <mergeCells count="4">
    <mergeCell ref="B5:D5"/>
    <mergeCell ref="H5:J5"/>
    <mergeCell ref="K5:M5"/>
    <mergeCell ref="A1:C1"/>
  </mergeCells>
  <hyperlinks>
    <hyperlink ref="A1" location="CONTENT!A1" display="Back to table of contents"/>
  </hyperlinks>
  <pageMargins left="0.23622047244094499" right="0" top="0.6" bottom="0" header="0.25" footer="0.13"/>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CL61"/>
  <sheetViews>
    <sheetView workbookViewId="0">
      <selection sqref="A1:C1"/>
    </sheetView>
  </sheetViews>
  <sheetFormatPr defaultColWidth="9.1640625" defaultRowHeight="12.75"/>
  <cols>
    <col min="1" max="1" width="62.33203125" style="2505" customWidth="1"/>
    <col min="2" max="4" width="10.6640625" style="2505" customWidth="1"/>
    <col min="5" max="16384" width="9.1640625" style="2505"/>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2465" customFormat="1" ht="16.149999999999999" customHeight="1">
      <c r="A2" s="4319" t="s">
        <v>3882</v>
      </c>
    </row>
    <row r="3" spans="1:90" ht="12.75" customHeight="1">
      <c r="A3" s="6437"/>
      <c r="B3" s="6439" t="s">
        <v>4312</v>
      </c>
      <c r="C3" s="6440"/>
      <c r="D3" s="6441"/>
    </row>
    <row r="4" spans="1:90" ht="21">
      <c r="A4" s="6438"/>
      <c r="B4" s="2496" t="s">
        <v>1836</v>
      </c>
      <c r="C4" s="2497" t="s">
        <v>1837</v>
      </c>
      <c r="D4" s="2498" t="s">
        <v>277</v>
      </c>
    </row>
    <row r="5" spans="1:90">
      <c r="A5" s="4322" t="s">
        <v>1838</v>
      </c>
      <c r="B5" s="2472">
        <v>503293</v>
      </c>
      <c r="C5" s="2474">
        <v>530553</v>
      </c>
      <c r="D5" s="2474">
        <v>-27260</v>
      </c>
    </row>
    <row r="6" spans="1:90">
      <c r="A6" s="2499" t="s">
        <v>1839</v>
      </c>
      <c r="B6" s="2476">
        <v>183712</v>
      </c>
      <c r="C6" s="2477">
        <v>263397</v>
      </c>
      <c r="D6" s="2474">
        <v>-79685</v>
      </c>
    </row>
    <row r="7" spans="1:90">
      <c r="A7" s="2499" t="s">
        <v>1840</v>
      </c>
      <c r="B7" s="2476">
        <v>79060</v>
      </c>
      <c r="C7" s="2477">
        <v>188361</v>
      </c>
      <c r="D7" s="2474">
        <v>-109301</v>
      </c>
    </row>
    <row r="8" spans="1:90">
      <c r="A8" s="2500" t="s">
        <v>1841</v>
      </c>
      <c r="B8" s="2476">
        <v>79060</v>
      </c>
      <c r="C8" s="2477">
        <v>187781</v>
      </c>
      <c r="D8" s="2474">
        <v>-108721</v>
      </c>
    </row>
    <row r="9" spans="1:90">
      <c r="A9" s="4323" t="s">
        <v>1842</v>
      </c>
      <c r="B9" s="2476">
        <v>14380</v>
      </c>
      <c r="C9" s="2477">
        <v>0</v>
      </c>
      <c r="D9" s="2474">
        <v>14380</v>
      </c>
    </row>
    <row r="10" spans="1:90">
      <c r="A10" s="2500" t="s">
        <v>1843</v>
      </c>
      <c r="B10" s="2476">
        <v>0</v>
      </c>
      <c r="C10" s="2477">
        <v>580</v>
      </c>
      <c r="D10" s="2474">
        <v>-580</v>
      </c>
    </row>
    <row r="11" spans="1:90">
      <c r="A11" s="2499" t="s">
        <v>1844</v>
      </c>
      <c r="B11" s="2476">
        <v>104652</v>
      </c>
      <c r="C11" s="2477">
        <v>75036</v>
      </c>
      <c r="D11" s="2474">
        <v>29616</v>
      </c>
    </row>
    <row r="12" spans="1:90">
      <c r="A12" s="2499" t="s">
        <v>1845</v>
      </c>
      <c r="B12" s="2476">
        <v>94</v>
      </c>
      <c r="C12" s="2477">
        <v>2977</v>
      </c>
      <c r="D12" s="2474">
        <v>-2883</v>
      </c>
    </row>
    <row r="13" spans="1:90">
      <c r="A13" s="2499" t="s">
        <v>1021</v>
      </c>
      <c r="B13" s="2476">
        <v>14042</v>
      </c>
      <c r="C13" s="2477">
        <v>21705</v>
      </c>
      <c r="D13" s="2474">
        <v>-7663</v>
      </c>
    </row>
    <row r="14" spans="1:90">
      <c r="A14" s="2501" t="s">
        <v>1846</v>
      </c>
      <c r="B14" s="2476">
        <v>8714</v>
      </c>
      <c r="C14" s="2477">
        <v>2811</v>
      </c>
      <c r="D14" s="2474">
        <v>5903</v>
      </c>
    </row>
    <row r="15" spans="1:90">
      <c r="A15" s="2501" t="s">
        <v>1847</v>
      </c>
      <c r="B15" s="2476">
        <v>1009</v>
      </c>
      <c r="C15" s="2477">
        <v>11344</v>
      </c>
      <c r="D15" s="2474">
        <v>-10335</v>
      </c>
    </row>
    <row r="16" spans="1:90">
      <c r="A16" s="2501" t="s">
        <v>1848</v>
      </c>
      <c r="B16" s="2476">
        <v>4186</v>
      </c>
      <c r="C16" s="2477">
        <v>7354</v>
      </c>
      <c r="D16" s="2474">
        <v>-3168</v>
      </c>
    </row>
    <row r="17" spans="1:4">
      <c r="A17" s="2501" t="s">
        <v>1849</v>
      </c>
      <c r="B17" s="2476">
        <v>133</v>
      </c>
      <c r="C17" s="2477">
        <v>196</v>
      </c>
      <c r="D17" s="2474">
        <v>-63</v>
      </c>
    </row>
    <row r="18" spans="1:4">
      <c r="A18" s="2499" t="s">
        <v>1850</v>
      </c>
      <c r="B18" s="2476">
        <v>63106</v>
      </c>
      <c r="C18" s="2477">
        <v>22021</v>
      </c>
      <c r="D18" s="2474">
        <v>41085</v>
      </c>
    </row>
    <row r="19" spans="1:4">
      <c r="A19" s="2501" t="s">
        <v>1851</v>
      </c>
      <c r="B19" s="2476">
        <v>21837</v>
      </c>
      <c r="C19" s="2477">
        <v>1596</v>
      </c>
      <c r="D19" s="2474">
        <v>20241</v>
      </c>
    </row>
    <row r="20" spans="1:4">
      <c r="A20" s="2501" t="s">
        <v>1852</v>
      </c>
      <c r="B20" s="2476">
        <v>41269</v>
      </c>
      <c r="C20" s="2477">
        <v>20425</v>
      </c>
      <c r="D20" s="2474">
        <v>20844</v>
      </c>
    </row>
    <row r="21" spans="1:4">
      <c r="A21" s="2499" t="s">
        <v>1820</v>
      </c>
      <c r="B21" s="2476">
        <v>245</v>
      </c>
      <c r="C21" s="2477">
        <v>257</v>
      </c>
      <c r="D21" s="2474">
        <v>-12</v>
      </c>
    </row>
    <row r="22" spans="1:4">
      <c r="A22" s="2501" t="s">
        <v>1853</v>
      </c>
      <c r="B22" s="2476">
        <v>245</v>
      </c>
      <c r="C22" s="2477">
        <v>0</v>
      </c>
      <c r="D22" s="2474">
        <v>245</v>
      </c>
    </row>
    <row r="23" spans="1:4">
      <c r="A23" s="2501" t="s">
        <v>1854</v>
      </c>
      <c r="B23" s="2476">
        <v>0</v>
      </c>
      <c r="C23" s="2477">
        <v>257</v>
      </c>
      <c r="D23" s="2474">
        <v>-257</v>
      </c>
    </row>
    <row r="24" spans="1:4">
      <c r="A24" s="2499" t="s">
        <v>1855</v>
      </c>
      <c r="B24" s="2476">
        <v>252</v>
      </c>
      <c r="C24" s="2477">
        <v>2601</v>
      </c>
      <c r="D24" s="2474">
        <v>-2349</v>
      </c>
    </row>
    <row r="25" spans="1:4">
      <c r="A25" s="2501" t="s">
        <v>1856</v>
      </c>
      <c r="B25" s="2476">
        <v>119</v>
      </c>
      <c r="C25" s="2477">
        <v>1534</v>
      </c>
      <c r="D25" s="2474">
        <v>-1415</v>
      </c>
    </row>
    <row r="26" spans="1:4">
      <c r="A26" s="2501" t="s">
        <v>1857</v>
      </c>
      <c r="B26" s="2476">
        <v>109</v>
      </c>
      <c r="C26" s="2477">
        <v>975</v>
      </c>
      <c r="D26" s="2474">
        <v>-866</v>
      </c>
    </row>
    <row r="27" spans="1:4">
      <c r="A27" s="2501" t="s">
        <v>1858</v>
      </c>
      <c r="B27" s="2476">
        <v>19</v>
      </c>
      <c r="C27" s="2477">
        <v>68</v>
      </c>
      <c r="D27" s="2474">
        <v>-49</v>
      </c>
    </row>
    <row r="28" spans="1:4">
      <c r="A28" s="2501" t="s">
        <v>1859</v>
      </c>
      <c r="B28" s="2476">
        <v>5</v>
      </c>
      <c r="C28" s="2477">
        <v>24</v>
      </c>
      <c r="D28" s="2474">
        <v>-19</v>
      </c>
    </row>
    <row r="29" spans="1:4">
      <c r="A29" s="2499" t="s">
        <v>1860</v>
      </c>
      <c r="B29" s="2476">
        <v>4331</v>
      </c>
      <c r="C29" s="2477">
        <v>1609</v>
      </c>
      <c r="D29" s="2474">
        <v>2722</v>
      </c>
    </row>
    <row r="30" spans="1:4">
      <c r="A30" s="4324" t="s">
        <v>1861</v>
      </c>
      <c r="B30" s="2476">
        <v>27</v>
      </c>
      <c r="C30" s="2477">
        <v>476</v>
      </c>
      <c r="D30" s="2474">
        <v>-449</v>
      </c>
    </row>
    <row r="31" spans="1:4" ht="25.5">
      <c r="A31" s="2499" t="s">
        <v>1862</v>
      </c>
      <c r="B31" s="2476">
        <v>4970</v>
      </c>
      <c r="C31" s="2477">
        <v>3830</v>
      </c>
      <c r="D31" s="2474">
        <v>1140</v>
      </c>
    </row>
    <row r="32" spans="1:4">
      <c r="A32" s="2501" t="s">
        <v>1863</v>
      </c>
      <c r="B32" s="2476">
        <v>2660</v>
      </c>
      <c r="C32" s="2477">
        <v>1273</v>
      </c>
      <c r="D32" s="2474">
        <v>1387</v>
      </c>
    </row>
    <row r="33" spans="1:4">
      <c r="A33" s="2501" t="s">
        <v>1864</v>
      </c>
      <c r="B33" s="2476">
        <v>2228</v>
      </c>
      <c r="C33" s="2477">
        <v>1969</v>
      </c>
      <c r="D33" s="2474">
        <v>259</v>
      </c>
    </row>
    <row r="34" spans="1:4">
      <c r="A34" s="2501" t="s">
        <v>1865</v>
      </c>
      <c r="B34" s="2476">
        <v>82</v>
      </c>
      <c r="C34" s="2477">
        <v>588</v>
      </c>
      <c r="D34" s="2474">
        <v>-506</v>
      </c>
    </row>
    <row r="35" spans="1:4">
      <c r="A35" s="2499" t="s">
        <v>1866</v>
      </c>
      <c r="B35" s="2476">
        <v>16656</v>
      </c>
      <c r="C35" s="2477">
        <v>17580</v>
      </c>
      <c r="D35" s="2474">
        <v>-924</v>
      </c>
    </row>
    <row r="36" spans="1:4">
      <c r="A36" s="2501" t="s">
        <v>1867</v>
      </c>
      <c r="B36" s="2476">
        <v>7</v>
      </c>
      <c r="C36" s="2477">
        <v>6</v>
      </c>
      <c r="D36" s="2474">
        <v>1</v>
      </c>
    </row>
    <row r="37" spans="1:4">
      <c r="A37" s="2501" t="s">
        <v>1868</v>
      </c>
      <c r="B37" s="2476">
        <v>2853</v>
      </c>
      <c r="C37" s="2477">
        <v>4672</v>
      </c>
      <c r="D37" s="2474">
        <v>-1819</v>
      </c>
    </row>
    <row r="38" spans="1:4">
      <c r="A38" s="2501" t="s">
        <v>1869</v>
      </c>
      <c r="B38" s="2476">
        <v>13796</v>
      </c>
      <c r="C38" s="2477">
        <v>12902</v>
      </c>
      <c r="D38" s="2474">
        <v>894</v>
      </c>
    </row>
    <row r="39" spans="1:4">
      <c r="A39" s="2499" t="s">
        <v>1870</v>
      </c>
      <c r="B39" s="2476">
        <v>726</v>
      </c>
      <c r="C39" s="2477">
        <v>1938</v>
      </c>
      <c r="D39" s="2474">
        <v>-1212</v>
      </c>
    </row>
    <row r="40" spans="1:4">
      <c r="A40" s="2501" t="s">
        <v>1871</v>
      </c>
      <c r="B40" s="2476">
        <v>258</v>
      </c>
      <c r="C40" s="2477">
        <v>978</v>
      </c>
      <c r="D40" s="2474">
        <v>-720</v>
      </c>
    </row>
    <row r="41" spans="1:4">
      <c r="A41" s="2501" t="s">
        <v>1872</v>
      </c>
      <c r="B41" s="2476">
        <v>468</v>
      </c>
      <c r="C41" s="2477">
        <v>960</v>
      </c>
      <c r="D41" s="2474">
        <v>-492</v>
      </c>
    </row>
    <row r="42" spans="1:4">
      <c r="A42" s="2499" t="s">
        <v>1873</v>
      </c>
      <c r="B42" s="2476">
        <v>203</v>
      </c>
      <c r="C42" s="2477">
        <v>42</v>
      </c>
      <c r="D42" s="2474">
        <v>161</v>
      </c>
    </row>
    <row r="43" spans="1:4">
      <c r="A43" s="2499" t="s">
        <v>1874</v>
      </c>
      <c r="B43" s="2476">
        <v>304972</v>
      </c>
      <c r="C43" s="2477">
        <v>238973</v>
      </c>
      <c r="D43" s="2474">
        <v>65999</v>
      </c>
    </row>
    <row r="44" spans="1:4">
      <c r="A44" s="2500" t="s">
        <v>1875</v>
      </c>
      <c r="B44" s="2476">
        <v>47</v>
      </c>
      <c r="C44" s="2477">
        <v>285</v>
      </c>
      <c r="D44" s="2474">
        <v>-238</v>
      </c>
    </row>
    <row r="45" spans="1:4">
      <c r="A45" s="2500" t="s">
        <v>1876</v>
      </c>
      <c r="B45" s="2476">
        <v>304925</v>
      </c>
      <c r="C45" s="2477">
        <v>238688</v>
      </c>
      <c r="D45" s="2474">
        <v>66237</v>
      </c>
    </row>
    <row r="46" spans="1:4">
      <c r="A46" s="2501" t="s">
        <v>1877</v>
      </c>
      <c r="B46" s="2502">
        <v>198360</v>
      </c>
      <c r="C46" s="2477">
        <v>168745</v>
      </c>
      <c r="D46" s="2474">
        <v>29615</v>
      </c>
    </row>
    <row r="47" spans="1:4">
      <c r="A47" s="2503" t="s">
        <v>1878</v>
      </c>
      <c r="B47" s="2476">
        <v>197540</v>
      </c>
      <c r="C47" s="2477">
        <v>163583</v>
      </c>
      <c r="D47" s="2474">
        <v>33957</v>
      </c>
    </row>
    <row r="48" spans="1:4">
      <c r="A48" s="2501" t="s">
        <v>1879</v>
      </c>
      <c r="B48" s="2476">
        <v>47108</v>
      </c>
      <c r="C48" s="2477">
        <v>29869</v>
      </c>
      <c r="D48" s="2474">
        <v>17239</v>
      </c>
    </row>
    <row r="49" spans="1:4">
      <c r="A49" s="2503" t="s">
        <v>1878</v>
      </c>
      <c r="B49" s="2476">
        <v>41265</v>
      </c>
      <c r="C49" s="2477">
        <v>27204</v>
      </c>
      <c r="D49" s="2474">
        <v>14061</v>
      </c>
    </row>
    <row r="50" spans="1:4">
      <c r="A50" s="2501" t="s">
        <v>1880</v>
      </c>
      <c r="B50" s="2476">
        <v>54117</v>
      </c>
      <c r="C50" s="2477">
        <v>40074</v>
      </c>
      <c r="D50" s="2474">
        <v>14043</v>
      </c>
    </row>
    <row r="51" spans="1:4">
      <c r="A51" s="2503" t="s">
        <v>1878</v>
      </c>
      <c r="B51" s="2476">
        <v>34410</v>
      </c>
      <c r="C51" s="2477">
        <v>32563</v>
      </c>
      <c r="D51" s="2474">
        <v>1847</v>
      </c>
    </row>
    <row r="52" spans="1:4">
      <c r="A52" s="2501" t="s">
        <v>1881</v>
      </c>
      <c r="B52" s="2476">
        <v>5340</v>
      </c>
      <c r="C52" s="2477">
        <v>0</v>
      </c>
      <c r="D52" s="2474">
        <v>5340</v>
      </c>
    </row>
    <row r="53" spans="1:4">
      <c r="A53" s="2499" t="s">
        <v>1882</v>
      </c>
      <c r="B53" s="2476">
        <v>14609</v>
      </c>
      <c r="C53" s="2477">
        <v>28183</v>
      </c>
      <c r="D53" s="2474">
        <v>-13574</v>
      </c>
    </row>
    <row r="54" spans="1:4">
      <c r="A54" s="2500" t="s">
        <v>1883</v>
      </c>
      <c r="B54" s="2476">
        <v>3351</v>
      </c>
      <c r="C54" s="2477">
        <v>176</v>
      </c>
      <c r="D54" s="2474">
        <v>3175</v>
      </c>
    </row>
    <row r="55" spans="1:4" ht="16.149999999999999" customHeight="1">
      <c r="A55" s="2500" t="s">
        <v>1884</v>
      </c>
      <c r="B55" s="2476">
        <v>11258</v>
      </c>
      <c r="C55" s="2477">
        <v>28007</v>
      </c>
      <c r="D55" s="2474">
        <v>-16749</v>
      </c>
    </row>
    <row r="56" spans="1:4">
      <c r="A56" s="2501" t="s">
        <v>1885</v>
      </c>
      <c r="B56" s="2476">
        <v>11258</v>
      </c>
      <c r="C56" s="2477">
        <v>28007</v>
      </c>
      <c r="D56" s="2474">
        <v>-16749</v>
      </c>
    </row>
    <row r="57" spans="1:4">
      <c r="A57" s="2503" t="s">
        <v>1878</v>
      </c>
      <c r="B57" s="2476">
        <v>0</v>
      </c>
      <c r="C57" s="2477">
        <v>13986</v>
      </c>
      <c r="D57" s="2474">
        <v>-13986</v>
      </c>
    </row>
    <row r="58" spans="1:4">
      <c r="A58" s="2504" t="s">
        <v>1886</v>
      </c>
      <c r="B58" s="2487">
        <v>2809</v>
      </c>
      <c r="C58" s="2488">
        <v>7195</v>
      </c>
      <c r="D58" s="2488">
        <v>-4386</v>
      </c>
    </row>
    <row r="60" spans="1:4" s="2507" customFormat="1" ht="13.5">
      <c r="A60" s="4320" t="s">
        <v>4311</v>
      </c>
      <c r="B60" s="2494"/>
      <c r="C60" s="2494"/>
      <c r="D60" s="2494"/>
    </row>
    <row r="61" spans="1:4" s="2507" customFormat="1">
      <c r="A61" s="4321" t="s">
        <v>1923</v>
      </c>
      <c r="B61" s="2495"/>
      <c r="C61" s="2495"/>
      <c r="D61" s="2495"/>
    </row>
  </sheetData>
  <mergeCells count="3">
    <mergeCell ref="A3:A4"/>
    <mergeCell ref="B3:D3"/>
    <mergeCell ref="A1:C1"/>
  </mergeCells>
  <hyperlinks>
    <hyperlink ref="A1" location="CONTENT!A1" display="Back to table of contents"/>
  </hyperlinks>
  <pageMargins left="0.3" right="0" top="0.85" bottom="0" header="0.59055118110236204" footer="0.511811023622047"/>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K25"/>
  <sheetViews>
    <sheetView workbookViewId="0">
      <selection sqref="A1:C1"/>
    </sheetView>
  </sheetViews>
  <sheetFormatPr defaultColWidth="10.6640625" defaultRowHeight="15.75"/>
  <cols>
    <col min="1" max="1" width="26.33203125" style="10" customWidth="1"/>
    <col min="2" max="2" width="12.33203125" style="10" customWidth="1"/>
    <col min="3" max="3" width="13.83203125" style="10" customWidth="1"/>
    <col min="4" max="5" width="12.6640625" style="10" customWidth="1"/>
    <col min="6" max="6" width="11.1640625" style="10" customWidth="1"/>
    <col min="7" max="7" width="13.83203125" style="10" customWidth="1"/>
    <col min="8" max="9" width="12.6640625" style="10" customWidth="1"/>
    <col min="10" max="10" width="11" style="10" customWidth="1"/>
    <col min="11" max="12" width="12.83203125" style="10" customWidth="1"/>
    <col min="13" max="13" width="10.33203125" style="10" customWidth="1"/>
    <col min="14" max="16384" width="10.6640625" style="10"/>
  </cols>
  <sheetData>
    <row r="1" spans="1:89">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24" customHeight="1">
      <c r="A2" s="6" t="s">
        <v>113</v>
      </c>
    </row>
    <row r="3" spans="1:89" ht="20.25" customHeight="1">
      <c r="A3" s="5698" t="s">
        <v>114</v>
      </c>
    </row>
    <row r="4" spans="1:89" ht="12" customHeight="1" thickBot="1">
      <c r="B4" s="62"/>
    </row>
    <row r="5" spans="1:89" ht="26.25" customHeight="1" thickBot="1">
      <c r="A5" s="5699"/>
      <c r="B5" s="2185" t="s">
        <v>115</v>
      </c>
      <c r="C5" s="84" t="s">
        <v>116</v>
      </c>
      <c r="D5" s="84"/>
      <c r="E5" s="5701"/>
      <c r="F5" s="5702"/>
      <c r="G5" s="84" t="s">
        <v>117</v>
      </c>
      <c r="H5" s="84"/>
      <c r="I5" s="5701"/>
      <c r="J5" s="5702"/>
    </row>
    <row r="6" spans="1:89" ht="33.75" customHeight="1" thickBot="1">
      <c r="A6" s="5404" t="s">
        <v>97</v>
      </c>
      <c r="B6" s="5704" t="s">
        <v>118</v>
      </c>
      <c r="C6" s="5705" t="s">
        <v>5</v>
      </c>
      <c r="D6" s="5402" t="s">
        <v>6</v>
      </c>
      <c r="E6" s="5659" t="s">
        <v>7</v>
      </c>
      <c r="F6" s="63" t="s">
        <v>119</v>
      </c>
      <c r="G6" s="5705" t="s">
        <v>5</v>
      </c>
      <c r="H6" s="5402" t="s">
        <v>6</v>
      </c>
      <c r="I6" s="5659" t="s">
        <v>7</v>
      </c>
      <c r="J6" s="63" t="s">
        <v>119</v>
      </c>
    </row>
    <row r="7" spans="1:89" ht="23.45" customHeight="1">
      <c r="A7" s="5661" t="s">
        <v>100</v>
      </c>
      <c r="B7" s="64">
        <v>40.4</v>
      </c>
      <c r="C7" s="5707">
        <v>118815</v>
      </c>
      <c r="D7" s="328">
        <v>59098</v>
      </c>
      <c r="E7" s="328">
        <v>59717</v>
      </c>
      <c r="F7" s="65">
        <v>2940.9653465346537</v>
      </c>
      <c r="G7" s="5707">
        <v>118455</v>
      </c>
      <c r="H7" s="328">
        <v>58903</v>
      </c>
      <c r="I7" s="328">
        <v>59552</v>
      </c>
      <c r="J7" s="65">
        <v>2932.0544554455446</v>
      </c>
      <c r="K7" s="5717"/>
    </row>
    <row r="8" spans="1:89" ht="23.45" customHeight="1">
      <c r="A8" s="5374" t="s">
        <v>101</v>
      </c>
      <c r="B8" s="66">
        <v>179.6</v>
      </c>
      <c r="C8" s="5708">
        <v>141261</v>
      </c>
      <c r="D8" s="22">
        <v>70064</v>
      </c>
      <c r="E8" s="22">
        <v>71197</v>
      </c>
      <c r="F8" s="67">
        <v>786.53118040089089</v>
      </c>
      <c r="G8" s="5708">
        <v>141586</v>
      </c>
      <c r="H8" s="22">
        <v>70177</v>
      </c>
      <c r="I8" s="22">
        <v>71409</v>
      </c>
      <c r="J8" s="67">
        <v>788.34075723830733</v>
      </c>
      <c r="K8" s="5717"/>
    </row>
    <row r="9" spans="1:89" ht="23.45" customHeight="1">
      <c r="A9" s="5374" t="s">
        <v>102</v>
      </c>
      <c r="B9" s="66">
        <v>154.30000000000001</v>
      </c>
      <c r="C9" s="5708">
        <v>108034</v>
      </c>
      <c r="D9" s="22">
        <v>53498</v>
      </c>
      <c r="E9" s="22">
        <v>54536</v>
      </c>
      <c r="F9" s="67">
        <v>700.1555411535968</v>
      </c>
      <c r="G9" s="5708">
        <v>108009</v>
      </c>
      <c r="H9" s="22">
        <v>53476</v>
      </c>
      <c r="I9" s="22">
        <v>54533</v>
      </c>
      <c r="J9" s="67">
        <v>699.99351911860003</v>
      </c>
      <c r="K9" s="5717"/>
    </row>
    <row r="10" spans="1:89" ht="23.45" customHeight="1">
      <c r="A10" s="5374" t="s">
        <v>103</v>
      </c>
      <c r="B10" s="66">
        <v>298.8</v>
      </c>
      <c r="C10" s="5708">
        <v>138701</v>
      </c>
      <c r="D10" s="22">
        <v>68885</v>
      </c>
      <c r="E10" s="22">
        <v>69816</v>
      </c>
      <c r="F10" s="67">
        <v>464.19344042838014</v>
      </c>
      <c r="G10" s="5708">
        <v>138736</v>
      </c>
      <c r="H10" s="22">
        <v>68901</v>
      </c>
      <c r="I10" s="22">
        <v>69835</v>
      </c>
      <c r="J10" s="67">
        <v>464.31057563587683</v>
      </c>
      <c r="K10" s="5717"/>
    </row>
    <row r="11" spans="1:89" ht="23.45" customHeight="1">
      <c r="A11" s="5374" t="s">
        <v>104</v>
      </c>
      <c r="B11" s="66">
        <v>261.3</v>
      </c>
      <c r="C11" s="5708">
        <v>112853</v>
      </c>
      <c r="D11" s="22">
        <v>56146</v>
      </c>
      <c r="E11" s="22">
        <v>56707</v>
      </c>
      <c r="F11" s="67">
        <v>431.89054726368158</v>
      </c>
      <c r="G11" s="5708">
        <v>112847</v>
      </c>
      <c r="H11" s="22">
        <v>56161</v>
      </c>
      <c r="I11" s="22">
        <v>56686</v>
      </c>
      <c r="J11" s="67">
        <v>431.86758515116725</v>
      </c>
      <c r="K11" s="5717"/>
    </row>
    <row r="12" spans="1:89" ht="23.45" customHeight="1">
      <c r="A12" s="5374" t="s">
        <v>105</v>
      </c>
      <c r="B12" s="66">
        <v>246.2</v>
      </c>
      <c r="C12" s="5708">
        <v>68391</v>
      </c>
      <c r="D12" s="22">
        <v>33984</v>
      </c>
      <c r="E12" s="22">
        <v>34407</v>
      </c>
      <c r="F12" s="67">
        <v>277.7863525588952</v>
      </c>
      <c r="G12" s="5708">
        <v>68309</v>
      </c>
      <c r="H12" s="22">
        <v>33942</v>
      </c>
      <c r="I12" s="22">
        <v>34367</v>
      </c>
      <c r="J12" s="67">
        <v>277.45329000812347</v>
      </c>
    </row>
    <row r="13" spans="1:89" ht="23.45" customHeight="1">
      <c r="A13" s="5374" t="s">
        <v>106</v>
      </c>
      <c r="B13" s="66">
        <v>196.2</v>
      </c>
      <c r="C13" s="5708">
        <v>367576</v>
      </c>
      <c r="D13" s="22">
        <v>179980</v>
      </c>
      <c r="E13" s="22">
        <v>187596</v>
      </c>
      <c r="F13" s="67">
        <v>1873.4760448521918</v>
      </c>
      <c r="G13" s="5708">
        <v>366961</v>
      </c>
      <c r="H13" s="22">
        <v>179661</v>
      </c>
      <c r="I13" s="22">
        <v>187300</v>
      </c>
      <c r="J13" s="67">
        <v>1870.3414882772681</v>
      </c>
    </row>
    <row r="14" spans="1:89" ht="23.45" customHeight="1">
      <c r="A14" s="5374" t="s">
        <v>107</v>
      </c>
      <c r="B14" s="66">
        <v>234.4</v>
      </c>
      <c r="C14" s="5708">
        <v>83676</v>
      </c>
      <c r="D14" s="22">
        <v>41687</v>
      </c>
      <c r="E14" s="22">
        <v>41989</v>
      </c>
      <c r="F14" s="67">
        <v>356.97952218430032</v>
      </c>
      <c r="G14" s="5708">
        <v>83672</v>
      </c>
      <c r="H14" s="22">
        <v>41683</v>
      </c>
      <c r="I14" s="22">
        <v>41989</v>
      </c>
      <c r="J14" s="67">
        <v>356.96245733788396</v>
      </c>
    </row>
    <row r="15" spans="1:89" ht="23.45" customHeight="1" thickBot="1">
      <c r="A15" s="5374" t="s">
        <v>108</v>
      </c>
      <c r="B15" s="66">
        <v>257.2</v>
      </c>
      <c r="C15" s="5709">
        <v>82961</v>
      </c>
      <c r="D15" s="22">
        <v>41573</v>
      </c>
      <c r="E15" s="22">
        <v>41388</v>
      </c>
      <c r="F15" s="68">
        <v>322.55443234836702</v>
      </c>
      <c r="G15" s="5709">
        <v>83765</v>
      </c>
      <c r="H15" s="22">
        <v>41992</v>
      </c>
      <c r="I15" s="22">
        <v>41773</v>
      </c>
      <c r="J15" s="68">
        <v>325.68040435458789</v>
      </c>
    </row>
    <row r="16" spans="1:89" s="43" customFormat="1" ht="23.45" customHeight="1">
      <c r="A16" s="5661" t="s">
        <v>109</v>
      </c>
      <c r="B16" s="69">
        <v>1868.4000000000003</v>
      </c>
      <c r="C16" s="5718">
        <v>1222268</v>
      </c>
      <c r="D16" s="5443">
        <v>604915</v>
      </c>
      <c r="E16" s="5443">
        <v>617353</v>
      </c>
      <c r="F16" s="67">
        <v>654.17897666452563</v>
      </c>
      <c r="G16" s="5718">
        <v>1222340</v>
      </c>
      <c r="H16" s="5443">
        <v>604896</v>
      </c>
      <c r="I16" s="5443">
        <v>617444</v>
      </c>
      <c r="J16" s="67">
        <v>654.2175123099978</v>
      </c>
    </row>
    <row r="17" spans="1:10" s="43" customFormat="1" ht="23.45" customHeight="1" thickBot="1">
      <c r="A17" s="5710" t="s">
        <v>110</v>
      </c>
      <c r="B17" s="70">
        <v>110.1</v>
      </c>
      <c r="C17" s="5711">
        <v>43035</v>
      </c>
      <c r="D17" s="5712">
        <v>21115</v>
      </c>
      <c r="E17" s="5713">
        <v>21920</v>
      </c>
      <c r="F17" s="68">
        <v>390.87193460490465</v>
      </c>
      <c r="G17" s="5711">
        <v>43371</v>
      </c>
      <c r="H17" s="5712">
        <v>21271</v>
      </c>
      <c r="I17" s="5713">
        <v>22100</v>
      </c>
      <c r="J17" s="68">
        <v>393.92370572207085</v>
      </c>
    </row>
    <row r="18" spans="1:10" s="43" customFormat="1" ht="23.45" customHeight="1" thickBot="1">
      <c r="A18" s="5714" t="s">
        <v>15</v>
      </c>
      <c r="B18" s="71">
        <v>1978.5000000000002</v>
      </c>
      <c r="C18" s="5715">
        <v>1265303</v>
      </c>
      <c r="D18" s="5719">
        <v>626030</v>
      </c>
      <c r="E18" s="5720">
        <v>639273</v>
      </c>
      <c r="F18" s="72">
        <v>639.52640889562792</v>
      </c>
      <c r="G18" s="5715">
        <v>1265711</v>
      </c>
      <c r="H18" s="5716">
        <v>626167</v>
      </c>
      <c r="I18" s="5721">
        <v>639544</v>
      </c>
      <c r="J18" s="72">
        <v>639.7326257265604</v>
      </c>
    </row>
    <row r="19" spans="1:10" ht="17.100000000000001" customHeight="1">
      <c r="A19" s="5241" t="s">
        <v>120</v>
      </c>
      <c r="B19" s="73"/>
      <c r="C19" s="73"/>
      <c r="D19" s="73"/>
      <c r="E19" s="73"/>
      <c r="F19" s="73"/>
      <c r="G19" s="73"/>
      <c r="H19" s="73"/>
      <c r="I19" s="73"/>
      <c r="J19" s="73"/>
    </row>
    <row r="20" spans="1:10" ht="17.100000000000001" customHeight="1">
      <c r="A20" s="126" t="s">
        <v>121</v>
      </c>
      <c r="B20" s="73"/>
      <c r="C20" s="73"/>
      <c r="D20" s="73"/>
      <c r="E20" s="73"/>
      <c r="F20" s="73"/>
      <c r="G20" s="73"/>
      <c r="H20" s="73"/>
      <c r="I20" s="73"/>
      <c r="J20" s="73"/>
    </row>
    <row r="21" spans="1:10" ht="16.5">
      <c r="A21" s="73" t="s">
        <v>122</v>
      </c>
      <c r="B21" s="73"/>
      <c r="C21" s="73"/>
      <c r="D21" s="73"/>
      <c r="E21" s="73"/>
      <c r="F21" s="73"/>
      <c r="G21" s="73"/>
      <c r="H21" s="73"/>
      <c r="I21" s="73"/>
      <c r="J21" s="73"/>
    </row>
    <row r="25" spans="1:10">
      <c r="A25" s="3067"/>
    </row>
  </sheetData>
  <mergeCells count="1">
    <mergeCell ref="A1:C1"/>
  </mergeCells>
  <hyperlinks>
    <hyperlink ref="A1" location="CONTENT!A1" display="Back to table of contents"/>
  </hyperlinks>
  <pageMargins left="0.86614173228346503" right="0.511811023622047" top="0.82677165354330695" bottom="0.74803149606299202" header="0.511811023622047" footer="0.511811023622047"/>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CL90"/>
  <sheetViews>
    <sheetView workbookViewId="0">
      <selection sqref="A1:C1"/>
    </sheetView>
  </sheetViews>
  <sheetFormatPr defaultColWidth="8.83203125" defaultRowHeight="12.75"/>
  <cols>
    <col min="1" max="1" width="49.6640625" style="2507" customWidth="1"/>
    <col min="2" max="2" width="15.33203125" style="2507" customWidth="1"/>
    <col min="3" max="3" width="14.5" style="2507" customWidth="1"/>
    <col min="4" max="4" width="12" style="2507" customWidth="1"/>
    <col min="5" max="16384" width="8.83203125" style="2507"/>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2465" customFormat="1" ht="16.149999999999999" customHeight="1">
      <c r="A2" s="4319" t="s">
        <v>4310</v>
      </c>
    </row>
    <row r="3" spans="1:90" s="2465" customFormat="1" ht="16.149999999999999" customHeight="1">
      <c r="A3" s="4319"/>
    </row>
    <row r="4" spans="1:90" s="2505" customFormat="1" ht="12.75" customHeight="1">
      <c r="A4" s="6437"/>
      <c r="B4" s="6439" t="s">
        <v>4312</v>
      </c>
      <c r="C4" s="6440"/>
      <c r="D4" s="6441"/>
    </row>
    <row r="5" spans="1:90" s="2505" customFormat="1" ht="25.5">
      <c r="A5" s="6438"/>
      <c r="B5" s="2469" t="s">
        <v>1924</v>
      </c>
      <c r="C5" s="2470" t="s">
        <v>1925</v>
      </c>
      <c r="D5" s="2467" t="s">
        <v>277</v>
      </c>
    </row>
    <row r="6" spans="1:90" ht="16.899999999999999" customHeight="1">
      <c r="A6" s="7238" t="s">
        <v>1887</v>
      </c>
      <c r="B6" s="7239">
        <v>0</v>
      </c>
      <c r="C6" s="2466">
        <v>86</v>
      </c>
      <c r="D6" s="2466">
        <v>-86</v>
      </c>
    </row>
    <row r="7" spans="1:90">
      <c r="A7" s="7240" t="s">
        <v>1888</v>
      </c>
      <c r="B7" s="7241">
        <v>0</v>
      </c>
      <c r="C7" s="2467">
        <v>86</v>
      </c>
      <c r="D7" s="2467">
        <v>-86</v>
      </c>
    </row>
    <row r="8" spans="1:90" ht="16.149999999999999" customHeight="1">
      <c r="A8" s="2471" t="s">
        <v>1889</v>
      </c>
      <c r="B8" s="2472">
        <v>0</v>
      </c>
      <c r="C8" s="2473">
        <v>0</v>
      </c>
      <c r="D8" s="2474">
        <v>-25416.345081329433</v>
      </c>
    </row>
    <row r="9" spans="1:90">
      <c r="A9" s="2475" t="s">
        <v>1890</v>
      </c>
      <c r="B9" s="2476">
        <v>381775.19999999995</v>
      </c>
      <c r="C9" s="2477">
        <v>453793.5</v>
      </c>
      <c r="D9" s="2474">
        <v>-72018.299999999974</v>
      </c>
    </row>
    <row r="10" spans="1:90">
      <c r="A10" s="2478" t="s">
        <v>1891</v>
      </c>
      <c r="B10" s="2476">
        <v>305420.09999999998</v>
      </c>
      <c r="C10" s="2477">
        <v>363034.80000000005</v>
      </c>
      <c r="D10" s="2474">
        <v>-57614.7</v>
      </c>
    </row>
    <row r="11" spans="1:90">
      <c r="A11" s="2479" t="s">
        <v>1878</v>
      </c>
      <c r="B11" s="2476">
        <v>303794.5</v>
      </c>
      <c r="C11" s="2477">
        <v>349656.4</v>
      </c>
      <c r="D11" s="2474">
        <v>-45861.899999999994</v>
      </c>
    </row>
    <row r="12" spans="1:90">
      <c r="A12" s="2478" t="s">
        <v>1892</v>
      </c>
      <c r="B12" s="2476">
        <v>76355.099999999991</v>
      </c>
      <c r="C12" s="2477">
        <v>90758.7</v>
      </c>
      <c r="D12" s="2474">
        <v>-14403.600000000002</v>
      </c>
    </row>
    <row r="13" spans="1:90">
      <c r="A13" s="2479" t="s">
        <v>1878</v>
      </c>
      <c r="B13" s="2476">
        <v>75948.700000000012</v>
      </c>
      <c r="C13" s="2477">
        <v>87414.1</v>
      </c>
      <c r="D13" s="2474">
        <v>-11465.400000000001</v>
      </c>
    </row>
    <row r="14" spans="1:90">
      <c r="A14" s="2475" t="s">
        <v>1893</v>
      </c>
      <c r="B14" s="2476">
        <v>156573.1</v>
      </c>
      <c r="C14" s="2477">
        <v>-77959.899999999994</v>
      </c>
      <c r="D14" s="2474">
        <v>234533.00000000003</v>
      </c>
    </row>
    <row r="15" spans="1:90">
      <c r="A15" s="2478" t="s">
        <v>1891</v>
      </c>
      <c r="B15" s="2476">
        <v>208919.7</v>
      </c>
      <c r="C15" s="2477">
        <v>-23316.199999999997</v>
      </c>
      <c r="D15" s="2474">
        <v>232235.90000000002</v>
      </c>
    </row>
    <row r="16" spans="1:90">
      <c r="A16" s="2480" t="s">
        <v>1894</v>
      </c>
      <c r="B16" s="2476">
        <v>0</v>
      </c>
      <c r="C16" s="2477">
        <v>0</v>
      </c>
      <c r="D16" s="2474">
        <v>0</v>
      </c>
    </row>
    <row r="17" spans="1:4">
      <c r="A17" s="2480" t="s">
        <v>1895</v>
      </c>
      <c r="B17" s="2476">
        <v>71.499999999999943</v>
      </c>
      <c r="C17" s="2477">
        <v>0</v>
      </c>
      <c r="D17" s="2474">
        <v>71.499999999999943</v>
      </c>
    </row>
    <row r="18" spans="1:4">
      <c r="A18" s="2480" t="s">
        <v>1896</v>
      </c>
      <c r="B18" s="2476">
        <v>0</v>
      </c>
      <c r="C18" s="2477">
        <v>0</v>
      </c>
      <c r="D18" s="2474">
        <v>0</v>
      </c>
    </row>
    <row r="19" spans="1:4">
      <c r="A19" s="2480" t="s">
        <v>1897</v>
      </c>
      <c r="B19" s="2476">
        <v>208848.19999999998</v>
      </c>
      <c r="C19" s="2477">
        <v>-23316.199999999997</v>
      </c>
      <c r="D19" s="2474">
        <v>232164.4</v>
      </c>
    </row>
    <row r="20" spans="1:4">
      <c r="A20" s="2479" t="s">
        <v>1878</v>
      </c>
      <c r="B20" s="2476">
        <v>203964.1</v>
      </c>
      <c r="C20" s="2477">
        <v>-21478.6</v>
      </c>
      <c r="D20" s="2474">
        <v>225442.7</v>
      </c>
    </row>
    <row r="21" spans="1:4">
      <c r="A21" s="2478" t="s">
        <v>1898</v>
      </c>
      <c r="B21" s="2476">
        <v>-52346.599999999991</v>
      </c>
      <c r="C21" s="2477">
        <v>-54643.7</v>
      </c>
      <c r="D21" s="2474">
        <v>2297.1000000000022</v>
      </c>
    </row>
    <row r="22" spans="1:4">
      <c r="A22" s="2480" t="s">
        <v>1899</v>
      </c>
      <c r="B22" s="2476">
        <v>0</v>
      </c>
      <c r="C22" s="2477">
        <v>63.3</v>
      </c>
      <c r="D22" s="2474">
        <v>-63.3</v>
      </c>
    </row>
    <row r="23" spans="1:4">
      <c r="A23" s="2481" t="s">
        <v>1900</v>
      </c>
      <c r="B23" s="2476">
        <v>0</v>
      </c>
      <c r="C23" s="2477">
        <v>63.3</v>
      </c>
      <c r="D23" s="2474">
        <v>-63.3</v>
      </c>
    </row>
    <row r="24" spans="1:4">
      <c r="A24" s="2481" t="s">
        <v>1901</v>
      </c>
      <c r="B24" s="2476">
        <v>0</v>
      </c>
      <c r="C24" s="2477">
        <v>0</v>
      </c>
      <c r="D24" s="2474">
        <v>0</v>
      </c>
    </row>
    <row r="25" spans="1:4">
      <c r="A25" s="2480" t="s">
        <v>1895</v>
      </c>
      <c r="B25" s="2476">
        <v>18822.200000000004</v>
      </c>
      <c r="C25" s="2477">
        <v>5571.1999999999989</v>
      </c>
      <c r="D25" s="2474">
        <v>13251.000000000004</v>
      </c>
    </row>
    <row r="26" spans="1:4">
      <c r="A26" s="2480" t="s">
        <v>1883</v>
      </c>
      <c r="B26" s="2476">
        <v>0</v>
      </c>
      <c r="C26" s="2477">
        <v>114.20000000000002</v>
      </c>
      <c r="D26" s="2474">
        <v>-114.20000000000002</v>
      </c>
    </row>
    <row r="27" spans="1:4">
      <c r="A27" s="2481" t="s">
        <v>1900</v>
      </c>
      <c r="B27" s="2476">
        <v>0</v>
      </c>
      <c r="C27" s="2477">
        <v>14.3</v>
      </c>
      <c r="D27" s="2474">
        <v>-14.3</v>
      </c>
    </row>
    <row r="28" spans="1:4">
      <c r="A28" s="2481" t="s">
        <v>1901</v>
      </c>
      <c r="B28" s="2476">
        <v>0</v>
      </c>
      <c r="C28" s="2477">
        <v>99.9</v>
      </c>
      <c r="D28" s="2474">
        <v>-99.9</v>
      </c>
    </row>
    <row r="29" spans="1:4">
      <c r="A29" s="2480" t="s">
        <v>1897</v>
      </c>
      <c r="B29" s="2476">
        <v>-71168.799999999988</v>
      </c>
      <c r="C29" s="2477">
        <v>-60392.399999999994</v>
      </c>
      <c r="D29" s="2474">
        <v>-10776.4</v>
      </c>
    </row>
    <row r="30" spans="1:4">
      <c r="A30" s="2479" t="s">
        <v>1878</v>
      </c>
      <c r="B30" s="2476">
        <v>-72318.899999999994</v>
      </c>
      <c r="C30" s="2477">
        <v>-60430.400000000001</v>
      </c>
      <c r="D30" s="2474">
        <v>-11888.499999999996</v>
      </c>
    </row>
    <row r="31" spans="1:4">
      <c r="A31" s="2475" t="s">
        <v>1902</v>
      </c>
      <c r="B31" s="2476">
        <v>-68342.3</v>
      </c>
      <c r="C31" s="2477">
        <v>130235.99999999999</v>
      </c>
      <c r="D31" s="2474">
        <v>-198578.30000000002</v>
      </c>
    </row>
    <row r="32" spans="1:4">
      <c r="A32" s="2478" t="s">
        <v>1894</v>
      </c>
      <c r="B32" s="2476">
        <v>0</v>
      </c>
      <c r="C32" s="2477">
        <v>0</v>
      </c>
      <c r="D32" s="2474">
        <v>0</v>
      </c>
    </row>
    <row r="33" spans="1:4">
      <c r="A33" s="2478" t="s">
        <v>1903</v>
      </c>
      <c r="B33" s="2476">
        <v>55.200000000000045</v>
      </c>
      <c r="C33" s="2477">
        <v>624.10000000000014</v>
      </c>
      <c r="D33" s="2474">
        <v>-568.9</v>
      </c>
    </row>
    <row r="34" spans="1:4">
      <c r="A34" s="2478" t="s">
        <v>1896</v>
      </c>
      <c r="B34" s="2476">
        <v>0</v>
      </c>
      <c r="C34" s="2477">
        <v>0</v>
      </c>
      <c r="D34" s="2474">
        <v>0</v>
      </c>
    </row>
    <row r="35" spans="1:4">
      <c r="A35" s="2478" t="s">
        <v>1904</v>
      </c>
      <c r="B35" s="2476">
        <v>-68397.5</v>
      </c>
      <c r="C35" s="2477">
        <v>129611.90000000001</v>
      </c>
      <c r="D35" s="2474">
        <v>-198009.4</v>
      </c>
    </row>
    <row r="36" spans="1:4">
      <c r="A36" s="2482" t="s">
        <v>1878</v>
      </c>
      <c r="B36" s="2476">
        <v>-68397.5</v>
      </c>
      <c r="C36" s="2477">
        <v>129611.90000000001</v>
      </c>
      <c r="D36" s="2474">
        <v>-198009.4</v>
      </c>
    </row>
    <row r="37" spans="1:4">
      <c r="A37" s="2475" t="s">
        <v>1905</v>
      </c>
      <c r="B37" s="2476">
        <v>-14671.399999999994</v>
      </c>
      <c r="C37" s="2477">
        <v>7515.3999999999978</v>
      </c>
      <c r="D37" s="2474">
        <v>-22186.799999999996</v>
      </c>
    </row>
    <row r="38" spans="1:4">
      <c r="A38" s="2478" t="s">
        <v>1906</v>
      </c>
      <c r="B38" s="2476">
        <v>0</v>
      </c>
      <c r="C38" s="2477">
        <v>0</v>
      </c>
      <c r="D38" s="2474">
        <v>0</v>
      </c>
    </row>
    <row r="39" spans="1:4">
      <c r="A39" s="2478" t="s">
        <v>1907</v>
      </c>
      <c r="B39" s="2476">
        <v>60067</v>
      </c>
      <c r="C39" s="2477">
        <v>39280.1</v>
      </c>
      <c r="D39" s="2474">
        <v>20786.900000000009</v>
      </c>
    </row>
    <row r="40" spans="1:4">
      <c r="A40" s="2480" t="s">
        <v>1899</v>
      </c>
      <c r="B40" s="2476">
        <v>0</v>
      </c>
      <c r="C40" s="2477">
        <v>-242.20000000000002</v>
      </c>
      <c r="D40" s="2474">
        <v>242.20000000000002</v>
      </c>
    </row>
    <row r="41" spans="1:4">
      <c r="A41" s="2481" t="s">
        <v>1900</v>
      </c>
      <c r="B41" s="2476">
        <v>0</v>
      </c>
      <c r="C41" s="2477">
        <v>-242.20000000000002</v>
      </c>
      <c r="D41" s="2474">
        <v>242.20000000000002</v>
      </c>
    </row>
    <row r="42" spans="1:4">
      <c r="A42" s="2481" t="s">
        <v>1901</v>
      </c>
      <c r="B42" s="2476">
        <v>0</v>
      </c>
      <c r="C42" s="2477">
        <v>0</v>
      </c>
      <c r="D42" s="2474">
        <v>0</v>
      </c>
    </row>
    <row r="43" spans="1:4">
      <c r="A43" s="2480" t="s">
        <v>1895</v>
      </c>
      <c r="B43" s="2476">
        <v>54170.7</v>
      </c>
      <c r="C43" s="2477">
        <v>39522.300000000003</v>
      </c>
      <c r="D43" s="2474">
        <v>14648.399999999991</v>
      </c>
    </row>
    <row r="44" spans="1:4">
      <c r="A44" s="2480" t="s">
        <v>1883</v>
      </c>
      <c r="B44" s="2476">
        <v>0</v>
      </c>
      <c r="C44" s="2477">
        <v>0</v>
      </c>
      <c r="D44" s="2474">
        <v>0</v>
      </c>
    </row>
    <row r="45" spans="1:4">
      <c r="A45" s="2480" t="s">
        <v>1897</v>
      </c>
      <c r="B45" s="2476">
        <v>5896.3</v>
      </c>
      <c r="C45" s="2477">
        <v>0</v>
      </c>
      <c r="D45" s="2474">
        <v>5896.3</v>
      </c>
    </row>
    <row r="46" spans="1:4">
      <c r="A46" s="2481" t="s">
        <v>1908</v>
      </c>
      <c r="B46" s="2476">
        <v>5896.3</v>
      </c>
      <c r="C46" s="2477">
        <v>0</v>
      </c>
      <c r="D46" s="2474">
        <v>5896.3</v>
      </c>
    </row>
    <row r="47" spans="1:4">
      <c r="A47" s="2483" t="s">
        <v>1900</v>
      </c>
      <c r="B47" s="2476">
        <v>5896.3</v>
      </c>
      <c r="C47" s="2477">
        <v>0</v>
      </c>
      <c r="D47" s="2474">
        <v>5896.3</v>
      </c>
    </row>
    <row r="48" spans="1:4">
      <c r="A48" s="2484" t="s">
        <v>1878</v>
      </c>
      <c r="B48" s="2476">
        <v>5896.3</v>
      </c>
      <c r="C48" s="2477">
        <v>0</v>
      </c>
      <c r="D48" s="2474">
        <v>5896.3</v>
      </c>
    </row>
    <row r="49" spans="1:4">
      <c r="A49" s="2485" t="s">
        <v>1901</v>
      </c>
      <c r="B49" s="2476">
        <v>0</v>
      </c>
      <c r="C49" s="2477">
        <v>0</v>
      </c>
      <c r="D49" s="2474">
        <v>0</v>
      </c>
    </row>
    <row r="50" spans="1:4">
      <c r="A50" s="2478" t="s">
        <v>1909</v>
      </c>
      <c r="B50" s="2476">
        <v>-76921.200000000012</v>
      </c>
      <c r="C50" s="2477">
        <v>-31952.400000000001</v>
      </c>
      <c r="D50" s="2474">
        <v>-44968.800000000003</v>
      </c>
    </row>
    <row r="51" spans="1:4">
      <c r="A51" s="2480" t="s">
        <v>1895</v>
      </c>
      <c r="B51" s="2476">
        <v>-19137.099999999999</v>
      </c>
      <c r="C51" s="2477">
        <v>5403.1</v>
      </c>
      <c r="D51" s="2474">
        <v>-24540.2</v>
      </c>
    </row>
    <row r="52" spans="1:4">
      <c r="A52" s="2481" t="s">
        <v>1900</v>
      </c>
      <c r="B52" s="2476">
        <v>0</v>
      </c>
      <c r="C52" s="2477">
        <v>0</v>
      </c>
      <c r="D52" s="2474">
        <v>0</v>
      </c>
    </row>
    <row r="53" spans="1:4">
      <c r="A53" s="2481" t="s">
        <v>1901</v>
      </c>
      <c r="B53" s="2476">
        <v>-19137.099999999999</v>
      </c>
      <c r="C53" s="2477">
        <v>5403.1</v>
      </c>
      <c r="D53" s="2474">
        <v>-24540.2</v>
      </c>
    </row>
    <row r="54" spans="1:4">
      <c r="A54" s="2480" t="s">
        <v>1883</v>
      </c>
      <c r="B54" s="2476">
        <v>0</v>
      </c>
      <c r="C54" s="2477">
        <v>-3786.8999999999996</v>
      </c>
      <c r="D54" s="2474">
        <v>3786.8999999999996</v>
      </c>
    </row>
    <row r="55" spans="1:4">
      <c r="A55" s="2481" t="s">
        <v>1910</v>
      </c>
      <c r="B55" s="2476">
        <v>0</v>
      </c>
      <c r="C55" s="2477">
        <v>0</v>
      </c>
      <c r="D55" s="2474">
        <v>0</v>
      </c>
    </row>
    <row r="56" spans="1:4">
      <c r="A56" s="2481" t="s">
        <v>1911</v>
      </c>
      <c r="B56" s="2476">
        <v>0</v>
      </c>
      <c r="C56" s="2477">
        <v>0</v>
      </c>
      <c r="D56" s="2474">
        <v>0</v>
      </c>
    </row>
    <row r="57" spans="1:4">
      <c r="A57" s="2481" t="s">
        <v>1912</v>
      </c>
      <c r="B57" s="2476">
        <v>0</v>
      </c>
      <c r="C57" s="2477">
        <v>-3786.8999999999996</v>
      </c>
      <c r="D57" s="2474">
        <v>3786.8999999999996</v>
      </c>
    </row>
    <row r="58" spans="1:4">
      <c r="A58" s="2480" t="s">
        <v>1897</v>
      </c>
      <c r="B58" s="2476">
        <v>-57784.1</v>
      </c>
      <c r="C58" s="2477">
        <v>-33568.6</v>
      </c>
      <c r="D58" s="2474">
        <v>-24215.5</v>
      </c>
    </row>
    <row r="59" spans="1:4">
      <c r="A59" s="2481" t="s">
        <v>1900</v>
      </c>
      <c r="B59" s="2476">
        <v>0</v>
      </c>
      <c r="C59" s="2477">
        <v>0</v>
      </c>
      <c r="D59" s="2474">
        <v>0</v>
      </c>
    </row>
    <row r="60" spans="1:4">
      <c r="A60" s="2481" t="s">
        <v>1901</v>
      </c>
      <c r="B60" s="2476">
        <v>-57784.1</v>
      </c>
      <c r="C60" s="2477">
        <v>-33568.6</v>
      </c>
      <c r="D60" s="2474">
        <v>-24215.5</v>
      </c>
    </row>
    <row r="61" spans="1:4">
      <c r="A61" s="2480" t="s">
        <v>1908</v>
      </c>
      <c r="B61" s="2476">
        <v>-57784.1</v>
      </c>
      <c r="C61" s="2477">
        <v>-33568.6</v>
      </c>
      <c r="D61" s="2474">
        <v>-24215.5</v>
      </c>
    </row>
    <row r="62" spans="1:4">
      <c r="A62" s="2481" t="s">
        <v>1900</v>
      </c>
      <c r="B62" s="2476">
        <v>0</v>
      </c>
      <c r="C62" s="2477">
        <v>0</v>
      </c>
      <c r="D62" s="2474">
        <v>0</v>
      </c>
    </row>
    <row r="63" spans="1:4">
      <c r="A63" s="2481" t="s">
        <v>1901</v>
      </c>
      <c r="B63" s="2476">
        <v>-57784.1</v>
      </c>
      <c r="C63" s="2477">
        <v>-33568.6</v>
      </c>
      <c r="D63" s="2474">
        <v>-24215.5</v>
      </c>
    </row>
    <row r="64" spans="1:4">
      <c r="A64" s="2484" t="s">
        <v>1878</v>
      </c>
      <c r="B64" s="2476">
        <v>-57784.1</v>
      </c>
      <c r="C64" s="2477">
        <v>-33568.6</v>
      </c>
      <c r="D64" s="2474">
        <v>-24215.5</v>
      </c>
    </row>
    <row r="65" spans="1:4">
      <c r="A65" s="2478" t="s">
        <v>1913</v>
      </c>
      <c r="B65" s="2476">
        <v>-200.1</v>
      </c>
      <c r="C65" s="2477">
        <v>6183.4</v>
      </c>
      <c r="D65" s="2474">
        <v>-6383.5</v>
      </c>
    </row>
    <row r="66" spans="1:4">
      <c r="A66" s="2480" t="s">
        <v>1897</v>
      </c>
      <c r="B66" s="2476">
        <v>-200.1</v>
      </c>
      <c r="C66" s="2477">
        <v>6183.4</v>
      </c>
      <c r="D66" s="2474">
        <v>-6383.5</v>
      </c>
    </row>
    <row r="67" spans="1:4">
      <c r="A67" s="2481" t="s">
        <v>1900</v>
      </c>
      <c r="B67" s="2476">
        <v>-200.1</v>
      </c>
      <c r="C67" s="2477">
        <v>6183.4</v>
      </c>
      <c r="D67" s="2474">
        <v>-6383.5</v>
      </c>
    </row>
    <row r="68" spans="1:4">
      <c r="A68" s="2481" t="s">
        <v>1901</v>
      </c>
      <c r="B68" s="2476">
        <v>0</v>
      </c>
      <c r="C68" s="2477">
        <v>0</v>
      </c>
      <c r="D68" s="2474">
        <v>0</v>
      </c>
    </row>
    <row r="69" spans="1:4">
      <c r="A69" s="2478" t="s">
        <v>1914</v>
      </c>
      <c r="B69" s="2476">
        <v>2382.8999999999996</v>
      </c>
      <c r="C69" s="2477">
        <v>-5995.7000000000007</v>
      </c>
      <c r="D69" s="2474">
        <v>8378.6</v>
      </c>
    </row>
    <row r="70" spans="1:4">
      <c r="A70" s="2480" t="s">
        <v>1895</v>
      </c>
      <c r="B70" s="2476">
        <v>24.400000000000006</v>
      </c>
      <c r="C70" s="2477">
        <v>-2145.8000000000002</v>
      </c>
      <c r="D70" s="2474">
        <v>2170.1999999999998</v>
      </c>
    </row>
    <row r="71" spans="1:4">
      <c r="A71" s="2481" t="s">
        <v>1900</v>
      </c>
      <c r="B71" s="2476">
        <v>24.400000000000006</v>
      </c>
      <c r="C71" s="2477">
        <v>-2145.8000000000002</v>
      </c>
      <c r="D71" s="2474">
        <v>2170.1999999999998</v>
      </c>
    </row>
    <row r="72" spans="1:4">
      <c r="A72" s="2481" t="s">
        <v>1901</v>
      </c>
      <c r="B72" s="2476">
        <v>0</v>
      </c>
      <c r="C72" s="2477">
        <v>0</v>
      </c>
      <c r="D72" s="2474">
        <v>0</v>
      </c>
    </row>
    <row r="73" spans="1:4">
      <c r="A73" s="2480" t="s">
        <v>1897</v>
      </c>
      <c r="B73" s="2476">
        <v>2358.5</v>
      </c>
      <c r="C73" s="2477">
        <v>-3849.9</v>
      </c>
      <c r="D73" s="2474">
        <v>6208.4</v>
      </c>
    </row>
    <row r="74" spans="1:4">
      <c r="A74" s="2481" t="s">
        <v>1900</v>
      </c>
      <c r="B74" s="2476">
        <v>0</v>
      </c>
      <c r="C74" s="2477">
        <v>0</v>
      </c>
      <c r="D74" s="2474">
        <v>0</v>
      </c>
    </row>
    <row r="75" spans="1:4">
      <c r="A75" s="2481" t="s">
        <v>1901</v>
      </c>
      <c r="B75" s="2476">
        <v>2358.5</v>
      </c>
      <c r="C75" s="2477">
        <v>-3849.9</v>
      </c>
      <c r="D75" s="2474">
        <v>6208.4</v>
      </c>
    </row>
    <row r="76" spans="1:4">
      <c r="A76" s="2481" t="s">
        <v>1908</v>
      </c>
      <c r="B76" s="2476">
        <v>2358.5</v>
      </c>
      <c r="C76" s="2477">
        <v>-3849.9</v>
      </c>
      <c r="D76" s="2474">
        <v>6208.4</v>
      </c>
    </row>
    <row r="77" spans="1:4">
      <c r="A77" s="2483" t="s">
        <v>1900</v>
      </c>
      <c r="B77" s="2476">
        <v>0</v>
      </c>
      <c r="C77" s="2477">
        <v>0</v>
      </c>
      <c r="D77" s="2474">
        <v>0</v>
      </c>
    </row>
    <row r="78" spans="1:4">
      <c r="A78" s="2483" t="s">
        <v>1901</v>
      </c>
      <c r="B78" s="2476">
        <v>2358.5</v>
      </c>
      <c r="C78" s="2477">
        <v>-3849.9</v>
      </c>
      <c r="D78" s="2474">
        <v>6208.4</v>
      </c>
    </row>
    <row r="79" spans="1:4">
      <c r="A79" s="2484" t="s">
        <v>1878</v>
      </c>
      <c r="B79" s="2476">
        <v>2358.5</v>
      </c>
      <c r="C79" s="2477">
        <v>-3849.9</v>
      </c>
      <c r="D79" s="2474">
        <v>6208.4</v>
      </c>
    </row>
    <row r="80" spans="1:4">
      <c r="A80" s="2475" t="s">
        <v>1915</v>
      </c>
      <c r="B80" s="2476">
        <v>32834.054918670503</v>
      </c>
      <c r="C80" s="2477">
        <v>0</v>
      </c>
      <c r="D80" s="2474">
        <v>32834.054918670503</v>
      </c>
    </row>
    <row r="81" spans="1:4">
      <c r="A81" s="2478" t="s">
        <v>1916</v>
      </c>
      <c r="B81" s="2476">
        <v>0</v>
      </c>
      <c r="C81" s="2477">
        <v>0</v>
      </c>
      <c r="D81" s="2474">
        <v>0</v>
      </c>
    </row>
    <row r="82" spans="1:4">
      <c r="A82" s="2480" t="s">
        <v>1917</v>
      </c>
      <c r="B82" s="2476">
        <v>0</v>
      </c>
      <c r="C82" s="2477">
        <v>0</v>
      </c>
      <c r="D82" s="2474">
        <v>0</v>
      </c>
    </row>
    <row r="83" spans="1:4">
      <c r="A83" s="2480" t="s">
        <v>1918</v>
      </c>
      <c r="B83" s="2476">
        <v>0</v>
      </c>
      <c r="C83" s="2477">
        <v>0</v>
      </c>
      <c r="D83" s="2474">
        <v>0</v>
      </c>
    </row>
    <row r="84" spans="1:4">
      <c r="A84" s="2478" t="s">
        <v>1919</v>
      </c>
      <c r="B84" s="2476">
        <v>138.9307516215446</v>
      </c>
      <c r="C84" s="2477">
        <v>0</v>
      </c>
      <c r="D84" s="2474">
        <v>138.9307516215446</v>
      </c>
    </row>
    <row r="85" spans="1:4">
      <c r="A85" s="2478" t="s">
        <v>1920</v>
      </c>
      <c r="B85" s="2476">
        <v>-147.62492825300001</v>
      </c>
      <c r="C85" s="2477">
        <v>0</v>
      </c>
      <c r="D85" s="2474">
        <v>0</v>
      </c>
    </row>
    <row r="86" spans="1:4">
      <c r="A86" s="2486" t="s">
        <v>1921</v>
      </c>
      <c r="B86" s="2487">
        <v>32842.749095301959</v>
      </c>
      <c r="C86" s="2488">
        <v>0</v>
      </c>
      <c r="D86" s="2488">
        <v>32842.749095301959</v>
      </c>
    </row>
    <row r="87" spans="1:4">
      <c r="A87" s="2489" t="s">
        <v>1922</v>
      </c>
      <c r="B87" s="2490">
        <v>0</v>
      </c>
      <c r="C87" s="2491">
        <v>0</v>
      </c>
      <c r="D87" s="2491">
        <v>1929.6549186705643</v>
      </c>
    </row>
    <row r="88" spans="1:4">
      <c r="A88" s="2492"/>
      <c r="B88" s="2493"/>
      <c r="C88" s="2493"/>
      <c r="D88" s="2493"/>
    </row>
    <row r="89" spans="1:4" ht="13.5">
      <c r="A89" s="4320" t="s">
        <v>4311</v>
      </c>
      <c r="B89" s="2494"/>
      <c r="C89" s="2494"/>
      <c r="D89" s="2494"/>
    </row>
    <row r="90" spans="1:4">
      <c r="A90" s="4321" t="s">
        <v>1923</v>
      </c>
      <c r="B90" s="2495"/>
      <c r="C90" s="2495"/>
      <c r="D90" s="2495"/>
    </row>
  </sheetData>
  <mergeCells count="3">
    <mergeCell ref="A1:C1"/>
    <mergeCell ref="A4:A5"/>
    <mergeCell ref="B4:D4"/>
  </mergeCells>
  <hyperlinks>
    <hyperlink ref="A1" location="CONTENT!A1" display="Back to table of contents"/>
  </hyperlinks>
  <pageMargins left="0.3" right="0" top="0.85" bottom="0" header="0.59055118110236204" footer="0.511811023622047"/>
  <pageSetup paperSize="9"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CL71"/>
  <sheetViews>
    <sheetView zoomScaleNormal="100" workbookViewId="0">
      <pane xSplit="1" ySplit="5" topLeftCell="B6" activePane="bottomRight" state="frozen"/>
      <selection sqref="A1:XFD1"/>
      <selection pane="topRight" sqref="A1:XFD1"/>
      <selection pane="bottomLeft" sqref="A1:XFD1"/>
      <selection pane="bottomRight" sqref="A1:XFD1"/>
    </sheetView>
  </sheetViews>
  <sheetFormatPr defaultColWidth="9.33203125" defaultRowHeight="12.75"/>
  <cols>
    <col min="1" max="1" width="28.5" style="2460" customWidth="1"/>
    <col min="2" max="3" width="8.1640625" style="830" customWidth="1"/>
    <col min="4" max="10" width="7.83203125" style="2460" customWidth="1"/>
    <col min="11" max="11" width="8.1640625" style="2460" customWidth="1"/>
    <col min="12" max="12" width="7.83203125" style="2460" customWidth="1"/>
    <col min="13" max="13" width="13.5" style="2460" bestFit="1" customWidth="1"/>
    <col min="14" max="16384" width="9.33203125" style="2460"/>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777" customFormat="1" ht="29.25" customHeight="1">
      <c r="A2" s="6445" t="s">
        <v>1926</v>
      </c>
      <c r="B2" s="6445"/>
      <c r="C2" s="6445"/>
      <c r="D2" s="6445"/>
      <c r="E2" s="6445"/>
      <c r="F2" s="6445"/>
      <c r="G2" s="6445"/>
      <c r="H2" s="6445"/>
      <c r="I2" s="6445"/>
      <c r="J2" s="6445"/>
      <c r="K2" s="6445"/>
      <c r="L2" s="6445"/>
    </row>
    <row r="3" spans="1:90" s="777" customFormat="1" ht="10.5" customHeight="1">
      <c r="A3" s="778"/>
      <c r="B3" s="779"/>
      <c r="C3" s="779"/>
      <c r="G3" s="780"/>
      <c r="I3" s="780"/>
      <c r="J3" s="780"/>
      <c r="K3" s="6446" t="s">
        <v>1927</v>
      </c>
      <c r="L3" s="6446"/>
    </row>
    <row r="4" spans="1:90" s="777" customFormat="1" ht="31.5" customHeight="1">
      <c r="A4" s="781"/>
      <c r="B4" s="6447" t="s">
        <v>1928</v>
      </c>
      <c r="C4" s="6448"/>
      <c r="D4" s="6442">
        <v>2018</v>
      </c>
      <c r="E4" s="6449"/>
      <c r="F4" s="6449"/>
      <c r="G4" s="6449"/>
      <c r="H4" s="6442" t="s">
        <v>1929</v>
      </c>
      <c r="I4" s="6449"/>
      <c r="J4" s="6449"/>
      <c r="K4" s="6450"/>
      <c r="L4" s="782">
        <v>2020</v>
      </c>
    </row>
    <row r="5" spans="1:90" s="777" customFormat="1" ht="21" customHeight="1">
      <c r="A5" s="783"/>
      <c r="B5" s="784" t="s">
        <v>1930</v>
      </c>
      <c r="C5" s="784" t="s">
        <v>1931</v>
      </c>
      <c r="D5" s="785" t="s">
        <v>1932</v>
      </c>
      <c r="E5" s="785" t="s">
        <v>1933</v>
      </c>
      <c r="F5" s="785" t="s">
        <v>1934</v>
      </c>
      <c r="G5" s="786" t="s">
        <v>1935</v>
      </c>
      <c r="H5" s="785" t="s">
        <v>1932</v>
      </c>
      <c r="I5" s="785" t="s">
        <v>1933</v>
      </c>
      <c r="J5" s="785" t="s">
        <v>1934</v>
      </c>
      <c r="K5" s="786" t="s">
        <v>1935</v>
      </c>
      <c r="L5" s="785" t="s">
        <v>1936</v>
      </c>
    </row>
    <row r="6" spans="1:90" s="777" customFormat="1" ht="21" customHeight="1">
      <c r="A6" s="783" t="s">
        <v>1815</v>
      </c>
      <c r="B6" s="787">
        <v>13401</v>
      </c>
      <c r="C6" s="787">
        <v>14439</v>
      </c>
      <c r="D6" s="788">
        <v>2807</v>
      </c>
      <c r="E6" s="789">
        <v>2818</v>
      </c>
      <c r="F6" s="789">
        <v>3671</v>
      </c>
      <c r="G6" s="789">
        <v>4105</v>
      </c>
      <c r="H6" s="788">
        <v>3024</v>
      </c>
      <c r="I6" s="789">
        <v>3151</v>
      </c>
      <c r="J6" s="789">
        <v>3899</v>
      </c>
      <c r="K6" s="790">
        <v>4364</v>
      </c>
      <c r="L6" s="791">
        <v>3117</v>
      </c>
    </row>
    <row r="7" spans="1:90" s="777" customFormat="1" ht="21" customHeight="1">
      <c r="A7" s="792" t="s">
        <v>1937</v>
      </c>
      <c r="B7" s="793">
        <v>1897</v>
      </c>
      <c r="C7" s="793">
        <v>1879</v>
      </c>
      <c r="D7" s="794">
        <v>325</v>
      </c>
      <c r="E7" s="795">
        <v>358</v>
      </c>
      <c r="F7" s="795">
        <v>460</v>
      </c>
      <c r="G7" s="795">
        <v>754</v>
      </c>
      <c r="H7" s="794">
        <v>321</v>
      </c>
      <c r="I7" s="795">
        <v>351</v>
      </c>
      <c r="J7" s="795">
        <v>445</v>
      </c>
      <c r="K7" s="796">
        <v>762</v>
      </c>
      <c r="L7" s="793">
        <v>301</v>
      </c>
    </row>
    <row r="8" spans="1:90" s="777" customFormat="1" ht="21" customHeight="1">
      <c r="A8" s="792" t="s">
        <v>1938</v>
      </c>
      <c r="B8" s="793">
        <v>11504</v>
      </c>
      <c r="C8" s="793">
        <v>12560</v>
      </c>
      <c r="D8" s="794">
        <v>2481</v>
      </c>
      <c r="E8" s="795">
        <v>2460</v>
      </c>
      <c r="F8" s="795">
        <v>3211</v>
      </c>
      <c r="G8" s="795">
        <v>3351</v>
      </c>
      <c r="H8" s="794">
        <v>2703</v>
      </c>
      <c r="I8" s="795">
        <v>2800</v>
      </c>
      <c r="J8" s="795">
        <v>3455</v>
      </c>
      <c r="K8" s="796">
        <v>3602</v>
      </c>
      <c r="L8" s="793">
        <v>2817</v>
      </c>
    </row>
    <row r="9" spans="1:90" s="777" customFormat="1" ht="21" customHeight="1">
      <c r="A9" s="783" t="s">
        <v>1816</v>
      </c>
      <c r="B9" s="797">
        <v>1047</v>
      </c>
      <c r="C9" s="797">
        <v>1083</v>
      </c>
      <c r="D9" s="798">
        <v>197</v>
      </c>
      <c r="E9" s="799">
        <v>269</v>
      </c>
      <c r="F9" s="799">
        <v>275</v>
      </c>
      <c r="G9" s="799">
        <v>305</v>
      </c>
      <c r="H9" s="798">
        <v>208</v>
      </c>
      <c r="I9" s="799">
        <v>276</v>
      </c>
      <c r="J9" s="799">
        <v>292</v>
      </c>
      <c r="K9" s="800">
        <v>306</v>
      </c>
      <c r="L9" s="797">
        <v>205</v>
      </c>
    </row>
    <row r="10" spans="1:90" s="777" customFormat="1" ht="21" customHeight="1">
      <c r="A10" s="783" t="s">
        <v>1817</v>
      </c>
      <c r="B10" s="797">
        <v>54550</v>
      </c>
      <c r="C10" s="797">
        <v>54576</v>
      </c>
      <c r="D10" s="798">
        <v>10227</v>
      </c>
      <c r="E10" s="799">
        <v>13195</v>
      </c>
      <c r="F10" s="801">
        <v>14479</v>
      </c>
      <c r="G10" s="801">
        <v>16649</v>
      </c>
      <c r="H10" s="802">
        <v>10307</v>
      </c>
      <c r="I10" s="801">
        <v>13410</v>
      </c>
      <c r="J10" s="801">
        <v>14549</v>
      </c>
      <c r="K10" s="803">
        <v>16310</v>
      </c>
      <c r="L10" s="804">
        <v>10130</v>
      </c>
    </row>
    <row r="11" spans="1:90" s="777" customFormat="1" ht="21" customHeight="1">
      <c r="A11" s="792" t="s">
        <v>1939</v>
      </c>
      <c r="B11" s="793">
        <v>393</v>
      </c>
      <c r="C11" s="793">
        <v>416</v>
      </c>
      <c r="D11" s="794">
        <v>69</v>
      </c>
      <c r="E11" s="795">
        <v>109</v>
      </c>
      <c r="F11" s="795">
        <v>108</v>
      </c>
      <c r="G11" s="795">
        <v>107</v>
      </c>
      <c r="H11" s="794">
        <v>73</v>
      </c>
      <c r="I11" s="795">
        <v>115</v>
      </c>
      <c r="J11" s="795">
        <v>115</v>
      </c>
      <c r="K11" s="796">
        <v>113</v>
      </c>
      <c r="L11" s="793">
        <v>67</v>
      </c>
    </row>
    <row r="12" spans="1:90" s="777" customFormat="1" ht="21" customHeight="1">
      <c r="A12" s="792" t="s">
        <v>1940</v>
      </c>
      <c r="B12" s="793">
        <v>19540</v>
      </c>
      <c r="C12" s="793">
        <v>19775</v>
      </c>
      <c r="D12" s="794">
        <v>3436</v>
      </c>
      <c r="E12" s="795">
        <v>4264</v>
      </c>
      <c r="F12" s="795">
        <v>5263</v>
      </c>
      <c r="G12" s="795">
        <v>6577</v>
      </c>
      <c r="H12" s="794">
        <v>3484</v>
      </c>
      <c r="I12" s="795">
        <v>4285</v>
      </c>
      <c r="J12" s="795">
        <v>5289</v>
      </c>
      <c r="K12" s="796">
        <v>6717</v>
      </c>
      <c r="L12" s="793">
        <v>3372</v>
      </c>
    </row>
    <row r="13" spans="1:90" s="777" customFormat="1" ht="21" customHeight="1">
      <c r="A13" s="792" t="s">
        <v>1941</v>
      </c>
      <c r="B13" s="793">
        <v>15320</v>
      </c>
      <c r="C13" s="793">
        <v>14722</v>
      </c>
      <c r="D13" s="794">
        <v>2902</v>
      </c>
      <c r="E13" s="795">
        <v>4103</v>
      </c>
      <c r="F13" s="795">
        <v>4276</v>
      </c>
      <c r="G13" s="795">
        <v>4039</v>
      </c>
      <c r="H13" s="794">
        <v>2795</v>
      </c>
      <c r="I13" s="795">
        <v>4402</v>
      </c>
      <c r="J13" s="795">
        <v>3839</v>
      </c>
      <c r="K13" s="796">
        <v>3686</v>
      </c>
      <c r="L13" s="793">
        <v>2695</v>
      </c>
    </row>
    <row r="14" spans="1:90" s="777" customFormat="1" ht="21" customHeight="1">
      <c r="A14" s="792" t="s">
        <v>1938</v>
      </c>
      <c r="B14" s="793">
        <v>19297</v>
      </c>
      <c r="C14" s="793">
        <v>19663</v>
      </c>
      <c r="D14" s="794">
        <v>3820</v>
      </c>
      <c r="E14" s="795">
        <v>4720</v>
      </c>
      <c r="F14" s="795">
        <v>4832</v>
      </c>
      <c r="G14" s="795">
        <v>5925</v>
      </c>
      <c r="H14" s="794">
        <v>3956</v>
      </c>
      <c r="I14" s="795">
        <v>4608</v>
      </c>
      <c r="J14" s="795">
        <v>5306</v>
      </c>
      <c r="K14" s="796">
        <v>5793</v>
      </c>
      <c r="L14" s="793">
        <v>3996</v>
      </c>
    </row>
    <row r="15" spans="1:90" s="777" customFormat="1" ht="21" customHeight="1">
      <c r="A15" s="783" t="s">
        <v>1942</v>
      </c>
      <c r="B15" s="797">
        <v>7052</v>
      </c>
      <c r="C15" s="797">
        <v>6977</v>
      </c>
      <c r="D15" s="798">
        <v>1846</v>
      </c>
      <c r="E15" s="799">
        <v>1662</v>
      </c>
      <c r="F15" s="799">
        <v>1695</v>
      </c>
      <c r="G15" s="799">
        <v>1848</v>
      </c>
      <c r="H15" s="798">
        <v>1895</v>
      </c>
      <c r="I15" s="799">
        <v>1684</v>
      </c>
      <c r="J15" s="799">
        <v>1670</v>
      </c>
      <c r="K15" s="800">
        <v>1728</v>
      </c>
      <c r="L15" s="797">
        <v>1826</v>
      </c>
    </row>
    <row r="16" spans="1:90" s="777" customFormat="1" ht="21" customHeight="1">
      <c r="A16" s="783" t="s">
        <v>1819</v>
      </c>
      <c r="B16" s="797">
        <v>1701</v>
      </c>
      <c r="C16" s="797">
        <v>1732</v>
      </c>
      <c r="D16" s="798">
        <v>424</v>
      </c>
      <c r="E16" s="799">
        <v>421</v>
      </c>
      <c r="F16" s="799">
        <v>415</v>
      </c>
      <c r="G16" s="799">
        <v>442</v>
      </c>
      <c r="H16" s="798">
        <v>432</v>
      </c>
      <c r="I16" s="799">
        <v>428</v>
      </c>
      <c r="J16" s="799">
        <v>422</v>
      </c>
      <c r="K16" s="800">
        <v>450</v>
      </c>
      <c r="L16" s="797">
        <v>392</v>
      </c>
    </row>
    <row r="17" spans="1:12" s="777" customFormat="1" ht="21" customHeight="1">
      <c r="A17" s="783" t="s">
        <v>1820</v>
      </c>
      <c r="B17" s="797">
        <v>19656</v>
      </c>
      <c r="C17" s="797">
        <v>21681</v>
      </c>
      <c r="D17" s="798">
        <v>4573</v>
      </c>
      <c r="E17" s="799">
        <v>4558</v>
      </c>
      <c r="F17" s="799">
        <v>5195</v>
      </c>
      <c r="G17" s="799">
        <v>5330</v>
      </c>
      <c r="H17" s="798">
        <v>4994</v>
      </c>
      <c r="I17" s="799">
        <v>5054</v>
      </c>
      <c r="J17" s="799">
        <v>5753</v>
      </c>
      <c r="K17" s="800">
        <v>5881</v>
      </c>
      <c r="L17" s="797">
        <v>4676</v>
      </c>
    </row>
    <row r="18" spans="1:12" s="777" customFormat="1" ht="21" customHeight="1">
      <c r="A18" s="783" t="s">
        <v>1943</v>
      </c>
      <c r="B18" s="797">
        <v>52284</v>
      </c>
      <c r="C18" s="797">
        <v>54694</v>
      </c>
      <c r="D18" s="798">
        <v>11255</v>
      </c>
      <c r="E18" s="799">
        <v>13086</v>
      </c>
      <c r="F18" s="799">
        <v>12986</v>
      </c>
      <c r="G18" s="799">
        <v>14957</v>
      </c>
      <c r="H18" s="798">
        <v>11774</v>
      </c>
      <c r="I18" s="799">
        <v>13689</v>
      </c>
      <c r="J18" s="799">
        <v>13585</v>
      </c>
      <c r="K18" s="800">
        <v>15646</v>
      </c>
      <c r="L18" s="797">
        <v>11664</v>
      </c>
    </row>
    <row r="19" spans="1:12" s="777" customFormat="1" ht="21" customHeight="1">
      <c r="A19" s="792" t="s">
        <v>1944</v>
      </c>
      <c r="B19" s="793">
        <v>48875</v>
      </c>
      <c r="C19" s="793">
        <v>51131</v>
      </c>
      <c r="D19" s="794">
        <v>10635</v>
      </c>
      <c r="E19" s="795">
        <v>12187</v>
      </c>
      <c r="F19" s="795">
        <v>12198</v>
      </c>
      <c r="G19" s="795">
        <v>13856</v>
      </c>
      <c r="H19" s="794">
        <v>11126</v>
      </c>
      <c r="I19" s="795">
        <v>12749</v>
      </c>
      <c r="J19" s="795">
        <v>12760</v>
      </c>
      <c r="K19" s="796">
        <v>14495</v>
      </c>
      <c r="L19" s="793">
        <v>11015</v>
      </c>
    </row>
    <row r="20" spans="1:12" s="777" customFormat="1" ht="21" customHeight="1">
      <c r="A20" s="783" t="s">
        <v>1822</v>
      </c>
      <c r="B20" s="797">
        <v>27116</v>
      </c>
      <c r="C20" s="797">
        <v>28391</v>
      </c>
      <c r="D20" s="798">
        <v>6795</v>
      </c>
      <c r="E20" s="799">
        <v>6484</v>
      </c>
      <c r="F20" s="799">
        <v>6850</v>
      </c>
      <c r="G20" s="799">
        <v>6986</v>
      </c>
      <c r="H20" s="798">
        <v>7125</v>
      </c>
      <c r="I20" s="799">
        <v>6788</v>
      </c>
      <c r="J20" s="799">
        <v>7161</v>
      </c>
      <c r="K20" s="800">
        <v>7316</v>
      </c>
      <c r="L20" s="797">
        <v>6807</v>
      </c>
    </row>
    <row r="21" spans="1:12" s="777" customFormat="1" ht="21" customHeight="1">
      <c r="A21" s="783" t="s">
        <v>1945</v>
      </c>
      <c r="B21" s="797">
        <v>30650</v>
      </c>
      <c r="C21" s="797">
        <v>30214</v>
      </c>
      <c r="D21" s="798">
        <v>8907</v>
      </c>
      <c r="E21" s="799">
        <v>6828</v>
      </c>
      <c r="F21" s="799">
        <v>6077</v>
      </c>
      <c r="G21" s="799">
        <v>8839</v>
      </c>
      <c r="H21" s="798">
        <v>8794</v>
      </c>
      <c r="I21" s="799">
        <v>6902</v>
      </c>
      <c r="J21" s="799">
        <v>5886</v>
      </c>
      <c r="K21" s="800">
        <v>8632</v>
      </c>
      <c r="L21" s="797">
        <v>6509</v>
      </c>
    </row>
    <row r="22" spans="1:12" ht="21" customHeight="1">
      <c r="A22" s="783" t="s">
        <v>1824</v>
      </c>
      <c r="B22" s="797">
        <v>17844</v>
      </c>
      <c r="C22" s="797">
        <v>18731</v>
      </c>
      <c r="D22" s="798">
        <v>4433</v>
      </c>
      <c r="E22" s="799">
        <v>4512</v>
      </c>
      <c r="F22" s="799">
        <v>4287</v>
      </c>
      <c r="G22" s="799">
        <v>4612</v>
      </c>
      <c r="H22" s="798">
        <v>4653</v>
      </c>
      <c r="I22" s="799">
        <v>4758</v>
      </c>
      <c r="J22" s="799">
        <v>4502</v>
      </c>
      <c r="K22" s="800">
        <v>4818</v>
      </c>
      <c r="L22" s="797">
        <v>4789</v>
      </c>
    </row>
    <row r="23" spans="1:12" s="777" customFormat="1" ht="21" customHeight="1">
      <c r="A23" s="783" t="s">
        <v>1825</v>
      </c>
      <c r="B23" s="797">
        <v>49514</v>
      </c>
      <c r="C23" s="797">
        <v>51837</v>
      </c>
      <c r="D23" s="798">
        <v>12030</v>
      </c>
      <c r="E23" s="799">
        <v>12524</v>
      </c>
      <c r="F23" s="799">
        <v>12238</v>
      </c>
      <c r="G23" s="799">
        <v>12722</v>
      </c>
      <c r="H23" s="798">
        <v>12591</v>
      </c>
      <c r="I23" s="799">
        <v>13127</v>
      </c>
      <c r="J23" s="799">
        <v>12846</v>
      </c>
      <c r="K23" s="800">
        <v>13274</v>
      </c>
      <c r="L23" s="797">
        <v>13362</v>
      </c>
    </row>
    <row r="24" spans="1:12" s="777" customFormat="1" ht="21" customHeight="1">
      <c r="A24" s="792" t="s">
        <v>1946</v>
      </c>
      <c r="B24" s="793">
        <v>30152</v>
      </c>
      <c r="C24" s="793">
        <v>32229</v>
      </c>
      <c r="D24" s="794">
        <v>7760</v>
      </c>
      <c r="E24" s="795">
        <v>8087</v>
      </c>
      <c r="F24" s="795">
        <v>7207</v>
      </c>
      <c r="G24" s="795">
        <v>7098</v>
      </c>
      <c r="H24" s="794">
        <v>8223</v>
      </c>
      <c r="I24" s="795">
        <v>8669</v>
      </c>
      <c r="J24" s="795">
        <v>7697</v>
      </c>
      <c r="K24" s="796">
        <v>7640</v>
      </c>
      <c r="L24" s="793">
        <v>8790</v>
      </c>
    </row>
    <row r="25" spans="1:12" s="777" customFormat="1" ht="21" customHeight="1">
      <c r="A25" s="792" t="s">
        <v>1947</v>
      </c>
      <c r="B25" s="793">
        <v>2799</v>
      </c>
      <c r="C25" s="793">
        <v>2985</v>
      </c>
      <c r="D25" s="794">
        <v>649</v>
      </c>
      <c r="E25" s="795">
        <v>618</v>
      </c>
      <c r="F25" s="795">
        <v>762</v>
      </c>
      <c r="G25" s="795">
        <v>769</v>
      </c>
      <c r="H25" s="794">
        <v>684</v>
      </c>
      <c r="I25" s="795">
        <v>662</v>
      </c>
      <c r="J25" s="795">
        <v>815</v>
      </c>
      <c r="K25" s="796">
        <v>825</v>
      </c>
      <c r="L25" s="793">
        <v>722</v>
      </c>
    </row>
    <row r="26" spans="1:12" s="777" customFormat="1" ht="21" customHeight="1">
      <c r="A26" s="792" t="s">
        <v>1948</v>
      </c>
      <c r="B26" s="793">
        <v>11089</v>
      </c>
      <c r="C26" s="793">
        <v>10881</v>
      </c>
      <c r="D26" s="794">
        <v>2390</v>
      </c>
      <c r="E26" s="795">
        <v>2603</v>
      </c>
      <c r="F26" s="795">
        <v>2830</v>
      </c>
      <c r="G26" s="795">
        <v>3266</v>
      </c>
      <c r="H26" s="794">
        <v>2394</v>
      </c>
      <c r="I26" s="795">
        <v>2516</v>
      </c>
      <c r="J26" s="795">
        <v>2827</v>
      </c>
      <c r="K26" s="796">
        <v>3143</v>
      </c>
      <c r="L26" s="793">
        <v>2499</v>
      </c>
    </row>
    <row r="27" spans="1:12" s="777" customFormat="1" ht="21" customHeight="1">
      <c r="A27" s="792" t="s">
        <v>1949</v>
      </c>
      <c r="B27" s="793">
        <v>5474</v>
      </c>
      <c r="C27" s="793">
        <v>5742</v>
      </c>
      <c r="D27" s="794">
        <v>1231</v>
      </c>
      <c r="E27" s="795">
        <v>1216</v>
      </c>
      <c r="F27" s="795">
        <v>1439</v>
      </c>
      <c r="G27" s="795">
        <v>1589</v>
      </c>
      <c r="H27" s="794">
        <v>1289</v>
      </c>
      <c r="I27" s="795">
        <v>1280</v>
      </c>
      <c r="J27" s="795">
        <v>1507</v>
      </c>
      <c r="K27" s="796">
        <v>1667</v>
      </c>
      <c r="L27" s="793">
        <v>1351</v>
      </c>
    </row>
    <row r="28" spans="1:12" s="777" customFormat="1" ht="21" customHeight="1">
      <c r="A28" s="783" t="s">
        <v>1950</v>
      </c>
      <c r="B28" s="797">
        <v>24902</v>
      </c>
      <c r="C28" s="797">
        <v>25734</v>
      </c>
      <c r="D28" s="798">
        <v>6194</v>
      </c>
      <c r="E28" s="799">
        <v>5965</v>
      </c>
      <c r="F28" s="799">
        <v>6369</v>
      </c>
      <c r="G28" s="799">
        <v>6374</v>
      </c>
      <c r="H28" s="798">
        <v>6425</v>
      </c>
      <c r="I28" s="799">
        <v>6193</v>
      </c>
      <c r="J28" s="799">
        <v>6577</v>
      </c>
      <c r="K28" s="800">
        <v>6539</v>
      </c>
      <c r="L28" s="797">
        <v>6576</v>
      </c>
    </row>
    <row r="29" spans="1:12" s="777" customFormat="1" ht="21" customHeight="1">
      <c r="A29" s="805" t="s">
        <v>1951</v>
      </c>
      <c r="B29" s="793">
        <v>20026</v>
      </c>
      <c r="C29" s="793">
        <v>20604</v>
      </c>
      <c r="D29" s="794">
        <v>4964</v>
      </c>
      <c r="E29" s="795">
        <v>4732</v>
      </c>
      <c r="F29" s="795">
        <v>5176</v>
      </c>
      <c r="G29" s="795">
        <v>5154</v>
      </c>
      <c r="H29" s="794">
        <v>5125</v>
      </c>
      <c r="I29" s="795">
        <v>4892</v>
      </c>
      <c r="J29" s="795">
        <v>5326</v>
      </c>
      <c r="K29" s="796">
        <v>5261</v>
      </c>
      <c r="L29" s="793">
        <v>5228</v>
      </c>
    </row>
    <row r="30" spans="1:12" s="777" customFormat="1" ht="21" customHeight="1">
      <c r="A30" s="783" t="s">
        <v>1952</v>
      </c>
      <c r="B30" s="797">
        <v>21244</v>
      </c>
      <c r="C30" s="797">
        <v>22431</v>
      </c>
      <c r="D30" s="798">
        <v>5166</v>
      </c>
      <c r="E30" s="799">
        <v>5408</v>
      </c>
      <c r="F30" s="799">
        <v>5282</v>
      </c>
      <c r="G30" s="799">
        <v>5387</v>
      </c>
      <c r="H30" s="798">
        <v>5470</v>
      </c>
      <c r="I30" s="799">
        <v>5728</v>
      </c>
      <c r="J30" s="799">
        <v>5572</v>
      </c>
      <c r="K30" s="800">
        <v>5660</v>
      </c>
      <c r="L30" s="797">
        <v>5625</v>
      </c>
    </row>
    <row r="31" spans="1:12" s="777" customFormat="1" ht="21" customHeight="1">
      <c r="A31" s="783" t="s">
        <v>1828</v>
      </c>
      <c r="B31" s="797">
        <v>13300</v>
      </c>
      <c r="C31" s="797">
        <v>14064</v>
      </c>
      <c r="D31" s="798">
        <v>3241</v>
      </c>
      <c r="E31" s="799">
        <v>3367</v>
      </c>
      <c r="F31" s="799">
        <v>3325</v>
      </c>
      <c r="G31" s="799">
        <v>3367</v>
      </c>
      <c r="H31" s="798">
        <v>3441</v>
      </c>
      <c r="I31" s="799">
        <v>3575</v>
      </c>
      <c r="J31" s="799">
        <v>3511</v>
      </c>
      <c r="K31" s="800">
        <v>3536</v>
      </c>
      <c r="L31" s="797">
        <v>3598</v>
      </c>
    </row>
    <row r="32" spans="1:12" s="777" customFormat="1" ht="21" customHeight="1">
      <c r="A32" s="806" t="s">
        <v>1953</v>
      </c>
      <c r="B32" s="797">
        <v>26295</v>
      </c>
      <c r="C32" s="797">
        <v>27152</v>
      </c>
      <c r="D32" s="798">
        <v>5677</v>
      </c>
      <c r="E32" s="799">
        <v>7053</v>
      </c>
      <c r="F32" s="799">
        <v>6749</v>
      </c>
      <c r="G32" s="799">
        <v>6816</v>
      </c>
      <c r="H32" s="798">
        <v>5913</v>
      </c>
      <c r="I32" s="799">
        <v>7192</v>
      </c>
      <c r="J32" s="799">
        <v>6940</v>
      </c>
      <c r="K32" s="800">
        <v>7107</v>
      </c>
      <c r="L32" s="797">
        <v>6345</v>
      </c>
    </row>
    <row r="33" spans="1:13" s="777" customFormat="1" ht="21" customHeight="1">
      <c r="A33" s="783" t="s">
        <v>1830</v>
      </c>
      <c r="B33" s="797">
        <v>20524</v>
      </c>
      <c r="C33" s="797">
        <v>20638</v>
      </c>
      <c r="D33" s="798">
        <v>5073</v>
      </c>
      <c r="E33" s="799">
        <v>5209</v>
      </c>
      <c r="F33" s="799">
        <v>5202</v>
      </c>
      <c r="G33" s="799">
        <v>5041</v>
      </c>
      <c r="H33" s="798">
        <v>5070</v>
      </c>
      <c r="I33" s="799">
        <v>5232</v>
      </c>
      <c r="J33" s="799">
        <v>5244</v>
      </c>
      <c r="K33" s="800">
        <v>5092</v>
      </c>
      <c r="L33" s="797">
        <v>5194</v>
      </c>
    </row>
    <row r="34" spans="1:13" s="777" customFormat="1" ht="21" customHeight="1">
      <c r="A34" s="783" t="s">
        <v>1831</v>
      </c>
      <c r="B34" s="797">
        <v>18949</v>
      </c>
      <c r="C34" s="797">
        <v>19939</v>
      </c>
      <c r="D34" s="798">
        <v>4630</v>
      </c>
      <c r="E34" s="799">
        <v>4787</v>
      </c>
      <c r="F34" s="799">
        <v>4774</v>
      </c>
      <c r="G34" s="799">
        <v>4759</v>
      </c>
      <c r="H34" s="798">
        <v>4874</v>
      </c>
      <c r="I34" s="799">
        <v>5090</v>
      </c>
      <c r="J34" s="799">
        <v>5000</v>
      </c>
      <c r="K34" s="800">
        <v>4974</v>
      </c>
      <c r="L34" s="797">
        <v>5100</v>
      </c>
    </row>
    <row r="35" spans="1:13" s="777" customFormat="1" ht="21" customHeight="1">
      <c r="A35" s="783" t="s">
        <v>1954</v>
      </c>
      <c r="B35" s="797">
        <v>15424</v>
      </c>
      <c r="C35" s="797">
        <v>16162</v>
      </c>
      <c r="D35" s="798">
        <v>3715</v>
      </c>
      <c r="E35" s="799">
        <v>3955</v>
      </c>
      <c r="F35" s="799">
        <v>3919</v>
      </c>
      <c r="G35" s="799">
        <v>3835</v>
      </c>
      <c r="H35" s="798">
        <v>3902</v>
      </c>
      <c r="I35" s="799">
        <v>4131</v>
      </c>
      <c r="J35" s="799">
        <v>4091</v>
      </c>
      <c r="K35" s="800">
        <v>4038</v>
      </c>
      <c r="L35" s="797">
        <v>4148</v>
      </c>
    </row>
    <row r="36" spans="1:13" s="777" customFormat="1" ht="21" customHeight="1">
      <c r="A36" s="783" t="s">
        <v>1833</v>
      </c>
      <c r="B36" s="797">
        <v>6867</v>
      </c>
      <c r="C36" s="797">
        <v>7147</v>
      </c>
      <c r="D36" s="807">
        <v>1617</v>
      </c>
      <c r="E36" s="808">
        <v>1754</v>
      </c>
      <c r="F36" s="808">
        <v>1739</v>
      </c>
      <c r="G36" s="808">
        <v>1757</v>
      </c>
      <c r="H36" s="798">
        <v>1653</v>
      </c>
      <c r="I36" s="799">
        <v>1833</v>
      </c>
      <c r="J36" s="799">
        <v>1833</v>
      </c>
      <c r="K36" s="800">
        <v>1827</v>
      </c>
      <c r="L36" s="797">
        <v>1687</v>
      </c>
    </row>
    <row r="37" spans="1:13" s="777" customFormat="1" ht="21" customHeight="1">
      <c r="A37" s="809" t="s">
        <v>1955</v>
      </c>
      <c r="B37" s="810">
        <v>422319</v>
      </c>
      <c r="C37" s="810">
        <v>437621</v>
      </c>
      <c r="D37" s="807">
        <v>98807</v>
      </c>
      <c r="E37" s="808">
        <v>103855</v>
      </c>
      <c r="F37" s="811">
        <v>105527</v>
      </c>
      <c r="G37" s="811">
        <v>114130</v>
      </c>
      <c r="H37" s="812">
        <v>102546</v>
      </c>
      <c r="I37" s="813">
        <v>108241</v>
      </c>
      <c r="J37" s="813">
        <v>109335</v>
      </c>
      <c r="K37" s="814">
        <v>117499</v>
      </c>
      <c r="L37" s="810">
        <v>101747</v>
      </c>
      <c r="M37" s="815"/>
    </row>
    <row r="38" spans="1:13" s="777" customFormat="1" ht="21" customHeight="1">
      <c r="A38" s="809" t="s">
        <v>1956</v>
      </c>
      <c r="B38" s="816">
        <v>58936</v>
      </c>
      <c r="C38" s="816">
        <v>60727</v>
      </c>
      <c r="D38" s="817">
        <v>13457</v>
      </c>
      <c r="E38" s="818">
        <v>16071</v>
      </c>
      <c r="F38" s="818">
        <v>12441</v>
      </c>
      <c r="G38" s="818">
        <v>16967</v>
      </c>
      <c r="H38" s="817">
        <v>14760</v>
      </c>
      <c r="I38" s="818">
        <v>15984</v>
      </c>
      <c r="J38" s="818">
        <v>13850</v>
      </c>
      <c r="K38" s="819">
        <v>16133</v>
      </c>
      <c r="L38" s="816">
        <v>14486</v>
      </c>
    </row>
    <row r="39" spans="1:13" s="777" customFormat="1" ht="21" customHeight="1">
      <c r="A39" s="809" t="s">
        <v>1957</v>
      </c>
      <c r="B39" s="816">
        <v>481251</v>
      </c>
      <c r="C39" s="816">
        <v>498347</v>
      </c>
      <c r="D39" s="817">
        <v>112264</v>
      </c>
      <c r="E39" s="818">
        <v>119926</v>
      </c>
      <c r="F39" s="818">
        <v>117969</v>
      </c>
      <c r="G39" s="818">
        <v>131097</v>
      </c>
      <c r="H39" s="817">
        <v>117305</v>
      </c>
      <c r="I39" s="818">
        <v>124226</v>
      </c>
      <c r="J39" s="818">
        <v>123184</v>
      </c>
      <c r="K39" s="819">
        <v>133632</v>
      </c>
      <c r="L39" s="816">
        <v>116233</v>
      </c>
    </row>
    <row r="40" spans="1:13" s="2463" customFormat="1" ht="21" customHeight="1">
      <c r="A40" s="820"/>
      <c r="B40" s="820"/>
      <c r="C40" s="820"/>
      <c r="D40" s="821"/>
      <c r="E40" s="821"/>
      <c r="F40" s="821"/>
      <c r="G40" s="821"/>
      <c r="H40" s="822"/>
      <c r="I40" s="823"/>
      <c r="J40" s="823"/>
      <c r="K40" s="824"/>
      <c r="L40" s="825"/>
    </row>
    <row r="41" spans="1:13" ht="21" customHeight="1">
      <c r="A41" s="4318" t="s">
        <v>1958</v>
      </c>
      <c r="B41" s="816">
        <v>19607</v>
      </c>
      <c r="C41" s="817">
        <v>18698</v>
      </c>
      <c r="D41" s="817">
        <v>4324</v>
      </c>
      <c r="E41" s="818">
        <v>5130</v>
      </c>
      <c r="F41" s="818">
        <v>5449</v>
      </c>
      <c r="G41" s="818">
        <v>4704</v>
      </c>
      <c r="H41" s="817">
        <v>4241</v>
      </c>
      <c r="I41" s="818">
        <v>5251</v>
      </c>
      <c r="J41" s="819">
        <v>5011</v>
      </c>
      <c r="K41" s="817">
        <v>4195</v>
      </c>
      <c r="L41" s="816">
        <v>4190</v>
      </c>
    </row>
    <row r="42" spans="1:13" ht="0.75" customHeight="1">
      <c r="A42" s="826"/>
      <c r="B42" s="827"/>
      <c r="C42" s="827"/>
    </row>
    <row r="43" spans="1:13" ht="20.25" customHeight="1">
      <c r="A43" s="828" t="s">
        <v>1959</v>
      </c>
      <c r="B43" s="828"/>
      <c r="C43" s="829"/>
      <c r="D43" s="2464"/>
      <c r="E43" s="2464"/>
      <c r="F43" s="2464"/>
      <c r="G43" s="2464"/>
      <c r="H43" s="2464"/>
      <c r="I43" s="2464"/>
      <c r="J43" s="2464"/>
      <c r="K43" s="2464"/>
      <c r="L43" s="2464"/>
    </row>
    <row r="44" spans="1:13" ht="12.75" hidden="1" customHeight="1"/>
    <row r="45" spans="1:13" ht="12.75" hidden="1" customHeight="1">
      <c r="D45" s="6442">
        <v>2017</v>
      </c>
      <c r="E45" s="6443"/>
      <c r="F45" s="6443"/>
      <c r="G45" s="6444"/>
    </row>
    <row r="46" spans="1:13" ht="15" hidden="1" customHeight="1">
      <c r="D46" s="785" t="s">
        <v>1960</v>
      </c>
      <c r="E46" s="785" t="s">
        <v>1961</v>
      </c>
      <c r="F46" s="785" t="s">
        <v>1962</v>
      </c>
      <c r="G46" s="785" t="s">
        <v>1935</v>
      </c>
    </row>
    <row r="47" spans="1:13" ht="12.75" hidden="1" customHeight="1"/>
    <row r="48" spans="1:13" ht="12.75" hidden="1" customHeight="1">
      <c r="D48" s="2460">
        <v>4079.7611611014968</v>
      </c>
      <c r="E48" s="2460">
        <v>5041.9854916007807</v>
      </c>
      <c r="F48" s="2460">
        <v>5636.4900170970404</v>
      </c>
      <c r="G48" s="2460">
        <v>5183.4221830306842</v>
      </c>
    </row>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spans="4:12" ht="12.75" hidden="1" customHeight="1"/>
    <row r="66" spans="4:12" ht="12.75" hidden="1" customHeight="1"/>
    <row r="67" spans="4:12" ht="12.75" hidden="1" customHeight="1"/>
    <row r="68" spans="4:12" ht="12.75" hidden="1" customHeight="1"/>
    <row r="69" spans="4:12" ht="12.75" hidden="1" customHeight="1"/>
    <row r="70" spans="4:12" ht="12.75" hidden="1" customHeight="1"/>
    <row r="71" spans="4:12">
      <c r="D71" s="830"/>
      <c r="E71" s="830"/>
      <c r="F71" s="830"/>
      <c r="G71" s="830"/>
      <c r="H71" s="830"/>
      <c r="I71" s="830"/>
      <c r="J71" s="830"/>
      <c r="K71" s="830"/>
      <c r="L71" s="830"/>
    </row>
  </sheetData>
  <mergeCells count="7">
    <mergeCell ref="D45:G45"/>
    <mergeCell ref="A1:C1"/>
    <mergeCell ref="A2:L2"/>
    <mergeCell ref="K3:L3"/>
    <mergeCell ref="B4:C4"/>
    <mergeCell ref="D4:G4"/>
    <mergeCell ref="H4:K4"/>
  </mergeCells>
  <hyperlinks>
    <hyperlink ref="A1" location="CONTENT!A1" display="Back to table of contents"/>
    <hyperlink ref="A1:C1" location="CONTENT!A1" display="Back to table of contents"/>
  </hyperlinks>
  <pageMargins left="0.3" right="0" top="0.85" bottom="0" header="0.59055118110236204" footer="0.511811023622047"/>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CL43"/>
  <sheetViews>
    <sheetView zoomScaleNormal="100" workbookViewId="0">
      <selection sqref="A1:XFD1"/>
    </sheetView>
  </sheetViews>
  <sheetFormatPr defaultColWidth="9.33203125" defaultRowHeight="12.75"/>
  <cols>
    <col min="1" max="1" width="31.1640625" style="831" customWidth="1"/>
    <col min="2" max="12" width="6.83203125" style="831" customWidth="1"/>
    <col min="13" max="16384" width="9.33203125" style="831"/>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832" customFormat="1" ht="27.75" customHeight="1">
      <c r="A2" s="6451" t="s">
        <v>1963</v>
      </c>
      <c r="B2" s="6451"/>
      <c r="C2" s="6451"/>
      <c r="D2" s="6451"/>
      <c r="E2" s="6451"/>
      <c r="F2" s="6451"/>
      <c r="G2" s="6451"/>
      <c r="H2" s="6451"/>
      <c r="I2" s="6451"/>
      <c r="J2" s="6451"/>
      <c r="K2" s="6451"/>
      <c r="L2" s="6451"/>
    </row>
    <row r="3" spans="1:90" ht="10.5" customHeight="1">
      <c r="A3" s="833"/>
      <c r="B3" s="833"/>
      <c r="C3" s="833"/>
    </row>
    <row r="4" spans="1:90" s="837" customFormat="1" ht="24" customHeight="1">
      <c r="A4" s="834"/>
      <c r="B4" s="6452" t="s">
        <v>1964</v>
      </c>
      <c r="C4" s="6453"/>
      <c r="D4" s="6454" t="s">
        <v>1930</v>
      </c>
      <c r="E4" s="6455"/>
      <c r="F4" s="6455"/>
      <c r="G4" s="6456"/>
      <c r="H4" s="6454" t="s">
        <v>1931</v>
      </c>
      <c r="I4" s="6455"/>
      <c r="J4" s="6455"/>
      <c r="K4" s="6455"/>
      <c r="L4" s="835">
        <v>2020</v>
      </c>
      <c r="M4" s="836"/>
    </row>
    <row r="5" spans="1:90" s="840" customFormat="1" ht="16.899999999999999" customHeight="1">
      <c r="A5" s="838"/>
      <c r="B5" s="839" t="s">
        <v>1930</v>
      </c>
      <c r="C5" s="839" t="s">
        <v>1931</v>
      </c>
      <c r="D5" s="785" t="s">
        <v>1932</v>
      </c>
      <c r="E5" s="785" t="s">
        <v>1933</v>
      </c>
      <c r="F5" s="785" t="s">
        <v>1934</v>
      </c>
      <c r="G5" s="786" t="s">
        <v>1935</v>
      </c>
      <c r="H5" s="785" t="s">
        <v>1932</v>
      </c>
      <c r="I5" s="785" t="s">
        <v>1933</v>
      </c>
      <c r="J5" s="785" t="s">
        <v>1934</v>
      </c>
      <c r="K5" s="786" t="s">
        <v>1935</v>
      </c>
      <c r="L5" s="785" t="s">
        <v>1965</v>
      </c>
    </row>
    <row r="6" spans="1:90" s="840" customFormat="1" ht="16.899999999999999" customHeight="1">
      <c r="A6" s="841" t="s">
        <v>1815</v>
      </c>
      <c r="B6" s="842">
        <v>-1.3</v>
      </c>
      <c r="C6" s="842">
        <v>4.0999999999999996</v>
      </c>
      <c r="D6" s="843">
        <v>-7.3</v>
      </c>
      <c r="E6" s="844">
        <v>-5.3</v>
      </c>
      <c r="F6" s="844">
        <v>1.7</v>
      </c>
      <c r="G6" s="845">
        <v>1.7</v>
      </c>
      <c r="H6" s="846">
        <v>6.5</v>
      </c>
      <c r="I6" s="847">
        <v>6.8</v>
      </c>
      <c r="J6" s="847">
        <v>2.5</v>
      </c>
      <c r="K6" s="848">
        <v>2.8</v>
      </c>
      <c r="L6" s="849">
        <v>-1.8</v>
      </c>
    </row>
    <row r="7" spans="1:90" s="840" customFormat="1" ht="16.899999999999999" customHeight="1">
      <c r="A7" s="850" t="s">
        <v>1937</v>
      </c>
      <c r="B7" s="851">
        <v>-9.1</v>
      </c>
      <c r="C7" s="851">
        <v>2.4</v>
      </c>
      <c r="D7" s="852">
        <v>-10.7</v>
      </c>
      <c r="E7" s="853">
        <v>-10.1</v>
      </c>
      <c r="F7" s="853">
        <v>-9.1</v>
      </c>
      <c r="G7" s="854">
        <v>-7.9</v>
      </c>
      <c r="H7" s="852">
        <v>3</v>
      </c>
      <c r="I7" s="853">
        <v>2.1</v>
      </c>
      <c r="J7" s="853">
        <v>3</v>
      </c>
      <c r="K7" s="854">
        <v>2</v>
      </c>
      <c r="L7" s="855">
        <v>-2</v>
      </c>
    </row>
    <row r="8" spans="1:90" s="840" customFormat="1" ht="16.899999999999999" customHeight="1">
      <c r="A8" s="850" t="s">
        <v>1938</v>
      </c>
      <c r="B8" s="851">
        <v>0.4</v>
      </c>
      <c r="C8" s="851">
        <v>4.4000000000000004</v>
      </c>
      <c r="D8" s="852">
        <v>-6.7</v>
      </c>
      <c r="E8" s="853">
        <v>-4.3</v>
      </c>
      <c r="F8" s="853">
        <v>4.2</v>
      </c>
      <c r="G8" s="854">
        <v>3.9</v>
      </c>
      <c r="H8" s="852">
        <v>6.9</v>
      </c>
      <c r="I8" s="853">
        <v>7.5</v>
      </c>
      <c r="J8" s="853">
        <v>2.5</v>
      </c>
      <c r="K8" s="854">
        <v>2.9</v>
      </c>
      <c r="L8" s="855">
        <v>-1.8</v>
      </c>
    </row>
    <row r="9" spans="1:90" s="840" customFormat="1" ht="16.899999999999999" customHeight="1">
      <c r="A9" s="838" t="s">
        <v>1816</v>
      </c>
      <c r="B9" s="856">
        <v>2.1</v>
      </c>
      <c r="C9" s="856">
        <v>3.3</v>
      </c>
      <c r="D9" s="843">
        <v>-0.9</v>
      </c>
      <c r="E9" s="844">
        <v>2.9</v>
      </c>
      <c r="F9" s="844">
        <v>3</v>
      </c>
      <c r="G9" s="845">
        <v>2.7</v>
      </c>
      <c r="H9" s="843">
        <v>3.2</v>
      </c>
      <c r="I9" s="844">
        <v>3.8</v>
      </c>
      <c r="J9" s="844">
        <v>4.8</v>
      </c>
      <c r="K9" s="845">
        <v>1.5</v>
      </c>
      <c r="L9" s="857">
        <v>-1.8</v>
      </c>
    </row>
    <row r="10" spans="1:90" s="840" customFormat="1" ht="16.899999999999999" customHeight="1">
      <c r="A10" s="838" t="s">
        <v>1817</v>
      </c>
      <c r="B10" s="856">
        <v>0.7</v>
      </c>
      <c r="C10" s="856">
        <v>0.5</v>
      </c>
      <c r="D10" s="843">
        <v>1.3</v>
      </c>
      <c r="E10" s="858">
        <v>0.2</v>
      </c>
      <c r="F10" s="844">
        <v>-1.2</v>
      </c>
      <c r="G10" s="845">
        <v>2.2999999999999998</v>
      </c>
      <c r="H10" s="843">
        <v>1.3</v>
      </c>
      <c r="I10" s="844">
        <v>1.4</v>
      </c>
      <c r="J10" s="844">
        <v>0.1</v>
      </c>
      <c r="K10" s="845">
        <v>-0.5</v>
      </c>
      <c r="L10" s="857">
        <v>-3.7</v>
      </c>
    </row>
    <row r="11" spans="1:90" s="840" customFormat="1" ht="16.899999999999999" customHeight="1">
      <c r="A11" s="850" t="s">
        <v>1939</v>
      </c>
      <c r="B11" s="851">
        <v>-19</v>
      </c>
      <c r="C11" s="851">
        <v>9.3000000000000007</v>
      </c>
      <c r="D11" s="852">
        <v>-19</v>
      </c>
      <c r="E11" s="853">
        <v>-19</v>
      </c>
      <c r="F11" s="853">
        <v>-19</v>
      </c>
      <c r="G11" s="854">
        <v>-19</v>
      </c>
      <c r="H11" s="852">
        <v>9.3000000000000007</v>
      </c>
      <c r="I11" s="853">
        <v>9.3000000000000007</v>
      </c>
      <c r="J11" s="853">
        <v>9.3000000000000007</v>
      </c>
      <c r="K11" s="854">
        <v>9.3000000000000007</v>
      </c>
      <c r="L11" s="855">
        <v>-6</v>
      </c>
    </row>
    <row r="12" spans="1:90" s="840" customFormat="1" ht="16.899999999999999" customHeight="1">
      <c r="A12" s="859" t="s">
        <v>1940</v>
      </c>
      <c r="B12" s="851">
        <v>3.4</v>
      </c>
      <c r="C12" s="851">
        <v>1.3</v>
      </c>
      <c r="D12" s="852">
        <v>7.7</v>
      </c>
      <c r="E12" s="853">
        <v>4.2</v>
      </c>
      <c r="F12" s="853">
        <v>1.8</v>
      </c>
      <c r="G12" s="854">
        <v>1.8</v>
      </c>
      <c r="H12" s="852">
        <v>3.4</v>
      </c>
      <c r="I12" s="853">
        <v>-0.5</v>
      </c>
      <c r="J12" s="853">
        <v>1.3</v>
      </c>
      <c r="K12" s="854">
        <v>1.5</v>
      </c>
      <c r="L12" s="855">
        <v>-5.5</v>
      </c>
    </row>
    <row r="13" spans="1:90" s="840" customFormat="1" ht="16.899999999999999" customHeight="1">
      <c r="A13" s="859" t="s">
        <v>1941</v>
      </c>
      <c r="B13" s="851">
        <v>-6.8</v>
      </c>
      <c r="C13" s="851">
        <v>-5.9</v>
      </c>
      <c r="D13" s="852">
        <v>-9.4</v>
      </c>
      <c r="E13" s="853">
        <v>-9.1999999999999993</v>
      </c>
      <c r="F13" s="853">
        <v>-8.6</v>
      </c>
      <c r="G13" s="854">
        <v>-0.9</v>
      </c>
      <c r="H13" s="852">
        <v>-4.5999999999999996</v>
      </c>
      <c r="I13" s="853">
        <v>5.5</v>
      </c>
      <c r="J13" s="853">
        <v>-11.8</v>
      </c>
      <c r="K13" s="854">
        <v>-10.199999999999999</v>
      </c>
      <c r="L13" s="855">
        <v>-11.1</v>
      </c>
    </row>
    <row r="14" spans="1:90" s="840" customFormat="1" ht="16.899999999999999" customHeight="1">
      <c r="A14" s="859" t="s">
        <v>1938</v>
      </c>
      <c r="B14" s="851">
        <v>4.7</v>
      </c>
      <c r="C14" s="851">
        <v>4.4000000000000004</v>
      </c>
      <c r="D14" s="852">
        <v>4.3</v>
      </c>
      <c r="E14" s="853">
        <v>5</v>
      </c>
      <c r="F14" s="853">
        <v>4.2</v>
      </c>
      <c r="G14" s="854">
        <v>5.0999999999999996</v>
      </c>
      <c r="H14" s="852">
        <v>4</v>
      </c>
      <c r="I14" s="853">
        <v>1.9</v>
      </c>
      <c r="J14" s="853">
        <v>8.1999999999999993</v>
      </c>
      <c r="K14" s="854">
        <v>3.8</v>
      </c>
      <c r="L14" s="855">
        <v>1.5</v>
      </c>
    </row>
    <row r="15" spans="1:90" s="840" customFormat="1" ht="25.15" customHeight="1">
      <c r="A15" s="838" t="s">
        <v>1942</v>
      </c>
      <c r="B15" s="856">
        <v>2.7</v>
      </c>
      <c r="C15" s="856">
        <v>4.5</v>
      </c>
      <c r="D15" s="843">
        <v>4.2</v>
      </c>
      <c r="E15" s="844">
        <v>3.9</v>
      </c>
      <c r="F15" s="844">
        <v>1.4</v>
      </c>
      <c r="G15" s="845">
        <v>1.2</v>
      </c>
      <c r="H15" s="843">
        <v>4.7</v>
      </c>
      <c r="I15" s="844">
        <v>4.4000000000000004</v>
      </c>
      <c r="J15" s="844">
        <v>3.5</v>
      </c>
      <c r="K15" s="845">
        <v>5.2</v>
      </c>
      <c r="L15" s="857">
        <v>2.6</v>
      </c>
    </row>
    <row r="16" spans="1:90" s="840" customFormat="1" ht="21.6" customHeight="1">
      <c r="A16" s="838" t="s">
        <v>1819</v>
      </c>
      <c r="B16" s="856">
        <v>4.5</v>
      </c>
      <c r="C16" s="856">
        <v>1.5</v>
      </c>
      <c r="D16" s="843">
        <v>5.0999999999999996</v>
      </c>
      <c r="E16" s="844">
        <v>4.4000000000000004</v>
      </c>
      <c r="F16" s="844">
        <v>2</v>
      </c>
      <c r="G16" s="845">
        <v>6.5</v>
      </c>
      <c r="H16" s="843">
        <v>2.4</v>
      </c>
      <c r="I16" s="844">
        <v>1.6</v>
      </c>
      <c r="J16" s="844">
        <v>1</v>
      </c>
      <c r="K16" s="845">
        <v>1.1000000000000001</v>
      </c>
      <c r="L16" s="857">
        <v>-3.5</v>
      </c>
    </row>
    <row r="17" spans="1:12" s="840" customFormat="1" ht="16.899999999999999" customHeight="1">
      <c r="A17" s="838" t="s">
        <v>1820</v>
      </c>
      <c r="B17" s="856">
        <v>9.5</v>
      </c>
      <c r="C17" s="856">
        <v>8.5</v>
      </c>
      <c r="D17" s="843">
        <v>14.1</v>
      </c>
      <c r="E17" s="844">
        <v>11.1</v>
      </c>
      <c r="F17" s="844">
        <v>4.2</v>
      </c>
      <c r="G17" s="845">
        <v>9.9</v>
      </c>
      <c r="H17" s="843">
        <v>8</v>
      </c>
      <c r="I17" s="844">
        <v>9.4</v>
      </c>
      <c r="J17" s="844">
        <v>8.4</v>
      </c>
      <c r="K17" s="845">
        <v>8</v>
      </c>
      <c r="L17" s="857">
        <v>-6.9</v>
      </c>
    </row>
    <row r="18" spans="1:12" s="840" customFormat="1" ht="29.45" customHeight="1">
      <c r="A18" s="860" t="s">
        <v>1966</v>
      </c>
      <c r="B18" s="856">
        <v>3.6</v>
      </c>
      <c r="C18" s="856">
        <v>3.4</v>
      </c>
      <c r="D18" s="843">
        <v>3.8</v>
      </c>
      <c r="E18" s="844">
        <v>3.4</v>
      </c>
      <c r="F18" s="844">
        <v>3.7</v>
      </c>
      <c r="G18" s="845">
        <v>3.7</v>
      </c>
      <c r="H18" s="843">
        <v>3.6</v>
      </c>
      <c r="I18" s="844">
        <v>3.5</v>
      </c>
      <c r="J18" s="844">
        <v>2.9</v>
      </c>
      <c r="K18" s="845">
        <v>3.6</v>
      </c>
      <c r="L18" s="857">
        <v>-3.8</v>
      </c>
    </row>
    <row r="19" spans="1:12" s="840" customFormat="1" ht="16.899999999999999" customHeight="1">
      <c r="A19" s="850" t="s">
        <v>1944</v>
      </c>
      <c r="B19" s="851">
        <v>3.5</v>
      </c>
      <c r="C19" s="851">
        <v>3.4</v>
      </c>
      <c r="D19" s="852">
        <v>3.7</v>
      </c>
      <c r="E19" s="853">
        <v>3.3</v>
      </c>
      <c r="F19" s="853">
        <v>3.6</v>
      </c>
      <c r="G19" s="854">
        <v>3.6</v>
      </c>
      <c r="H19" s="852">
        <v>3.6</v>
      </c>
      <c r="I19" s="853">
        <v>3.4</v>
      </c>
      <c r="J19" s="853">
        <v>2.9</v>
      </c>
      <c r="K19" s="854">
        <v>3.5</v>
      </c>
      <c r="L19" s="855">
        <v>-3.9</v>
      </c>
    </row>
    <row r="20" spans="1:12" s="840" customFormat="1" ht="16.899999999999999" customHeight="1">
      <c r="A20" s="838" t="s">
        <v>1822</v>
      </c>
      <c r="B20" s="856">
        <v>3.5</v>
      </c>
      <c r="C20" s="856">
        <v>3.2</v>
      </c>
      <c r="D20" s="843">
        <v>3.9</v>
      </c>
      <c r="E20" s="844">
        <v>3.5</v>
      </c>
      <c r="F20" s="844">
        <v>3.3</v>
      </c>
      <c r="G20" s="845">
        <v>3.4</v>
      </c>
      <c r="H20" s="843">
        <v>3.4</v>
      </c>
      <c r="I20" s="844">
        <v>3.1</v>
      </c>
      <c r="J20" s="844">
        <v>3</v>
      </c>
      <c r="K20" s="845">
        <v>3.3</v>
      </c>
      <c r="L20" s="857">
        <v>-5</v>
      </c>
    </row>
    <row r="21" spans="1:12" s="840" customFormat="1" ht="16.899999999999999" customHeight="1">
      <c r="A21" s="838" t="s">
        <v>1945</v>
      </c>
      <c r="B21" s="856">
        <v>4.0999999999999996</v>
      </c>
      <c r="C21" s="856">
        <v>-1.1000000000000001</v>
      </c>
      <c r="D21" s="843">
        <v>4.8</v>
      </c>
      <c r="E21" s="844">
        <v>1.1000000000000001</v>
      </c>
      <c r="F21" s="844">
        <v>5.7</v>
      </c>
      <c r="G21" s="845">
        <v>4.2</v>
      </c>
      <c r="H21" s="843">
        <v>-1.2</v>
      </c>
      <c r="I21" s="844">
        <v>2.5</v>
      </c>
      <c r="J21" s="844">
        <v>-1.3</v>
      </c>
      <c r="K21" s="845">
        <v>-3.3</v>
      </c>
      <c r="L21" s="857">
        <v>-13.6</v>
      </c>
    </row>
    <row r="22" spans="1:12" ht="16.899999999999999" customHeight="1">
      <c r="A22" s="838" t="s">
        <v>1824</v>
      </c>
      <c r="B22" s="856">
        <v>5.5</v>
      </c>
      <c r="C22" s="856">
        <v>5.5</v>
      </c>
      <c r="D22" s="843">
        <v>5.8</v>
      </c>
      <c r="E22" s="844">
        <v>5.6</v>
      </c>
      <c r="F22" s="844">
        <v>5.3</v>
      </c>
      <c r="G22" s="845">
        <v>5.3</v>
      </c>
      <c r="H22" s="843">
        <v>5.6</v>
      </c>
      <c r="I22" s="844">
        <v>5.5</v>
      </c>
      <c r="J22" s="844">
        <v>5.4</v>
      </c>
      <c r="K22" s="845">
        <v>5.6</v>
      </c>
      <c r="L22" s="857">
        <v>3.3</v>
      </c>
    </row>
    <row r="23" spans="1:12" s="840" customFormat="1" ht="16.899999999999999" customHeight="1">
      <c r="A23" s="838" t="s">
        <v>1825</v>
      </c>
      <c r="B23" s="856">
        <v>5.4</v>
      </c>
      <c r="C23" s="856">
        <v>5.2</v>
      </c>
      <c r="D23" s="843">
        <v>5.6</v>
      </c>
      <c r="E23" s="844">
        <v>5.5</v>
      </c>
      <c r="F23" s="844">
        <v>5.0999999999999996</v>
      </c>
      <c r="G23" s="845">
        <v>5.2</v>
      </c>
      <c r="H23" s="843">
        <v>5.2</v>
      </c>
      <c r="I23" s="844">
        <v>5.3</v>
      </c>
      <c r="J23" s="844">
        <v>5.3</v>
      </c>
      <c r="K23" s="845">
        <v>5.0999999999999996</v>
      </c>
      <c r="L23" s="857">
        <v>4.7</v>
      </c>
    </row>
    <row r="24" spans="1:12" s="840" customFormat="1" ht="16.899999999999999" customHeight="1">
      <c r="A24" s="850" t="s">
        <v>1946</v>
      </c>
      <c r="B24" s="851">
        <v>5.7</v>
      </c>
      <c r="C24" s="851">
        <v>5.4</v>
      </c>
      <c r="D24" s="852">
        <v>6</v>
      </c>
      <c r="E24" s="853">
        <v>5.8</v>
      </c>
      <c r="F24" s="853">
        <v>5.5</v>
      </c>
      <c r="G24" s="854">
        <v>5.4</v>
      </c>
      <c r="H24" s="852">
        <v>5.3</v>
      </c>
      <c r="I24" s="853">
        <v>5.6</v>
      </c>
      <c r="J24" s="853">
        <v>5.4</v>
      </c>
      <c r="K24" s="854">
        <v>5.3</v>
      </c>
      <c r="L24" s="855">
        <v>4.8</v>
      </c>
    </row>
    <row r="25" spans="1:12" s="840" customFormat="1" ht="24" customHeight="1">
      <c r="A25" s="850" t="s">
        <v>1967</v>
      </c>
      <c r="B25" s="851">
        <v>6.5</v>
      </c>
      <c r="C25" s="851">
        <v>6.3</v>
      </c>
      <c r="D25" s="852">
        <v>6.7</v>
      </c>
      <c r="E25" s="853">
        <v>6.6</v>
      </c>
      <c r="F25" s="853">
        <v>6.2</v>
      </c>
      <c r="G25" s="854">
        <v>6.3</v>
      </c>
      <c r="H25" s="852">
        <v>5.9</v>
      </c>
      <c r="I25" s="853">
        <v>6.5</v>
      </c>
      <c r="J25" s="853">
        <v>6.4</v>
      </c>
      <c r="K25" s="854">
        <v>6.7</v>
      </c>
      <c r="L25" s="855">
        <v>4.7</v>
      </c>
    </row>
    <row r="26" spans="1:12" s="840" customFormat="1" ht="16.899999999999999" customHeight="1">
      <c r="A26" s="850" t="s">
        <v>1948</v>
      </c>
      <c r="B26" s="851">
        <v>4.8</v>
      </c>
      <c r="C26" s="851">
        <v>5</v>
      </c>
      <c r="D26" s="852">
        <v>5.0999999999999996</v>
      </c>
      <c r="E26" s="853">
        <v>4.9000000000000004</v>
      </c>
      <c r="F26" s="853">
        <v>4.3</v>
      </c>
      <c r="G26" s="854">
        <v>4.9000000000000004</v>
      </c>
      <c r="H26" s="852">
        <v>5.0999999999999996</v>
      </c>
      <c r="I26" s="853">
        <v>4.9000000000000004</v>
      </c>
      <c r="J26" s="853">
        <v>5.4</v>
      </c>
      <c r="K26" s="854">
        <v>4.8</v>
      </c>
      <c r="L26" s="855">
        <v>4.5</v>
      </c>
    </row>
    <row r="27" spans="1:12" s="840" customFormat="1" ht="16.899999999999999" customHeight="1">
      <c r="A27" s="850" t="s">
        <v>1949</v>
      </c>
      <c r="B27" s="851">
        <v>4.5</v>
      </c>
      <c r="C27" s="851">
        <v>4.0999999999999996</v>
      </c>
      <c r="D27" s="852">
        <v>4.5</v>
      </c>
      <c r="E27" s="853">
        <v>4.5999999999999996</v>
      </c>
      <c r="F27" s="853">
        <v>4.4000000000000004</v>
      </c>
      <c r="G27" s="854">
        <v>4.5</v>
      </c>
      <c r="H27" s="852">
        <v>4.2</v>
      </c>
      <c r="I27" s="853">
        <v>4.3</v>
      </c>
      <c r="J27" s="853">
        <v>4</v>
      </c>
      <c r="K27" s="854">
        <v>3.9</v>
      </c>
      <c r="L27" s="855">
        <v>4</v>
      </c>
    </row>
    <row r="28" spans="1:12" s="840" customFormat="1" ht="16.899999999999999" customHeight="1">
      <c r="A28" s="838" t="s">
        <v>1950</v>
      </c>
      <c r="B28" s="856">
        <v>3.2</v>
      </c>
      <c r="C28" s="856">
        <v>3.4</v>
      </c>
      <c r="D28" s="843">
        <v>3.6</v>
      </c>
      <c r="E28" s="844">
        <v>3.5</v>
      </c>
      <c r="F28" s="844">
        <v>2.6</v>
      </c>
      <c r="G28" s="845">
        <v>3</v>
      </c>
      <c r="H28" s="843">
        <v>3.1</v>
      </c>
      <c r="I28" s="844">
        <v>2.9</v>
      </c>
      <c r="J28" s="844">
        <v>3.5</v>
      </c>
      <c r="K28" s="845">
        <v>3.8</v>
      </c>
      <c r="L28" s="857">
        <v>2.5</v>
      </c>
    </row>
    <row r="29" spans="1:12" s="840" customFormat="1" ht="16.899999999999999" customHeight="1">
      <c r="A29" s="850" t="s">
        <v>1951</v>
      </c>
      <c r="B29" s="851">
        <v>3</v>
      </c>
      <c r="C29" s="851">
        <v>3.1</v>
      </c>
      <c r="D29" s="852">
        <v>3.4</v>
      </c>
      <c r="E29" s="853">
        <v>3.4</v>
      </c>
      <c r="F29" s="853">
        <v>2.5</v>
      </c>
      <c r="G29" s="854">
        <v>2.8</v>
      </c>
      <c r="H29" s="852">
        <v>2.8</v>
      </c>
      <c r="I29" s="853">
        <v>2.6</v>
      </c>
      <c r="J29" s="853">
        <v>3.4</v>
      </c>
      <c r="K29" s="854">
        <v>3.7</v>
      </c>
      <c r="L29" s="855">
        <v>2.8</v>
      </c>
    </row>
    <row r="30" spans="1:12" s="840" customFormat="1" ht="21.6" customHeight="1">
      <c r="A30" s="838" t="s">
        <v>1952</v>
      </c>
      <c r="B30" s="856">
        <v>5.0999999999999996</v>
      </c>
      <c r="C30" s="856">
        <v>5.0999999999999996</v>
      </c>
      <c r="D30" s="843">
        <v>4.8</v>
      </c>
      <c r="E30" s="844">
        <v>5.2</v>
      </c>
      <c r="F30" s="844">
        <v>5.2</v>
      </c>
      <c r="G30" s="845">
        <v>5.3</v>
      </c>
      <c r="H30" s="843">
        <v>4.9000000000000004</v>
      </c>
      <c r="I30" s="844">
        <v>5</v>
      </c>
      <c r="J30" s="844">
        <v>5.2</v>
      </c>
      <c r="K30" s="845">
        <v>5.2</v>
      </c>
      <c r="L30" s="861">
        <v>0</v>
      </c>
    </row>
    <row r="31" spans="1:12" s="840" customFormat="1" ht="21" customHeight="1">
      <c r="A31" s="838" t="s">
        <v>1828</v>
      </c>
      <c r="B31" s="856">
        <v>5.7</v>
      </c>
      <c r="C31" s="856">
        <v>5.2</v>
      </c>
      <c r="D31" s="843">
        <v>5.6</v>
      </c>
      <c r="E31" s="844">
        <v>5.6</v>
      </c>
      <c r="F31" s="844">
        <v>5.8</v>
      </c>
      <c r="G31" s="845">
        <v>5.7</v>
      </c>
      <c r="H31" s="843">
        <v>5.2</v>
      </c>
      <c r="I31" s="844">
        <v>5.3</v>
      </c>
      <c r="J31" s="844">
        <v>5.3</v>
      </c>
      <c r="K31" s="845">
        <v>5.0999999999999996</v>
      </c>
      <c r="L31" s="857">
        <v>1.7</v>
      </c>
    </row>
    <row r="32" spans="1:12" s="840" customFormat="1" ht="20.45" customHeight="1">
      <c r="A32" s="838" t="s">
        <v>1953</v>
      </c>
      <c r="B32" s="856">
        <v>1.8</v>
      </c>
      <c r="C32" s="856">
        <v>1.4</v>
      </c>
      <c r="D32" s="843">
        <v>-2.2000000000000002</v>
      </c>
      <c r="E32" s="844">
        <v>3.6</v>
      </c>
      <c r="F32" s="844">
        <v>2.2000000000000002</v>
      </c>
      <c r="G32" s="845">
        <v>3</v>
      </c>
      <c r="H32" s="843">
        <v>2.2999999999999998</v>
      </c>
      <c r="I32" s="844">
        <v>0.1</v>
      </c>
      <c r="J32" s="844">
        <v>0.9</v>
      </c>
      <c r="K32" s="845">
        <v>2.4</v>
      </c>
      <c r="L32" s="857">
        <v>2</v>
      </c>
    </row>
    <row r="33" spans="1:12" s="840" customFormat="1" ht="16.899999999999999" customHeight="1">
      <c r="A33" s="838" t="s">
        <v>1830</v>
      </c>
      <c r="B33" s="856">
        <v>2.4</v>
      </c>
      <c r="C33" s="856">
        <v>1</v>
      </c>
      <c r="D33" s="843">
        <v>2.2000000000000002</v>
      </c>
      <c r="E33" s="844">
        <v>2.2000000000000002</v>
      </c>
      <c r="F33" s="844">
        <v>2.2000000000000002</v>
      </c>
      <c r="G33" s="845">
        <v>2.8</v>
      </c>
      <c r="H33" s="843">
        <v>0.3</v>
      </c>
      <c r="I33" s="844">
        <v>1</v>
      </c>
      <c r="J33" s="844">
        <v>1.4</v>
      </c>
      <c r="K33" s="845">
        <v>1.5</v>
      </c>
      <c r="L33" s="857">
        <v>-0.9</v>
      </c>
    </row>
    <row r="34" spans="1:12" s="840" customFormat="1" ht="16.899999999999999" customHeight="1">
      <c r="A34" s="838" t="s">
        <v>1831</v>
      </c>
      <c r="B34" s="856">
        <v>4.0999999999999996</v>
      </c>
      <c r="C34" s="856">
        <v>3.2</v>
      </c>
      <c r="D34" s="843">
        <v>4.0999999999999996</v>
      </c>
      <c r="E34" s="844">
        <v>3.7</v>
      </c>
      <c r="F34" s="844">
        <v>3.5</v>
      </c>
      <c r="G34" s="845">
        <v>5.4</v>
      </c>
      <c r="H34" s="843">
        <v>3.4</v>
      </c>
      <c r="I34" s="844">
        <v>4.4000000000000004</v>
      </c>
      <c r="J34" s="844">
        <v>3</v>
      </c>
      <c r="K34" s="845">
        <v>2.8</v>
      </c>
      <c r="L34" s="857">
        <v>1.6</v>
      </c>
    </row>
    <row r="35" spans="1:12" s="840" customFormat="1" ht="16.899999999999999" customHeight="1">
      <c r="A35" s="838" t="s">
        <v>1954</v>
      </c>
      <c r="B35" s="856">
        <v>4.5999999999999996</v>
      </c>
      <c r="C35" s="856">
        <v>4.2</v>
      </c>
      <c r="D35" s="843">
        <v>4.0999999999999996</v>
      </c>
      <c r="E35" s="844">
        <v>4.4000000000000004</v>
      </c>
      <c r="F35" s="844">
        <v>4.3</v>
      </c>
      <c r="G35" s="845">
        <v>5.4</v>
      </c>
      <c r="H35" s="843">
        <v>4.5</v>
      </c>
      <c r="I35" s="844">
        <v>3.9</v>
      </c>
      <c r="J35" s="844">
        <v>3.8</v>
      </c>
      <c r="K35" s="845">
        <v>4.7</v>
      </c>
      <c r="L35" s="857">
        <v>3.1</v>
      </c>
    </row>
    <row r="36" spans="1:12" s="840" customFormat="1" ht="16.899999999999999" customHeight="1">
      <c r="A36" s="838" t="s">
        <v>1833</v>
      </c>
      <c r="B36" s="856">
        <v>3.5</v>
      </c>
      <c r="C36" s="856">
        <v>3.3</v>
      </c>
      <c r="D36" s="843">
        <v>4</v>
      </c>
      <c r="E36" s="844">
        <v>3.1</v>
      </c>
      <c r="F36" s="844">
        <v>3.6</v>
      </c>
      <c r="G36" s="845">
        <v>3.3</v>
      </c>
      <c r="H36" s="843">
        <v>3.5</v>
      </c>
      <c r="I36" s="844">
        <v>3.3</v>
      </c>
      <c r="J36" s="844">
        <v>3.7</v>
      </c>
      <c r="K36" s="845">
        <v>2.8</v>
      </c>
      <c r="L36" s="857">
        <v>3</v>
      </c>
    </row>
    <row r="37" spans="1:12" s="840" customFormat="1" ht="16.899999999999999" customHeight="1">
      <c r="A37" s="893" t="s">
        <v>1955</v>
      </c>
      <c r="B37" s="4313">
        <v>3.6</v>
      </c>
      <c r="C37" s="4313">
        <v>3.2</v>
      </c>
      <c r="D37" s="2203">
        <v>3.8</v>
      </c>
      <c r="E37" s="2205">
        <v>3.3</v>
      </c>
      <c r="F37" s="2205">
        <v>3.2</v>
      </c>
      <c r="G37" s="2204">
        <v>4</v>
      </c>
      <c r="H37" s="2203">
        <v>3.4</v>
      </c>
      <c r="I37" s="2205">
        <v>3.6</v>
      </c>
      <c r="J37" s="2205">
        <v>3</v>
      </c>
      <c r="K37" s="2204">
        <v>2.8</v>
      </c>
      <c r="L37" s="4314">
        <v>-1.4</v>
      </c>
    </row>
    <row r="38" spans="1:12" s="840" customFormat="1" ht="16.899999999999999" customHeight="1">
      <c r="A38" s="4315" t="s">
        <v>1968</v>
      </c>
      <c r="B38" s="4313">
        <v>5</v>
      </c>
      <c r="C38" s="4313">
        <v>1.9</v>
      </c>
      <c r="D38" s="2203">
        <v>7.4</v>
      </c>
      <c r="E38" s="2205">
        <v>5.3</v>
      </c>
      <c r="F38" s="2205">
        <v>3.3</v>
      </c>
      <c r="G38" s="2204">
        <v>4.0999999999999996</v>
      </c>
      <c r="H38" s="2203">
        <v>3.1</v>
      </c>
      <c r="I38" s="2205">
        <v>2.4</v>
      </c>
      <c r="J38" s="2205">
        <v>2.2999999999999998</v>
      </c>
      <c r="K38" s="4316">
        <v>0</v>
      </c>
      <c r="L38" s="4314">
        <v>-6.1</v>
      </c>
    </row>
    <row r="39" spans="1:12" s="840" customFormat="1" ht="16.899999999999999" customHeight="1">
      <c r="A39" s="4315" t="s">
        <v>1957</v>
      </c>
      <c r="B39" s="4313">
        <v>3.8</v>
      </c>
      <c r="C39" s="4313">
        <v>3</v>
      </c>
      <c r="D39" s="2203">
        <v>4.2</v>
      </c>
      <c r="E39" s="2205">
        <v>3.6</v>
      </c>
      <c r="F39" s="2205">
        <v>3.2</v>
      </c>
      <c r="G39" s="2204">
        <v>4</v>
      </c>
      <c r="H39" s="2203">
        <v>3.3</v>
      </c>
      <c r="I39" s="2205">
        <v>3.5</v>
      </c>
      <c r="J39" s="2205">
        <v>2.9</v>
      </c>
      <c r="K39" s="2204">
        <v>2.5</v>
      </c>
      <c r="L39" s="4314">
        <v>-2</v>
      </c>
    </row>
    <row r="40" spans="1:12" s="840" customFormat="1" ht="16.899999999999999" customHeight="1">
      <c r="A40" s="4315"/>
      <c r="B40" s="4317"/>
      <c r="C40" s="908"/>
      <c r="D40" s="852"/>
      <c r="E40" s="853"/>
      <c r="F40" s="853"/>
      <c r="G40" s="854"/>
      <c r="H40" s="852"/>
      <c r="I40" s="853"/>
      <c r="J40" s="853"/>
      <c r="K40" s="854"/>
      <c r="L40" s="855"/>
    </row>
    <row r="41" spans="1:12" s="826" customFormat="1" ht="16.899999999999999" customHeight="1">
      <c r="A41" s="809" t="s">
        <v>1958</v>
      </c>
      <c r="B41" s="4317">
        <v>-4.5</v>
      </c>
      <c r="C41" s="4317">
        <v>-5.6</v>
      </c>
      <c r="D41" s="2203">
        <v>0.2</v>
      </c>
      <c r="E41" s="2205">
        <v>-3</v>
      </c>
      <c r="F41" s="2205">
        <v>-10</v>
      </c>
      <c r="G41" s="2204">
        <v>-2.7</v>
      </c>
      <c r="H41" s="2203">
        <v>-4.3</v>
      </c>
      <c r="I41" s="2205">
        <v>3.1</v>
      </c>
      <c r="J41" s="2205">
        <v>-9.9</v>
      </c>
      <c r="K41" s="2204">
        <v>-10.8</v>
      </c>
      <c r="L41" s="4314">
        <v>-7.3</v>
      </c>
    </row>
    <row r="42" spans="1:12" s="840" customFormat="1" ht="2.25" customHeight="1">
      <c r="F42" s="845"/>
    </row>
    <row r="43" spans="1:12" ht="13.5" customHeight="1">
      <c r="A43" s="829" t="s">
        <v>1969</v>
      </c>
      <c r="B43" s="895"/>
      <c r="C43" s="895"/>
    </row>
  </sheetData>
  <mergeCells count="5">
    <mergeCell ref="A1:C1"/>
    <mergeCell ref="A2:L2"/>
    <mergeCell ref="B4:C4"/>
    <mergeCell ref="D4:G4"/>
    <mergeCell ref="H4:K4"/>
  </mergeCells>
  <hyperlinks>
    <hyperlink ref="A1" location="CONTENT!A1" display="Back to table of contents"/>
  </hyperlinks>
  <pageMargins left="0.3" right="0" top="0.85" bottom="0" header="0.59055118110236204" footer="0.511811023622047"/>
  <pageSetup paperSize="9" fitToHeight="0"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CL29"/>
  <sheetViews>
    <sheetView zoomScaleNormal="100" workbookViewId="0">
      <selection sqref="A1:XFD1"/>
    </sheetView>
  </sheetViews>
  <sheetFormatPr defaultColWidth="9.33203125" defaultRowHeight="12.75"/>
  <cols>
    <col min="1" max="1" width="28" style="2460" customWidth="1"/>
    <col min="2" max="3" width="8.33203125" style="2460" customWidth="1"/>
    <col min="4" max="12" width="8" style="2460" customWidth="1"/>
    <col min="13" max="16384" width="9.33203125" style="2460"/>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s="2461" customFormat="1" ht="29.25" customHeight="1">
      <c r="A2" s="6457" t="s">
        <v>1970</v>
      </c>
      <c r="B2" s="6457"/>
      <c r="C2" s="6457"/>
      <c r="D2" s="6457"/>
      <c r="E2" s="6457"/>
      <c r="F2" s="6457"/>
      <c r="G2" s="6457"/>
      <c r="H2" s="6457"/>
      <c r="I2" s="6457"/>
      <c r="J2" s="6457"/>
      <c r="K2" s="6457"/>
      <c r="L2" s="6457"/>
    </row>
    <row r="3" spans="1:90" ht="10.5" customHeight="1">
      <c r="A3" s="862"/>
      <c r="B3" s="863"/>
      <c r="C3" s="863"/>
      <c r="H3" s="780"/>
      <c r="I3" s="780"/>
      <c r="K3" s="6446" t="s">
        <v>1927</v>
      </c>
      <c r="L3" s="6446"/>
    </row>
    <row r="4" spans="1:90" s="864" customFormat="1" ht="36" customHeight="1">
      <c r="A4" s="781"/>
      <c r="B4" s="6447" t="s">
        <v>1928</v>
      </c>
      <c r="C4" s="6448"/>
      <c r="D4" s="6454" t="s">
        <v>1930</v>
      </c>
      <c r="E4" s="6455"/>
      <c r="F4" s="6455"/>
      <c r="G4" s="6456"/>
      <c r="H4" s="6454" t="s">
        <v>1931</v>
      </c>
      <c r="I4" s="6455"/>
      <c r="J4" s="6455"/>
      <c r="K4" s="6456"/>
      <c r="L4" s="835">
        <v>2020</v>
      </c>
    </row>
    <row r="5" spans="1:90" s="864" customFormat="1" ht="31.15" customHeight="1">
      <c r="A5" s="841"/>
      <c r="B5" s="784">
        <v>2018</v>
      </c>
      <c r="C5" s="839" t="s">
        <v>1931</v>
      </c>
      <c r="D5" s="785" t="s">
        <v>1932</v>
      </c>
      <c r="E5" s="785" t="s">
        <v>1933</v>
      </c>
      <c r="F5" s="785" t="s">
        <v>1934</v>
      </c>
      <c r="G5" s="785" t="s">
        <v>1935</v>
      </c>
      <c r="H5" s="785" t="s">
        <v>1932</v>
      </c>
      <c r="I5" s="785" t="s">
        <v>1933</v>
      </c>
      <c r="J5" s="785" t="s">
        <v>1934</v>
      </c>
      <c r="K5" s="785" t="s">
        <v>1935</v>
      </c>
      <c r="L5" s="785" t="s">
        <v>1971</v>
      </c>
    </row>
    <row r="6" spans="1:90" ht="33" customHeight="1">
      <c r="A6" s="841" t="s">
        <v>1712</v>
      </c>
      <c r="B6" s="865">
        <v>438178</v>
      </c>
      <c r="C6" s="865">
        <v>454399</v>
      </c>
      <c r="D6" s="866">
        <v>101049</v>
      </c>
      <c r="E6" s="867">
        <v>106802</v>
      </c>
      <c r="F6" s="867">
        <v>110582</v>
      </c>
      <c r="G6" s="868">
        <v>119745</v>
      </c>
      <c r="H6" s="866">
        <v>104386</v>
      </c>
      <c r="I6" s="867">
        <v>110503</v>
      </c>
      <c r="J6" s="867">
        <v>115160</v>
      </c>
      <c r="K6" s="868">
        <v>124350</v>
      </c>
      <c r="L6" s="865">
        <v>104644</v>
      </c>
    </row>
    <row r="7" spans="1:90" ht="33" customHeight="1">
      <c r="A7" s="859" t="s">
        <v>1972</v>
      </c>
      <c r="B7" s="869">
        <v>364500</v>
      </c>
      <c r="C7" s="869">
        <v>378047</v>
      </c>
      <c r="D7" s="870">
        <v>83471</v>
      </c>
      <c r="E7" s="871">
        <v>87116</v>
      </c>
      <c r="F7" s="871">
        <v>92765</v>
      </c>
      <c r="G7" s="872">
        <v>101149</v>
      </c>
      <c r="H7" s="870">
        <v>86195</v>
      </c>
      <c r="I7" s="871">
        <v>90353</v>
      </c>
      <c r="J7" s="871">
        <v>96591</v>
      </c>
      <c r="K7" s="872">
        <v>104908</v>
      </c>
      <c r="L7" s="869">
        <v>86039</v>
      </c>
    </row>
    <row r="8" spans="1:90" ht="33" customHeight="1">
      <c r="A8" s="859" t="s">
        <v>1973</v>
      </c>
      <c r="B8" s="869">
        <v>73678</v>
      </c>
      <c r="C8" s="869">
        <v>76352</v>
      </c>
      <c r="D8" s="870">
        <v>17579</v>
      </c>
      <c r="E8" s="871">
        <v>19687</v>
      </c>
      <c r="F8" s="871">
        <v>17817</v>
      </c>
      <c r="G8" s="872">
        <v>18596</v>
      </c>
      <c r="H8" s="870">
        <v>18191</v>
      </c>
      <c r="I8" s="871">
        <v>20150</v>
      </c>
      <c r="J8" s="871">
        <v>18569</v>
      </c>
      <c r="K8" s="872">
        <v>19442</v>
      </c>
      <c r="L8" s="869">
        <v>18605</v>
      </c>
    </row>
    <row r="9" spans="1:90" ht="33" customHeight="1">
      <c r="A9" s="841" t="s">
        <v>1717</v>
      </c>
      <c r="B9" s="873">
        <v>90242</v>
      </c>
      <c r="C9" s="873">
        <v>97745</v>
      </c>
      <c r="D9" s="874">
        <v>19670</v>
      </c>
      <c r="E9" s="875">
        <v>22250</v>
      </c>
      <c r="F9" s="875">
        <v>23939</v>
      </c>
      <c r="G9" s="876">
        <v>24383</v>
      </c>
      <c r="H9" s="874">
        <v>22209</v>
      </c>
      <c r="I9" s="875">
        <v>22976</v>
      </c>
      <c r="J9" s="875">
        <v>26920</v>
      </c>
      <c r="K9" s="876">
        <v>25640</v>
      </c>
      <c r="L9" s="873">
        <v>20653</v>
      </c>
    </row>
    <row r="10" spans="1:90" ht="33" customHeight="1">
      <c r="A10" s="877" t="s">
        <v>1974</v>
      </c>
      <c r="B10" s="878">
        <v>56900</v>
      </c>
      <c r="C10" s="878">
        <v>62797</v>
      </c>
      <c r="D10" s="879">
        <v>12972</v>
      </c>
      <c r="E10" s="880">
        <v>13312</v>
      </c>
      <c r="F10" s="880">
        <v>15340</v>
      </c>
      <c r="G10" s="881">
        <v>15276</v>
      </c>
      <c r="H10" s="879">
        <v>14642</v>
      </c>
      <c r="I10" s="880">
        <v>14786</v>
      </c>
      <c r="J10" s="880">
        <v>16587</v>
      </c>
      <c r="K10" s="881">
        <v>16783</v>
      </c>
      <c r="L10" s="878">
        <v>13841</v>
      </c>
    </row>
    <row r="11" spans="1:90" ht="33" customHeight="1">
      <c r="A11" s="859" t="s">
        <v>1975</v>
      </c>
      <c r="B11" s="869">
        <v>24517</v>
      </c>
      <c r="C11" s="869">
        <v>26520</v>
      </c>
      <c r="D11" s="870">
        <v>5866</v>
      </c>
      <c r="E11" s="871">
        <v>5743</v>
      </c>
      <c r="F11" s="871">
        <v>6618</v>
      </c>
      <c r="G11" s="872">
        <v>6290</v>
      </c>
      <c r="H11" s="870">
        <v>6577</v>
      </c>
      <c r="I11" s="871">
        <v>6038</v>
      </c>
      <c r="J11" s="871">
        <v>6962</v>
      </c>
      <c r="K11" s="872">
        <v>6943</v>
      </c>
      <c r="L11" s="869">
        <v>6840</v>
      </c>
    </row>
    <row r="12" spans="1:90" ht="33" customHeight="1">
      <c r="A12" s="859" t="s">
        <v>1976</v>
      </c>
      <c r="B12" s="869">
        <v>13697</v>
      </c>
      <c r="C12" s="869">
        <v>17288</v>
      </c>
      <c r="D12" s="870">
        <v>3062</v>
      </c>
      <c r="E12" s="871">
        <v>3239</v>
      </c>
      <c r="F12" s="871">
        <v>3472</v>
      </c>
      <c r="G12" s="872">
        <v>3924</v>
      </c>
      <c r="H12" s="870">
        <v>3608</v>
      </c>
      <c r="I12" s="871">
        <v>4180</v>
      </c>
      <c r="J12" s="871">
        <v>4685</v>
      </c>
      <c r="K12" s="872">
        <v>4815</v>
      </c>
      <c r="L12" s="869">
        <v>2992</v>
      </c>
    </row>
    <row r="13" spans="1:90" ht="33" customHeight="1">
      <c r="A13" s="859" t="s">
        <v>1977</v>
      </c>
      <c r="B13" s="869">
        <v>18686</v>
      </c>
      <c r="C13" s="869">
        <v>18990</v>
      </c>
      <c r="D13" s="870">
        <v>4045</v>
      </c>
      <c r="E13" s="871">
        <v>4331</v>
      </c>
      <c r="F13" s="871">
        <v>5250</v>
      </c>
      <c r="G13" s="872">
        <v>5062</v>
      </c>
      <c r="H13" s="870">
        <v>4457</v>
      </c>
      <c r="I13" s="871">
        <v>4568</v>
      </c>
      <c r="J13" s="871">
        <v>4940</v>
      </c>
      <c r="K13" s="872">
        <v>5026</v>
      </c>
      <c r="L13" s="869">
        <v>4009</v>
      </c>
    </row>
    <row r="14" spans="1:90" ht="33" customHeight="1">
      <c r="A14" s="877" t="s">
        <v>1978</v>
      </c>
      <c r="B14" s="878">
        <v>33342</v>
      </c>
      <c r="C14" s="878">
        <v>34948</v>
      </c>
      <c r="D14" s="879">
        <v>6699</v>
      </c>
      <c r="E14" s="880">
        <v>8938</v>
      </c>
      <c r="F14" s="880">
        <v>8599</v>
      </c>
      <c r="G14" s="881">
        <v>9107</v>
      </c>
      <c r="H14" s="879">
        <v>7568</v>
      </c>
      <c r="I14" s="880">
        <v>8191</v>
      </c>
      <c r="J14" s="880">
        <v>10333</v>
      </c>
      <c r="K14" s="881">
        <v>8857</v>
      </c>
      <c r="L14" s="878">
        <v>6812</v>
      </c>
    </row>
    <row r="15" spans="1:90" ht="33" customHeight="1">
      <c r="A15" s="859" t="s">
        <v>1979</v>
      </c>
      <c r="B15" s="869">
        <v>5352</v>
      </c>
      <c r="C15" s="869">
        <v>5198</v>
      </c>
      <c r="D15" s="870">
        <v>1093</v>
      </c>
      <c r="E15" s="871">
        <v>1313</v>
      </c>
      <c r="F15" s="871">
        <v>1534</v>
      </c>
      <c r="G15" s="872">
        <v>1412</v>
      </c>
      <c r="H15" s="870">
        <v>1155</v>
      </c>
      <c r="I15" s="871">
        <v>1320</v>
      </c>
      <c r="J15" s="871">
        <v>1393</v>
      </c>
      <c r="K15" s="872">
        <v>1330</v>
      </c>
      <c r="L15" s="869">
        <v>1109</v>
      </c>
    </row>
    <row r="16" spans="1:90" ht="33" customHeight="1">
      <c r="A16" s="859" t="s">
        <v>1980</v>
      </c>
      <c r="B16" s="869">
        <v>3344</v>
      </c>
      <c r="C16" s="869">
        <v>5999</v>
      </c>
      <c r="D16" s="870">
        <v>708</v>
      </c>
      <c r="E16" s="871">
        <v>816</v>
      </c>
      <c r="F16" s="871">
        <v>898</v>
      </c>
      <c r="G16" s="872">
        <v>922</v>
      </c>
      <c r="H16" s="870">
        <v>916</v>
      </c>
      <c r="I16" s="871">
        <v>1225</v>
      </c>
      <c r="J16" s="871">
        <v>2375</v>
      </c>
      <c r="K16" s="872">
        <v>1483</v>
      </c>
      <c r="L16" s="869">
        <v>858</v>
      </c>
    </row>
    <row r="17" spans="1:12" ht="33" customHeight="1">
      <c r="A17" s="882" t="s">
        <v>1981</v>
      </c>
      <c r="B17" s="883">
        <v>3319</v>
      </c>
      <c r="C17" s="883">
        <v>5587</v>
      </c>
      <c r="D17" s="884">
        <v>708</v>
      </c>
      <c r="E17" s="885">
        <v>791</v>
      </c>
      <c r="F17" s="885">
        <v>898</v>
      </c>
      <c r="G17" s="886">
        <v>922</v>
      </c>
      <c r="H17" s="884">
        <v>899</v>
      </c>
      <c r="I17" s="885">
        <v>1162</v>
      </c>
      <c r="J17" s="885">
        <v>2206</v>
      </c>
      <c r="K17" s="886">
        <v>1320</v>
      </c>
      <c r="L17" s="883">
        <v>755</v>
      </c>
    </row>
    <row r="18" spans="1:12" ht="33" customHeight="1">
      <c r="A18" s="859" t="s">
        <v>1982</v>
      </c>
      <c r="B18" s="869">
        <v>24646</v>
      </c>
      <c r="C18" s="869">
        <v>23751</v>
      </c>
      <c r="D18" s="870">
        <v>4898</v>
      </c>
      <c r="E18" s="871">
        <v>6809</v>
      </c>
      <c r="F18" s="871">
        <v>6167</v>
      </c>
      <c r="G18" s="872">
        <v>6773</v>
      </c>
      <c r="H18" s="870">
        <v>5497</v>
      </c>
      <c r="I18" s="871">
        <v>5646</v>
      </c>
      <c r="J18" s="871">
        <v>6565</v>
      </c>
      <c r="K18" s="872">
        <v>6044</v>
      </c>
      <c r="L18" s="869">
        <v>4845</v>
      </c>
    </row>
    <row r="19" spans="1:12" ht="33" customHeight="1">
      <c r="A19" s="841" t="s">
        <v>1983</v>
      </c>
      <c r="B19" s="873">
        <v>3145</v>
      </c>
      <c r="C19" s="873">
        <v>1100</v>
      </c>
      <c r="D19" s="874">
        <v>854</v>
      </c>
      <c r="E19" s="875">
        <v>927</v>
      </c>
      <c r="F19" s="875">
        <v>740</v>
      </c>
      <c r="G19" s="876">
        <v>625</v>
      </c>
      <c r="H19" s="874">
        <v>418</v>
      </c>
      <c r="I19" s="875">
        <v>298</v>
      </c>
      <c r="J19" s="875">
        <v>208</v>
      </c>
      <c r="K19" s="876">
        <v>176</v>
      </c>
      <c r="L19" s="873">
        <v>1240</v>
      </c>
    </row>
    <row r="20" spans="1:12" ht="33" customHeight="1">
      <c r="A20" s="841" t="s">
        <v>1984</v>
      </c>
      <c r="B20" s="873">
        <v>196231</v>
      </c>
      <c r="C20" s="873">
        <v>191941</v>
      </c>
      <c r="D20" s="874">
        <v>49263</v>
      </c>
      <c r="E20" s="875">
        <v>47609</v>
      </c>
      <c r="F20" s="875">
        <v>46816</v>
      </c>
      <c r="G20" s="876">
        <v>53451</v>
      </c>
      <c r="H20" s="874">
        <v>47353</v>
      </c>
      <c r="I20" s="875">
        <v>47691</v>
      </c>
      <c r="J20" s="875">
        <v>46639</v>
      </c>
      <c r="K20" s="876">
        <v>50258</v>
      </c>
      <c r="L20" s="873">
        <v>45773</v>
      </c>
    </row>
    <row r="21" spans="1:12" ht="33" customHeight="1">
      <c r="A21" s="859" t="s">
        <v>1985</v>
      </c>
      <c r="B21" s="869">
        <v>80339</v>
      </c>
      <c r="C21" s="869">
        <v>79060</v>
      </c>
      <c r="D21" s="870">
        <v>18094</v>
      </c>
      <c r="E21" s="871">
        <v>20165</v>
      </c>
      <c r="F21" s="871">
        <v>20858</v>
      </c>
      <c r="G21" s="872">
        <v>21222</v>
      </c>
      <c r="H21" s="870">
        <v>19359</v>
      </c>
      <c r="I21" s="871">
        <v>20505</v>
      </c>
      <c r="J21" s="871">
        <v>19882</v>
      </c>
      <c r="K21" s="872">
        <v>19314</v>
      </c>
      <c r="L21" s="869">
        <v>19165</v>
      </c>
    </row>
    <row r="22" spans="1:12" ht="33" customHeight="1">
      <c r="A22" s="859" t="s">
        <v>1986</v>
      </c>
      <c r="B22" s="869">
        <v>115662</v>
      </c>
      <c r="C22" s="869">
        <v>112881</v>
      </c>
      <c r="D22" s="870">
        <v>31168</v>
      </c>
      <c r="E22" s="871">
        <v>27445</v>
      </c>
      <c r="F22" s="871">
        <v>25958</v>
      </c>
      <c r="G22" s="872">
        <v>32228</v>
      </c>
      <c r="H22" s="870">
        <v>27994</v>
      </c>
      <c r="I22" s="871">
        <v>27186</v>
      </c>
      <c r="J22" s="871">
        <v>26757</v>
      </c>
      <c r="K22" s="872">
        <v>30944</v>
      </c>
      <c r="L22" s="869">
        <v>26609</v>
      </c>
    </row>
    <row r="23" spans="1:12" ht="33" customHeight="1">
      <c r="A23" s="841" t="s">
        <v>1987</v>
      </c>
      <c r="B23" s="873">
        <v>261493</v>
      </c>
      <c r="C23" s="873">
        <v>267408</v>
      </c>
      <c r="D23" s="874">
        <v>56365</v>
      </c>
      <c r="E23" s="875">
        <v>63898</v>
      </c>
      <c r="F23" s="875">
        <v>66840</v>
      </c>
      <c r="G23" s="876">
        <v>73087</v>
      </c>
      <c r="H23" s="874">
        <v>62957</v>
      </c>
      <c r="I23" s="875">
        <v>65002</v>
      </c>
      <c r="J23" s="875">
        <v>68010</v>
      </c>
      <c r="K23" s="876">
        <v>71439</v>
      </c>
      <c r="L23" s="873">
        <v>60684</v>
      </c>
    </row>
    <row r="24" spans="1:12" ht="33" customHeight="1">
      <c r="A24" s="859" t="s">
        <v>1985</v>
      </c>
      <c r="B24" s="869">
        <v>183113</v>
      </c>
      <c r="C24" s="869">
        <v>188361</v>
      </c>
      <c r="D24" s="870">
        <v>37366</v>
      </c>
      <c r="E24" s="871">
        <v>45786</v>
      </c>
      <c r="F24" s="871">
        <v>48191</v>
      </c>
      <c r="G24" s="872">
        <v>51769</v>
      </c>
      <c r="H24" s="870">
        <v>43732</v>
      </c>
      <c r="I24" s="871">
        <v>46035</v>
      </c>
      <c r="J24" s="871">
        <v>48564</v>
      </c>
      <c r="K24" s="872">
        <v>50030</v>
      </c>
      <c r="L24" s="869">
        <v>41522</v>
      </c>
    </row>
    <row r="25" spans="1:12" ht="33" customHeight="1">
      <c r="A25" s="887" t="s">
        <v>1986</v>
      </c>
      <c r="B25" s="869">
        <v>77077</v>
      </c>
      <c r="C25" s="869">
        <v>79047</v>
      </c>
      <c r="D25" s="870">
        <v>18999</v>
      </c>
      <c r="E25" s="871">
        <v>18112</v>
      </c>
      <c r="F25" s="871">
        <v>18650</v>
      </c>
      <c r="G25" s="872">
        <v>21318</v>
      </c>
      <c r="H25" s="870">
        <v>19225</v>
      </c>
      <c r="I25" s="871">
        <v>18967</v>
      </c>
      <c r="J25" s="871">
        <v>19446</v>
      </c>
      <c r="K25" s="872">
        <v>21409</v>
      </c>
      <c r="L25" s="869">
        <v>19162</v>
      </c>
    </row>
    <row r="26" spans="1:12" ht="33" customHeight="1">
      <c r="A26" s="888" t="s">
        <v>1988</v>
      </c>
      <c r="B26" s="889">
        <v>14947</v>
      </c>
      <c r="C26" s="889">
        <v>20569</v>
      </c>
      <c r="D26" s="890">
        <v>-2208</v>
      </c>
      <c r="E26" s="891">
        <v>6235</v>
      </c>
      <c r="F26" s="891">
        <v>2732</v>
      </c>
      <c r="G26" s="892">
        <v>5981</v>
      </c>
      <c r="H26" s="890">
        <v>5897</v>
      </c>
      <c r="I26" s="891">
        <v>7759</v>
      </c>
      <c r="J26" s="891">
        <v>2267</v>
      </c>
      <c r="K26" s="892">
        <v>4646</v>
      </c>
      <c r="L26" s="889">
        <v>4607</v>
      </c>
    </row>
    <row r="27" spans="1:12" ht="36.6" customHeight="1">
      <c r="A27" s="893" t="s">
        <v>1989</v>
      </c>
      <c r="B27" s="894">
        <v>481251</v>
      </c>
      <c r="C27" s="894">
        <v>498347</v>
      </c>
      <c r="D27" s="894">
        <v>112264</v>
      </c>
      <c r="E27" s="894">
        <v>119926</v>
      </c>
      <c r="F27" s="894">
        <v>117969</v>
      </c>
      <c r="G27" s="894">
        <v>131097</v>
      </c>
      <c r="H27" s="894">
        <v>117305</v>
      </c>
      <c r="I27" s="894">
        <v>124226</v>
      </c>
      <c r="J27" s="894">
        <v>123184</v>
      </c>
      <c r="K27" s="894">
        <v>133632</v>
      </c>
      <c r="L27" s="894">
        <v>116233</v>
      </c>
    </row>
    <row r="28" spans="1:12" ht="19.899999999999999" customHeight="1">
      <c r="A28" s="895"/>
      <c r="B28" s="875"/>
      <c r="C28" s="875"/>
      <c r="D28" s="875"/>
      <c r="E28" s="875"/>
      <c r="F28" s="875"/>
      <c r="G28" s="875"/>
      <c r="H28" s="875"/>
      <c r="I28" s="875"/>
      <c r="J28" s="875"/>
      <c r="K28" s="875"/>
      <c r="L28" s="875"/>
    </row>
    <row r="29" spans="1:12" ht="28.5" customHeight="1">
      <c r="A29" s="829" t="s">
        <v>1969</v>
      </c>
      <c r="B29" s="2462"/>
      <c r="C29" s="2462"/>
    </row>
  </sheetData>
  <mergeCells count="6">
    <mergeCell ref="A1:C1"/>
    <mergeCell ref="A2:L2"/>
    <mergeCell ref="K3:L3"/>
    <mergeCell ref="B4:C4"/>
    <mergeCell ref="D4:G4"/>
    <mergeCell ref="H4:K4"/>
  </mergeCells>
  <hyperlinks>
    <hyperlink ref="A1" location="CONTENT!A1" display="Back to table of contents"/>
  </hyperlinks>
  <pageMargins left="0.3" right="0" top="0.85" bottom="0" header="0.59055118110236204" footer="0.511811023622047"/>
  <pageSetup paperSize="9" fitToHeight="0"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CL51"/>
  <sheetViews>
    <sheetView zoomScaleNormal="100" workbookViewId="0">
      <selection sqref="A1:XFD1"/>
    </sheetView>
  </sheetViews>
  <sheetFormatPr defaultColWidth="9.33203125" defaultRowHeight="12.75"/>
  <cols>
    <col min="1" max="1" width="26.5" style="831" customWidth="1"/>
    <col min="2" max="3" width="8.6640625" style="831" customWidth="1"/>
    <col min="4" max="12" width="8" style="831" customWidth="1"/>
    <col min="13" max="16384" width="9.33203125" style="831"/>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9.25" customHeight="1">
      <c r="A2" s="6458" t="s">
        <v>1990</v>
      </c>
      <c r="B2" s="6458"/>
      <c r="C2" s="6458"/>
      <c r="D2" s="6458"/>
      <c r="E2" s="6458"/>
      <c r="F2" s="6458"/>
      <c r="G2" s="6458"/>
      <c r="H2" s="6458"/>
      <c r="I2" s="6458"/>
      <c r="J2" s="6458"/>
      <c r="K2" s="6458"/>
      <c r="L2" s="6458"/>
    </row>
    <row r="3" spans="1:90" ht="12" customHeight="1">
      <c r="A3" s="896"/>
      <c r="B3" s="897"/>
      <c r="C3" s="897"/>
    </row>
    <row r="4" spans="1:90" s="898" customFormat="1" ht="36" customHeight="1">
      <c r="A4" s="781"/>
      <c r="B4" s="6452" t="s">
        <v>1964</v>
      </c>
      <c r="C4" s="6459"/>
      <c r="D4" s="6454" t="s">
        <v>1930</v>
      </c>
      <c r="E4" s="6455"/>
      <c r="F4" s="6455"/>
      <c r="G4" s="6456"/>
      <c r="H4" s="6454" t="s">
        <v>1931</v>
      </c>
      <c r="I4" s="6455"/>
      <c r="J4" s="6455"/>
      <c r="K4" s="6455"/>
      <c r="L4" s="835">
        <v>2020</v>
      </c>
      <c r="M4" s="836"/>
    </row>
    <row r="5" spans="1:90" s="899" customFormat="1" ht="30" customHeight="1">
      <c r="A5" s="841"/>
      <c r="B5" s="784">
        <v>2018</v>
      </c>
      <c r="C5" s="784" t="s">
        <v>1931</v>
      </c>
      <c r="D5" s="785" t="s">
        <v>1932</v>
      </c>
      <c r="E5" s="785" t="s">
        <v>1933</v>
      </c>
      <c r="F5" s="785" t="s">
        <v>1934</v>
      </c>
      <c r="G5" s="785" t="s">
        <v>1935</v>
      </c>
      <c r="H5" s="785" t="s">
        <v>1932</v>
      </c>
      <c r="I5" s="785" t="s">
        <v>1933</v>
      </c>
      <c r="J5" s="785" t="s">
        <v>1934</v>
      </c>
      <c r="K5" s="785" t="s">
        <v>1935</v>
      </c>
      <c r="L5" s="785" t="s">
        <v>1971</v>
      </c>
    </row>
    <row r="6" spans="1:90" s="899" customFormat="1" ht="37.15" customHeight="1">
      <c r="A6" s="841" t="s">
        <v>1712</v>
      </c>
      <c r="B6" s="900">
        <v>3.4</v>
      </c>
      <c r="C6" s="900">
        <v>3</v>
      </c>
      <c r="D6" s="842">
        <v>3.3</v>
      </c>
      <c r="E6" s="901">
        <v>3.6</v>
      </c>
      <c r="F6" s="901">
        <v>3.3</v>
      </c>
      <c r="G6" s="902">
        <v>3.3</v>
      </c>
      <c r="H6" s="842">
        <v>3</v>
      </c>
      <c r="I6" s="901">
        <v>2.6</v>
      </c>
      <c r="J6" s="901">
        <v>3.2</v>
      </c>
      <c r="K6" s="902">
        <v>3.2</v>
      </c>
      <c r="L6" s="900">
        <v>-2.7</v>
      </c>
    </row>
    <row r="7" spans="1:90" s="899" customFormat="1" ht="37.15" customHeight="1">
      <c r="A7" s="859" t="s">
        <v>1972</v>
      </c>
      <c r="B7" s="903">
        <v>3.2</v>
      </c>
      <c r="C7" s="903">
        <v>3.2</v>
      </c>
      <c r="D7" s="851">
        <v>3.3</v>
      </c>
      <c r="E7" s="904">
        <v>3.2</v>
      </c>
      <c r="F7" s="904">
        <v>3.2</v>
      </c>
      <c r="G7" s="905">
        <v>3.2</v>
      </c>
      <c r="H7" s="851">
        <v>3.2</v>
      </c>
      <c r="I7" s="904">
        <v>3.2</v>
      </c>
      <c r="J7" s="904">
        <v>3.3</v>
      </c>
      <c r="K7" s="905">
        <v>3.2</v>
      </c>
      <c r="L7" s="903">
        <v>-2.9</v>
      </c>
    </row>
    <row r="8" spans="1:90" s="899" customFormat="1" ht="37.15" customHeight="1">
      <c r="A8" s="859" t="s">
        <v>1973</v>
      </c>
      <c r="B8" s="903">
        <v>4.2</v>
      </c>
      <c r="C8" s="903">
        <v>2</v>
      </c>
      <c r="D8" s="851">
        <v>3.6</v>
      </c>
      <c r="E8" s="904">
        <v>5.6</v>
      </c>
      <c r="F8" s="904">
        <v>3.5</v>
      </c>
      <c r="G8" s="905">
        <v>4</v>
      </c>
      <c r="H8" s="851">
        <v>2.2999999999999998</v>
      </c>
      <c r="I8" s="906">
        <v>0</v>
      </c>
      <c r="J8" s="904">
        <v>2.7</v>
      </c>
      <c r="K8" s="905">
        <v>3.1</v>
      </c>
      <c r="L8" s="903">
        <v>-1.8</v>
      </c>
    </row>
    <row r="9" spans="1:90" s="898" customFormat="1" ht="37.15" customHeight="1">
      <c r="A9" s="841" t="s">
        <v>1991</v>
      </c>
      <c r="B9" s="907">
        <v>10.9</v>
      </c>
      <c r="C9" s="907">
        <v>6.2</v>
      </c>
      <c r="D9" s="856">
        <v>2.6</v>
      </c>
      <c r="E9" s="908">
        <v>12.4</v>
      </c>
      <c r="F9" s="908">
        <v>9.9</v>
      </c>
      <c r="G9" s="909">
        <v>18.600000000000001</v>
      </c>
      <c r="H9" s="856">
        <v>11.4</v>
      </c>
      <c r="I9" s="908">
        <v>1.4</v>
      </c>
      <c r="J9" s="908">
        <v>9.8000000000000007</v>
      </c>
      <c r="K9" s="909">
        <v>2.9</v>
      </c>
      <c r="L9" s="907">
        <v>-9.3000000000000007</v>
      </c>
    </row>
    <row r="10" spans="1:90" s="914" customFormat="1" ht="37.15" customHeight="1">
      <c r="A10" s="877" t="s">
        <v>1974</v>
      </c>
      <c r="B10" s="910">
        <v>10.3</v>
      </c>
      <c r="C10" s="910">
        <v>8.5</v>
      </c>
      <c r="D10" s="911">
        <v>10.3</v>
      </c>
      <c r="E10" s="912">
        <v>11.5</v>
      </c>
      <c r="F10" s="912">
        <v>8.3000000000000007</v>
      </c>
      <c r="G10" s="913">
        <v>11.4</v>
      </c>
      <c r="H10" s="911">
        <v>11.6</v>
      </c>
      <c r="I10" s="912">
        <v>9.6</v>
      </c>
      <c r="J10" s="912">
        <v>5.9</v>
      </c>
      <c r="K10" s="913">
        <v>7.6</v>
      </c>
      <c r="L10" s="910">
        <v>-7.2</v>
      </c>
    </row>
    <row r="11" spans="1:90" s="899" customFormat="1" ht="37.15" customHeight="1">
      <c r="A11" s="859" t="s">
        <v>1975</v>
      </c>
      <c r="B11" s="903">
        <v>-4.3</v>
      </c>
      <c r="C11" s="903">
        <v>6.4</v>
      </c>
      <c r="D11" s="851">
        <v>-2.7</v>
      </c>
      <c r="E11" s="904">
        <v>-2.8</v>
      </c>
      <c r="F11" s="904">
        <v>-4.4000000000000004</v>
      </c>
      <c r="G11" s="905">
        <v>-7</v>
      </c>
      <c r="H11" s="851">
        <v>10.9</v>
      </c>
      <c r="I11" s="904">
        <v>3.7</v>
      </c>
      <c r="J11" s="904">
        <v>3</v>
      </c>
      <c r="K11" s="905">
        <v>8.1</v>
      </c>
      <c r="L11" s="903">
        <v>2.1</v>
      </c>
    </row>
    <row r="12" spans="1:90" s="899" customFormat="1" ht="37.15" customHeight="1">
      <c r="A12" s="859" t="s">
        <v>1976</v>
      </c>
      <c r="B12" s="903">
        <v>4.5999999999999996</v>
      </c>
      <c r="C12" s="903">
        <v>24.1</v>
      </c>
      <c r="D12" s="851">
        <v>17.399999999999999</v>
      </c>
      <c r="E12" s="904">
        <v>17.3</v>
      </c>
      <c r="F12" s="904">
        <v>-13.1</v>
      </c>
      <c r="G12" s="905">
        <v>5.0999999999999996</v>
      </c>
      <c r="H12" s="851">
        <v>16.600000000000001</v>
      </c>
      <c r="I12" s="904">
        <v>27.4</v>
      </c>
      <c r="J12" s="904">
        <v>32.1</v>
      </c>
      <c r="K12" s="905">
        <v>20.2</v>
      </c>
      <c r="L12" s="903">
        <v>-18.399999999999999</v>
      </c>
    </row>
    <row r="13" spans="1:90" s="899" customFormat="1" ht="37.15" customHeight="1">
      <c r="A13" s="859" t="s">
        <v>1977</v>
      </c>
      <c r="B13" s="903">
        <v>45.3</v>
      </c>
      <c r="C13" s="903">
        <v>-0.1</v>
      </c>
      <c r="D13" s="851">
        <v>29.5</v>
      </c>
      <c r="E13" s="904">
        <v>32.299999999999997</v>
      </c>
      <c r="F13" s="904">
        <v>61.4</v>
      </c>
      <c r="G13" s="905">
        <v>57.7</v>
      </c>
      <c r="H13" s="851">
        <v>8.9</v>
      </c>
      <c r="I13" s="904">
        <v>4.0999999999999996</v>
      </c>
      <c r="J13" s="904">
        <v>-7.9</v>
      </c>
      <c r="K13" s="905">
        <v>-2.8</v>
      </c>
      <c r="L13" s="903">
        <v>-11.7</v>
      </c>
    </row>
    <row r="14" spans="1:90" s="914" customFormat="1" ht="37.15" customHeight="1">
      <c r="A14" s="877" t="s">
        <v>1978</v>
      </c>
      <c r="B14" s="910">
        <v>12.1</v>
      </c>
      <c r="C14" s="910">
        <v>2.2999999999999998</v>
      </c>
      <c r="D14" s="911">
        <v>-9.3000000000000007</v>
      </c>
      <c r="E14" s="912">
        <v>13.5</v>
      </c>
      <c r="F14" s="912">
        <v>13</v>
      </c>
      <c r="G14" s="913">
        <v>33</v>
      </c>
      <c r="H14" s="911">
        <v>10.7</v>
      </c>
      <c r="I14" s="912">
        <v>-10.4</v>
      </c>
      <c r="J14" s="912">
        <v>16.7</v>
      </c>
      <c r="K14" s="913">
        <v>-5</v>
      </c>
      <c r="L14" s="910">
        <v>-13.2</v>
      </c>
    </row>
    <row r="15" spans="1:90" s="899" customFormat="1" ht="37.15" customHeight="1">
      <c r="A15" s="859" t="s">
        <v>1979</v>
      </c>
      <c r="B15" s="903">
        <v>7.8</v>
      </c>
      <c r="C15" s="903">
        <v>-2.2000000000000002</v>
      </c>
      <c r="D15" s="851">
        <v>-9.3000000000000007</v>
      </c>
      <c r="E15" s="904">
        <v>0.5</v>
      </c>
      <c r="F15" s="904">
        <v>9.9</v>
      </c>
      <c r="G15" s="905">
        <v>29.7</v>
      </c>
      <c r="H15" s="851">
        <v>8.8000000000000007</v>
      </c>
      <c r="I15" s="904">
        <v>3.5</v>
      </c>
      <c r="J15" s="904">
        <v>-9.9</v>
      </c>
      <c r="K15" s="905">
        <v>-6.7</v>
      </c>
      <c r="L15" s="903">
        <v>-5.5</v>
      </c>
    </row>
    <row r="16" spans="1:90" s="899" customFormat="1" ht="37.15" customHeight="1">
      <c r="A16" s="859" t="s">
        <v>1980</v>
      </c>
      <c r="B16" s="903">
        <v>-15.8</v>
      </c>
      <c r="C16" s="903">
        <v>74.2</v>
      </c>
      <c r="D16" s="851">
        <v>-2.8</v>
      </c>
      <c r="E16" s="904">
        <v>-39.5</v>
      </c>
      <c r="F16" s="904">
        <v>-21.3</v>
      </c>
      <c r="G16" s="905">
        <v>20.5</v>
      </c>
      <c r="H16" s="851">
        <v>26.6</v>
      </c>
      <c r="I16" s="904">
        <v>46.6</v>
      </c>
      <c r="J16" s="904">
        <v>157.4</v>
      </c>
      <c r="K16" s="905">
        <v>56.9</v>
      </c>
      <c r="L16" s="903">
        <v>-10.1</v>
      </c>
    </row>
    <row r="17" spans="1:12" s="919" customFormat="1" ht="37.15" customHeight="1">
      <c r="A17" s="882" t="s">
        <v>1981</v>
      </c>
      <c r="B17" s="915">
        <v>9</v>
      </c>
      <c r="C17" s="915">
        <v>63.4</v>
      </c>
      <c r="D17" s="916">
        <v>-2.2999999999999998</v>
      </c>
      <c r="E17" s="917">
        <v>1.4</v>
      </c>
      <c r="F17" s="917">
        <v>15.6</v>
      </c>
      <c r="G17" s="918">
        <v>21</v>
      </c>
      <c r="H17" s="916">
        <v>24.1</v>
      </c>
      <c r="I17" s="917">
        <v>43.4</v>
      </c>
      <c r="J17" s="917">
        <v>139.1</v>
      </c>
      <c r="K17" s="918">
        <v>39.700000000000003</v>
      </c>
      <c r="L17" s="915">
        <v>-19.399999999999999</v>
      </c>
    </row>
    <row r="18" spans="1:12" s="899" customFormat="1" ht="37.15" customHeight="1">
      <c r="A18" s="859" t="s">
        <v>1982</v>
      </c>
      <c r="B18" s="903">
        <v>18.2</v>
      </c>
      <c r="C18" s="903">
        <v>-6.4</v>
      </c>
      <c r="D18" s="851">
        <v>-10.1</v>
      </c>
      <c r="E18" s="904">
        <v>29.3</v>
      </c>
      <c r="F18" s="904">
        <v>21.1</v>
      </c>
      <c r="G18" s="905">
        <v>35.799999999999997</v>
      </c>
      <c r="H18" s="851">
        <v>8.8000000000000007</v>
      </c>
      <c r="I18" s="904">
        <v>-19.600000000000001</v>
      </c>
      <c r="J18" s="904">
        <v>3.3</v>
      </c>
      <c r="K18" s="905">
        <v>-13.4</v>
      </c>
      <c r="L18" s="903">
        <v>-15.3</v>
      </c>
    </row>
    <row r="19" spans="1:12" s="898" customFormat="1" ht="37.15" customHeight="1">
      <c r="A19" s="841" t="s">
        <v>1984</v>
      </c>
      <c r="B19" s="907">
        <v>2.7</v>
      </c>
      <c r="C19" s="907">
        <v>-4.0999999999999996</v>
      </c>
      <c r="D19" s="856">
        <v>0.9</v>
      </c>
      <c r="E19" s="908">
        <v>-0.5</v>
      </c>
      <c r="F19" s="908">
        <v>2.9</v>
      </c>
      <c r="G19" s="909">
        <v>7.2</v>
      </c>
      <c r="H19" s="856">
        <v>-2</v>
      </c>
      <c r="I19" s="908">
        <v>2.2000000000000002</v>
      </c>
      <c r="J19" s="908">
        <v>-2.9</v>
      </c>
      <c r="K19" s="909">
        <v>-12.6</v>
      </c>
      <c r="L19" s="907">
        <v>-10.6</v>
      </c>
    </row>
    <row r="20" spans="1:12" s="899" customFormat="1" ht="37.15" customHeight="1">
      <c r="A20" s="859" t="s">
        <v>1985</v>
      </c>
      <c r="B20" s="903">
        <v>0.4</v>
      </c>
      <c r="C20" s="903">
        <v>-4.9000000000000004</v>
      </c>
      <c r="D20" s="851">
        <v>-9.6999999999999993</v>
      </c>
      <c r="E20" s="904">
        <v>-2.1</v>
      </c>
      <c r="F20" s="904">
        <v>5.9</v>
      </c>
      <c r="G20" s="905">
        <v>8</v>
      </c>
      <c r="H20" s="851">
        <v>7.3</v>
      </c>
      <c r="I20" s="904">
        <v>1.7</v>
      </c>
      <c r="J20" s="904">
        <v>-9</v>
      </c>
      <c r="K20" s="905">
        <v>-17.600000000000001</v>
      </c>
      <c r="L20" s="903">
        <v>-10.9</v>
      </c>
    </row>
    <row r="21" spans="1:12" s="899" customFormat="1" ht="37.15" customHeight="1">
      <c r="A21" s="859" t="s">
        <v>1986</v>
      </c>
      <c r="B21" s="903">
        <v>4.4000000000000004</v>
      </c>
      <c r="C21" s="903">
        <v>-3.5</v>
      </c>
      <c r="D21" s="851">
        <v>8.8000000000000007</v>
      </c>
      <c r="E21" s="904">
        <v>0.8</v>
      </c>
      <c r="F21" s="904">
        <v>0.5</v>
      </c>
      <c r="G21" s="905">
        <v>6.6</v>
      </c>
      <c r="H21" s="851">
        <v>-7.8</v>
      </c>
      <c r="I21" s="904">
        <v>2.6</v>
      </c>
      <c r="J21" s="904">
        <v>2.2999999999999998</v>
      </c>
      <c r="K21" s="905">
        <v>-9.1</v>
      </c>
      <c r="L21" s="903">
        <v>-10.5</v>
      </c>
    </row>
    <row r="22" spans="1:12" s="898" customFormat="1" ht="37.15" customHeight="1">
      <c r="A22" s="841" t="s">
        <v>1987</v>
      </c>
      <c r="B22" s="907">
        <v>-0.2</v>
      </c>
      <c r="C22" s="907">
        <v>2.5</v>
      </c>
      <c r="D22" s="856">
        <v>-5.2</v>
      </c>
      <c r="E22" s="908">
        <v>-2.2999999999999998</v>
      </c>
      <c r="F22" s="908">
        <v>2.5</v>
      </c>
      <c r="G22" s="909">
        <v>4.4000000000000004</v>
      </c>
      <c r="H22" s="856">
        <v>16.899999999999999</v>
      </c>
      <c r="I22" s="908">
        <v>2.1</v>
      </c>
      <c r="J22" s="908">
        <v>0.2</v>
      </c>
      <c r="K22" s="909">
        <v>-5.7</v>
      </c>
      <c r="L22" s="907">
        <v>-13.6</v>
      </c>
    </row>
    <row r="23" spans="1:12" s="899" customFormat="1" ht="37.15" customHeight="1">
      <c r="A23" s="859" t="s">
        <v>1985</v>
      </c>
      <c r="B23" s="903">
        <v>1.3</v>
      </c>
      <c r="C23" s="903">
        <v>3.5</v>
      </c>
      <c r="D23" s="851">
        <v>-3.3</v>
      </c>
      <c r="E23" s="904">
        <v>-0.5</v>
      </c>
      <c r="F23" s="904">
        <v>6.2</v>
      </c>
      <c r="G23" s="905">
        <v>2.5</v>
      </c>
      <c r="H23" s="851">
        <v>15.2</v>
      </c>
      <c r="I23" s="904">
        <v>1.4</v>
      </c>
      <c r="J23" s="904">
        <v>2.2999999999999998</v>
      </c>
      <c r="K23" s="904">
        <v>-2.9</v>
      </c>
      <c r="L23" s="903">
        <v>-14.9</v>
      </c>
    </row>
    <row r="24" spans="1:12" s="899" customFormat="1" ht="37.15" customHeight="1">
      <c r="A24" s="920" t="s">
        <v>1986</v>
      </c>
      <c r="B24" s="921">
        <v>-3.5</v>
      </c>
      <c r="C24" s="921">
        <v>0.2</v>
      </c>
      <c r="D24" s="922">
        <v>-10.3</v>
      </c>
      <c r="E24" s="923">
        <v>-7.8</v>
      </c>
      <c r="F24" s="923">
        <v>-7.2</v>
      </c>
      <c r="G24" s="924">
        <v>10.3</v>
      </c>
      <c r="H24" s="922">
        <v>21.9</v>
      </c>
      <c r="I24" s="923">
        <v>4.5</v>
      </c>
      <c r="J24" s="923">
        <v>-6.4</v>
      </c>
      <c r="K24" s="924">
        <v>-13.8</v>
      </c>
      <c r="L24" s="921">
        <v>-10.7</v>
      </c>
    </row>
    <row r="25" spans="1:12" ht="9" customHeight="1"/>
    <row r="26" spans="1:12">
      <c r="A26" s="829" t="s">
        <v>1969</v>
      </c>
    </row>
    <row r="51" spans="2:3">
      <c r="B51" s="925"/>
      <c r="C51" s="925"/>
    </row>
  </sheetData>
  <mergeCells count="5">
    <mergeCell ref="A1:C1"/>
    <mergeCell ref="A2:L2"/>
    <mergeCell ref="B4:C4"/>
    <mergeCell ref="D4:G4"/>
    <mergeCell ref="H4:K4"/>
  </mergeCells>
  <hyperlinks>
    <hyperlink ref="A1" location="CONTENT!A1" display="Back to table of contents"/>
  </hyperlinks>
  <pageMargins left="0.3" right="0" top="0.85" bottom="0" header="0.59055118110236204" footer="0.511811023622047"/>
  <pageSetup paperSize="9"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CL40"/>
  <sheetViews>
    <sheetView workbookViewId="0">
      <selection sqref="A1:XFD1"/>
    </sheetView>
  </sheetViews>
  <sheetFormatPr defaultColWidth="9.1640625" defaultRowHeight="15.75"/>
  <cols>
    <col min="1" max="8" width="11.83203125" style="566" customWidth="1"/>
    <col min="9" max="9" width="8.33203125" style="566" customWidth="1"/>
    <col min="10" max="10" width="4.83203125" style="566" customWidth="1"/>
    <col min="11" max="256" width="9.1640625" style="566"/>
    <col min="257" max="257" width="9.5" style="566" customWidth="1"/>
    <col min="258" max="258" width="9.33203125" style="566" customWidth="1"/>
    <col min="259" max="260" width="11" style="566" customWidth="1"/>
    <col min="261" max="261" width="9.5" style="566" customWidth="1"/>
    <col min="262" max="262" width="9.1640625" style="566" customWidth="1"/>
    <col min="263" max="263" width="10.1640625" style="566" customWidth="1"/>
    <col min="264" max="264" width="8.6640625" style="566" customWidth="1"/>
    <col min="265" max="265" width="8.33203125" style="566" customWidth="1"/>
    <col min="266" max="266" width="4.83203125" style="566" customWidth="1"/>
    <col min="267" max="512" width="9.1640625" style="566"/>
    <col min="513" max="513" width="9.5" style="566" customWidth="1"/>
    <col min="514" max="514" width="9.33203125" style="566" customWidth="1"/>
    <col min="515" max="516" width="11" style="566" customWidth="1"/>
    <col min="517" max="517" width="9.5" style="566" customWidth="1"/>
    <col min="518" max="518" width="9.1640625" style="566" customWidth="1"/>
    <col min="519" max="519" width="10.1640625" style="566" customWidth="1"/>
    <col min="520" max="520" width="8.6640625" style="566" customWidth="1"/>
    <col min="521" max="521" width="8.33203125" style="566" customWidth="1"/>
    <col min="522" max="522" width="4.83203125" style="566" customWidth="1"/>
    <col min="523" max="768" width="9.1640625" style="566"/>
    <col min="769" max="769" width="9.5" style="566" customWidth="1"/>
    <col min="770" max="770" width="9.33203125" style="566" customWidth="1"/>
    <col min="771" max="772" width="11" style="566" customWidth="1"/>
    <col min="773" max="773" width="9.5" style="566" customWidth="1"/>
    <col min="774" max="774" width="9.1640625" style="566" customWidth="1"/>
    <col min="775" max="775" width="10.1640625" style="566" customWidth="1"/>
    <col min="776" max="776" width="8.6640625" style="566" customWidth="1"/>
    <col min="777" max="777" width="8.33203125" style="566" customWidth="1"/>
    <col min="778" max="778" width="4.83203125" style="566" customWidth="1"/>
    <col min="779" max="1024" width="9.1640625" style="566"/>
    <col min="1025" max="1025" width="9.5" style="566" customWidth="1"/>
    <col min="1026" max="1026" width="9.33203125" style="566" customWidth="1"/>
    <col min="1027" max="1028" width="11" style="566" customWidth="1"/>
    <col min="1029" max="1029" width="9.5" style="566" customWidth="1"/>
    <col min="1030" max="1030" width="9.1640625" style="566" customWidth="1"/>
    <col min="1031" max="1031" width="10.1640625" style="566" customWidth="1"/>
    <col min="1032" max="1032" width="8.6640625" style="566" customWidth="1"/>
    <col min="1033" max="1033" width="8.33203125" style="566" customWidth="1"/>
    <col min="1034" max="1034" width="4.83203125" style="566" customWidth="1"/>
    <col min="1035" max="1280" width="9.1640625" style="566"/>
    <col min="1281" max="1281" width="9.5" style="566" customWidth="1"/>
    <col min="1282" max="1282" width="9.33203125" style="566" customWidth="1"/>
    <col min="1283" max="1284" width="11" style="566" customWidth="1"/>
    <col min="1285" max="1285" width="9.5" style="566" customWidth="1"/>
    <col min="1286" max="1286" width="9.1640625" style="566" customWidth="1"/>
    <col min="1287" max="1287" width="10.1640625" style="566" customWidth="1"/>
    <col min="1288" max="1288" width="8.6640625" style="566" customWidth="1"/>
    <col min="1289" max="1289" width="8.33203125" style="566" customWidth="1"/>
    <col min="1290" max="1290" width="4.83203125" style="566" customWidth="1"/>
    <col min="1291" max="1536" width="9.1640625" style="566"/>
    <col min="1537" max="1537" width="9.5" style="566" customWidth="1"/>
    <col min="1538" max="1538" width="9.33203125" style="566" customWidth="1"/>
    <col min="1539" max="1540" width="11" style="566" customWidth="1"/>
    <col min="1541" max="1541" width="9.5" style="566" customWidth="1"/>
    <col min="1542" max="1542" width="9.1640625" style="566" customWidth="1"/>
    <col min="1543" max="1543" width="10.1640625" style="566" customWidth="1"/>
    <col min="1544" max="1544" width="8.6640625" style="566" customWidth="1"/>
    <col min="1545" max="1545" width="8.33203125" style="566" customWidth="1"/>
    <col min="1546" max="1546" width="4.83203125" style="566" customWidth="1"/>
    <col min="1547" max="1792" width="9.1640625" style="566"/>
    <col min="1793" max="1793" width="9.5" style="566" customWidth="1"/>
    <col min="1794" max="1794" width="9.33203125" style="566" customWidth="1"/>
    <col min="1795" max="1796" width="11" style="566" customWidth="1"/>
    <col min="1797" max="1797" width="9.5" style="566" customWidth="1"/>
    <col min="1798" max="1798" width="9.1640625" style="566" customWidth="1"/>
    <col min="1799" max="1799" width="10.1640625" style="566" customWidth="1"/>
    <col min="1800" max="1800" width="8.6640625" style="566" customWidth="1"/>
    <col min="1801" max="1801" width="8.33203125" style="566" customWidth="1"/>
    <col min="1802" max="1802" width="4.83203125" style="566" customWidth="1"/>
    <col min="1803" max="2048" width="9.1640625" style="566"/>
    <col min="2049" max="2049" width="9.5" style="566" customWidth="1"/>
    <col min="2050" max="2050" width="9.33203125" style="566" customWidth="1"/>
    <col min="2051" max="2052" width="11" style="566" customWidth="1"/>
    <col min="2053" max="2053" width="9.5" style="566" customWidth="1"/>
    <col min="2054" max="2054" width="9.1640625" style="566" customWidth="1"/>
    <col min="2055" max="2055" width="10.1640625" style="566" customWidth="1"/>
    <col min="2056" max="2056" width="8.6640625" style="566" customWidth="1"/>
    <col min="2057" max="2057" width="8.33203125" style="566" customWidth="1"/>
    <col min="2058" max="2058" width="4.83203125" style="566" customWidth="1"/>
    <col min="2059" max="2304" width="9.1640625" style="566"/>
    <col min="2305" max="2305" width="9.5" style="566" customWidth="1"/>
    <col min="2306" max="2306" width="9.33203125" style="566" customWidth="1"/>
    <col min="2307" max="2308" width="11" style="566" customWidth="1"/>
    <col min="2309" max="2309" width="9.5" style="566" customWidth="1"/>
    <col min="2310" max="2310" width="9.1640625" style="566" customWidth="1"/>
    <col min="2311" max="2311" width="10.1640625" style="566" customWidth="1"/>
    <col min="2312" max="2312" width="8.6640625" style="566" customWidth="1"/>
    <col min="2313" max="2313" width="8.33203125" style="566" customWidth="1"/>
    <col min="2314" max="2314" width="4.83203125" style="566" customWidth="1"/>
    <col min="2315" max="2560" width="9.1640625" style="566"/>
    <col min="2561" max="2561" width="9.5" style="566" customWidth="1"/>
    <col min="2562" max="2562" width="9.33203125" style="566" customWidth="1"/>
    <col min="2563" max="2564" width="11" style="566" customWidth="1"/>
    <col min="2565" max="2565" width="9.5" style="566" customWidth="1"/>
    <col min="2566" max="2566" width="9.1640625" style="566" customWidth="1"/>
    <col min="2567" max="2567" width="10.1640625" style="566" customWidth="1"/>
    <col min="2568" max="2568" width="8.6640625" style="566" customWidth="1"/>
    <col min="2569" max="2569" width="8.33203125" style="566" customWidth="1"/>
    <col min="2570" max="2570" width="4.83203125" style="566" customWidth="1"/>
    <col min="2571" max="2816" width="9.1640625" style="566"/>
    <col min="2817" max="2817" width="9.5" style="566" customWidth="1"/>
    <col min="2818" max="2818" width="9.33203125" style="566" customWidth="1"/>
    <col min="2819" max="2820" width="11" style="566" customWidth="1"/>
    <col min="2821" max="2821" width="9.5" style="566" customWidth="1"/>
    <col min="2822" max="2822" width="9.1640625" style="566" customWidth="1"/>
    <col min="2823" max="2823" width="10.1640625" style="566" customWidth="1"/>
    <col min="2824" max="2824" width="8.6640625" style="566" customWidth="1"/>
    <col min="2825" max="2825" width="8.33203125" style="566" customWidth="1"/>
    <col min="2826" max="2826" width="4.83203125" style="566" customWidth="1"/>
    <col min="2827" max="3072" width="9.1640625" style="566"/>
    <col min="3073" max="3073" width="9.5" style="566" customWidth="1"/>
    <col min="3074" max="3074" width="9.33203125" style="566" customWidth="1"/>
    <col min="3075" max="3076" width="11" style="566" customWidth="1"/>
    <col min="3077" max="3077" width="9.5" style="566" customWidth="1"/>
    <col min="3078" max="3078" width="9.1640625" style="566" customWidth="1"/>
    <col min="3079" max="3079" width="10.1640625" style="566" customWidth="1"/>
    <col min="3080" max="3080" width="8.6640625" style="566" customWidth="1"/>
    <col min="3081" max="3081" width="8.33203125" style="566" customWidth="1"/>
    <col min="3082" max="3082" width="4.83203125" style="566" customWidth="1"/>
    <col min="3083" max="3328" width="9.1640625" style="566"/>
    <col min="3329" max="3329" width="9.5" style="566" customWidth="1"/>
    <col min="3330" max="3330" width="9.33203125" style="566" customWidth="1"/>
    <col min="3331" max="3332" width="11" style="566" customWidth="1"/>
    <col min="3333" max="3333" width="9.5" style="566" customWidth="1"/>
    <col min="3334" max="3334" width="9.1640625" style="566" customWidth="1"/>
    <col min="3335" max="3335" width="10.1640625" style="566" customWidth="1"/>
    <col min="3336" max="3336" width="8.6640625" style="566" customWidth="1"/>
    <col min="3337" max="3337" width="8.33203125" style="566" customWidth="1"/>
    <col min="3338" max="3338" width="4.83203125" style="566" customWidth="1"/>
    <col min="3339" max="3584" width="9.1640625" style="566"/>
    <col min="3585" max="3585" width="9.5" style="566" customWidth="1"/>
    <col min="3586" max="3586" width="9.33203125" style="566" customWidth="1"/>
    <col min="3587" max="3588" width="11" style="566" customWidth="1"/>
    <col min="3589" max="3589" width="9.5" style="566" customWidth="1"/>
    <col min="3590" max="3590" width="9.1640625" style="566" customWidth="1"/>
    <col min="3591" max="3591" width="10.1640625" style="566" customWidth="1"/>
    <col min="3592" max="3592" width="8.6640625" style="566" customWidth="1"/>
    <col min="3593" max="3593" width="8.33203125" style="566" customWidth="1"/>
    <col min="3594" max="3594" width="4.83203125" style="566" customWidth="1"/>
    <col min="3595" max="3840" width="9.1640625" style="566"/>
    <col min="3841" max="3841" width="9.5" style="566" customWidth="1"/>
    <col min="3842" max="3842" width="9.33203125" style="566" customWidth="1"/>
    <col min="3843" max="3844" width="11" style="566" customWidth="1"/>
    <col min="3845" max="3845" width="9.5" style="566" customWidth="1"/>
    <col min="3846" max="3846" width="9.1640625" style="566" customWidth="1"/>
    <col min="3847" max="3847" width="10.1640625" style="566" customWidth="1"/>
    <col min="3848" max="3848" width="8.6640625" style="566" customWidth="1"/>
    <col min="3849" max="3849" width="8.33203125" style="566" customWidth="1"/>
    <col min="3850" max="3850" width="4.83203125" style="566" customWidth="1"/>
    <col min="3851" max="4096" width="9.1640625" style="566"/>
    <col min="4097" max="4097" width="9.5" style="566" customWidth="1"/>
    <col min="4098" max="4098" width="9.33203125" style="566" customWidth="1"/>
    <col min="4099" max="4100" width="11" style="566" customWidth="1"/>
    <col min="4101" max="4101" width="9.5" style="566" customWidth="1"/>
    <col min="4102" max="4102" width="9.1640625" style="566" customWidth="1"/>
    <col min="4103" max="4103" width="10.1640625" style="566" customWidth="1"/>
    <col min="4104" max="4104" width="8.6640625" style="566" customWidth="1"/>
    <col min="4105" max="4105" width="8.33203125" style="566" customWidth="1"/>
    <col min="4106" max="4106" width="4.83203125" style="566" customWidth="1"/>
    <col min="4107" max="4352" width="9.1640625" style="566"/>
    <col min="4353" max="4353" width="9.5" style="566" customWidth="1"/>
    <col min="4354" max="4354" width="9.33203125" style="566" customWidth="1"/>
    <col min="4355" max="4356" width="11" style="566" customWidth="1"/>
    <col min="4357" max="4357" width="9.5" style="566" customWidth="1"/>
    <col min="4358" max="4358" width="9.1640625" style="566" customWidth="1"/>
    <col min="4359" max="4359" width="10.1640625" style="566" customWidth="1"/>
    <col min="4360" max="4360" width="8.6640625" style="566" customWidth="1"/>
    <col min="4361" max="4361" width="8.33203125" style="566" customWidth="1"/>
    <col min="4362" max="4362" width="4.83203125" style="566" customWidth="1"/>
    <col min="4363" max="4608" width="9.1640625" style="566"/>
    <col min="4609" max="4609" width="9.5" style="566" customWidth="1"/>
    <col min="4610" max="4610" width="9.33203125" style="566" customWidth="1"/>
    <col min="4611" max="4612" width="11" style="566" customWidth="1"/>
    <col min="4613" max="4613" width="9.5" style="566" customWidth="1"/>
    <col min="4614" max="4614" width="9.1640625" style="566" customWidth="1"/>
    <col min="4615" max="4615" width="10.1640625" style="566" customWidth="1"/>
    <col min="4616" max="4616" width="8.6640625" style="566" customWidth="1"/>
    <col min="4617" max="4617" width="8.33203125" style="566" customWidth="1"/>
    <col min="4618" max="4618" width="4.83203125" style="566" customWidth="1"/>
    <col min="4619" max="4864" width="9.1640625" style="566"/>
    <col min="4865" max="4865" width="9.5" style="566" customWidth="1"/>
    <col min="4866" max="4866" width="9.33203125" style="566" customWidth="1"/>
    <col min="4867" max="4868" width="11" style="566" customWidth="1"/>
    <col min="4869" max="4869" width="9.5" style="566" customWidth="1"/>
    <col min="4870" max="4870" width="9.1640625" style="566" customWidth="1"/>
    <col min="4871" max="4871" width="10.1640625" style="566" customWidth="1"/>
    <col min="4872" max="4872" width="8.6640625" style="566" customWidth="1"/>
    <col min="4873" max="4873" width="8.33203125" style="566" customWidth="1"/>
    <col min="4874" max="4874" width="4.83203125" style="566" customWidth="1"/>
    <col min="4875" max="5120" width="9.1640625" style="566"/>
    <col min="5121" max="5121" width="9.5" style="566" customWidth="1"/>
    <col min="5122" max="5122" width="9.33203125" style="566" customWidth="1"/>
    <col min="5123" max="5124" width="11" style="566" customWidth="1"/>
    <col min="5125" max="5125" width="9.5" style="566" customWidth="1"/>
    <col min="5126" max="5126" width="9.1640625" style="566" customWidth="1"/>
    <col min="5127" max="5127" width="10.1640625" style="566" customWidth="1"/>
    <col min="5128" max="5128" width="8.6640625" style="566" customWidth="1"/>
    <col min="5129" max="5129" width="8.33203125" style="566" customWidth="1"/>
    <col min="5130" max="5130" width="4.83203125" style="566" customWidth="1"/>
    <col min="5131" max="5376" width="9.1640625" style="566"/>
    <col min="5377" max="5377" width="9.5" style="566" customWidth="1"/>
    <col min="5378" max="5378" width="9.33203125" style="566" customWidth="1"/>
    <col min="5379" max="5380" width="11" style="566" customWidth="1"/>
    <col min="5381" max="5381" width="9.5" style="566" customWidth="1"/>
    <col min="5382" max="5382" width="9.1640625" style="566" customWidth="1"/>
    <col min="5383" max="5383" width="10.1640625" style="566" customWidth="1"/>
    <col min="5384" max="5384" width="8.6640625" style="566" customWidth="1"/>
    <col min="5385" max="5385" width="8.33203125" style="566" customWidth="1"/>
    <col min="5386" max="5386" width="4.83203125" style="566" customWidth="1"/>
    <col min="5387" max="5632" width="9.1640625" style="566"/>
    <col min="5633" max="5633" width="9.5" style="566" customWidth="1"/>
    <col min="5634" max="5634" width="9.33203125" style="566" customWidth="1"/>
    <col min="5635" max="5636" width="11" style="566" customWidth="1"/>
    <col min="5637" max="5637" width="9.5" style="566" customWidth="1"/>
    <col min="5638" max="5638" width="9.1640625" style="566" customWidth="1"/>
    <col min="5639" max="5639" width="10.1640625" style="566" customWidth="1"/>
    <col min="5640" max="5640" width="8.6640625" style="566" customWidth="1"/>
    <col min="5641" max="5641" width="8.33203125" style="566" customWidth="1"/>
    <col min="5642" max="5642" width="4.83203125" style="566" customWidth="1"/>
    <col min="5643" max="5888" width="9.1640625" style="566"/>
    <col min="5889" max="5889" width="9.5" style="566" customWidth="1"/>
    <col min="5890" max="5890" width="9.33203125" style="566" customWidth="1"/>
    <col min="5891" max="5892" width="11" style="566" customWidth="1"/>
    <col min="5893" max="5893" width="9.5" style="566" customWidth="1"/>
    <col min="5894" max="5894" width="9.1640625" style="566" customWidth="1"/>
    <col min="5895" max="5895" width="10.1640625" style="566" customWidth="1"/>
    <col min="5896" max="5896" width="8.6640625" style="566" customWidth="1"/>
    <col min="5897" max="5897" width="8.33203125" style="566" customWidth="1"/>
    <col min="5898" max="5898" width="4.83203125" style="566" customWidth="1"/>
    <col min="5899" max="6144" width="9.1640625" style="566"/>
    <col min="6145" max="6145" width="9.5" style="566" customWidth="1"/>
    <col min="6146" max="6146" width="9.33203125" style="566" customWidth="1"/>
    <col min="6147" max="6148" width="11" style="566" customWidth="1"/>
    <col min="6149" max="6149" width="9.5" style="566" customWidth="1"/>
    <col min="6150" max="6150" width="9.1640625" style="566" customWidth="1"/>
    <col min="6151" max="6151" width="10.1640625" style="566" customWidth="1"/>
    <col min="6152" max="6152" width="8.6640625" style="566" customWidth="1"/>
    <col min="6153" max="6153" width="8.33203125" style="566" customWidth="1"/>
    <col min="6154" max="6154" width="4.83203125" style="566" customWidth="1"/>
    <col min="6155" max="6400" width="9.1640625" style="566"/>
    <col min="6401" max="6401" width="9.5" style="566" customWidth="1"/>
    <col min="6402" max="6402" width="9.33203125" style="566" customWidth="1"/>
    <col min="6403" max="6404" width="11" style="566" customWidth="1"/>
    <col min="6405" max="6405" width="9.5" style="566" customWidth="1"/>
    <col min="6406" max="6406" width="9.1640625" style="566" customWidth="1"/>
    <col min="6407" max="6407" width="10.1640625" style="566" customWidth="1"/>
    <col min="6408" max="6408" width="8.6640625" style="566" customWidth="1"/>
    <col min="6409" max="6409" width="8.33203125" style="566" customWidth="1"/>
    <col min="6410" max="6410" width="4.83203125" style="566" customWidth="1"/>
    <col min="6411" max="6656" width="9.1640625" style="566"/>
    <col min="6657" max="6657" width="9.5" style="566" customWidth="1"/>
    <col min="6658" max="6658" width="9.33203125" style="566" customWidth="1"/>
    <col min="6659" max="6660" width="11" style="566" customWidth="1"/>
    <col min="6661" max="6661" width="9.5" style="566" customWidth="1"/>
    <col min="6662" max="6662" width="9.1640625" style="566" customWidth="1"/>
    <col min="6663" max="6663" width="10.1640625" style="566" customWidth="1"/>
    <col min="6664" max="6664" width="8.6640625" style="566" customWidth="1"/>
    <col min="6665" max="6665" width="8.33203125" style="566" customWidth="1"/>
    <col min="6666" max="6666" width="4.83203125" style="566" customWidth="1"/>
    <col min="6667" max="6912" width="9.1640625" style="566"/>
    <col min="6913" max="6913" width="9.5" style="566" customWidth="1"/>
    <col min="6914" max="6914" width="9.33203125" style="566" customWidth="1"/>
    <col min="6915" max="6916" width="11" style="566" customWidth="1"/>
    <col min="6917" max="6917" width="9.5" style="566" customWidth="1"/>
    <col min="6918" max="6918" width="9.1640625" style="566" customWidth="1"/>
    <col min="6919" max="6919" width="10.1640625" style="566" customWidth="1"/>
    <col min="6920" max="6920" width="8.6640625" style="566" customWidth="1"/>
    <col min="6921" max="6921" width="8.33203125" style="566" customWidth="1"/>
    <col min="6922" max="6922" width="4.83203125" style="566" customWidth="1"/>
    <col min="6923" max="7168" width="9.1640625" style="566"/>
    <col min="7169" max="7169" width="9.5" style="566" customWidth="1"/>
    <col min="7170" max="7170" width="9.33203125" style="566" customWidth="1"/>
    <col min="7171" max="7172" width="11" style="566" customWidth="1"/>
    <col min="7173" max="7173" width="9.5" style="566" customWidth="1"/>
    <col min="7174" max="7174" width="9.1640625" style="566" customWidth="1"/>
    <col min="7175" max="7175" width="10.1640625" style="566" customWidth="1"/>
    <col min="7176" max="7176" width="8.6640625" style="566" customWidth="1"/>
    <col min="7177" max="7177" width="8.33203125" style="566" customWidth="1"/>
    <col min="7178" max="7178" width="4.83203125" style="566" customWidth="1"/>
    <col min="7179" max="7424" width="9.1640625" style="566"/>
    <col min="7425" max="7425" width="9.5" style="566" customWidth="1"/>
    <col min="7426" max="7426" width="9.33203125" style="566" customWidth="1"/>
    <col min="7427" max="7428" width="11" style="566" customWidth="1"/>
    <col min="7429" max="7429" width="9.5" style="566" customWidth="1"/>
    <col min="7430" max="7430" width="9.1640625" style="566" customWidth="1"/>
    <col min="7431" max="7431" width="10.1640625" style="566" customWidth="1"/>
    <col min="7432" max="7432" width="8.6640625" style="566" customWidth="1"/>
    <col min="7433" max="7433" width="8.33203125" style="566" customWidth="1"/>
    <col min="7434" max="7434" width="4.83203125" style="566" customWidth="1"/>
    <col min="7435" max="7680" width="9.1640625" style="566"/>
    <col min="7681" max="7681" width="9.5" style="566" customWidth="1"/>
    <col min="7682" max="7682" width="9.33203125" style="566" customWidth="1"/>
    <col min="7683" max="7684" width="11" style="566" customWidth="1"/>
    <col min="7685" max="7685" width="9.5" style="566" customWidth="1"/>
    <col min="7686" max="7686" width="9.1640625" style="566" customWidth="1"/>
    <col min="7687" max="7687" width="10.1640625" style="566" customWidth="1"/>
    <col min="7688" max="7688" width="8.6640625" style="566" customWidth="1"/>
    <col min="7689" max="7689" width="8.33203125" style="566" customWidth="1"/>
    <col min="7690" max="7690" width="4.83203125" style="566" customWidth="1"/>
    <col min="7691" max="7936" width="9.1640625" style="566"/>
    <col min="7937" max="7937" width="9.5" style="566" customWidth="1"/>
    <col min="7938" max="7938" width="9.33203125" style="566" customWidth="1"/>
    <col min="7939" max="7940" width="11" style="566" customWidth="1"/>
    <col min="7941" max="7941" width="9.5" style="566" customWidth="1"/>
    <col min="7942" max="7942" width="9.1640625" style="566" customWidth="1"/>
    <col min="7943" max="7943" width="10.1640625" style="566" customWidth="1"/>
    <col min="7944" max="7944" width="8.6640625" style="566" customWidth="1"/>
    <col min="7945" max="7945" width="8.33203125" style="566" customWidth="1"/>
    <col min="7946" max="7946" width="4.83203125" style="566" customWidth="1"/>
    <col min="7947" max="8192" width="9.1640625" style="566"/>
    <col min="8193" max="8193" width="9.5" style="566" customWidth="1"/>
    <col min="8194" max="8194" width="9.33203125" style="566" customWidth="1"/>
    <col min="8195" max="8196" width="11" style="566" customWidth="1"/>
    <col min="8197" max="8197" width="9.5" style="566" customWidth="1"/>
    <col min="8198" max="8198" width="9.1640625" style="566" customWidth="1"/>
    <col min="8199" max="8199" width="10.1640625" style="566" customWidth="1"/>
    <col min="8200" max="8200" width="8.6640625" style="566" customWidth="1"/>
    <col min="8201" max="8201" width="8.33203125" style="566" customWidth="1"/>
    <col min="8202" max="8202" width="4.83203125" style="566" customWidth="1"/>
    <col min="8203" max="8448" width="9.1640625" style="566"/>
    <col min="8449" max="8449" width="9.5" style="566" customWidth="1"/>
    <col min="8450" max="8450" width="9.33203125" style="566" customWidth="1"/>
    <col min="8451" max="8452" width="11" style="566" customWidth="1"/>
    <col min="8453" max="8453" width="9.5" style="566" customWidth="1"/>
    <col min="8454" max="8454" width="9.1640625" style="566" customWidth="1"/>
    <col min="8455" max="8455" width="10.1640625" style="566" customWidth="1"/>
    <col min="8456" max="8456" width="8.6640625" style="566" customWidth="1"/>
    <col min="8457" max="8457" width="8.33203125" style="566" customWidth="1"/>
    <col min="8458" max="8458" width="4.83203125" style="566" customWidth="1"/>
    <col min="8459" max="8704" width="9.1640625" style="566"/>
    <col min="8705" max="8705" width="9.5" style="566" customWidth="1"/>
    <col min="8706" max="8706" width="9.33203125" style="566" customWidth="1"/>
    <col min="8707" max="8708" width="11" style="566" customWidth="1"/>
    <col min="8709" max="8709" width="9.5" style="566" customWidth="1"/>
    <col min="8710" max="8710" width="9.1640625" style="566" customWidth="1"/>
    <col min="8711" max="8711" width="10.1640625" style="566" customWidth="1"/>
    <col min="8712" max="8712" width="8.6640625" style="566" customWidth="1"/>
    <col min="8713" max="8713" width="8.33203125" style="566" customWidth="1"/>
    <col min="8714" max="8714" width="4.83203125" style="566" customWidth="1"/>
    <col min="8715" max="8960" width="9.1640625" style="566"/>
    <col min="8961" max="8961" width="9.5" style="566" customWidth="1"/>
    <col min="8962" max="8962" width="9.33203125" style="566" customWidth="1"/>
    <col min="8963" max="8964" width="11" style="566" customWidth="1"/>
    <col min="8965" max="8965" width="9.5" style="566" customWidth="1"/>
    <col min="8966" max="8966" width="9.1640625" style="566" customWidth="1"/>
    <col min="8967" max="8967" width="10.1640625" style="566" customWidth="1"/>
    <col min="8968" max="8968" width="8.6640625" style="566" customWidth="1"/>
    <col min="8969" max="8969" width="8.33203125" style="566" customWidth="1"/>
    <col min="8970" max="8970" width="4.83203125" style="566" customWidth="1"/>
    <col min="8971" max="9216" width="9.1640625" style="566"/>
    <col min="9217" max="9217" width="9.5" style="566" customWidth="1"/>
    <col min="9218" max="9218" width="9.33203125" style="566" customWidth="1"/>
    <col min="9219" max="9220" width="11" style="566" customWidth="1"/>
    <col min="9221" max="9221" width="9.5" style="566" customWidth="1"/>
    <col min="9222" max="9222" width="9.1640625" style="566" customWidth="1"/>
    <col min="9223" max="9223" width="10.1640625" style="566" customWidth="1"/>
    <col min="9224" max="9224" width="8.6640625" style="566" customWidth="1"/>
    <col min="9225" max="9225" width="8.33203125" style="566" customWidth="1"/>
    <col min="9226" max="9226" width="4.83203125" style="566" customWidth="1"/>
    <col min="9227" max="9472" width="9.1640625" style="566"/>
    <col min="9473" max="9473" width="9.5" style="566" customWidth="1"/>
    <col min="9474" max="9474" width="9.33203125" style="566" customWidth="1"/>
    <col min="9475" max="9476" width="11" style="566" customWidth="1"/>
    <col min="9477" max="9477" width="9.5" style="566" customWidth="1"/>
    <col min="9478" max="9478" width="9.1640625" style="566" customWidth="1"/>
    <col min="9479" max="9479" width="10.1640625" style="566" customWidth="1"/>
    <col min="9480" max="9480" width="8.6640625" style="566" customWidth="1"/>
    <col min="9481" max="9481" width="8.33203125" style="566" customWidth="1"/>
    <col min="9482" max="9482" width="4.83203125" style="566" customWidth="1"/>
    <col min="9483" max="9728" width="9.1640625" style="566"/>
    <col min="9729" max="9729" width="9.5" style="566" customWidth="1"/>
    <col min="9730" max="9730" width="9.33203125" style="566" customWidth="1"/>
    <col min="9731" max="9732" width="11" style="566" customWidth="1"/>
    <col min="9733" max="9733" width="9.5" style="566" customWidth="1"/>
    <col min="9734" max="9734" width="9.1640625" style="566" customWidth="1"/>
    <col min="9735" max="9735" width="10.1640625" style="566" customWidth="1"/>
    <col min="9736" max="9736" width="8.6640625" style="566" customWidth="1"/>
    <col min="9737" max="9737" width="8.33203125" style="566" customWidth="1"/>
    <col min="9738" max="9738" width="4.83203125" style="566" customWidth="1"/>
    <col min="9739" max="9984" width="9.1640625" style="566"/>
    <col min="9985" max="9985" width="9.5" style="566" customWidth="1"/>
    <col min="9986" max="9986" width="9.33203125" style="566" customWidth="1"/>
    <col min="9987" max="9988" width="11" style="566" customWidth="1"/>
    <col min="9989" max="9989" width="9.5" style="566" customWidth="1"/>
    <col min="9990" max="9990" width="9.1640625" style="566" customWidth="1"/>
    <col min="9991" max="9991" width="10.1640625" style="566" customWidth="1"/>
    <col min="9992" max="9992" width="8.6640625" style="566" customWidth="1"/>
    <col min="9993" max="9993" width="8.33203125" style="566" customWidth="1"/>
    <col min="9994" max="9994" width="4.83203125" style="566" customWidth="1"/>
    <col min="9995" max="10240" width="9.1640625" style="566"/>
    <col min="10241" max="10241" width="9.5" style="566" customWidth="1"/>
    <col min="10242" max="10242" width="9.33203125" style="566" customWidth="1"/>
    <col min="10243" max="10244" width="11" style="566" customWidth="1"/>
    <col min="10245" max="10245" width="9.5" style="566" customWidth="1"/>
    <col min="10246" max="10246" width="9.1640625" style="566" customWidth="1"/>
    <col min="10247" max="10247" width="10.1640625" style="566" customWidth="1"/>
    <col min="10248" max="10248" width="8.6640625" style="566" customWidth="1"/>
    <col min="10249" max="10249" width="8.33203125" style="566" customWidth="1"/>
    <col min="10250" max="10250" width="4.83203125" style="566" customWidth="1"/>
    <col min="10251" max="10496" width="9.1640625" style="566"/>
    <col min="10497" max="10497" width="9.5" style="566" customWidth="1"/>
    <col min="10498" max="10498" width="9.33203125" style="566" customWidth="1"/>
    <col min="10499" max="10500" width="11" style="566" customWidth="1"/>
    <col min="10501" max="10501" width="9.5" style="566" customWidth="1"/>
    <col min="10502" max="10502" width="9.1640625" style="566" customWidth="1"/>
    <col min="10503" max="10503" width="10.1640625" style="566" customWidth="1"/>
    <col min="10504" max="10504" width="8.6640625" style="566" customWidth="1"/>
    <col min="10505" max="10505" width="8.33203125" style="566" customWidth="1"/>
    <col min="10506" max="10506" width="4.83203125" style="566" customWidth="1"/>
    <col min="10507" max="10752" width="9.1640625" style="566"/>
    <col min="10753" max="10753" width="9.5" style="566" customWidth="1"/>
    <col min="10754" max="10754" width="9.33203125" style="566" customWidth="1"/>
    <col min="10755" max="10756" width="11" style="566" customWidth="1"/>
    <col min="10757" max="10757" width="9.5" style="566" customWidth="1"/>
    <col min="10758" max="10758" width="9.1640625" style="566" customWidth="1"/>
    <col min="10759" max="10759" width="10.1640625" style="566" customWidth="1"/>
    <col min="10760" max="10760" width="8.6640625" style="566" customWidth="1"/>
    <col min="10761" max="10761" width="8.33203125" style="566" customWidth="1"/>
    <col min="10762" max="10762" width="4.83203125" style="566" customWidth="1"/>
    <col min="10763" max="11008" width="9.1640625" style="566"/>
    <col min="11009" max="11009" width="9.5" style="566" customWidth="1"/>
    <col min="11010" max="11010" width="9.33203125" style="566" customWidth="1"/>
    <col min="11011" max="11012" width="11" style="566" customWidth="1"/>
    <col min="11013" max="11013" width="9.5" style="566" customWidth="1"/>
    <col min="11014" max="11014" width="9.1640625" style="566" customWidth="1"/>
    <col min="11015" max="11015" width="10.1640625" style="566" customWidth="1"/>
    <col min="11016" max="11016" width="8.6640625" style="566" customWidth="1"/>
    <col min="11017" max="11017" width="8.33203125" style="566" customWidth="1"/>
    <col min="11018" max="11018" width="4.83203125" style="566" customWidth="1"/>
    <col min="11019" max="11264" width="9.1640625" style="566"/>
    <col min="11265" max="11265" width="9.5" style="566" customWidth="1"/>
    <col min="11266" max="11266" width="9.33203125" style="566" customWidth="1"/>
    <col min="11267" max="11268" width="11" style="566" customWidth="1"/>
    <col min="11269" max="11269" width="9.5" style="566" customWidth="1"/>
    <col min="11270" max="11270" width="9.1640625" style="566" customWidth="1"/>
    <col min="11271" max="11271" width="10.1640625" style="566" customWidth="1"/>
    <col min="11272" max="11272" width="8.6640625" style="566" customWidth="1"/>
    <col min="11273" max="11273" width="8.33203125" style="566" customWidth="1"/>
    <col min="11274" max="11274" width="4.83203125" style="566" customWidth="1"/>
    <col min="11275" max="11520" width="9.1640625" style="566"/>
    <col min="11521" max="11521" width="9.5" style="566" customWidth="1"/>
    <col min="11522" max="11522" width="9.33203125" style="566" customWidth="1"/>
    <col min="11523" max="11524" width="11" style="566" customWidth="1"/>
    <col min="11525" max="11525" width="9.5" style="566" customWidth="1"/>
    <col min="11526" max="11526" width="9.1640625" style="566" customWidth="1"/>
    <col min="11527" max="11527" width="10.1640625" style="566" customWidth="1"/>
    <col min="11528" max="11528" width="8.6640625" style="566" customWidth="1"/>
    <col min="11529" max="11529" width="8.33203125" style="566" customWidth="1"/>
    <col min="11530" max="11530" width="4.83203125" style="566" customWidth="1"/>
    <col min="11531" max="11776" width="9.1640625" style="566"/>
    <col min="11777" max="11777" width="9.5" style="566" customWidth="1"/>
    <col min="11778" max="11778" width="9.33203125" style="566" customWidth="1"/>
    <col min="11779" max="11780" width="11" style="566" customWidth="1"/>
    <col min="11781" max="11781" width="9.5" style="566" customWidth="1"/>
    <col min="11782" max="11782" width="9.1640625" style="566" customWidth="1"/>
    <col min="11783" max="11783" width="10.1640625" style="566" customWidth="1"/>
    <col min="11784" max="11784" width="8.6640625" style="566" customWidth="1"/>
    <col min="11785" max="11785" width="8.33203125" style="566" customWidth="1"/>
    <col min="11786" max="11786" width="4.83203125" style="566" customWidth="1"/>
    <col min="11787" max="12032" width="9.1640625" style="566"/>
    <col min="12033" max="12033" width="9.5" style="566" customWidth="1"/>
    <col min="12034" max="12034" width="9.33203125" style="566" customWidth="1"/>
    <col min="12035" max="12036" width="11" style="566" customWidth="1"/>
    <col min="12037" max="12037" width="9.5" style="566" customWidth="1"/>
    <col min="12038" max="12038" width="9.1640625" style="566" customWidth="1"/>
    <col min="12039" max="12039" width="10.1640625" style="566" customWidth="1"/>
    <col min="12040" max="12040" width="8.6640625" style="566" customWidth="1"/>
    <col min="12041" max="12041" width="8.33203125" style="566" customWidth="1"/>
    <col min="12042" max="12042" width="4.83203125" style="566" customWidth="1"/>
    <col min="12043" max="12288" width="9.1640625" style="566"/>
    <col min="12289" max="12289" width="9.5" style="566" customWidth="1"/>
    <col min="12290" max="12290" width="9.33203125" style="566" customWidth="1"/>
    <col min="12291" max="12292" width="11" style="566" customWidth="1"/>
    <col min="12293" max="12293" width="9.5" style="566" customWidth="1"/>
    <col min="12294" max="12294" width="9.1640625" style="566" customWidth="1"/>
    <col min="12295" max="12295" width="10.1640625" style="566" customWidth="1"/>
    <col min="12296" max="12296" width="8.6640625" style="566" customWidth="1"/>
    <col min="12297" max="12297" width="8.33203125" style="566" customWidth="1"/>
    <col min="12298" max="12298" width="4.83203125" style="566" customWidth="1"/>
    <col min="12299" max="12544" width="9.1640625" style="566"/>
    <col min="12545" max="12545" width="9.5" style="566" customWidth="1"/>
    <col min="12546" max="12546" width="9.33203125" style="566" customWidth="1"/>
    <col min="12547" max="12548" width="11" style="566" customWidth="1"/>
    <col min="12549" max="12549" width="9.5" style="566" customWidth="1"/>
    <col min="12550" max="12550" width="9.1640625" style="566" customWidth="1"/>
    <col min="12551" max="12551" width="10.1640625" style="566" customWidth="1"/>
    <col min="12552" max="12552" width="8.6640625" style="566" customWidth="1"/>
    <col min="12553" max="12553" width="8.33203125" style="566" customWidth="1"/>
    <col min="12554" max="12554" width="4.83203125" style="566" customWidth="1"/>
    <col min="12555" max="12800" width="9.1640625" style="566"/>
    <col min="12801" max="12801" width="9.5" style="566" customWidth="1"/>
    <col min="12802" max="12802" width="9.33203125" style="566" customWidth="1"/>
    <col min="12803" max="12804" width="11" style="566" customWidth="1"/>
    <col min="12805" max="12805" width="9.5" style="566" customWidth="1"/>
    <col min="12806" max="12806" width="9.1640625" style="566" customWidth="1"/>
    <col min="12807" max="12807" width="10.1640625" style="566" customWidth="1"/>
    <col min="12808" max="12808" width="8.6640625" style="566" customWidth="1"/>
    <col min="12809" max="12809" width="8.33203125" style="566" customWidth="1"/>
    <col min="12810" max="12810" width="4.83203125" style="566" customWidth="1"/>
    <col min="12811" max="13056" width="9.1640625" style="566"/>
    <col min="13057" max="13057" width="9.5" style="566" customWidth="1"/>
    <col min="13058" max="13058" width="9.33203125" style="566" customWidth="1"/>
    <col min="13059" max="13060" width="11" style="566" customWidth="1"/>
    <col min="13061" max="13061" width="9.5" style="566" customWidth="1"/>
    <col min="13062" max="13062" width="9.1640625" style="566" customWidth="1"/>
    <col min="13063" max="13063" width="10.1640625" style="566" customWidth="1"/>
    <col min="13064" max="13064" width="8.6640625" style="566" customWidth="1"/>
    <col min="13065" max="13065" width="8.33203125" style="566" customWidth="1"/>
    <col min="13066" max="13066" width="4.83203125" style="566" customWidth="1"/>
    <col min="13067" max="13312" width="9.1640625" style="566"/>
    <col min="13313" max="13313" width="9.5" style="566" customWidth="1"/>
    <col min="13314" max="13314" width="9.33203125" style="566" customWidth="1"/>
    <col min="13315" max="13316" width="11" style="566" customWidth="1"/>
    <col min="13317" max="13317" width="9.5" style="566" customWidth="1"/>
    <col min="13318" max="13318" width="9.1640625" style="566" customWidth="1"/>
    <col min="13319" max="13319" width="10.1640625" style="566" customWidth="1"/>
    <col min="13320" max="13320" width="8.6640625" style="566" customWidth="1"/>
    <col min="13321" max="13321" width="8.33203125" style="566" customWidth="1"/>
    <col min="13322" max="13322" width="4.83203125" style="566" customWidth="1"/>
    <col min="13323" max="13568" width="9.1640625" style="566"/>
    <col min="13569" max="13569" width="9.5" style="566" customWidth="1"/>
    <col min="13570" max="13570" width="9.33203125" style="566" customWidth="1"/>
    <col min="13571" max="13572" width="11" style="566" customWidth="1"/>
    <col min="13573" max="13573" width="9.5" style="566" customWidth="1"/>
    <col min="13574" max="13574" width="9.1640625" style="566" customWidth="1"/>
    <col min="13575" max="13575" width="10.1640625" style="566" customWidth="1"/>
    <col min="13576" max="13576" width="8.6640625" style="566" customWidth="1"/>
    <col min="13577" max="13577" width="8.33203125" style="566" customWidth="1"/>
    <col min="13578" max="13578" width="4.83203125" style="566" customWidth="1"/>
    <col min="13579" max="13824" width="9.1640625" style="566"/>
    <col min="13825" max="13825" width="9.5" style="566" customWidth="1"/>
    <col min="13826" max="13826" width="9.33203125" style="566" customWidth="1"/>
    <col min="13827" max="13828" width="11" style="566" customWidth="1"/>
    <col min="13829" max="13829" width="9.5" style="566" customWidth="1"/>
    <col min="13830" max="13830" width="9.1640625" style="566" customWidth="1"/>
    <col min="13831" max="13831" width="10.1640625" style="566" customWidth="1"/>
    <col min="13832" max="13832" width="8.6640625" style="566" customWidth="1"/>
    <col min="13833" max="13833" width="8.33203125" style="566" customWidth="1"/>
    <col min="13834" max="13834" width="4.83203125" style="566" customWidth="1"/>
    <col min="13835" max="14080" width="9.1640625" style="566"/>
    <col min="14081" max="14081" width="9.5" style="566" customWidth="1"/>
    <col min="14082" max="14082" width="9.33203125" style="566" customWidth="1"/>
    <col min="14083" max="14084" width="11" style="566" customWidth="1"/>
    <col min="14085" max="14085" width="9.5" style="566" customWidth="1"/>
    <col min="14086" max="14086" width="9.1640625" style="566" customWidth="1"/>
    <col min="14087" max="14087" width="10.1640625" style="566" customWidth="1"/>
    <col min="14088" max="14088" width="8.6640625" style="566" customWidth="1"/>
    <col min="14089" max="14089" width="8.33203125" style="566" customWidth="1"/>
    <col min="14090" max="14090" width="4.83203125" style="566" customWidth="1"/>
    <col min="14091" max="14336" width="9.1640625" style="566"/>
    <col min="14337" max="14337" width="9.5" style="566" customWidth="1"/>
    <col min="14338" max="14338" width="9.33203125" style="566" customWidth="1"/>
    <col min="14339" max="14340" width="11" style="566" customWidth="1"/>
    <col min="14341" max="14341" width="9.5" style="566" customWidth="1"/>
    <col min="14342" max="14342" width="9.1640625" style="566" customWidth="1"/>
    <col min="14343" max="14343" width="10.1640625" style="566" customWidth="1"/>
    <col min="14344" max="14344" width="8.6640625" style="566" customWidth="1"/>
    <col min="14345" max="14345" width="8.33203125" style="566" customWidth="1"/>
    <col min="14346" max="14346" width="4.83203125" style="566" customWidth="1"/>
    <col min="14347" max="14592" width="9.1640625" style="566"/>
    <col min="14593" max="14593" width="9.5" style="566" customWidth="1"/>
    <col min="14594" max="14594" width="9.33203125" style="566" customWidth="1"/>
    <col min="14595" max="14596" width="11" style="566" customWidth="1"/>
    <col min="14597" max="14597" width="9.5" style="566" customWidth="1"/>
    <col min="14598" max="14598" width="9.1640625" style="566" customWidth="1"/>
    <col min="14599" max="14599" width="10.1640625" style="566" customWidth="1"/>
    <col min="14600" max="14600" width="8.6640625" style="566" customWidth="1"/>
    <col min="14601" max="14601" width="8.33203125" style="566" customWidth="1"/>
    <col min="14602" max="14602" width="4.83203125" style="566" customWidth="1"/>
    <col min="14603" max="14848" width="9.1640625" style="566"/>
    <col min="14849" max="14849" width="9.5" style="566" customWidth="1"/>
    <col min="14850" max="14850" width="9.33203125" style="566" customWidth="1"/>
    <col min="14851" max="14852" width="11" style="566" customWidth="1"/>
    <col min="14853" max="14853" width="9.5" style="566" customWidth="1"/>
    <col min="14854" max="14854" width="9.1640625" style="566" customWidth="1"/>
    <col min="14855" max="14855" width="10.1640625" style="566" customWidth="1"/>
    <col min="14856" max="14856" width="8.6640625" style="566" customWidth="1"/>
    <col min="14857" max="14857" width="8.33203125" style="566" customWidth="1"/>
    <col min="14858" max="14858" width="4.83203125" style="566" customWidth="1"/>
    <col min="14859" max="15104" width="9.1640625" style="566"/>
    <col min="15105" max="15105" width="9.5" style="566" customWidth="1"/>
    <col min="15106" max="15106" width="9.33203125" style="566" customWidth="1"/>
    <col min="15107" max="15108" width="11" style="566" customWidth="1"/>
    <col min="15109" max="15109" width="9.5" style="566" customWidth="1"/>
    <col min="15110" max="15110" width="9.1640625" style="566" customWidth="1"/>
    <col min="15111" max="15111" width="10.1640625" style="566" customWidth="1"/>
    <col min="15112" max="15112" width="8.6640625" style="566" customWidth="1"/>
    <col min="15113" max="15113" width="8.33203125" style="566" customWidth="1"/>
    <col min="15114" max="15114" width="4.83203125" style="566" customWidth="1"/>
    <col min="15115" max="15360" width="9.1640625" style="566"/>
    <col min="15361" max="15361" width="9.5" style="566" customWidth="1"/>
    <col min="15362" max="15362" width="9.33203125" style="566" customWidth="1"/>
    <col min="15363" max="15364" width="11" style="566" customWidth="1"/>
    <col min="15365" max="15365" width="9.5" style="566" customWidth="1"/>
    <col min="15366" max="15366" width="9.1640625" style="566" customWidth="1"/>
    <col min="15367" max="15367" width="10.1640625" style="566" customWidth="1"/>
    <col min="15368" max="15368" width="8.6640625" style="566" customWidth="1"/>
    <col min="15369" max="15369" width="8.33203125" style="566" customWidth="1"/>
    <col min="15370" max="15370" width="4.83203125" style="566" customWidth="1"/>
    <col min="15371" max="15616" width="9.1640625" style="566"/>
    <col min="15617" max="15617" width="9.5" style="566" customWidth="1"/>
    <col min="15618" max="15618" width="9.33203125" style="566" customWidth="1"/>
    <col min="15619" max="15620" width="11" style="566" customWidth="1"/>
    <col min="15621" max="15621" width="9.5" style="566" customWidth="1"/>
    <col min="15622" max="15622" width="9.1640625" style="566" customWidth="1"/>
    <col min="15623" max="15623" width="10.1640625" style="566" customWidth="1"/>
    <col min="15624" max="15624" width="8.6640625" style="566" customWidth="1"/>
    <col min="15625" max="15625" width="8.33203125" style="566" customWidth="1"/>
    <col min="15626" max="15626" width="4.83203125" style="566" customWidth="1"/>
    <col min="15627" max="15872" width="9.1640625" style="566"/>
    <col min="15873" max="15873" width="9.5" style="566" customWidth="1"/>
    <col min="15874" max="15874" width="9.33203125" style="566" customWidth="1"/>
    <col min="15875" max="15876" width="11" style="566" customWidth="1"/>
    <col min="15877" max="15877" width="9.5" style="566" customWidth="1"/>
    <col min="15878" max="15878" width="9.1640625" style="566" customWidth="1"/>
    <col min="15879" max="15879" width="10.1640625" style="566" customWidth="1"/>
    <col min="15880" max="15880" width="8.6640625" style="566" customWidth="1"/>
    <col min="15881" max="15881" width="8.33203125" style="566" customWidth="1"/>
    <col min="15882" max="15882" width="4.83203125" style="566" customWidth="1"/>
    <col min="15883" max="16128" width="9.1640625" style="566"/>
    <col min="16129" max="16129" width="9.5" style="566" customWidth="1"/>
    <col min="16130" max="16130" width="9.33203125" style="566" customWidth="1"/>
    <col min="16131" max="16132" width="11" style="566" customWidth="1"/>
    <col min="16133" max="16133" width="9.5" style="566" customWidth="1"/>
    <col min="16134" max="16134" width="9.1640625" style="566" customWidth="1"/>
    <col min="16135" max="16135" width="10.1640625" style="566" customWidth="1"/>
    <col min="16136" max="16136" width="8.6640625" style="566" customWidth="1"/>
    <col min="16137" max="16137" width="8.33203125" style="566" customWidth="1"/>
    <col min="16138" max="16138" width="4.83203125" style="566" customWidth="1"/>
    <col min="16139" max="16384" width="9.1640625" style="566"/>
  </cols>
  <sheetData>
    <row r="1" spans="1:90" s="10" customFormat="1">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9.75" customHeight="1"/>
    <row r="3" spans="1:90" s="4284" customFormat="1" ht="18.75">
      <c r="A3" s="6361" t="s">
        <v>1992</v>
      </c>
      <c r="B3" s="6361"/>
      <c r="C3" s="6361"/>
      <c r="D3" s="6361"/>
      <c r="E3" s="6361"/>
      <c r="F3" s="6361"/>
      <c r="G3" s="6361"/>
      <c r="H3" s="6361"/>
      <c r="I3" s="6361"/>
    </row>
    <row r="4" spans="1:90" s="4284" customFormat="1" ht="4.5" customHeight="1">
      <c r="A4" s="4285"/>
      <c r="B4" s="4285"/>
      <c r="C4" s="4285"/>
      <c r="D4" s="4285"/>
      <c r="E4" s="4285"/>
      <c r="F4" s="4285"/>
      <c r="G4" s="4285"/>
      <c r="H4" s="4285"/>
      <c r="I4" s="4285"/>
    </row>
    <row r="5" spans="1:90" s="534" customFormat="1" ht="29.45" customHeight="1">
      <c r="A5" s="4148" t="s">
        <v>1993</v>
      </c>
    </row>
    <row r="6" spans="1:90" ht="12.75" customHeight="1">
      <c r="B6" s="566" t="s">
        <v>1994</v>
      </c>
    </row>
    <row r="7" spans="1:90" ht="3.75" customHeight="1" thickBot="1"/>
    <row r="8" spans="1:90" ht="18" customHeight="1">
      <c r="A8" s="6460" t="s">
        <v>342</v>
      </c>
      <c r="B8" s="6461"/>
      <c r="C8" s="6462"/>
      <c r="D8" s="6466" t="s">
        <v>1995</v>
      </c>
      <c r="E8" s="6462"/>
      <c r="F8" s="6466" t="s">
        <v>1996</v>
      </c>
      <c r="G8" s="6462"/>
      <c r="H8" s="6466" t="s">
        <v>1997</v>
      </c>
      <c r="I8" s="6468"/>
    </row>
    <row r="9" spans="1:90" ht="9.75" customHeight="1">
      <c r="A9" s="6463"/>
      <c r="B9" s="6464"/>
      <c r="C9" s="6465"/>
      <c r="D9" s="6467"/>
      <c r="E9" s="6465"/>
      <c r="F9" s="6467"/>
      <c r="G9" s="6465"/>
      <c r="H9" s="6467"/>
      <c r="I9" s="6469"/>
    </row>
    <row r="10" spans="1:90" ht="24" customHeight="1">
      <c r="A10" s="4286" t="s">
        <v>1998</v>
      </c>
      <c r="B10" s="4287"/>
      <c r="C10" s="4288"/>
      <c r="D10" s="6470">
        <v>98.5</v>
      </c>
      <c r="E10" s="6470"/>
      <c r="F10" s="6470">
        <v>98.5</v>
      </c>
      <c r="G10" s="6470"/>
      <c r="H10" s="6470">
        <v>98.5</v>
      </c>
      <c r="I10" s="6471"/>
    </row>
    <row r="11" spans="1:90" ht="21" customHeight="1">
      <c r="A11" s="4289" t="s">
        <v>1999</v>
      </c>
      <c r="B11" s="4290"/>
      <c r="C11" s="4291"/>
      <c r="D11" s="6472">
        <v>100.5</v>
      </c>
      <c r="E11" s="6472"/>
      <c r="F11" s="6472">
        <v>100.2</v>
      </c>
      <c r="G11" s="6472"/>
      <c r="H11" s="6472">
        <v>100.3</v>
      </c>
      <c r="I11" s="6473"/>
    </row>
    <row r="12" spans="1:90" ht="19.5" customHeight="1">
      <c r="A12" s="4289" t="s">
        <v>2000</v>
      </c>
      <c r="B12" s="4290"/>
      <c r="C12" s="4291"/>
      <c r="D12" s="6472">
        <v>102.3</v>
      </c>
      <c r="E12" s="6472"/>
      <c r="F12" s="6472">
        <v>102</v>
      </c>
      <c r="G12" s="6472"/>
      <c r="H12" s="6472">
        <v>102.1</v>
      </c>
      <c r="I12" s="6473"/>
    </row>
    <row r="13" spans="1:90" ht="21" customHeight="1">
      <c r="A13" s="4289" t="s">
        <v>2001</v>
      </c>
      <c r="B13" s="4290"/>
      <c r="C13" s="4291"/>
      <c r="D13" s="6472">
        <v>105</v>
      </c>
      <c r="E13" s="6472"/>
      <c r="F13" s="6472">
        <v>104.5</v>
      </c>
      <c r="G13" s="6472"/>
      <c r="H13" s="6472">
        <v>104.7</v>
      </c>
      <c r="I13" s="6473"/>
    </row>
    <row r="14" spans="1:90" ht="21.75" customHeight="1">
      <c r="A14" s="4289" t="s">
        <v>2002</v>
      </c>
      <c r="B14" s="4290"/>
      <c r="C14" s="4291"/>
      <c r="D14" s="6472">
        <v>106.6</v>
      </c>
      <c r="E14" s="6472"/>
      <c r="F14" s="6472">
        <v>106.6</v>
      </c>
      <c r="G14" s="6472"/>
      <c r="H14" s="6472">
        <v>106.6</v>
      </c>
      <c r="I14" s="6473"/>
    </row>
    <row r="15" spans="1:90" ht="21" customHeight="1">
      <c r="A15" s="4289" t="s">
        <v>2003</v>
      </c>
      <c r="B15" s="4290"/>
      <c r="C15" s="4291"/>
      <c r="D15" s="6472">
        <v>113</v>
      </c>
      <c r="E15" s="6472"/>
      <c r="F15" s="6472">
        <v>114.9</v>
      </c>
      <c r="G15" s="6472"/>
      <c r="H15" s="6472">
        <v>114.1</v>
      </c>
      <c r="I15" s="6473"/>
    </row>
    <row r="16" spans="1:90" ht="21.75" customHeight="1">
      <c r="A16" s="4289" t="s">
        <v>2004</v>
      </c>
      <c r="B16" s="4290"/>
      <c r="C16" s="4291"/>
      <c r="D16" s="6472">
        <v>115.6</v>
      </c>
      <c r="E16" s="6472"/>
      <c r="F16" s="6472">
        <v>117.6</v>
      </c>
      <c r="G16" s="6472"/>
      <c r="H16" s="6472">
        <v>116.7</v>
      </c>
      <c r="I16" s="6473"/>
    </row>
    <row r="17" spans="1:9" ht="22.5" customHeight="1">
      <c r="A17" s="4289" t="s">
        <v>2005</v>
      </c>
      <c r="B17" s="4290"/>
      <c r="C17" s="4291"/>
      <c r="D17" s="6472">
        <v>117.6</v>
      </c>
      <c r="E17" s="6472"/>
      <c r="F17" s="6472">
        <v>119.2</v>
      </c>
      <c r="G17" s="6472"/>
      <c r="H17" s="6472">
        <v>118.5</v>
      </c>
      <c r="I17" s="6473"/>
    </row>
    <row r="18" spans="1:9" ht="21.75" customHeight="1">
      <c r="A18" s="4289" t="s">
        <v>2006</v>
      </c>
      <c r="B18" s="4290"/>
      <c r="C18" s="4291"/>
      <c r="D18" s="6472">
        <v>118.3</v>
      </c>
      <c r="E18" s="6472"/>
      <c r="F18" s="6472">
        <v>119.4</v>
      </c>
      <c r="G18" s="6472"/>
      <c r="H18" s="6472">
        <v>118.9</v>
      </c>
      <c r="I18" s="6473"/>
    </row>
    <row r="19" spans="1:9" ht="21" customHeight="1">
      <c r="A19" s="4289" t="s">
        <v>2007</v>
      </c>
      <c r="B19" s="4290"/>
      <c r="C19" s="4291"/>
      <c r="D19" s="6472">
        <v>125.8</v>
      </c>
      <c r="E19" s="6472"/>
      <c r="F19" s="6472">
        <v>124.9</v>
      </c>
      <c r="G19" s="6472"/>
      <c r="H19" s="6472">
        <v>125.3</v>
      </c>
      <c r="I19" s="6473"/>
    </row>
    <row r="20" spans="1:9" ht="21" customHeight="1">
      <c r="A20" s="4289" t="s">
        <v>2008</v>
      </c>
      <c r="B20" s="4290"/>
      <c r="C20" s="4291"/>
      <c r="D20" s="6472">
        <v>144</v>
      </c>
      <c r="E20" s="6472"/>
      <c r="F20" s="6472">
        <v>140.80000000000001</v>
      </c>
      <c r="G20" s="6472"/>
      <c r="H20" s="6472">
        <v>142.19999999999999</v>
      </c>
      <c r="I20" s="6473"/>
    </row>
    <row r="21" spans="1:9" ht="22.5" customHeight="1">
      <c r="A21" s="4289" t="s">
        <v>2009</v>
      </c>
      <c r="B21" s="4290"/>
      <c r="C21" s="4291"/>
      <c r="D21" s="6472">
        <v>185.8</v>
      </c>
      <c r="E21" s="6472"/>
      <c r="F21" s="6472">
        <v>181.9</v>
      </c>
      <c r="G21" s="6472"/>
      <c r="H21" s="6472">
        <v>183.6</v>
      </c>
      <c r="I21" s="6473"/>
    </row>
    <row r="22" spans="1:9" ht="22.5" customHeight="1">
      <c r="A22" s="4289" t="s">
        <v>2010</v>
      </c>
      <c r="B22" s="4290"/>
      <c r="C22" s="4291"/>
      <c r="D22" s="6472">
        <v>214.7</v>
      </c>
      <c r="E22" s="6472"/>
      <c r="F22" s="6472">
        <v>207.6</v>
      </c>
      <c r="G22" s="6472"/>
      <c r="H22" s="6472">
        <v>210.6</v>
      </c>
      <c r="I22" s="6473"/>
    </row>
    <row r="23" spans="1:9" ht="22.5" customHeight="1">
      <c r="A23" s="4292" t="s">
        <v>2011</v>
      </c>
      <c r="B23" s="4293"/>
      <c r="C23" s="4294"/>
      <c r="D23" s="6472">
        <v>241.6</v>
      </c>
      <c r="E23" s="6472"/>
      <c r="F23" s="6472">
        <v>231.9</v>
      </c>
      <c r="G23" s="6472"/>
      <c r="H23" s="6472">
        <v>236.1</v>
      </c>
      <c r="I23" s="6473"/>
    </row>
    <row r="24" spans="1:9" ht="6.75" customHeight="1" thickBot="1">
      <c r="A24" s="4295"/>
      <c r="B24" s="4296"/>
      <c r="C24" s="4297"/>
      <c r="D24" s="4298"/>
      <c r="E24" s="4299"/>
      <c r="F24" s="4298"/>
      <c r="G24" s="4299"/>
      <c r="H24" s="4298"/>
      <c r="I24" s="4300"/>
    </row>
    <row r="25" spans="1:9" ht="8.25" customHeight="1"/>
    <row r="26" spans="1:9" s="534" customFormat="1" ht="30.75" customHeight="1">
      <c r="A26" s="4301" t="s">
        <v>2012</v>
      </c>
    </row>
    <row r="27" spans="1:9" ht="4.5" customHeight="1" thickBot="1"/>
    <row r="28" spans="1:9" s="564" customFormat="1" ht="30" customHeight="1" thickBot="1">
      <c r="A28" s="6474" t="s">
        <v>2013</v>
      </c>
      <c r="B28" s="6475"/>
      <c r="C28" s="6474" t="s">
        <v>2014</v>
      </c>
      <c r="D28" s="6475"/>
      <c r="E28" s="6474" t="s">
        <v>2015</v>
      </c>
      <c r="F28" s="6475"/>
      <c r="G28" s="6474" t="s">
        <v>2016</v>
      </c>
      <c r="H28" s="6475"/>
    </row>
    <row r="29" spans="1:9" ht="38.25" customHeight="1" thickBot="1">
      <c r="A29" s="4302" t="s">
        <v>342</v>
      </c>
      <c r="B29" s="4303" t="s">
        <v>2017</v>
      </c>
      <c r="C29" s="4302" t="s">
        <v>342</v>
      </c>
      <c r="D29" s="4303" t="s">
        <v>2017</v>
      </c>
      <c r="E29" s="4302" t="s">
        <v>342</v>
      </c>
      <c r="F29" s="4303" t="s">
        <v>2017</v>
      </c>
      <c r="G29" s="4302" t="s">
        <v>342</v>
      </c>
      <c r="H29" s="4303" t="s">
        <v>2017</v>
      </c>
    </row>
    <row r="30" spans="1:9" ht="10.5" customHeight="1">
      <c r="A30" s="4304"/>
      <c r="B30" s="4305"/>
      <c r="C30" s="4304"/>
      <c r="D30" s="4306"/>
      <c r="E30" s="4304"/>
      <c r="F30" s="4304"/>
      <c r="G30" s="4304"/>
      <c r="H30" s="4304"/>
    </row>
    <row r="31" spans="1:9" ht="21.75" customHeight="1">
      <c r="A31" s="4307">
        <v>1976</v>
      </c>
      <c r="B31" s="4308">
        <v>101.2</v>
      </c>
      <c r="C31" s="4307">
        <v>1982</v>
      </c>
      <c r="D31" s="4308">
        <v>100.9</v>
      </c>
      <c r="E31" s="4307">
        <v>1987</v>
      </c>
      <c r="F31" s="4309">
        <v>100.1</v>
      </c>
      <c r="G31" s="4309">
        <v>1992</v>
      </c>
      <c r="H31" s="4309">
        <v>103.5</v>
      </c>
    </row>
    <row r="32" spans="1:9" ht="23.25" customHeight="1">
      <c r="A32" s="4307">
        <v>1977</v>
      </c>
      <c r="B32" s="4308">
        <v>110.5</v>
      </c>
      <c r="C32" s="4307">
        <v>1983</v>
      </c>
      <c r="D32" s="4308">
        <v>106.6</v>
      </c>
      <c r="E32" s="4307">
        <v>1988</v>
      </c>
      <c r="F32" s="4309">
        <v>109.3</v>
      </c>
      <c r="G32" s="4309">
        <v>1993</v>
      </c>
      <c r="H32" s="4309">
        <v>114.4</v>
      </c>
    </row>
    <row r="33" spans="1:8" ht="24" customHeight="1">
      <c r="A33" s="4307">
        <v>1978</v>
      </c>
      <c r="B33" s="4308">
        <v>119.9</v>
      </c>
      <c r="C33" s="4307">
        <v>1984</v>
      </c>
      <c r="D33" s="4308">
        <v>114.5</v>
      </c>
      <c r="E33" s="4307">
        <v>1989</v>
      </c>
      <c r="F33" s="4309">
        <v>123.1</v>
      </c>
      <c r="G33" s="4309">
        <v>1994</v>
      </c>
      <c r="H33" s="4309">
        <v>122.7</v>
      </c>
    </row>
    <row r="34" spans="1:8" ht="23.25" customHeight="1">
      <c r="A34" s="4307">
        <v>1979</v>
      </c>
      <c r="B34" s="4308">
        <v>137.30000000000001</v>
      </c>
      <c r="C34" s="4307">
        <v>1985</v>
      </c>
      <c r="D34" s="4308">
        <v>122.1</v>
      </c>
      <c r="E34" s="4307">
        <v>1990</v>
      </c>
      <c r="F34" s="4309">
        <v>139.69999999999999</v>
      </c>
      <c r="G34" s="4309">
        <v>1995</v>
      </c>
      <c r="H34" s="4309">
        <v>130.1</v>
      </c>
    </row>
    <row r="35" spans="1:8" ht="24.75" customHeight="1">
      <c r="A35" s="4307">
        <v>1980</v>
      </c>
      <c r="B35" s="4308">
        <v>194.9</v>
      </c>
      <c r="C35" s="4307">
        <v>1986</v>
      </c>
      <c r="D35" s="4308">
        <v>124.3</v>
      </c>
      <c r="E35" s="4307">
        <v>1991</v>
      </c>
      <c r="F35" s="4309">
        <v>149.5</v>
      </c>
      <c r="G35" s="4309">
        <v>1996</v>
      </c>
      <c r="H35" s="4309">
        <v>138.69999999999999</v>
      </c>
    </row>
    <row r="36" spans="1:8" ht="29.25" customHeight="1" thickBot="1">
      <c r="A36" s="4310">
        <v>1981</v>
      </c>
      <c r="B36" s="4311">
        <v>223.1</v>
      </c>
      <c r="C36" s="4312"/>
      <c r="D36" s="4311"/>
      <c r="E36" s="4312"/>
      <c r="F36" s="4312"/>
      <c r="G36" s="4312"/>
      <c r="H36" s="4312"/>
    </row>
    <row r="37" spans="1:8" ht="5.25" customHeight="1"/>
    <row r="38" spans="1:8" ht="14.1" customHeight="1"/>
    <row r="39" spans="1:8" ht="14.1" customHeight="1"/>
    <row r="40" spans="1:8" ht="8.25" customHeight="1"/>
  </sheetData>
  <mergeCells count="52">
    <mergeCell ref="A28:B28"/>
    <mergeCell ref="C28:D28"/>
    <mergeCell ref="E28:F28"/>
    <mergeCell ref="G28:H28"/>
    <mergeCell ref="D22:E22"/>
    <mergeCell ref="F22:G22"/>
    <mergeCell ref="H22:I22"/>
    <mergeCell ref="D23:E23"/>
    <mergeCell ref="F23:G23"/>
    <mergeCell ref="H23:I23"/>
    <mergeCell ref="D20:E20"/>
    <mergeCell ref="F20:G20"/>
    <mergeCell ref="H20:I20"/>
    <mergeCell ref="D21:E21"/>
    <mergeCell ref="F21:G21"/>
    <mergeCell ref="H21:I21"/>
    <mergeCell ref="D18:E18"/>
    <mergeCell ref="F18:G18"/>
    <mergeCell ref="H18:I18"/>
    <mergeCell ref="D19:E19"/>
    <mergeCell ref="F19:G19"/>
    <mergeCell ref="H19:I19"/>
    <mergeCell ref="D16:E16"/>
    <mergeCell ref="F16:G16"/>
    <mergeCell ref="H16:I16"/>
    <mergeCell ref="D17:E17"/>
    <mergeCell ref="F17:G17"/>
    <mergeCell ref="H17:I17"/>
    <mergeCell ref="D14:E14"/>
    <mergeCell ref="F14:G14"/>
    <mergeCell ref="H14:I14"/>
    <mergeCell ref="D15:E15"/>
    <mergeCell ref="F15:G15"/>
    <mergeCell ref="H15:I15"/>
    <mergeCell ref="D12:E12"/>
    <mergeCell ref="F12:G12"/>
    <mergeCell ref="H12:I12"/>
    <mergeCell ref="D13:E13"/>
    <mergeCell ref="F13:G13"/>
    <mergeCell ref="H13:I13"/>
    <mergeCell ref="D10:E10"/>
    <mergeCell ref="F10:G10"/>
    <mergeCell ref="H10:I10"/>
    <mergeCell ref="D11:E11"/>
    <mergeCell ref="F11:G11"/>
    <mergeCell ref="H11:I11"/>
    <mergeCell ref="A1:C1"/>
    <mergeCell ref="A3:I3"/>
    <mergeCell ref="A8:C9"/>
    <mergeCell ref="D8:E9"/>
    <mergeCell ref="F8:G9"/>
    <mergeCell ref="H8:I9"/>
  </mergeCells>
  <hyperlinks>
    <hyperlink ref="A1" location="CONTENT!A1" display="Back to table of contents"/>
  </hyperlinks>
  <pageMargins left="0.3" right="0" top="0.85" bottom="0" header="0.59055118110236204" footer="0.511811023622047"/>
  <pageSetup paperSize="9"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CK19"/>
  <sheetViews>
    <sheetView workbookViewId="0">
      <selection activeCell="N1" sqref="N1:N1048576"/>
    </sheetView>
  </sheetViews>
  <sheetFormatPr defaultColWidth="9.1640625" defaultRowHeight="12.75"/>
  <cols>
    <col min="1" max="1" width="17" style="564" customWidth="1"/>
    <col min="2" max="7" width="10.83203125" style="4150" customWidth="1"/>
    <col min="8" max="13" width="10.83203125" style="564" customWidth="1"/>
    <col min="14" max="14" width="5.5" style="564" customWidth="1"/>
    <col min="15" max="255" width="9.1640625" style="564"/>
    <col min="256" max="256" width="17" style="564" customWidth="1"/>
    <col min="257" max="268" width="11.83203125" style="564" customWidth="1"/>
    <col min="269" max="269" width="5.6640625" style="564" customWidth="1"/>
    <col min="270" max="270" width="5.5" style="564" customWidth="1"/>
    <col min="271" max="511" width="9.1640625" style="564"/>
    <col min="512" max="512" width="17" style="564" customWidth="1"/>
    <col min="513" max="524" width="11.83203125" style="564" customWidth="1"/>
    <col min="525" max="525" width="5.6640625" style="564" customWidth="1"/>
    <col min="526" max="526" width="5.5" style="564" customWidth="1"/>
    <col min="527" max="767" width="9.1640625" style="564"/>
    <col min="768" max="768" width="17" style="564" customWidth="1"/>
    <col min="769" max="780" width="11.83203125" style="564" customWidth="1"/>
    <col min="781" max="781" width="5.6640625" style="564" customWidth="1"/>
    <col min="782" max="782" width="5.5" style="564" customWidth="1"/>
    <col min="783" max="1023" width="9.1640625" style="564"/>
    <col min="1024" max="1024" width="17" style="564" customWidth="1"/>
    <col min="1025" max="1036" width="11.83203125" style="564" customWidth="1"/>
    <col min="1037" max="1037" width="5.6640625" style="564" customWidth="1"/>
    <col min="1038" max="1038" width="5.5" style="564" customWidth="1"/>
    <col min="1039" max="1279" width="9.1640625" style="564"/>
    <col min="1280" max="1280" width="17" style="564" customWidth="1"/>
    <col min="1281" max="1292" width="11.83203125" style="564" customWidth="1"/>
    <col min="1293" max="1293" width="5.6640625" style="564" customWidth="1"/>
    <col min="1294" max="1294" width="5.5" style="564" customWidth="1"/>
    <col min="1295" max="1535" width="9.1640625" style="564"/>
    <col min="1536" max="1536" width="17" style="564" customWidth="1"/>
    <col min="1537" max="1548" width="11.83203125" style="564" customWidth="1"/>
    <col min="1549" max="1549" width="5.6640625" style="564" customWidth="1"/>
    <col min="1550" max="1550" width="5.5" style="564" customWidth="1"/>
    <col min="1551" max="1791" width="9.1640625" style="564"/>
    <col min="1792" max="1792" width="17" style="564" customWidth="1"/>
    <col min="1793" max="1804" width="11.83203125" style="564" customWidth="1"/>
    <col min="1805" max="1805" width="5.6640625" style="564" customWidth="1"/>
    <col min="1806" max="1806" width="5.5" style="564" customWidth="1"/>
    <col min="1807" max="2047" width="9.1640625" style="564"/>
    <col min="2048" max="2048" width="17" style="564" customWidth="1"/>
    <col min="2049" max="2060" width="11.83203125" style="564" customWidth="1"/>
    <col min="2061" max="2061" width="5.6640625" style="564" customWidth="1"/>
    <col min="2062" max="2062" width="5.5" style="564" customWidth="1"/>
    <col min="2063" max="2303" width="9.1640625" style="564"/>
    <col min="2304" max="2304" width="17" style="564" customWidth="1"/>
    <col min="2305" max="2316" width="11.83203125" style="564" customWidth="1"/>
    <col min="2317" max="2317" width="5.6640625" style="564" customWidth="1"/>
    <col min="2318" max="2318" width="5.5" style="564" customWidth="1"/>
    <col min="2319" max="2559" width="9.1640625" style="564"/>
    <col min="2560" max="2560" width="17" style="564" customWidth="1"/>
    <col min="2561" max="2572" width="11.83203125" style="564" customWidth="1"/>
    <col min="2573" max="2573" width="5.6640625" style="564" customWidth="1"/>
    <col min="2574" max="2574" width="5.5" style="564" customWidth="1"/>
    <col min="2575" max="2815" width="9.1640625" style="564"/>
    <col min="2816" max="2816" width="17" style="564" customWidth="1"/>
    <col min="2817" max="2828" width="11.83203125" style="564" customWidth="1"/>
    <col min="2829" max="2829" width="5.6640625" style="564" customWidth="1"/>
    <col min="2830" max="2830" width="5.5" style="564" customWidth="1"/>
    <col min="2831" max="3071" width="9.1640625" style="564"/>
    <col min="3072" max="3072" width="17" style="564" customWidth="1"/>
    <col min="3073" max="3084" width="11.83203125" style="564" customWidth="1"/>
    <col min="3085" max="3085" width="5.6640625" style="564" customWidth="1"/>
    <col min="3086" max="3086" width="5.5" style="564" customWidth="1"/>
    <col min="3087" max="3327" width="9.1640625" style="564"/>
    <col min="3328" max="3328" width="17" style="564" customWidth="1"/>
    <col min="3329" max="3340" width="11.83203125" style="564" customWidth="1"/>
    <col min="3341" max="3341" width="5.6640625" style="564" customWidth="1"/>
    <col min="3342" max="3342" width="5.5" style="564" customWidth="1"/>
    <col min="3343" max="3583" width="9.1640625" style="564"/>
    <col min="3584" max="3584" width="17" style="564" customWidth="1"/>
    <col min="3585" max="3596" width="11.83203125" style="564" customWidth="1"/>
    <col min="3597" max="3597" width="5.6640625" style="564" customWidth="1"/>
    <col min="3598" max="3598" width="5.5" style="564" customWidth="1"/>
    <col min="3599" max="3839" width="9.1640625" style="564"/>
    <col min="3840" max="3840" width="17" style="564" customWidth="1"/>
    <col min="3841" max="3852" width="11.83203125" style="564" customWidth="1"/>
    <col min="3853" max="3853" width="5.6640625" style="564" customWidth="1"/>
    <col min="3854" max="3854" width="5.5" style="564" customWidth="1"/>
    <col min="3855" max="4095" width="9.1640625" style="564"/>
    <col min="4096" max="4096" width="17" style="564" customWidth="1"/>
    <col min="4097" max="4108" width="11.83203125" style="564" customWidth="1"/>
    <col min="4109" max="4109" width="5.6640625" style="564" customWidth="1"/>
    <col min="4110" max="4110" width="5.5" style="564" customWidth="1"/>
    <col min="4111" max="4351" width="9.1640625" style="564"/>
    <col min="4352" max="4352" width="17" style="564" customWidth="1"/>
    <col min="4353" max="4364" width="11.83203125" style="564" customWidth="1"/>
    <col min="4365" max="4365" width="5.6640625" style="564" customWidth="1"/>
    <col min="4366" max="4366" width="5.5" style="564" customWidth="1"/>
    <col min="4367" max="4607" width="9.1640625" style="564"/>
    <col min="4608" max="4608" width="17" style="564" customWidth="1"/>
    <col min="4609" max="4620" width="11.83203125" style="564" customWidth="1"/>
    <col min="4621" max="4621" width="5.6640625" style="564" customWidth="1"/>
    <col min="4622" max="4622" width="5.5" style="564" customWidth="1"/>
    <col min="4623" max="4863" width="9.1640625" style="564"/>
    <col min="4864" max="4864" width="17" style="564" customWidth="1"/>
    <col min="4865" max="4876" width="11.83203125" style="564" customWidth="1"/>
    <col min="4877" max="4877" width="5.6640625" style="564" customWidth="1"/>
    <col min="4878" max="4878" width="5.5" style="564" customWidth="1"/>
    <col min="4879" max="5119" width="9.1640625" style="564"/>
    <col min="5120" max="5120" width="17" style="564" customWidth="1"/>
    <col min="5121" max="5132" width="11.83203125" style="564" customWidth="1"/>
    <col min="5133" max="5133" width="5.6640625" style="564" customWidth="1"/>
    <col min="5134" max="5134" width="5.5" style="564" customWidth="1"/>
    <col min="5135" max="5375" width="9.1640625" style="564"/>
    <col min="5376" max="5376" width="17" style="564" customWidth="1"/>
    <col min="5377" max="5388" width="11.83203125" style="564" customWidth="1"/>
    <col min="5389" max="5389" width="5.6640625" style="564" customWidth="1"/>
    <col min="5390" max="5390" width="5.5" style="564" customWidth="1"/>
    <col min="5391" max="5631" width="9.1640625" style="564"/>
    <col min="5632" max="5632" width="17" style="564" customWidth="1"/>
    <col min="5633" max="5644" width="11.83203125" style="564" customWidth="1"/>
    <col min="5645" max="5645" width="5.6640625" style="564" customWidth="1"/>
    <col min="5646" max="5646" width="5.5" style="564" customWidth="1"/>
    <col min="5647" max="5887" width="9.1640625" style="564"/>
    <col min="5888" max="5888" width="17" style="564" customWidth="1"/>
    <col min="5889" max="5900" width="11.83203125" style="564" customWidth="1"/>
    <col min="5901" max="5901" width="5.6640625" style="564" customWidth="1"/>
    <col min="5902" max="5902" width="5.5" style="564" customWidth="1"/>
    <col min="5903" max="6143" width="9.1640625" style="564"/>
    <col min="6144" max="6144" width="17" style="564" customWidth="1"/>
    <col min="6145" max="6156" width="11.83203125" style="564" customWidth="1"/>
    <col min="6157" max="6157" width="5.6640625" style="564" customWidth="1"/>
    <col min="6158" max="6158" width="5.5" style="564" customWidth="1"/>
    <col min="6159" max="6399" width="9.1640625" style="564"/>
    <col min="6400" max="6400" width="17" style="564" customWidth="1"/>
    <col min="6401" max="6412" width="11.83203125" style="564" customWidth="1"/>
    <col min="6413" max="6413" width="5.6640625" style="564" customWidth="1"/>
    <col min="6414" max="6414" width="5.5" style="564" customWidth="1"/>
    <col min="6415" max="6655" width="9.1640625" style="564"/>
    <col min="6656" max="6656" width="17" style="564" customWidth="1"/>
    <col min="6657" max="6668" width="11.83203125" style="564" customWidth="1"/>
    <col min="6669" max="6669" width="5.6640625" style="564" customWidth="1"/>
    <col min="6670" max="6670" width="5.5" style="564" customWidth="1"/>
    <col min="6671" max="6911" width="9.1640625" style="564"/>
    <col min="6912" max="6912" width="17" style="564" customWidth="1"/>
    <col min="6913" max="6924" width="11.83203125" style="564" customWidth="1"/>
    <col min="6925" max="6925" width="5.6640625" style="564" customWidth="1"/>
    <col min="6926" max="6926" width="5.5" style="564" customWidth="1"/>
    <col min="6927" max="7167" width="9.1640625" style="564"/>
    <col min="7168" max="7168" width="17" style="564" customWidth="1"/>
    <col min="7169" max="7180" width="11.83203125" style="564" customWidth="1"/>
    <col min="7181" max="7181" width="5.6640625" style="564" customWidth="1"/>
    <col min="7182" max="7182" width="5.5" style="564" customWidth="1"/>
    <col min="7183" max="7423" width="9.1640625" style="564"/>
    <col min="7424" max="7424" width="17" style="564" customWidth="1"/>
    <col min="7425" max="7436" width="11.83203125" style="564" customWidth="1"/>
    <col min="7437" max="7437" width="5.6640625" style="564" customWidth="1"/>
    <col min="7438" max="7438" width="5.5" style="564" customWidth="1"/>
    <col min="7439" max="7679" width="9.1640625" style="564"/>
    <col min="7680" max="7680" width="17" style="564" customWidth="1"/>
    <col min="7681" max="7692" width="11.83203125" style="564" customWidth="1"/>
    <col min="7693" max="7693" width="5.6640625" style="564" customWidth="1"/>
    <col min="7694" max="7694" width="5.5" style="564" customWidth="1"/>
    <col min="7695" max="7935" width="9.1640625" style="564"/>
    <col min="7936" max="7936" width="17" style="564" customWidth="1"/>
    <col min="7937" max="7948" width="11.83203125" style="564" customWidth="1"/>
    <col min="7949" max="7949" width="5.6640625" style="564" customWidth="1"/>
    <col min="7950" max="7950" width="5.5" style="564" customWidth="1"/>
    <col min="7951" max="8191" width="9.1640625" style="564"/>
    <col min="8192" max="8192" width="17" style="564" customWidth="1"/>
    <col min="8193" max="8204" width="11.83203125" style="564" customWidth="1"/>
    <col min="8205" max="8205" width="5.6640625" style="564" customWidth="1"/>
    <col min="8206" max="8206" width="5.5" style="564" customWidth="1"/>
    <col min="8207" max="8447" width="9.1640625" style="564"/>
    <col min="8448" max="8448" width="17" style="564" customWidth="1"/>
    <col min="8449" max="8460" width="11.83203125" style="564" customWidth="1"/>
    <col min="8461" max="8461" width="5.6640625" style="564" customWidth="1"/>
    <col min="8462" max="8462" width="5.5" style="564" customWidth="1"/>
    <col min="8463" max="8703" width="9.1640625" style="564"/>
    <col min="8704" max="8704" width="17" style="564" customWidth="1"/>
    <col min="8705" max="8716" width="11.83203125" style="564" customWidth="1"/>
    <col min="8717" max="8717" width="5.6640625" style="564" customWidth="1"/>
    <col min="8718" max="8718" width="5.5" style="564" customWidth="1"/>
    <col min="8719" max="8959" width="9.1640625" style="564"/>
    <col min="8960" max="8960" width="17" style="564" customWidth="1"/>
    <col min="8961" max="8972" width="11.83203125" style="564" customWidth="1"/>
    <col min="8973" max="8973" width="5.6640625" style="564" customWidth="1"/>
    <col min="8974" max="8974" width="5.5" style="564" customWidth="1"/>
    <col min="8975" max="9215" width="9.1640625" style="564"/>
    <col min="9216" max="9216" width="17" style="564" customWidth="1"/>
    <col min="9217" max="9228" width="11.83203125" style="564" customWidth="1"/>
    <col min="9229" max="9229" width="5.6640625" style="564" customWidth="1"/>
    <col min="9230" max="9230" width="5.5" style="564" customWidth="1"/>
    <col min="9231" max="9471" width="9.1640625" style="564"/>
    <col min="9472" max="9472" width="17" style="564" customWidth="1"/>
    <col min="9473" max="9484" width="11.83203125" style="564" customWidth="1"/>
    <col min="9485" max="9485" width="5.6640625" style="564" customWidth="1"/>
    <col min="9486" max="9486" width="5.5" style="564" customWidth="1"/>
    <col min="9487" max="9727" width="9.1640625" style="564"/>
    <col min="9728" max="9728" width="17" style="564" customWidth="1"/>
    <col min="9729" max="9740" width="11.83203125" style="564" customWidth="1"/>
    <col min="9741" max="9741" width="5.6640625" style="564" customWidth="1"/>
    <col min="9742" max="9742" width="5.5" style="564" customWidth="1"/>
    <col min="9743" max="9983" width="9.1640625" style="564"/>
    <col min="9984" max="9984" width="17" style="564" customWidth="1"/>
    <col min="9985" max="9996" width="11.83203125" style="564" customWidth="1"/>
    <col min="9997" max="9997" width="5.6640625" style="564" customWidth="1"/>
    <col min="9998" max="9998" width="5.5" style="564" customWidth="1"/>
    <col min="9999" max="10239" width="9.1640625" style="564"/>
    <col min="10240" max="10240" width="17" style="564" customWidth="1"/>
    <col min="10241" max="10252" width="11.83203125" style="564" customWidth="1"/>
    <col min="10253" max="10253" width="5.6640625" style="564" customWidth="1"/>
    <col min="10254" max="10254" width="5.5" style="564" customWidth="1"/>
    <col min="10255" max="10495" width="9.1640625" style="564"/>
    <col min="10496" max="10496" width="17" style="564" customWidth="1"/>
    <col min="10497" max="10508" width="11.83203125" style="564" customWidth="1"/>
    <col min="10509" max="10509" width="5.6640625" style="564" customWidth="1"/>
    <col min="10510" max="10510" width="5.5" style="564" customWidth="1"/>
    <col min="10511" max="10751" width="9.1640625" style="564"/>
    <col min="10752" max="10752" width="17" style="564" customWidth="1"/>
    <col min="10753" max="10764" width="11.83203125" style="564" customWidth="1"/>
    <col min="10765" max="10765" width="5.6640625" style="564" customWidth="1"/>
    <col min="10766" max="10766" width="5.5" style="564" customWidth="1"/>
    <col min="10767" max="11007" width="9.1640625" style="564"/>
    <col min="11008" max="11008" width="17" style="564" customWidth="1"/>
    <col min="11009" max="11020" width="11.83203125" style="564" customWidth="1"/>
    <col min="11021" max="11021" width="5.6640625" style="564" customWidth="1"/>
    <col min="11022" max="11022" width="5.5" style="564" customWidth="1"/>
    <col min="11023" max="11263" width="9.1640625" style="564"/>
    <col min="11264" max="11264" width="17" style="564" customWidth="1"/>
    <col min="11265" max="11276" width="11.83203125" style="564" customWidth="1"/>
    <col min="11277" max="11277" width="5.6640625" style="564" customWidth="1"/>
    <col min="11278" max="11278" width="5.5" style="564" customWidth="1"/>
    <col min="11279" max="11519" width="9.1640625" style="564"/>
    <col min="11520" max="11520" width="17" style="564" customWidth="1"/>
    <col min="11521" max="11532" width="11.83203125" style="564" customWidth="1"/>
    <col min="11533" max="11533" width="5.6640625" style="564" customWidth="1"/>
    <col min="11534" max="11534" width="5.5" style="564" customWidth="1"/>
    <col min="11535" max="11775" width="9.1640625" style="564"/>
    <col min="11776" max="11776" width="17" style="564" customWidth="1"/>
    <col min="11777" max="11788" width="11.83203125" style="564" customWidth="1"/>
    <col min="11789" max="11789" width="5.6640625" style="564" customWidth="1"/>
    <col min="11790" max="11790" width="5.5" style="564" customWidth="1"/>
    <col min="11791" max="12031" width="9.1640625" style="564"/>
    <col min="12032" max="12032" width="17" style="564" customWidth="1"/>
    <col min="12033" max="12044" width="11.83203125" style="564" customWidth="1"/>
    <col min="12045" max="12045" width="5.6640625" style="564" customWidth="1"/>
    <col min="12046" max="12046" width="5.5" style="564" customWidth="1"/>
    <col min="12047" max="12287" width="9.1640625" style="564"/>
    <col min="12288" max="12288" width="17" style="564" customWidth="1"/>
    <col min="12289" max="12300" width="11.83203125" style="564" customWidth="1"/>
    <col min="12301" max="12301" width="5.6640625" style="564" customWidth="1"/>
    <col min="12302" max="12302" width="5.5" style="564" customWidth="1"/>
    <col min="12303" max="12543" width="9.1640625" style="564"/>
    <col min="12544" max="12544" width="17" style="564" customWidth="1"/>
    <col min="12545" max="12556" width="11.83203125" style="564" customWidth="1"/>
    <col min="12557" max="12557" width="5.6640625" style="564" customWidth="1"/>
    <col min="12558" max="12558" width="5.5" style="564" customWidth="1"/>
    <col min="12559" max="12799" width="9.1640625" style="564"/>
    <col min="12800" max="12800" width="17" style="564" customWidth="1"/>
    <col min="12801" max="12812" width="11.83203125" style="564" customWidth="1"/>
    <col min="12813" max="12813" width="5.6640625" style="564" customWidth="1"/>
    <col min="12814" max="12814" width="5.5" style="564" customWidth="1"/>
    <col min="12815" max="13055" width="9.1640625" style="564"/>
    <col min="13056" max="13056" width="17" style="564" customWidth="1"/>
    <col min="13057" max="13068" width="11.83203125" style="564" customWidth="1"/>
    <col min="13069" max="13069" width="5.6640625" style="564" customWidth="1"/>
    <col min="13070" max="13070" width="5.5" style="564" customWidth="1"/>
    <col min="13071" max="13311" width="9.1640625" style="564"/>
    <col min="13312" max="13312" width="17" style="564" customWidth="1"/>
    <col min="13313" max="13324" width="11.83203125" style="564" customWidth="1"/>
    <col min="13325" max="13325" width="5.6640625" style="564" customWidth="1"/>
    <col min="13326" max="13326" width="5.5" style="564" customWidth="1"/>
    <col min="13327" max="13567" width="9.1640625" style="564"/>
    <col min="13568" max="13568" width="17" style="564" customWidth="1"/>
    <col min="13569" max="13580" width="11.83203125" style="564" customWidth="1"/>
    <col min="13581" max="13581" width="5.6640625" style="564" customWidth="1"/>
    <col min="13582" max="13582" width="5.5" style="564" customWidth="1"/>
    <col min="13583" max="13823" width="9.1640625" style="564"/>
    <col min="13824" max="13824" width="17" style="564" customWidth="1"/>
    <col min="13825" max="13836" width="11.83203125" style="564" customWidth="1"/>
    <col min="13837" max="13837" width="5.6640625" style="564" customWidth="1"/>
    <col min="13838" max="13838" width="5.5" style="564" customWidth="1"/>
    <col min="13839" max="14079" width="9.1640625" style="564"/>
    <col min="14080" max="14080" width="17" style="564" customWidth="1"/>
    <col min="14081" max="14092" width="11.83203125" style="564" customWidth="1"/>
    <col min="14093" max="14093" width="5.6640625" style="564" customWidth="1"/>
    <col min="14094" max="14094" width="5.5" style="564" customWidth="1"/>
    <col min="14095" max="14335" width="9.1640625" style="564"/>
    <col min="14336" max="14336" width="17" style="564" customWidth="1"/>
    <col min="14337" max="14348" width="11.83203125" style="564" customWidth="1"/>
    <col min="14349" max="14349" width="5.6640625" style="564" customWidth="1"/>
    <col min="14350" max="14350" width="5.5" style="564" customWidth="1"/>
    <col min="14351" max="14591" width="9.1640625" style="564"/>
    <col min="14592" max="14592" width="17" style="564" customWidth="1"/>
    <col min="14593" max="14604" width="11.83203125" style="564" customWidth="1"/>
    <col min="14605" max="14605" width="5.6640625" style="564" customWidth="1"/>
    <col min="14606" max="14606" width="5.5" style="564" customWidth="1"/>
    <col min="14607" max="14847" width="9.1640625" style="564"/>
    <col min="14848" max="14848" width="17" style="564" customWidth="1"/>
    <col min="14849" max="14860" width="11.83203125" style="564" customWidth="1"/>
    <col min="14861" max="14861" width="5.6640625" style="564" customWidth="1"/>
    <col min="14862" max="14862" width="5.5" style="564" customWidth="1"/>
    <col min="14863" max="15103" width="9.1640625" style="564"/>
    <col min="15104" max="15104" width="17" style="564" customWidth="1"/>
    <col min="15105" max="15116" width="11.83203125" style="564" customWidth="1"/>
    <col min="15117" max="15117" width="5.6640625" style="564" customWidth="1"/>
    <col min="15118" max="15118" width="5.5" style="564" customWidth="1"/>
    <col min="15119" max="15359" width="9.1640625" style="564"/>
    <col min="15360" max="15360" width="17" style="564" customWidth="1"/>
    <col min="15361" max="15372" width="11.83203125" style="564" customWidth="1"/>
    <col min="15373" max="15373" width="5.6640625" style="564" customWidth="1"/>
    <col min="15374" max="15374" width="5.5" style="564" customWidth="1"/>
    <col min="15375" max="15615" width="9.1640625" style="564"/>
    <col min="15616" max="15616" width="17" style="564" customWidth="1"/>
    <col min="15617" max="15628" width="11.83203125" style="564" customWidth="1"/>
    <col min="15629" max="15629" width="5.6640625" style="564" customWidth="1"/>
    <col min="15630" max="15630" width="5.5" style="564" customWidth="1"/>
    <col min="15631" max="15871" width="9.1640625" style="564"/>
    <col min="15872" max="15872" width="17" style="564" customWidth="1"/>
    <col min="15873" max="15884" width="11.83203125" style="564" customWidth="1"/>
    <col min="15885" max="15885" width="5.6640625" style="564" customWidth="1"/>
    <col min="15886" max="15886" width="5.5" style="564" customWidth="1"/>
    <col min="15887" max="16127" width="9.1640625" style="564"/>
    <col min="16128" max="16128" width="17" style="564" customWidth="1"/>
    <col min="16129" max="16140" width="11.83203125" style="564" customWidth="1"/>
    <col min="16141" max="16141" width="5.6640625" style="564" customWidth="1"/>
    <col min="16142" max="16142" width="5.5" style="564" customWidth="1"/>
    <col min="16143" max="16384" width="9.1640625" style="564"/>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16.5" customHeight="1">
      <c r="A2" s="4241" t="s">
        <v>2018</v>
      </c>
      <c r="H2" s="4265"/>
      <c r="I2" s="4265"/>
      <c r="N2" s="553"/>
    </row>
    <row r="3" spans="1:89" ht="5.25" customHeight="1" thickBot="1">
      <c r="A3" s="4242"/>
      <c r="H3" s="4265"/>
      <c r="N3" s="553"/>
    </row>
    <row r="4" spans="1:89" ht="20.100000000000001" customHeight="1" thickBot="1">
      <c r="A4" s="4243" t="s">
        <v>3</v>
      </c>
      <c r="B4" s="4244" t="s">
        <v>396</v>
      </c>
      <c r="C4" s="4245" t="s">
        <v>397</v>
      </c>
      <c r="D4" s="4245" t="s">
        <v>398</v>
      </c>
      <c r="E4" s="4245">
        <v>2000</v>
      </c>
      <c r="F4" s="4245">
        <v>2001</v>
      </c>
      <c r="G4" s="4266">
        <v>2002</v>
      </c>
      <c r="H4" s="4244">
        <v>2002</v>
      </c>
      <c r="I4" s="4245">
        <v>2003</v>
      </c>
      <c r="J4" s="4246">
        <v>2004</v>
      </c>
      <c r="K4" s="4246">
        <v>2005</v>
      </c>
      <c r="L4" s="4246">
        <v>2006</v>
      </c>
      <c r="M4" s="4247">
        <v>2007</v>
      </c>
      <c r="N4" s="553"/>
    </row>
    <row r="5" spans="1:89" ht="30.6" customHeight="1" thickBot="1">
      <c r="A5" s="4249" t="s">
        <v>2019</v>
      </c>
      <c r="B5" s="6476" t="s">
        <v>2020</v>
      </c>
      <c r="C5" s="6477"/>
      <c r="D5" s="6477"/>
      <c r="E5" s="6477"/>
      <c r="F5" s="6477"/>
      <c r="G5" s="6478"/>
      <c r="H5" s="6476" t="s">
        <v>2021</v>
      </c>
      <c r="I5" s="6477"/>
      <c r="J5" s="6477"/>
      <c r="K5" s="6477"/>
      <c r="L5" s="6477"/>
      <c r="M5" s="6478"/>
      <c r="N5" s="4250"/>
      <c r="O5" s="553"/>
    </row>
    <row r="6" spans="1:89" ht="35.1" customHeight="1">
      <c r="A6" s="4251" t="s">
        <v>527</v>
      </c>
      <c r="B6" s="4267"/>
      <c r="C6" s="4268">
        <v>105.5</v>
      </c>
      <c r="D6" s="4268">
        <v>114.6</v>
      </c>
      <c r="E6" s="4268">
        <v>120</v>
      </c>
      <c r="F6" s="4268">
        <v>125.9</v>
      </c>
      <c r="G6" s="4269">
        <v>133.5</v>
      </c>
      <c r="H6" s="4270"/>
      <c r="I6" s="4268">
        <v>105.5</v>
      </c>
      <c r="J6" s="4271">
        <v>109.7</v>
      </c>
      <c r="K6" s="4271">
        <v>116.1</v>
      </c>
      <c r="L6" s="4272">
        <v>123.1</v>
      </c>
      <c r="M6" s="4273">
        <v>133.9</v>
      </c>
    </row>
    <row r="7" spans="1:89" ht="35.1" customHeight="1">
      <c r="A7" s="4251" t="s">
        <v>528</v>
      </c>
      <c r="B7" s="4274"/>
      <c r="C7" s="4268">
        <v>106</v>
      </c>
      <c r="D7" s="4268">
        <v>114.9</v>
      </c>
      <c r="E7" s="4268">
        <v>120.6</v>
      </c>
      <c r="F7" s="4268">
        <v>126.5</v>
      </c>
      <c r="G7" s="4275">
        <v>134.69999999999999</v>
      </c>
      <c r="H7" s="4270"/>
      <c r="I7" s="4271">
        <v>105.7</v>
      </c>
      <c r="J7" s="4271">
        <v>110.1</v>
      </c>
      <c r="K7" s="4271">
        <v>116.7</v>
      </c>
      <c r="L7" s="4271">
        <v>123.5</v>
      </c>
      <c r="M7" s="4276">
        <v>134.9</v>
      </c>
    </row>
    <row r="8" spans="1:89" ht="35.1" customHeight="1">
      <c r="A8" s="4251" t="s">
        <v>529</v>
      </c>
      <c r="B8" s="4274"/>
      <c r="C8" s="4268">
        <v>106.7</v>
      </c>
      <c r="D8" s="4268">
        <v>115.1</v>
      </c>
      <c r="E8" s="4268">
        <v>121</v>
      </c>
      <c r="F8" s="4268">
        <v>126.3</v>
      </c>
      <c r="G8" s="4275">
        <v>135.4</v>
      </c>
      <c r="H8" s="4270"/>
      <c r="I8" s="4271">
        <v>105.6</v>
      </c>
      <c r="J8" s="4271">
        <v>110.1</v>
      </c>
      <c r="K8" s="4271">
        <v>117.1</v>
      </c>
      <c r="L8" s="4271">
        <v>124.2</v>
      </c>
      <c r="M8" s="4276">
        <v>136.1</v>
      </c>
    </row>
    <row r="9" spans="1:89" ht="35.1" customHeight="1">
      <c r="A9" s="4251" t="s">
        <v>530</v>
      </c>
      <c r="B9" s="4274"/>
      <c r="C9" s="4268">
        <v>107.4</v>
      </c>
      <c r="D9" s="4268">
        <v>115.6</v>
      </c>
      <c r="E9" s="4268">
        <v>120.9</v>
      </c>
      <c r="F9" s="4268">
        <v>126.5</v>
      </c>
      <c r="G9" s="4275">
        <v>135.69999999999999</v>
      </c>
      <c r="H9" s="4270"/>
      <c r="I9" s="4271">
        <v>105.8</v>
      </c>
      <c r="J9" s="4271">
        <v>110.4</v>
      </c>
      <c r="K9" s="4271">
        <v>117.1</v>
      </c>
      <c r="L9" s="4271">
        <v>124</v>
      </c>
      <c r="M9" s="4276">
        <v>137.5</v>
      </c>
    </row>
    <row r="10" spans="1:89" ht="35.1" customHeight="1">
      <c r="A10" s="4251" t="s">
        <v>531</v>
      </c>
      <c r="B10" s="4274"/>
      <c r="C10" s="4268">
        <v>108</v>
      </c>
      <c r="D10" s="4268">
        <v>115.8</v>
      </c>
      <c r="E10" s="4268">
        <v>121</v>
      </c>
      <c r="F10" s="4268">
        <v>126.8</v>
      </c>
      <c r="G10" s="4275">
        <v>135.9</v>
      </c>
      <c r="H10" s="4270"/>
      <c r="I10" s="4271">
        <v>106.5</v>
      </c>
      <c r="J10" s="4271">
        <v>110.7</v>
      </c>
      <c r="K10" s="4271">
        <v>117.2</v>
      </c>
      <c r="L10" s="4271">
        <v>124.3</v>
      </c>
      <c r="M10" s="4276">
        <v>138.1</v>
      </c>
    </row>
    <row r="11" spans="1:89" ht="35.1" customHeight="1">
      <c r="A11" s="4251" t="s">
        <v>532</v>
      </c>
      <c r="B11" s="4274"/>
      <c r="C11" s="4268">
        <v>109.6</v>
      </c>
      <c r="D11" s="4268">
        <v>117.4</v>
      </c>
      <c r="E11" s="4268">
        <v>121</v>
      </c>
      <c r="F11" s="4268">
        <v>127.8</v>
      </c>
      <c r="G11" s="4275">
        <v>135.9</v>
      </c>
      <c r="H11" s="4270"/>
      <c r="I11" s="4271">
        <v>106.9</v>
      </c>
      <c r="J11" s="4271">
        <v>111.3</v>
      </c>
      <c r="K11" s="4271">
        <v>117.3</v>
      </c>
      <c r="L11" s="4271">
        <v>126.2</v>
      </c>
      <c r="M11" s="4276">
        <v>138.80000000000001</v>
      </c>
    </row>
    <row r="12" spans="1:89" ht="35.1" customHeight="1">
      <c r="A12" s="4251" t="s">
        <v>533</v>
      </c>
      <c r="B12" s="4274">
        <v>103</v>
      </c>
      <c r="C12" s="4268">
        <v>109.7</v>
      </c>
      <c r="D12" s="4268">
        <v>117.8</v>
      </c>
      <c r="E12" s="4268">
        <v>121.3</v>
      </c>
      <c r="F12" s="4268">
        <v>129.69999999999999</v>
      </c>
      <c r="G12" s="4275"/>
      <c r="H12" s="4274">
        <v>103.1</v>
      </c>
      <c r="I12" s="4268">
        <v>107.5</v>
      </c>
      <c r="J12" s="4271">
        <v>112.5</v>
      </c>
      <c r="K12" s="4271">
        <v>118</v>
      </c>
      <c r="L12" s="4271">
        <v>129.9</v>
      </c>
      <c r="M12" s="4277"/>
    </row>
    <row r="13" spans="1:89" ht="35.1" customHeight="1">
      <c r="A13" s="4251" t="s">
        <v>534</v>
      </c>
      <c r="B13" s="4274">
        <v>103.3</v>
      </c>
      <c r="C13" s="4268">
        <v>110</v>
      </c>
      <c r="D13" s="4268">
        <v>118.3</v>
      </c>
      <c r="E13" s="4268">
        <v>121.7</v>
      </c>
      <c r="F13" s="4268">
        <v>129.9</v>
      </c>
      <c r="G13" s="4275"/>
      <c r="H13" s="4274">
        <v>103.6</v>
      </c>
      <c r="I13" s="4268">
        <v>107.4</v>
      </c>
      <c r="J13" s="4271">
        <v>112.7</v>
      </c>
      <c r="K13" s="4271">
        <v>118</v>
      </c>
      <c r="L13" s="4271">
        <v>130.9</v>
      </c>
      <c r="M13" s="4277"/>
    </row>
    <row r="14" spans="1:89" ht="35.1" customHeight="1">
      <c r="A14" s="4251" t="s">
        <v>535</v>
      </c>
      <c r="B14" s="4274">
        <v>103.6</v>
      </c>
      <c r="C14" s="4268">
        <v>112.1</v>
      </c>
      <c r="D14" s="4268">
        <v>118.5</v>
      </c>
      <c r="E14" s="4268">
        <v>121.9</v>
      </c>
      <c r="F14" s="4268">
        <v>130.1</v>
      </c>
      <c r="G14" s="4275"/>
      <c r="H14" s="4274">
        <v>104</v>
      </c>
      <c r="I14" s="4268">
        <v>107.9</v>
      </c>
      <c r="J14" s="4271">
        <v>113.1</v>
      </c>
      <c r="K14" s="4271">
        <v>117.3</v>
      </c>
      <c r="L14" s="4271">
        <v>131.69999999999999</v>
      </c>
      <c r="M14" s="4277"/>
    </row>
    <row r="15" spans="1:89" ht="35.1" customHeight="1">
      <c r="A15" s="4251" t="s">
        <v>536</v>
      </c>
      <c r="B15" s="4274">
        <v>103.5</v>
      </c>
      <c r="C15" s="4268">
        <v>112.7</v>
      </c>
      <c r="D15" s="4268">
        <v>118.5</v>
      </c>
      <c r="E15" s="4268">
        <v>124.6</v>
      </c>
      <c r="F15" s="4268">
        <v>130.5</v>
      </c>
      <c r="G15" s="4275"/>
      <c r="H15" s="4274">
        <v>105</v>
      </c>
      <c r="I15" s="4268">
        <v>108.3</v>
      </c>
      <c r="J15" s="4271">
        <v>114.6</v>
      </c>
      <c r="K15" s="4271">
        <v>118.2</v>
      </c>
      <c r="L15" s="4271">
        <v>132.30000000000001</v>
      </c>
      <c r="M15" s="4277"/>
    </row>
    <row r="16" spans="1:89" ht="35.1" customHeight="1">
      <c r="A16" s="4251" t="s">
        <v>537</v>
      </c>
      <c r="B16" s="4274">
        <v>103.6</v>
      </c>
      <c r="C16" s="4268">
        <v>113.1</v>
      </c>
      <c r="D16" s="4268">
        <v>118.9</v>
      </c>
      <c r="E16" s="4268">
        <v>124.8</v>
      </c>
      <c r="F16" s="4268">
        <v>131.1</v>
      </c>
      <c r="G16" s="4275"/>
      <c r="H16" s="4274">
        <v>104.9</v>
      </c>
      <c r="I16" s="4268">
        <v>108.4</v>
      </c>
      <c r="J16" s="4271">
        <v>114.7</v>
      </c>
      <c r="K16" s="4271">
        <v>118.8</v>
      </c>
      <c r="L16" s="4271">
        <v>133.30000000000001</v>
      </c>
      <c r="M16" s="4277"/>
    </row>
    <row r="17" spans="1:13" ht="35.1" customHeight="1">
      <c r="A17" s="4251" t="s">
        <v>538</v>
      </c>
      <c r="B17" s="4274">
        <v>103.9</v>
      </c>
      <c r="C17" s="4268">
        <v>113.4</v>
      </c>
      <c r="D17" s="4268">
        <v>119.6</v>
      </c>
      <c r="E17" s="4268">
        <v>125.2</v>
      </c>
      <c r="F17" s="4268">
        <v>131.80000000000001</v>
      </c>
      <c r="G17" s="4275"/>
      <c r="H17" s="4274">
        <v>104.8</v>
      </c>
      <c r="I17" s="4268">
        <v>108.9</v>
      </c>
      <c r="J17" s="4271">
        <v>115</v>
      </c>
      <c r="K17" s="4271">
        <v>119.5</v>
      </c>
      <c r="L17" s="4271">
        <v>133.69999999999999</v>
      </c>
      <c r="M17" s="4277"/>
    </row>
    <row r="18" spans="1:13" s="4263" customFormat="1" ht="35.1" customHeight="1" thickBot="1">
      <c r="A18" s="4258" t="s">
        <v>2022</v>
      </c>
      <c r="B18" s="4278">
        <v>102.5</v>
      </c>
      <c r="C18" s="4279">
        <v>109.5</v>
      </c>
      <c r="D18" s="4279">
        <v>117.1</v>
      </c>
      <c r="E18" s="4279">
        <v>122</v>
      </c>
      <c r="F18" s="4279">
        <v>128.6</v>
      </c>
      <c r="G18" s="4280"/>
      <c r="H18" s="4278">
        <v>103</v>
      </c>
      <c r="I18" s="4279">
        <v>107</v>
      </c>
      <c r="J18" s="4281">
        <v>112.1</v>
      </c>
      <c r="K18" s="4281">
        <v>117.6</v>
      </c>
      <c r="L18" s="4281">
        <v>128.1</v>
      </c>
      <c r="M18" s="4282"/>
    </row>
    <row r="19" spans="1:13" ht="13.5" customHeight="1">
      <c r="A19" s="4264"/>
      <c r="H19" s="4283"/>
    </row>
  </sheetData>
  <mergeCells count="3">
    <mergeCell ref="A1:C1"/>
    <mergeCell ref="B5:G5"/>
    <mergeCell ref="H5:M5"/>
  </mergeCells>
  <hyperlinks>
    <hyperlink ref="A1" location="CONTENT!A1" display="Back to table of contents"/>
  </hyperlinks>
  <pageMargins left="0.75" right="0" top="0.5" bottom="0.39370078740157499" header="0.78740157480314998" footer="0.39370078740157499"/>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CJ19"/>
  <sheetViews>
    <sheetView workbookViewId="0">
      <selection activeCell="Q1" sqref="Q1:R1048576"/>
    </sheetView>
  </sheetViews>
  <sheetFormatPr defaultColWidth="9.1640625" defaultRowHeight="12.75"/>
  <cols>
    <col min="1" max="1" width="9" style="564" customWidth="1"/>
    <col min="2" max="15" width="9.83203125" style="564" customWidth="1"/>
    <col min="16" max="16" width="9.83203125" style="563" customWidth="1"/>
    <col min="17" max="254" width="9.1640625" style="564"/>
    <col min="255" max="255" width="9" style="564" customWidth="1"/>
    <col min="256" max="270" width="9.83203125" style="564" customWidth="1"/>
    <col min="271" max="271" width="5.5" style="564" customWidth="1"/>
    <col min="272" max="272" width="4.5" style="564" customWidth="1"/>
    <col min="273" max="510" width="9.1640625" style="564"/>
    <col min="511" max="511" width="9" style="564" customWidth="1"/>
    <col min="512" max="526" width="9.83203125" style="564" customWidth="1"/>
    <col min="527" max="527" width="5.5" style="564" customWidth="1"/>
    <col min="528" max="528" width="4.5" style="564" customWidth="1"/>
    <col min="529" max="766" width="9.1640625" style="564"/>
    <col min="767" max="767" width="9" style="564" customWidth="1"/>
    <col min="768" max="782" width="9.83203125" style="564" customWidth="1"/>
    <col min="783" max="783" width="5.5" style="564" customWidth="1"/>
    <col min="784" max="784" width="4.5" style="564" customWidth="1"/>
    <col min="785" max="1022" width="9.1640625" style="564"/>
    <col min="1023" max="1023" width="9" style="564" customWidth="1"/>
    <col min="1024" max="1038" width="9.83203125" style="564" customWidth="1"/>
    <col min="1039" max="1039" width="5.5" style="564" customWidth="1"/>
    <col min="1040" max="1040" width="4.5" style="564" customWidth="1"/>
    <col min="1041" max="1278" width="9.1640625" style="564"/>
    <col min="1279" max="1279" width="9" style="564" customWidth="1"/>
    <col min="1280" max="1294" width="9.83203125" style="564" customWidth="1"/>
    <col min="1295" max="1295" width="5.5" style="564" customWidth="1"/>
    <col min="1296" max="1296" width="4.5" style="564" customWidth="1"/>
    <col min="1297" max="1534" width="9.1640625" style="564"/>
    <col min="1535" max="1535" width="9" style="564" customWidth="1"/>
    <col min="1536" max="1550" width="9.83203125" style="564" customWidth="1"/>
    <col min="1551" max="1551" width="5.5" style="564" customWidth="1"/>
    <col min="1552" max="1552" width="4.5" style="564" customWidth="1"/>
    <col min="1553" max="1790" width="9.1640625" style="564"/>
    <col min="1791" max="1791" width="9" style="564" customWidth="1"/>
    <col min="1792" max="1806" width="9.83203125" style="564" customWidth="1"/>
    <col min="1807" max="1807" width="5.5" style="564" customWidth="1"/>
    <col min="1808" max="1808" width="4.5" style="564" customWidth="1"/>
    <col min="1809" max="2046" width="9.1640625" style="564"/>
    <col min="2047" max="2047" width="9" style="564" customWidth="1"/>
    <col min="2048" max="2062" width="9.83203125" style="564" customWidth="1"/>
    <col min="2063" max="2063" width="5.5" style="564" customWidth="1"/>
    <col min="2064" max="2064" width="4.5" style="564" customWidth="1"/>
    <col min="2065" max="2302" width="9.1640625" style="564"/>
    <col min="2303" max="2303" width="9" style="564" customWidth="1"/>
    <col min="2304" max="2318" width="9.83203125" style="564" customWidth="1"/>
    <col min="2319" max="2319" width="5.5" style="564" customWidth="1"/>
    <col min="2320" max="2320" width="4.5" style="564" customWidth="1"/>
    <col min="2321" max="2558" width="9.1640625" style="564"/>
    <col min="2559" max="2559" width="9" style="564" customWidth="1"/>
    <col min="2560" max="2574" width="9.83203125" style="564" customWidth="1"/>
    <col min="2575" max="2575" width="5.5" style="564" customWidth="1"/>
    <col min="2576" max="2576" width="4.5" style="564" customWidth="1"/>
    <col min="2577" max="2814" width="9.1640625" style="564"/>
    <col min="2815" max="2815" width="9" style="564" customWidth="1"/>
    <col min="2816" max="2830" width="9.83203125" style="564" customWidth="1"/>
    <col min="2831" max="2831" width="5.5" style="564" customWidth="1"/>
    <col min="2832" max="2832" width="4.5" style="564" customWidth="1"/>
    <col min="2833" max="3070" width="9.1640625" style="564"/>
    <col min="3071" max="3071" width="9" style="564" customWidth="1"/>
    <col min="3072" max="3086" width="9.83203125" style="564" customWidth="1"/>
    <col min="3087" max="3087" width="5.5" style="564" customWidth="1"/>
    <col min="3088" max="3088" width="4.5" style="564" customWidth="1"/>
    <col min="3089" max="3326" width="9.1640625" style="564"/>
    <col min="3327" max="3327" width="9" style="564" customWidth="1"/>
    <col min="3328" max="3342" width="9.83203125" style="564" customWidth="1"/>
    <col min="3343" max="3343" width="5.5" style="564" customWidth="1"/>
    <col min="3344" max="3344" width="4.5" style="564" customWidth="1"/>
    <col min="3345" max="3582" width="9.1640625" style="564"/>
    <col min="3583" max="3583" width="9" style="564" customWidth="1"/>
    <col min="3584" max="3598" width="9.83203125" style="564" customWidth="1"/>
    <col min="3599" max="3599" width="5.5" style="564" customWidth="1"/>
    <col min="3600" max="3600" width="4.5" style="564" customWidth="1"/>
    <col min="3601" max="3838" width="9.1640625" style="564"/>
    <col min="3839" max="3839" width="9" style="564" customWidth="1"/>
    <col min="3840" max="3854" width="9.83203125" style="564" customWidth="1"/>
    <col min="3855" max="3855" width="5.5" style="564" customWidth="1"/>
    <col min="3856" max="3856" width="4.5" style="564" customWidth="1"/>
    <col min="3857" max="4094" width="9.1640625" style="564"/>
    <col min="4095" max="4095" width="9" style="564" customWidth="1"/>
    <col min="4096" max="4110" width="9.83203125" style="564" customWidth="1"/>
    <col min="4111" max="4111" width="5.5" style="564" customWidth="1"/>
    <col min="4112" max="4112" width="4.5" style="564" customWidth="1"/>
    <col min="4113" max="4350" width="9.1640625" style="564"/>
    <col min="4351" max="4351" width="9" style="564" customWidth="1"/>
    <col min="4352" max="4366" width="9.83203125" style="564" customWidth="1"/>
    <col min="4367" max="4367" width="5.5" style="564" customWidth="1"/>
    <col min="4368" max="4368" width="4.5" style="564" customWidth="1"/>
    <col min="4369" max="4606" width="9.1640625" style="564"/>
    <col min="4607" max="4607" width="9" style="564" customWidth="1"/>
    <col min="4608" max="4622" width="9.83203125" style="564" customWidth="1"/>
    <col min="4623" max="4623" width="5.5" style="564" customWidth="1"/>
    <col min="4624" max="4624" width="4.5" style="564" customWidth="1"/>
    <col min="4625" max="4862" width="9.1640625" style="564"/>
    <col min="4863" max="4863" width="9" style="564" customWidth="1"/>
    <col min="4864" max="4878" width="9.83203125" style="564" customWidth="1"/>
    <col min="4879" max="4879" width="5.5" style="564" customWidth="1"/>
    <col min="4880" max="4880" width="4.5" style="564" customWidth="1"/>
    <col min="4881" max="5118" width="9.1640625" style="564"/>
    <col min="5119" max="5119" width="9" style="564" customWidth="1"/>
    <col min="5120" max="5134" width="9.83203125" style="564" customWidth="1"/>
    <col min="5135" max="5135" width="5.5" style="564" customWidth="1"/>
    <col min="5136" max="5136" width="4.5" style="564" customWidth="1"/>
    <col min="5137" max="5374" width="9.1640625" style="564"/>
    <col min="5375" max="5375" width="9" style="564" customWidth="1"/>
    <col min="5376" max="5390" width="9.83203125" style="564" customWidth="1"/>
    <col min="5391" max="5391" width="5.5" style="564" customWidth="1"/>
    <col min="5392" max="5392" width="4.5" style="564" customWidth="1"/>
    <col min="5393" max="5630" width="9.1640625" style="564"/>
    <col min="5631" max="5631" width="9" style="564" customWidth="1"/>
    <col min="5632" max="5646" width="9.83203125" style="564" customWidth="1"/>
    <col min="5647" max="5647" width="5.5" style="564" customWidth="1"/>
    <col min="5648" max="5648" width="4.5" style="564" customWidth="1"/>
    <col min="5649" max="5886" width="9.1640625" style="564"/>
    <col min="5887" max="5887" width="9" style="564" customWidth="1"/>
    <col min="5888" max="5902" width="9.83203125" style="564" customWidth="1"/>
    <col min="5903" max="5903" width="5.5" style="564" customWidth="1"/>
    <col min="5904" max="5904" width="4.5" style="564" customWidth="1"/>
    <col min="5905" max="6142" width="9.1640625" style="564"/>
    <col min="6143" max="6143" width="9" style="564" customWidth="1"/>
    <col min="6144" max="6158" width="9.83203125" style="564" customWidth="1"/>
    <col min="6159" max="6159" width="5.5" style="564" customWidth="1"/>
    <col min="6160" max="6160" width="4.5" style="564" customWidth="1"/>
    <col min="6161" max="6398" width="9.1640625" style="564"/>
    <col min="6399" max="6399" width="9" style="564" customWidth="1"/>
    <col min="6400" max="6414" width="9.83203125" style="564" customWidth="1"/>
    <col min="6415" max="6415" width="5.5" style="564" customWidth="1"/>
    <col min="6416" max="6416" width="4.5" style="564" customWidth="1"/>
    <col min="6417" max="6654" width="9.1640625" style="564"/>
    <col min="6655" max="6655" width="9" style="564" customWidth="1"/>
    <col min="6656" max="6670" width="9.83203125" style="564" customWidth="1"/>
    <col min="6671" max="6671" width="5.5" style="564" customWidth="1"/>
    <col min="6672" max="6672" width="4.5" style="564" customWidth="1"/>
    <col min="6673" max="6910" width="9.1640625" style="564"/>
    <col min="6911" max="6911" width="9" style="564" customWidth="1"/>
    <col min="6912" max="6926" width="9.83203125" style="564" customWidth="1"/>
    <col min="6927" max="6927" width="5.5" style="564" customWidth="1"/>
    <col min="6928" max="6928" width="4.5" style="564" customWidth="1"/>
    <col min="6929" max="7166" width="9.1640625" style="564"/>
    <col min="7167" max="7167" width="9" style="564" customWidth="1"/>
    <col min="7168" max="7182" width="9.83203125" style="564" customWidth="1"/>
    <col min="7183" max="7183" width="5.5" style="564" customWidth="1"/>
    <col min="7184" max="7184" width="4.5" style="564" customWidth="1"/>
    <col min="7185" max="7422" width="9.1640625" style="564"/>
    <col min="7423" max="7423" width="9" style="564" customWidth="1"/>
    <col min="7424" max="7438" width="9.83203125" style="564" customWidth="1"/>
    <col min="7439" max="7439" width="5.5" style="564" customWidth="1"/>
    <col min="7440" max="7440" width="4.5" style="564" customWidth="1"/>
    <col min="7441" max="7678" width="9.1640625" style="564"/>
    <col min="7679" max="7679" width="9" style="564" customWidth="1"/>
    <col min="7680" max="7694" width="9.83203125" style="564" customWidth="1"/>
    <col min="7695" max="7695" width="5.5" style="564" customWidth="1"/>
    <col min="7696" max="7696" width="4.5" style="564" customWidth="1"/>
    <col min="7697" max="7934" width="9.1640625" style="564"/>
    <col min="7935" max="7935" width="9" style="564" customWidth="1"/>
    <col min="7936" max="7950" width="9.83203125" style="564" customWidth="1"/>
    <col min="7951" max="7951" width="5.5" style="564" customWidth="1"/>
    <col min="7952" max="7952" width="4.5" style="564" customWidth="1"/>
    <col min="7953" max="8190" width="9.1640625" style="564"/>
    <col min="8191" max="8191" width="9" style="564" customWidth="1"/>
    <col min="8192" max="8206" width="9.83203125" style="564" customWidth="1"/>
    <col min="8207" max="8207" width="5.5" style="564" customWidth="1"/>
    <col min="8208" max="8208" width="4.5" style="564" customWidth="1"/>
    <col min="8209" max="8446" width="9.1640625" style="564"/>
    <col min="8447" max="8447" width="9" style="564" customWidth="1"/>
    <col min="8448" max="8462" width="9.83203125" style="564" customWidth="1"/>
    <col min="8463" max="8463" width="5.5" style="564" customWidth="1"/>
    <col min="8464" max="8464" width="4.5" style="564" customWidth="1"/>
    <col min="8465" max="8702" width="9.1640625" style="564"/>
    <col min="8703" max="8703" width="9" style="564" customWidth="1"/>
    <col min="8704" max="8718" width="9.83203125" style="564" customWidth="1"/>
    <col min="8719" max="8719" width="5.5" style="564" customWidth="1"/>
    <col min="8720" max="8720" width="4.5" style="564" customWidth="1"/>
    <col min="8721" max="8958" width="9.1640625" style="564"/>
    <col min="8959" max="8959" width="9" style="564" customWidth="1"/>
    <col min="8960" max="8974" width="9.83203125" style="564" customWidth="1"/>
    <col min="8975" max="8975" width="5.5" style="564" customWidth="1"/>
    <col min="8976" max="8976" width="4.5" style="564" customWidth="1"/>
    <col min="8977" max="9214" width="9.1640625" style="564"/>
    <col min="9215" max="9215" width="9" style="564" customWidth="1"/>
    <col min="9216" max="9230" width="9.83203125" style="564" customWidth="1"/>
    <col min="9231" max="9231" width="5.5" style="564" customWidth="1"/>
    <col min="9232" max="9232" width="4.5" style="564" customWidth="1"/>
    <col min="9233" max="9470" width="9.1640625" style="564"/>
    <col min="9471" max="9471" width="9" style="564" customWidth="1"/>
    <col min="9472" max="9486" width="9.83203125" style="564" customWidth="1"/>
    <col min="9487" max="9487" width="5.5" style="564" customWidth="1"/>
    <col min="9488" max="9488" width="4.5" style="564" customWidth="1"/>
    <col min="9489" max="9726" width="9.1640625" style="564"/>
    <col min="9727" max="9727" width="9" style="564" customWidth="1"/>
    <col min="9728" max="9742" width="9.83203125" style="564" customWidth="1"/>
    <col min="9743" max="9743" width="5.5" style="564" customWidth="1"/>
    <col min="9744" max="9744" width="4.5" style="564" customWidth="1"/>
    <col min="9745" max="9982" width="9.1640625" style="564"/>
    <col min="9983" max="9983" width="9" style="564" customWidth="1"/>
    <col min="9984" max="9998" width="9.83203125" style="564" customWidth="1"/>
    <col min="9999" max="9999" width="5.5" style="564" customWidth="1"/>
    <col min="10000" max="10000" width="4.5" style="564" customWidth="1"/>
    <col min="10001" max="10238" width="9.1640625" style="564"/>
    <col min="10239" max="10239" width="9" style="564" customWidth="1"/>
    <col min="10240" max="10254" width="9.83203125" style="564" customWidth="1"/>
    <col min="10255" max="10255" width="5.5" style="564" customWidth="1"/>
    <col min="10256" max="10256" width="4.5" style="564" customWidth="1"/>
    <col min="10257" max="10494" width="9.1640625" style="564"/>
    <col min="10495" max="10495" width="9" style="564" customWidth="1"/>
    <col min="10496" max="10510" width="9.83203125" style="564" customWidth="1"/>
    <col min="10511" max="10511" width="5.5" style="564" customWidth="1"/>
    <col min="10512" max="10512" width="4.5" style="564" customWidth="1"/>
    <col min="10513" max="10750" width="9.1640625" style="564"/>
    <col min="10751" max="10751" width="9" style="564" customWidth="1"/>
    <col min="10752" max="10766" width="9.83203125" style="564" customWidth="1"/>
    <col min="10767" max="10767" width="5.5" style="564" customWidth="1"/>
    <col min="10768" max="10768" width="4.5" style="564" customWidth="1"/>
    <col min="10769" max="11006" width="9.1640625" style="564"/>
    <col min="11007" max="11007" width="9" style="564" customWidth="1"/>
    <col min="11008" max="11022" width="9.83203125" style="564" customWidth="1"/>
    <col min="11023" max="11023" width="5.5" style="564" customWidth="1"/>
    <col min="11024" max="11024" width="4.5" style="564" customWidth="1"/>
    <col min="11025" max="11262" width="9.1640625" style="564"/>
    <col min="11263" max="11263" width="9" style="564" customWidth="1"/>
    <col min="11264" max="11278" width="9.83203125" style="564" customWidth="1"/>
    <col min="11279" max="11279" width="5.5" style="564" customWidth="1"/>
    <col min="11280" max="11280" width="4.5" style="564" customWidth="1"/>
    <col min="11281" max="11518" width="9.1640625" style="564"/>
    <col min="11519" max="11519" width="9" style="564" customWidth="1"/>
    <col min="11520" max="11534" width="9.83203125" style="564" customWidth="1"/>
    <col min="11535" max="11535" width="5.5" style="564" customWidth="1"/>
    <col min="11536" max="11536" width="4.5" style="564" customWidth="1"/>
    <col min="11537" max="11774" width="9.1640625" style="564"/>
    <col min="11775" max="11775" width="9" style="564" customWidth="1"/>
    <col min="11776" max="11790" width="9.83203125" style="564" customWidth="1"/>
    <col min="11791" max="11791" width="5.5" style="564" customWidth="1"/>
    <col min="11792" max="11792" width="4.5" style="564" customWidth="1"/>
    <col min="11793" max="12030" width="9.1640625" style="564"/>
    <col min="12031" max="12031" width="9" style="564" customWidth="1"/>
    <col min="12032" max="12046" width="9.83203125" style="564" customWidth="1"/>
    <col min="12047" max="12047" width="5.5" style="564" customWidth="1"/>
    <col min="12048" max="12048" width="4.5" style="564" customWidth="1"/>
    <col min="12049" max="12286" width="9.1640625" style="564"/>
    <col min="12287" max="12287" width="9" style="564" customWidth="1"/>
    <col min="12288" max="12302" width="9.83203125" style="564" customWidth="1"/>
    <col min="12303" max="12303" width="5.5" style="564" customWidth="1"/>
    <col min="12304" max="12304" width="4.5" style="564" customWidth="1"/>
    <col min="12305" max="12542" width="9.1640625" style="564"/>
    <col min="12543" max="12543" width="9" style="564" customWidth="1"/>
    <col min="12544" max="12558" width="9.83203125" style="564" customWidth="1"/>
    <col min="12559" max="12559" width="5.5" style="564" customWidth="1"/>
    <col min="12560" max="12560" width="4.5" style="564" customWidth="1"/>
    <col min="12561" max="12798" width="9.1640625" style="564"/>
    <col min="12799" max="12799" width="9" style="564" customWidth="1"/>
    <col min="12800" max="12814" width="9.83203125" style="564" customWidth="1"/>
    <col min="12815" max="12815" width="5.5" style="564" customWidth="1"/>
    <col min="12816" max="12816" width="4.5" style="564" customWidth="1"/>
    <col min="12817" max="13054" width="9.1640625" style="564"/>
    <col min="13055" max="13055" width="9" style="564" customWidth="1"/>
    <col min="13056" max="13070" width="9.83203125" style="564" customWidth="1"/>
    <col min="13071" max="13071" width="5.5" style="564" customWidth="1"/>
    <col min="13072" max="13072" width="4.5" style="564" customWidth="1"/>
    <col min="13073" max="13310" width="9.1640625" style="564"/>
    <col min="13311" max="13311" width="9" style="564" customWidth="1"/>
    <col min="13312" max="13326" width="9.83203125" style="564" customWidth="1"/>
    <col min="13327" max="13327" width="5.5" style="564" customWidth="1"/>
    <col min="13328" max="13328" width="4.5" style="564" customWidth="1"/>
    <col min="13329" max="13566" width="9.1640625" style="564"/>
    <col min="13567" max="13567" width="9" style="564" customWidth="1"/>
    <col min="13568" max="13582" width="9.83203125" style="564" customWidth="1"/>
    <col min="13583" max="13583" width="5.5" style="564" customWidth="1"/>
    <col min="13584" max="13584" width="4.5" style="564" customWidth="1"/>
    <col min="13585" max="13822" width="9.1640625" style="564"/>
    <col min="13823" max="13823" width="9" style="564" customWidth="1"/>
    <col min="13824" max="13838" width="9.83203125" style="564" customWidth="1"/>
    <col min="13839" max="13839" width="5.5" style="564" customWidth="1"/>
    <col min="13840" max="13840" width="4.5" style="564" customWidth="1"/>
    <col min="13841" max="14078" width="9.1640625" style="564"/>
    <col min="14079" max="14079" width="9" style="564" customWidth="1"/>
    <col min="14080" max="14094" width="9.83203125" style="564" customWidth="1"/>
    <col min="14095" max="14095" width="5.5" style="564" customWidth="1"/>
    <col min="14096" max="14096" width="4.5" style="564" customWidth="1"/>
    <col min="14097" max="14334" width="9.1640625" style="564"/>
    <col min="14335" max="14335" width="9" style="564" customWidth="1"/>
    <col min="14336" max="14350" width="9.83203125" style="564" customWidth="1"/>
    <col min="14351" max="14351" width="5.5" style="564" customWidth="1"/>
    <col min="14352" max="14352" width="4.5" style="564" customWidth="1"/>
    <col min="14353" max="14590" width="9.1640625" style="564"/>
    <col min="14591" max="14591" width="9" style="564" customWidth="1"/>
    <col min="14592" max="14606" width="9.83203125" style="564" customWidth="1"/>
    <col min="14607" max="14607" width="5.5" style="564" customWidth="1"/>
    <col min="14608" max="14608" width="4.5" style="564" customWidth="1"/>
    <col min="14609" max="14846" width="9.1640625" style="564"/>
    <col min="14847" max="14847" width="9" style="564" customWidth="1"/>
    <col min="14848" max="14862" width="9.83203125" style="564" customWidth="1"/>
    <col min="14863" max="14863" width="5.5" style="564" customWidth="1"/>
    <col min="14864" max="14864" width="4.5" style="564" customWidth="1"/>
    <col min="14865" max="15102" width="9.1640625" style="564"/>
    <col min="15103" max="15103" width="9" style="564" customWidth="1"/>
    <col min="15104" max="15118" width="9.83203125" style="564" customWidth="1"/>
    <col min="15119" max="15119" width="5.5" style="564" customWidth="1"/>
    <col min="15120" max="15120" width="4.5" style="564" customWidth="1"/>
    <col min="15121" max="15358" width="9.1640625" style="564"/>
    <col min="15359" max="15359" width="9" style="564" customWidth="1"/>
    <col min="15360" max="15374" width="9.83203125" style="564" customWidth="1"/>
    <col min="15375" max="15375" width="5.5" style="564" customWidth="1"/>
    <col min="15376" max="15376" width="4.5" style="564" customWidth="1"/>
    <col min="15377" max="15614" width="9.1640625" style="564"/>
    <col min="15615" max="15615" width="9" style="564" customWidth="1"/>
    <col min="15616" max="15630" width="9.83203125" style="564" customWidth="1"/>
    <col min="15631" max="15631" width="5.5" style="564" customWidth="1"/>
    <col min="15632" max="15632" width="4.5" style="564" customWidth="1"/>
    <col min="15633" max="15870" width="9.1640625" style="564"/>
    <col min="15871" max="15871" width="9" style="564" customWidth="1"/>
    <col min="15872" max="15886" width="9.83203125" style="564" customWidth="1"/>
    <col min="15887" max="15887" width="5.5" style="564" customWidth="1"/>
    <col min="15888" max="15888" width="4.5" style="564" customWidth="1"/>
    <col min="15889" max="16126" width="9.1640625" style="564"/>
    <col min="16127" max="16127" width="9" style="564" customWidth="1"/>
    <col min="16128" max="16142" width="9.83203125" style="564" customWidth="1"/>
    <col min="16143" max="16143" width="5.5" style="564" customWidth="1"/>
    <col min="16144" max="16144" width="4.5" style="564" customWidth="1"/>
    <col min="16145" max="16384" width="9.1640625" style="564"/>
  </cols>
  <sheetData>
    <row r="1" spans="1:88"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ht="16.5" customHeight="1">
      <c r="A2" s="4241" t="s">
        <v>2023</v>
      </c>
      <c r="C2" s="553"/>
      <c r="D2" s="553"/>
      <c r="E2" s="553"/>
      <c r="F2" s="553"/>
      <c r="G2" s="553"/>
      <c r="H2" s="553"/>
      <c r="I2" s="553"/>
      <c r="J2" s="553"/>
      <c r="K2" s="553"/>
      <c r="L2" s="553"/>
      <c r="M2" s="553"/>
      <c r="N2" s="553"/>
      <c r="O2" s="553"/>
      <c r="P2" s="564"/>
    </row>
    <row r="3" spans="1:88" ht="5.25" customHeight="1" thickBot="1">
      <c r="A3" s="4242"/>
      <c r="B3" s="553"/>
      <c r="C3" s="553"/>
      <c r="D3" s="553"/>
      <c r="E3" s="553"/>
      <c r="F3" s="553"/>
      <c r="G3" s="553"/>
      <c r="H3" s="553"/>
      <c r="I3" s="553"/>
      <c r="J3" s="553"/>
      <c r="K3" s="553"/>
      <c r="L3" s="553"/>
      <c r="M3" s="553"/>
      <c r="N3" s="553"/>
      <c r="O3" s="553"/>
      <c r="P3" s="570"/>
    </row>
    <row r="4" spans="1:88" ht="20.100000000000001" customHeight="1" thickBot="1">
      <c r="A4" s="4243" t="s">
        <v>3</v>
      </c>
      <c r="B4" s="4244">
        <v>2007</v>
      </c>
      <c r="C4" s="4245">
        <v>2008</v>
      </c>
      <c r="D4" s="4246">
        <v>2009</v>
      </c>
      <c r="E4" s="4246">
        <v>2010</v>
      </c>
      <c r="F4" s="4246">
        <v>2011</v>
      </c>
      <c r="G4" s="4246">
        <v>2012</v>
      </c>
      <c r="H4" s="4247">
        <v>2013</v>
      </c>
      <c r="I4" s="4248">
        <v>2013</v>
      </c>
      <c r="J4" s="4248">
        <v>2014</v>
      </c>
      <c r="K4" s="4248">
        <v>2015</v>
      </c>
      <c r="L4" s="4248">
        <v>2016</v>
      </c>
      <c r="M4" s="4248">
        <v>2017</v>
      </c>
      <c r="N4" s="4247">
        <v>2018</v>
      </c>
      <c r="O4" s="4248">
        <v>2018</v>
      </c>
      <c r="P4" s="4247">
        <v>2019</v>
      </c>
    </row>
    <row r="5" spans="1:88" ht="29.45" customHeight="1" thickBot="1">
      <c r="A5" s="4249" t="s">
        <v>2019</v>
      </c>
      <c r="B5" s="6479" t="s">
        <v>2024</v>
      </c>
      <c r="C5" s="6480"/>
      <c r="D5" s="6480"/>
      <c r="E5" s="6480"/>
      <c r="F5" s="6480"/>
      <c r="G5" s="6480"/>
      <c r="H5" s="6481"/>
      <c r="I5" s="6482" t="s">
        <v>2025</v>
      </c>
      <c r="J5" s="6483"/>
      <c r="K5" s="6483"/>
      <c r="L5" s="6483"/>
      <c r="M5" s="6483"/>
      <c r="N5" s="6484"/>
      <c r="O5" s="6482" t="s">
        <v>2026</v>
      </c>
      <c r="P5" s="6484"/>
      <c r="Q5" s="553"/>
    </row>
    <row r="6" spans="1:88" ht="35.1" customHeight="1">
      <c r="A6" s="4251" t="s">
        <v>527</v>
      </c>
      <c r="B6" s="4252"/>
      <c r="C6" s="4253">
        <v>109.6</v>
      </c>
      <c r="D6" s="4253">
        <v>115.3</v>
      </c>
      <c r="E6" s="4253">
        <v>118.2</v>
      </c>
      <c r="F6" s="4253">
        <v>125.8</v>
      </c>
      <c r="G6" s="926">
        <v>131.9</v>
      </c>
      <c r="H6" s="927">
        <v>135.69999999999999</v>
      </c>
      <c r="I6" s="926"/>
      <c r="J6" s="570">
        <v>107.2</v>
      </c>
      <c r="K6" s="4254">
        <v>107.9</v>
      </c>
      <c r="L6" s="4254">
        <v>108.3</v>
      </c>
      <c r="M6" s="4254">
        <v>110.2</v>
      </c>
      <c r="N6" s="4255">
        <v>117</v>
      </c>
      <c r="O6" s="926"/>
      <c r="P6" s="928">
        <v>103.8</v>
      </c>
    </row>
    <row r="7" spans="1:88" ht="35.1" customHeight="1">
      <c r="A7" s="4251" t="s">
        <v>528</v>
      </c>
      <c r="B7" s="4252"/>
      <c r="C7" s="4253">
        <v>110.7</v>
      </c>
      <c r="D7" s="4253">
        <v>115.8</v>
      </c>
      <c r="E7" s="4253">
        <v>118.6</v>
      </c>
      <c r="F7" s="4253">
        <v>126.7</v>
      </c>
      <c r="G7" s="926">
        <v>131.9</v>
      </c>
      <c r="H7" s="929">
        <v>136.6</v>
      </c>
      <c r="I7" s="926"/>
      <c r="J7" s="570">
        <v>108.5</v>
      </c>
      <c r="K7" s="570">
        <v>110.7</v>
      </c>
      <c r="L7" s="570">
        <v>110.1</v>
      </c>
      <c r="M7" s="570">
        <v>111.5</v>
      </c>
      <c r="N7" s="4256">
        <v>119.3</v>
      </c>
      <c r="O7" s="926"/>
      <c r="P7" s="930">
        <v>104.4</v>
      </c>
    </row>
    <row r="8" spans="1:88" ht="35.1" customHeight="1">
      <c r="A8" s="4251" t="s">
        <v>529</v>
      </c>
      <c r="B8" s="4252"/>
      <c r="C8" s="4253">
        <v>110.8</v>
      </c>
      <c r="D8" s="4253">
        <v>116.1</v>
      </c>
      <c r="E8" s="4253">
        <v>118.8</v>
      </c>
      <c r="F8" s="4253">
        <v>127.4</v>
      </c>
      <c r="G8" s="926">
        <v>132.30000000000001</v>
      </c>
      <c r="H8" s="929">
        <v>137.1</v>
      </c>
      <c r="I8" s="926"/>
      <c r="J8" s="570">
        <v>107.7</v>
      </c>
      <c r="K8" s="570">
        <v>110.1</v>
      </c>
      <c r="L8" s="570">
        <v>111.1</v>
      </c>
      <c r="M8" s="570">
        <v>112.5</v>
      </c>
      <c r="N8" s="4256">
        <v>120</v>
      </c>
      <c r="O8" s="926"/>
      <c r="P8" s="930">
        <v>104.4</v>
      </c>
    </row>
    <row r="9" spans="1:88" ht="35.1" customHeight="1">
      <c r="A9" s="4251" t="s">
        <v>530</v>
      </c>
      <c r="B9" s="4252"/>
      <c r="C9" s="4253">
        <v>111.9</v>
      </c>
      <c r="D9" s="4253">
        <v>116.2</v>
      </c>
      <c r="E9" s="4253">
        <v>119.3</v>
      </c>
      <c r="F9" s="4253">
        <v>127.6</v>
      </c>
      <c r="G9" s="926">
        <v>132.5</v>
      </c>
      <c r="H9" s="929"/>
      <c r="I9" s="926">
        <v>103.4</v>
      </c>
      <c r="J9" s="570">
        <v>107.7</v>
      </c>
      <c r="K9" s="570">
        <v>110</v>
      </c>
      <c r="L9" s="570">
        <v>110.2</v>
      </c>
      <c r="M9" s="570">
        <v>113.4</v>
      </c>
      <c r="N9" s="4256"/>
      <c r="O9" s="926">
        <v>103.8</v>
      </c>
      <c r="P9" s="930">
        <v>104.4</v>
      </c>
    </row>
    <row r="10" spans="1:88" ht="35.1" customHeight="1">
      <c r="A10" s="4251" t="s">
        <v>531</v>
      </c>
      <c r="B10" s="4252"/>
      <c r="C10" s="4253">
        <v>113</v>
      </c>
      <c r="D10" s="4253">
        <v>116.2</v>
      </c>
      <c r="E10" s="4253">
        <v>119.1</v>
      </c>
      <c r="F10" s="4253">
        <v>127.6</v>
      </c>
      <c r="G10" s="926">
        <v>132.5</v>
      </c>
      <c r="H10" s="929"/>
      <c r="I10" s="926">
        <v>103.3</v>
      </c>
      <c r="J10" s="570">
        <v>106.8</v>
      </c>
      <c r="K10" s="570">
        <v>107.3</v>
      </c>
      <c r="L10" s="570">
        <v>108.2</v>
      </c>
      <c r="M10" s="570">
        <v>114.6</v>
      </c>
      <c r="N10" s="4256"/>
      <c r="O10" s="926">
        <v>103.6</v>
      </c>
      <c r="P10" s="930">
        <v>104.4</v>
      </c>
    </row>
    <row r="11" spans="1:88" ht="35.1" customHeight="1">
      <c r="A11" s="4251" t="s">
        <v>532</v>
      </c>
      <c r="B11" s="4252"/>
      <c r="C11" s="4253">
        <v>113.4</v>
      </c>
      <c r="D11" s="4253">
        <v>117.1</v>
      </c>
      <c r="E11" s="4253">
        <v>119.9</v>
      </c>
      <c r="F11" s="4253">
        <v>127.8</v>
      </c>
      <c r="G11" s="926">
        <v>132.80000000000001</v>
      </c>
      <c r="H11" s="929"/>
      <c r="I11" s="926">
        <v>103.4</v>
      </c>
      <c r="J11" s="570">
        <v>106.8</v>
      </c>
      <c r="K11" s="570">
        <v>107.2</v>
      </c>
      <c r="L11" s="570">
        <v>108.4</v>
      </c>
      <c r="M11" s="570">
        <v>115.3</v>
      </c>
      <c r="N11" s="4256"/>
      <c r="O11" s="926">
        <v>102.8</v>
      </c>
      <c r="P11" s="930">
        <v>103.4</v>
      </c>
    </row>
    <row r="12" spans="1:88" ht="35.1" customHeight="1">
      <c r="A12" s="4251" t="s">
        <v>533</v>
      </c>
      <c r="B12" s="4252">
        <v>103.7</v>
      </c>
      <c r="C12" s="4253">
        <v>115.6</v>
      </c>
      <c r="D12" s="4253">
        <v>117.8</v>
      </c>
      <c r="E12" s="4253">
        <v>120.2</v>
      </c>
      <c r="F12" s="4253">
        <v>128.19999999999999</v>
      </c>
      <c r="G12" s="926">
        <v>133</v>
      </c>
      <c r="H12" s="929"/>
      <c r="I12" s="926">
        <v>103.6</v>
      </c>
      <c r="J12" s="570">
        <v>106.8</v>
      </c>
      <c r="K12" s="570">
        <v>107.4</v>
      </c>
      <c r="L12" s="570">
        <v>108.5</v>
      </c>
      <c r="M12" s="570">
        <v>114.3</v>
      </c>
      <c r="N12" s="4256"/>
      <c r="O12" s="926">
        <v>102.6</v>
      </c>
      <c r="P12" s="930">
        <v>103.4</v>
      </c>
    </row>
    <row r="13" spans="1:88" ht="35.1" customHeight="1">
      <c r="A13" s="4251" t="s">
        <v>534</v>
      </c>
      <c r="B13" s="4252">
        <v>104.1</v>
      </c>
      <c r="C13" s="4253">
        <v>116.3</v>
      </c>
      <c r="D13" s="4253">
        <v>117.5</v>
      </c>
      <c r="E13" s="4253">
        <v>120.6</v>
      </c>
      <c r="F13" s="4253">
        <v>128.4</v>
      </c>
      <c r="G13" s="926">
        <v>133.19999999999999</v>
      </c>
      <c r="H13" s="929"/>
      <c r="I13" s="926">
        <v>103.3</v>
      </c>
      <c r="J13" s="570">
        <v>107.2</v>
      </c>
      <c r="K13" s="570">
        <v>108.4</v>
      </c>
      <c r="L13" s="570">
        <v>109.4</v>
      </c>
      <c r="M13" s="570">
        <v>114.4</v>
      </c>
      <c r="N13" s="4256"/>
      <c r="O13" s="926">
        <v>101.9</v>
      </c>
      <c r="P13" s="930">
        <v>103.7</v>
      </c>
    </row>
    <row r="14" spans="1:88" ht="35.1" customHeight="1">
      <c r="A14" s="4251" t="s">
        <v>535</v>
      </c>
      <c r="B14" s="4252">
        <v>105.3</v>
      </c>
      <c r="C14" s="4253">
        <v>116.7</v>
      </c>
      <c r="D14" s="4253">
        <v>117.8</v>
      </c>
      <c r="E14" s="4253">
        <v>120.7</v>
      </c>
      <c r="F14" s="4253">
        <v>128.30000000000001</v>
      </c>
      <c r="G14" s="926">
        <v>133.30000000000001</v>
      </c>
      <c r="H14" s="929"/>
      <c r="I14" s="926">
        <v>103.5</v>
      </c>
      <c r="J14" s="570">
        <v>106.5</v>
      </c>
      <c r="K14" s="570">
        <v>108.6</v>
      </c>
      <c r="L14" s="570">
        <v>109.6</v>
      </c>
      <c r="M14" s="570">
        <v>113.4</v>
      </c>
      <c r="N14" s="4256"/>
      <c r="O14" s="926">
        <v>102</v>
      </c>
      <c r="P14" s="930">
        <v>103.3</v>
      </c>
    </row>
    <row r="15" spans="1:88" ht="35.1" customHeight="1">
      <c r="A15" s="4251" t="s">
        <v>536</v>
      </c>
      <c r="B15" s="4252">
        <v>106.8</v>
      </c>
      <c r="C15" s="4253">
        <v>117.2</v>
      </c>
      <c r="D15" s="4253">
        <v>117.3</v>
      </c>
      <c r="E15" s="4253">
        <v>121</v>
      </c>
      <c r="F15" s="4253">
        <v>128.19999999999999</v>
      </c>
      <c r="G15" s="926">
        <v>133.6</v>
      </c>
      <c r="H15" s="929"/>
      <c r="I15" s="926">
        <v>103.9</v>
      </c>
      <c r="J15" s="570">
        <v>105.9</v>
      </c>
      <c r="K15" s="570">
        <v>107.5</v>
      </c>
      <c r="L15" s="570">
        <v>109.1</v>
      </c>
      <c r="M15" s="570">
        <v>112.9</v>
      </c>
      <c r="N15" s="4256"/>
      <c r="O15" s="926">
        <v>102.4</v>
      </c>
      <c r="P15" s="930">
        <v>102.8</v>
      </c>
    </row>
    <row r="16" spans="1:88" ht="35.1" customHeight="1">
      <c r="A16" s="4251" t="s">
        <v>537</v>
      </c>
      <c r="B16" s="4252">
        <v>107.6</v>
      </c>
      <c r="C16" s="4253">
        <v>116.5</v>
      </c>
      <c r="D16" s="4253">
        <v>117.3</v>
      </c>
      <c r="E16" s="4253">
        <v>121.9</v>
      </c>
      <c r="F16" s="4253">
        <v>130.4</v>
      </c>
      <c r="G16" s="926">
        <v>134.4</v>
      </c>
      <c r="H16" s="929"/>
      <c r="I16" s="926">
        <v>105</v>
      </c>
      <c r="J16" s="570">
        <v>105.9</v>
      </c>
      <c r="K16" s="570">
        <v>107</v>
      </c>
      <c r="L16" s="570">
        <v>109.4</v>
      </c>
      <c r="M16" s="570">
        <v>113.3</v>
      </c>
      <c r="N16" s="4256"/>
      <c r="O16" s="926">
        <v>102.8</v>
      </c>
      <c r="P16" s="930">
        <v>103.1</v>
      </c>
    </row>
    <row r="17" spans="1:16" ht="35.1" customHeight="1">
      <c r="A17" s="4251" t="s">
        <v>538</v>
      </c>
      <c r="B17" s="4252">
        <v>108.2</v>
      </c>
      <c r="C17" s="4253">
        <v>115.5</v>
      </c>
      <c r="D17" s="4253">
        <v>117.2</v>
      </c>
      <c r="E17" s="4253">
        <v>124.4</v>
      </c>
      <c r="F17" s="4253">
        <v>130.4</v>
      </c>
      <c r="G17" s="926">
        <v>134.6</v>
      </c>
      <c r="H17" s="929"/>
      <c r="I17" s="926">
        <v>105.3</v>
      </c>
      <c r="J17" s="570">
        <v>105.5</v>
      </c>
      <c r="K17" s="570">
        <v>106.9</v>
      </c>
      <c r="L17" s="570">
        <v>109.4</v>
      </c>
      <c r="M17" s="4257">
        <v>114</v>
      </c>
      <c r="N17" s="4256"/>
      <c r="O17" s="926">
        <v>102.4</v>
      </c>
      <c r="P17" s="930">
        <v>103.3</v>
      </c>
    </row>
    <row r="18" spans="1:16" s="4263" customFormat="1" ht="35.1" customHeight="1" thickBot="1">
      <c r="A18" s="4258" t="s">
        <v>2022</v>
      </c>
      <c r="B18" s="4259">
        <v>103.8</v>
      </c>
      <c r="C18" s="4260">
        <v>113.93333333333334</v>
      </c>
      <c r="D18" s="4260">
        <v>116.8</v>
      </c>
      <c r="E18" s="4260">
        <v>120.2</v>
      </c>
      <c r="F18" s="4260">
        <v>128.1</v>
      </c>
      <c r="G18" s="4260">
        <f>AVERAGE(G6:G17)</f>
        <v>133</v>
      </c>
      <c r="H18" s="4261"/>
      <c r="I18" s="4260">
        <v>103.5</v>
      </c>
      <c r="J18" s="4260">
        <v>106.9</v>
      </c>
      <c r="K18" s="4260">
        <v>108.3</v>
      </c>
      <c r="L18" s="4260">
        <v>109.3</v>
      </c>
      <c r="M18" s="4260">
        <v>113.3</v>
      </c>
      <c r="N18" s="4262"/>
      <c r="O18" s="4260">
        <v>103.2</v>
      </c>
      <c r="P18" s="4262">
        <v>103.7</v>
      </c>
    </row>
    <row r="19" spans="1:16" ht="13.5" customHeight="1">
      <c r="A19" s="4264"/>
    </row>
  </sheetData>
  <mergeCells count="4">
    <mergeCell ref="A1:C1"/>
    <mergeCell ref="B5:H5"/>
    <mergeCell ref="I5:N5"/>
    <mergeCell ref="O5:P5"/>
  </mergeCells>
  <hyperlinks>
    <hyperlink ref="A1" location="CONTENT!A1" display="Back to table of contents"/>
  </hyperlinks>
  <pageMargins left="0.2" right="0" top="0.3" bottom="0.39370078740157499" header="0.78740157480314998" footer="0.39370078740157499"/>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CL49"/>
  <sheetViews>
    <sheetView workbookViewId="0">
      <selection sqref="A1:XFD1"/>
    </sheetView>
  </sheetViews>
  <sheetFormatPr defaultColWidth="9.1640625" defaultRowHeight="12.75"/>
  <cols>
    <col min="1" max="1" width="1.33203125" style="564" customWidth="1"/>
    <col min="2" max="2" width="10.6640625" style="564" customWidth="1"/>
    <col min="3" max="3" width="7.5" style="564" customWidth="1"/>
    <col min="4" max="4" width="3.1640625" style="564" customWidth="1"/>
    <col min="5" max="5" width="7.83203125" style="564" customWidth="1"/>
    <col min="6" max="6" width="8.5" style="564" customWidth="1"/>
    <col min="7" max="7" width="4" style="564" customWidth="1"/>
    <col min="8" max="8" width="20.83203125" style="564" customWidth="1"/>
    <col min="9" max="9" width="5.33203125" style="564" hidden="1" customWidth="1"/>
    <col min="10" max="10" width="5.33203125" style="564" customWidth="1"/>
    <col min="11" max="11" width="7.33203125" style="564" customWidth="1"/>
    <col min="12" max="12" width="7.1640625" style="564" customWidth="1"/>
    <col min="13" max="13" width="2.5" style="564" customWidth="1"/>
    <col min="14" max="14" width="34.5" style="564" customWidth="1"/>
    <col min="15" max="256" width="9.1640625" style="564"/>
    <col min="257" max="257" width="1.33203125" style="564" customWidth="1"/>
    <col min="258" max="258" width="10.6640625" style="564" customWidth="1"/>
    <col min="259" max="259" width="7.5" style="564" customWidth="1"/>
    <col min="260" max="260" width="3.1640625" style="564" customWidth="1"/>
    <col min="261" max="261" width="7.83203125" style="564" customWidth="1"/>
    <col min="262" max="262" width="8.5" style="564" customWidth="1"/>
    <col min="263" max="263" width="4" style="564" customWidth="1"/>
    <col min="264" max="264" width="20.83203125" style="564" customWidth="1"/>
    <col min="265" max="265" width="0" style="564" hidden="1" customWidth="1"/>
    <col min="266" max="266" width="5.33203125" style="564" customWidth="1"/>
    <col min="267" max="267" width="7.33203125" style="564" customWidth="1"/>
    <col min="268" max="268" width="7.1640625" style="564" customWidth="1"/>
    <col min="269" max="269" width="2.5" style="564" customWidth="1"/>
    <col min="270" max="270" width="34.5" style="564" customWidth="1"/>
    <col min="271" max="512" width="9.1640625" style="564"/>
    <col min="513" max="513" width="1.33203125" style="564" customWidth="1"/>
    <col min="514" max="514" width="10.6640625" style="564" customWidth="1"/>
    <col min="515" max="515" width="7.5" style="564" customWidth="1"/>
    <col min="516" max="516" width="3.1640625" style="564" customWidth="1"/>
    <col min="517" max="517" width="7.83203125" style="564" customWidth="1"/>
    <col min="518" max="518" width="8.5" style="564" customWidth="1"/>
    <col min="519" max="519" width="4" style="564" customWidth="1"/>
    <col min="520" max="520" width="20.83203125" style="564" customWidth="1"/>
    <col min="521" max="521" width="0" style="564" hidden="1" customWidth="1"/>
    <col min="522" max="522" width="5.33203125" style="564" customWidth="1"/>
    <col min="523" max="523" width="7.33203125" style="564" customWidth="1"/>
    <col min="524" max="524" width="7.1640625" style="564" customWidth="1"/>
    <col min="525" max="525" width="2.5" style="564" customWidth="1"/>
    <col min="526" max="526" width="34.5" style="564" customWidth="1"/>
    <col min="527" max="768" width="9.1640625" style="564"/>
    <col min="769" max="769" width="1.33203125" style="564" customWidth="1"/>
    <col min="770" max="770" width="10.6640625" style="564" customWidth="1"/>
    <col min="771" max="771" width="7.5" style="564" customWidth="1"/>
    <col min="772" max="772" width="3.1640625" style="564" customWidth="1"/>
    <col min="773" max="773" width="7.83203125" style="564" customWidth="1"/>
    <col min="774" max="774" width="8.5" style="564" customWidth="1"/>
    <col min="775" max="775" width="4" style="564" customWidth="1"/>
    <col min="776" max="776" width="20.83203125" style="564" customWidth="1"/>
    <col min="777" max="777" width="0" style="564" hidden="1" customWidth="1"/>
    <col min="778" max="778" width="5.33203125" style="564" customWidth="1"/>
    <col min="779" max="779" width="7.33203125" style="564" customWidth="1"/>
    <col min="780" max="780" width="7.1640625" style="564" customWidth="1"/>
    <col min="781" max="781" width="2.5" style="564" customWidth="1"/>
    <col min="782" max="782" width="34.5" style="564" customWidth="1"/>
    <col min="783" max="1024" width="9.1640625" style="564"/>
    <col min="1025" max="1025" width="1.33203125" style="564" customWidth="1"/>
    <col min="1026" max="1026" width="10.6640625" style="564" customWidth="1"/>
    <col min="1027" max="1027" width="7.5" style="564" customWidth="1"/>
    <col min="1028" max="1028" width="3.1640625" style="564" customWidth="1"/>
    <col min="1029" max="1029" width="7.83203125" style="564" customWidth="1"/>
    <col min="1030" max="1030" width="8.5" style="564" customWidth="1"/>
    <col min="1031" max="1031" width="4" style="564" customWidth="1"/>
    <col min="1032" max="1032" width="20.83203125" style="564" customWidth="1"/>
    <col min="1033" max="1033" width="0" style="564" hidden="1" customWidth="1"/>
    <col min="1034" max="1034" width="5.33203125" style="564" customWidth="1"/>
    <col min="1035" max="1035" width="7.33203125" style="564" customWidth="1"/>
    <col min="1036" max="1036" width="7.1640625" style="564" customWidth="1"/>
    <col min="1037" max="1037" width="2.5" style="564" customWidth="1"/>
    <col min="1038" max="1038" width="34.5" style="564" customWidth="1"/>
    <col min="1039" max="1280" width="9.1640625" style="564"/>
    <col min="1281" max="1281" width="1.33203125" style="564" customWidth="1"/>
    <col min="1282" max="1282" width="10.6640625" style="564" customWidth="1"/>
    <col min="1283" max="1283" width="7.5" style="564" customWidth="1"/>
    <col min="1284" max="1284" width="3.1640625" style="564" customWidth="1"/>
    <col min="1285" max="1285" width="7.83203125" style="564" customWidth="1"/>
    <col min="1286" max="1286" width="8.5" style="564" customWidth="1"/>
    <col min="1287" max="1287" width="4" style="564" customWidth="1"/>
    <col min="1288" max="1288" width="20.83203125" style="564" customWidth="1"/>
    <col min="1289" max="1289" width="0" style="564" hidden="1" customWidth="1"/>
    <col min="1290" max="1290" width="5.33203125" style="564" customWidth="1"/>
    <col min="1291" max="1291" width="7.33203125" style="564" customWidth="1"/>
    <col min="1292" max="1292" width="7.1640625" style="564" customWidth="1"/>
    <col min="1293" max="1293" width="2.5" style="564" customWidth="1"/>
    <col min="1294" max="1294" width="34.5" style="564" customWidth="1"/>
    <col min="1295" max="1536" width="9.1640625" style="564"/>
    <col min="1537" max="1537" width="1.33203125" style="564" customWidth="1"/>
    <col min="1538" max="1538" width="10.6640625" style="564" customWidth="1"/>
    <col min="1539" max="1539" width="7.5" style="564" customWidth="1"/>
    <col min="1540" max="1540" width="3.1640625" style="564" customWidth="1"/>
    <col min="1541" max="1541" width="7.83203125" style="564" customWidth="1"/>
    <col min="1542" max="1542" width="8.5" style="564" customWidth="1"/>
    <col min="1543" max="1543" width="4" style="564" customWidth="1"/>
    <col min="1544" max="1544" width="20.83203125" style="564" customWidth="1"/>
    <col min="1545" max="1545" width="0" style="564" hidden="1" customWidth="1"/>
    <col min="1546" max="1546" width="5.33203125" style="564" customWidth="1"/>
    <col min="1547" max="1547" width="7.33203125" style="564" customWidth="1"/>
    <col min="1548" max="1548" width="7.1640625" style="564" customWidth="1"/>
    <col min="1549" max="1549" width="2.5" style="564" customWidth="1"/>
    <col min="1550" max="1550" width="34.5" style="564" customWidth="1"/>
    <col min="1551" max="1792" width="9.1640625" style="564"/>
    <col min="1793" max="1793" width="1.33203125" style="564" customWidth="1"/>
    <col min="1794" max="1794" width="10.6640625" style="564" customWidth="1"/>
    <col min="1795" max="1795" width="7.5" style="564" customWidth="1"/>
    <col min="1796" max="1796" width="3.1640625" style="564" customWidth="1"/>
    <col min="1797" max="1797" width="7.83203125" style="564" customWidth="1"/>
    <col min="1798" max="1798" width="8.5" style="564" customWidth="1"/>
    <col min="1799" max="1799" width="4" style="564" customWidth="1"/>
    <col min="1800" max="1800" width="20.83203125" style="564" customWidth="1"/>
    <col min="1801" max="1801" width="0" style="564" hidden="1" customWidth="1"/>
    <col min="1802" max="1802" width="5.33203125" style="564" customWidth="1"/>
    <col min="1803" max="1803" width="7.33203125" style="564" customWidth="1"/>
    <col min="1804" max="1804" width="7.1640625" style="564" customWidth="1"/>
    <col min="1805" max="1805" width="2.5" style="564" customWidth="1"/>
    <col min="1806" max="1806" width="34.5" style="564" customWidth="1"/>
    <col min="1807" max="2048" width="9.1640625" style="564"/>
    <col min="2049" max="2049" width="1.33203125" style="564" customWidth="1"/>
    <col min="2050" max="2050" width="10.6640625" style="564" customWidth="1"/>
    <col min="2051" max="2051" width="7.5" style="564" customWidth="1"/>
    <col min="2052" max="2052" width="3.1640625" style="564" customWidth="1"/>
    <col min="2053" max="2053" width="7.83203125" style="564" customWidth="1"/>
    <col min="2054" max="2054" width="8.5" style="564" customWidth="1"/>
    <col min="2055" max="2055" width="4" style="564" customWidth="1"/>
    <col min="2056" max="2056" width="20.83203125" style="564" customWidth="1"/>
    <col min="2057" max="2057" width="0" style="564" hidden="1" customWidth="1"/>
    <col min="2058" max="2058" width="5.33203125" style="564" customWidth="1"/>
    <col min="2059" max="2059" width="7.33203125" style="564" customWidth="1"/>
    <col min="2060" max="2060" width="7.1640625" style="564" customWidth="1"/>
    <col min="2061" max="2061" width="2.5" style="564" customWidth="1"/>
    <col min="2062" max="2062" width="34.5" style="564" customWidth="1"/>
    <col min="2063" max="2304" width="9.1640625" style="564"/>
    <col min="2305" max="2305" width="1.33203125" style="564" customWidth="1"/>
    <col min="2306" max="2306" width="10.6640625" style="564" customWidth="1"/>
    <col min="2307" max="2307" width="7.5" style="564" customWidth="1"/>
    <col min="2308" max="2308" width="3.1640625" style="564" customWidth="1"/>
    <col min="2309" max="2309" width="7.83203125" style="564" customWidth="1"/>
    <col min="2310" max="2310" width="8.5" style="564" customWidth="1"/>
    <col min="2311" max="2311" width="4" style="564" customWidth="1"/>
    <col min="2312" max="2312" width="20.83203125" style="564" customWidth="1"/>
    <col min="2313" max="2313" width="0" style="564" hidden="1" customWidth="1"/>
    <col min="2314" max="2314" width="5.33203125" style="564" customWidth="1"/>
    <col min="2315" max="2315" width="7.33203125" style="564" customWidth="1"/>
    <col min="2316" max="2316" width="7.1640625" style="564" customWidth="1"/>
    <col min="2317" max="2317" width="2.5" style="564" customWidth="1"/>
    <col min="2318" max="2318" width="34.5" style="564" customWidth="1"/>
    <col min="2319" max="2560" width="9.1640625" style="564"/>
    <col min="2561" max="2561" width="1.33203125" style="564" customWidth="1"/>
    <col min="2562" max="2562" width="10.6640625" style="564" customWidth="1"/>
    <col min="2563" max="2563" width="7.5" style="564" customWidth="1"/>
    <col min="2564" max="2564" width="3.1640625" style="564" customWidth="1"/>
    <col min="2565" max="2565" width="7.83203125" style="564" customWidth="1"/>
    <col min="2566" max="2566" width="8.5" style="564" customWidth="1"/>
    <col min="2567" max="2567" width="4" style="564" customWidth="1"/>
    <col min="2568" max="2568" width="20.83203125" style="564" customWidth="1"/>
    <col min="2569" max="2569" width="0" style="564" hidden="1" customWidth="1"/>
    <col min="2570" max="2570" width="5.33203125" style="564" customWidth="1"/>
    <col min="2571" max="2571" width="7.33203125" style="564" customWidth="1"/>
    <col min="2572" max="2572" width="7.1640625" style="564" customWidth="1"/>
    <col min="2573" max="2573" width="2.5" style="564" customWidth="1"/>
    <col min="2574" max="2574" width="34.5" style="564" customWidth="1"/>
    <col min="2575" max="2816" width="9.1640625" style="564"/>
    <col min="2817" max="2817" width="1.33203125" style="564" customWidth="1"/>
    <col min="2818" max="2818" width="10.6640625" style="564" customWidth="1"/>
    <col min="2819" max="2819" width="7.5" style="564" customWidth="1"/>
    <col min="2820" max="2820" width="3.1640625" style="564" customWidth="1"/>
    <col min="2821" max="2821" width="7.83203125" style="564" customWidth="1"/>
    <col min="2822" max="2822" width="8.5" style="564" customWidth="1"/>
    <col min="2823" max="2823" width="4" style="564" customWidth="1"/>
    <col min="2824" max="2824" width="20.83203125" style="564" customWidth="1"/>
    <col min="2825" max="2825" width="0" style="564" hidden="1" customWidth="1"/>
    <col min="2826" max="2826" width="5.33203125" style="564" customWidth="1"/>
    <col min="2827" max="2827" width="7.33203125" style="564" customWidth="1"/>
    <col min="2828" max="2828" width="7.1640625" style="564" customWidth="1"/>
    <col min="2829" max="2829" width="2.5" style="564" customWidth="1"/>
    <col min="2830" max="2830" width="34.5" style="564" customWidth="1"/>
    <col min="2831" max="3072" width="9.1640625" style="564"/>
    <col min="3073" max="3073" width="1.33203125" style="564" customWidth="1"/>
    <col min="3074" max="3074" width="10.6640625" style="564" customWidth="1"/>
    <col min="3075" max="3075" width="7.5" style="564" customWidth="1"/>
    <col min="3076" max="3076" width="3.1640625" style="564" customWidth="1"/>
    <col min="3077" max="3077" width="7.83203125" style="564" customWidth="1"/>
    <col min="3078" max="3078" width="8.5" style="564" customWidth="1"/>
    <col min="3079" max="3079" width="4" style="564" customWidth="1"/>
    <col min="3080" max="3080" width="20.83203125" style="564" customWidth="1"/>
    <col min="3081" max="3081" width="0" style="564" hidden="1" customWidth="1"/>
    <col min="3082" max="3082" width="5.33203125" style="564" customWidth="1"/>
    <col min="3083" max="3083" width="7.33203125" style="564" customWidth="1"/>
    <col min="3084" max="3084" width="7.1640625" style="564" customWidth="1"/>
    <col min="3085" max="3085" width="2.5" style="564" customWidth="1"/>
    <col min="3086" max="3086" width="34.5" style="564" customWidth="1"/>
    <col min="3087" max="3328" width="9.1640625" style="564"/>
    <col min="3329" max="3329" width="1.33203125" style="564" customWidth="1"/>
    <col min="3330" max="3330" width="10.6640625" style="564" customWidth="1"/>
    <col min="3331" max="3331" width="7.5" style="564" customWidth="1"/>
    <col min="3332" max="3332" width="3.1640625" style="564" customWidth="1"/>
    <col min="3333" max="3333" width="7.83203125" style="564" customWidth="1"/>
    <col min="3334" max="3334" width="8.5" style="564" customWidth="1"/>
    <col min="3335" max="3335" width="4" style="564" customWidth="1"/>
    <col min="3336" max="3336" width="20.83203125" style="564" customWidth="1"/>
    <col min="3337" max="3337" width="0" style="564" hidden="1" customWidth="1"/>
    <col min="3338" max="3338" width="5.33203125" style="564" customWidth="1"/>
    <col min="3339" max="3339" width="7.33203125" style="564" customWidth="1"/>
    <col min="3340" max="3340" width="7.1640625" style="564" customWidth="1"/>
    <col min="3341" max="3341" width="2.5" style="564" customWidth="1"/>
    <col min="3342" max="3342" width="34.5" style="564" customWidth="1"/>
    <col min="3343" max="3584" width="9.1640625" style="564"/>
    <col min="3585" max="3585" width="1.33203125" style="564" customWidth="1"/>
    <col min="3586" max="3586" width="10.6640625" style="564" customWidth="1"/>
    <col min="3587" max="3587" width="7.5" style="564" customWidth="1"/>
    <col min="3588" max="3588" width="3.1640625" style="564" customWidth="1"/>
    <col min="3589" max="3589" width="7.83203125" style="564" customWidth="1"/>
    <col min="3590" max="3590" width="8.5" style="564" customWidth="1"/>
    <col min="3591" max="3591" width="4" style="564" customWidth="1"/>
    <col min="3592" max="3592" width="20.83203125" style="564" customWidth="1"/>
    <col min="3593" max="3593" width="0" style="564" hidden="1" customWidth="1"/>
    <col min="3594" max="3594" width="5.33203125" style="564" customWidth="1"/>
    <col min="3595" max="3595" width="7.33203125" style="564" customWidth="1"/>
    <col min="3596" max="3596" width="7.1640625" style="564" customWidth="1"/>
    <col min="3597" max="3597" width="2.5" style="564" customWidth="1"/>
    <col min="3598" max="3598" width="34.5" style="564" customWidth="1"/>
    <col min="3599" max="3840" width="9.1640625" style="564"/>
    <col min="3841" max="3841" width="1.33203125" style="564" customWidth="1"/>
    <col min="3842" max="3842" width="10.6640625" style="564" customWidth="1"/>
    <col min="3843" max="3843" width="7.5" style="564" customWidth="1"/>
    <col min="3844" max="3844" width="3.1640625" style="564" customWidth="1"/>
    <col min="3845" max="3845" width="7.83203125" style="564" customWidth="1"/>
    <col min="3846" max="3846" width="8.5" style="564" customWidth="1"/>
    <col min="3847" max="3847" width="4" style="564" customWidth="1"/>
    <col min="3848" max="3848" width="20.83203125" style="564" customWidth="1"/>
    <col min="3849" max="3849" width="0" style="564" hidden="1" customWidth="1"/>
    <col min="3850" max="3850" width="5.33203125" style="564" customWidth="1"/>
    <col min="3851" max="3851" width="7.33203125" style="564" customWidth="1"/>
    <col min="3852" max="3852" width="7.1640625" style="564" customWidth="1"/>
    <col min="3853" max="3853" width="2.5" style="564" customWidth="1"/>
    <col min="3854" max="3854" width="34.5" style="564" customWidth="1"/>
    <col min="3855" max="4096" width="9.1640625" style="564"/>
    <col min="4097" max="4097" width="1.33203125" style="564" customWidth="1"/>
    <col min="4098" max="4098" width="10.6640625" style="564" customWidth="1"/>
    <col min="4099" max="4099" width="7.5" style="564" customWidth="1"/>
    <col min="4100" max="4100" width="3.1640625" style="564" customWidth="1"/>
    <col min="4101" max="4101" width="7.83203125" style="564" customWidth="1"/>
    <col min="4102" max="4102" width="8.5" style="564" customWidth="1"/>
    <col min="4103" max="4103" width="4" style="564" customWidth="1"/>
    <col min="4104" max="4104" width="20.83203125" style="564" customWidth="1"/>
    <col min="4105" max="4105" width="0" style="564" hidden="1" customWidth="1"/>
    <col min="4106" max="4106" width="5.33203125" style="564" customWidth="1"/>
    <col min="4107" max="4107" width="7.33203125" style="564" customWidth="1"/>
    <col min="4108" max="4108" width="7.1640625" style="564" customWidth="1"/>
    <col min="4109" max="4109" width="2.5" style="564" customWidth="1"/>
    <col min="4110" max="4110" width="34.5" style="564" customWidth="1"/>
    <col min="4111" max="4352" width="9.1640625" style="564"/>
    <col min="4353" max="4353" width="1.33203125" style="564" customWidth="1"/>
    <col min="4354" max="4354" width="10.6640625" style="564" customWidth="1"/>
    <col min="4355" max="4355" width="7.5" style="564" customWidth="1"/>
    <col min="4356" max="4356" width="3.1640625" style="564" customWidth="1"/>
    <col min="4357" max="4357" width="7.83203125" style="564" customWidth="1"/>
    <col min="4358" max="4358" width="8.5" style="564" customWidth="1"/>
    <col min="4359" max="4359" width="4" style="564" customWidth="1"/>
    <col min="4360" max="4360" width="20.83203125" style="564" customWidth="1"/>
    <col min="4361" max="4361" width="0" style="564" hidden="1" customWidth="1"/>
    <col min="4362" max="4362" width="5.33203125" style="564" customWidth="1"/>
    <col min="4363" max="4363" width="7.33203125" style="564" customWidth="1"/>
    <col min="4364" max="4364" width="7.1640625" style="564" customWidth="1"/>
    <col min="4365" max="4365" width="2.5" style="564" customWidth="1"/>
    <col min="4366" max="4366" width="34.5" style="564" customWidth="1"/>
    <col min="4367" max="4608" width="9.1640625" style="564"/>
    <col min="4609" max="4609" width="1.33203125" style="564" customWidth="1"/>
    <col min="4610" max="4610" width="10.6640625" style="564" customWidth="1"/>
    <col min="4611" max="4611" width="7.5" style="564" customWidth="1"/>
    <col min="4612" max="4612" width="3.1640625" style="564" customWidth="1"/>
    <col min="4613" max="4613" width="7.83203125" style="564" customWidth="1"/>
    <col min="4614" max="4614" width="8.5" style="564" customWidth="1"/>
    <col min="4615" max="4615" width="4" style="564" customWidth="1"/>
    <col min="4616" max="4616" width="20.83203125" style="564" customWidth="1"/>
    <col min="4617" max="4617" width="0" style="564" hidden="1" customWidth="1"/>
    <col min="4618" max="4618" width="5.33203125" style="564" customWidth="1"/>
    <col min="4619" max="4619" width="7.33203125" style="564" customWidth="1"/>
    <col min="4620" max="4620" width="7.1640625" style="564" customWidth="1"/>
    <col min="4621" max="4621" width="2.5" style="564" customWidth="1"/>
    <col min="4622" max="4622" width="34.5" style="564" customWidth="1"/>
    <col min="4623" max="4864" width="9.1640625" style="564"/>
    <col min="4865" max="4865" width="1.33203125" style="564" customWidth="1"/>
    <col min="4866" max="4866" width="10.6640625" style="564" customWidth="1"/>
    <col min="4867" max="4867" width="7.5" style="564" customWidth="1"/>
    <col min="4868" max="4868" width="3.1640625" style="564" customWidth="1"/>
    <col min="4869" max="4869" width="7.83203125" style="564" customWidth="1"/>
    <col min="4870" max="4870" width="8.5" style="564" customWidth="1"/>
    <col min="4871" max="4871" width="4" style="564" customWidth="1"/>
    <col min="4872" max="4872" width="20.83203125" style="564" customWidth="1"/>
    <col min="4873" max="4873" width="0" style="564" hidden="1" customWidth="1"/>
    <col min="4874" max="4874" width="5.33203125" style="564" customWidth="1"/>
    <col min="4875" max="4875" width="7.33203125" style="564" customWidth="1"/>
    <col min="4876" max="4876" width="7.1640625" style="564" customWidth="1"/>
    <col min="4877" max="4877" width="2.5" style="564" customWidth="1"/>
    <col min="4878" max="4878" width="34.5" style="564" customWidth="1"/>
    <col min="4879" max="5120" width="9.1640625" style="564"/>
    <col min="5121" max="5121" width="1.33203125" style="564" customWidth="1"/>
    <col min="5122" max="5122" width="10.6640625" style="564" customWidth="1"/>
    <col min="5123" max="5123" width="7.5" style="564" customWidth="1"/>
    <col min="5124" max="5124" width="3.1640625" style="564" customWidth="1"/>
    <col min="5125" max="5125" width="7.83203125" style="564" customWidth="1"/>
    <col min="5126" max="5126" width="8.5" style="564" customWidth="1"/>
    <col min="5127" max="5127" width="4" style="564" customWidth="1"/>
    <col min="5128" max="5128" width="20.83203125" style="564" customWidth="1"/>
    <col min="5129" max="5129" width="0" style="564" hidden="1" customWidth="1"/>
    <col min="5130" max="5130" width="5.33203125" style="564" customWidth="1"/>
    <col min="5131" max="5131" width="7.33203125" style="564" customWidth="1"/>
    <col min="5132" max="5132" width="7.1640625" style="564" customWidth="1"/>
    <col min="5133" max="5133" width="2.5" style="564" customWidth="1"/>
    <col min="5134" max="5134" width="34.5" style="564" customWidth="1"/>
    <col min="5135" max="5376" width="9.1640625" style="564"/>
    <col min="5377" max="5377" width="1.33203125" style="564" customWidth="1"/>
    <col min="5378" max="5378" width="10.6640625" style="564" customWidth="1"/>
    <col min="5379" max="5379" width="7.5" style="564" customWidth="1"/>
    <col min="5380" max="5380" width="3.1640625" style="564" customWidth="1"/>
    <col min="5381" max="5381" width="7.83203125" style="564" customWidth="1"/>
    <col min="5382" max="5382" width="8.5" style="564" customWidth="1"/>
    <col min="5383" max="5383" width="4" style="564" customWidth="1"/>
    <col min="5384" max="5384" width="20.83203125" style="564" customWidth="1"/>
    <col min="5385" max="5385" width="0" style="564" hidden="1" customWidth="1"/>
    <col min="5386" max="5386" width="5.33203125" style="564" customWidth="1"/>
    <col min="5387" max="5387" width="7.33203125" style="564" customWidth="1"/>
    <col min="5388" max="5388" width="7.1640625" style="564" customWidth="1"/>
    <col min="5389" max="5389" width="2.5" style="564" customWidth="1"/>
    <col min="5390" max="5390" width="34.5" style="564" customWidth="1"/>
    <col min="5391" max="5632" width="9.1640625" style="564"/>
    <col min="5633" max="5633" width="1.33203125" style="564" customWidth="1"/>
    <col min="5634" max="5634" width="10.6640625" style="564" customWidth="1"/>
    <col min="5635" max="5635" width="7.5" style="564" customWidth="1"/>
    <col min="5636" max="5636" width="3.1640625" style="564" customWidth="1"/>
    <col min="5637" max="5637" width="7.83203125" style="564" customWidth="1"/>
    <col min="5638" max="5638" width="8.5" style="564" customWidth="1"/>
    <col min="5639" max="5639" width="4" style="564" customWidth="1"/>
    <col min="5640" max="5640" width="20.83203125" style="564" customWidth="1"/>
    <col min="5641" max="5641" width="0" style="564" hidden="1" customWidth="1"/>
    <col min="5642" max="5642" width="5.33203125" style="564" customWidth="1"/>
    <col min="5643" max="5643" width="7.33203125" style="564" customWidth="1"/>
    <col min="5644" max="5644" width="7.1640625" style="564" customWidth="1"/>
    <col min="5645" max="5645" width="2.5" style="564" customWidth="1"/>
    <col min="5646" max="5646" width="34.5" style="564" customWidth="1"/>
    <col min="5647" max="5888" width="9.1640625" style="564"/>
    <col min="5889" max="5889" width="1.33203125" style="564" customWidth="1"/>
    <col min="5890" max="5890" width="10.6640625" style="564" customWidth="1"/>
    <col min="5891" max="5891" width="7.5" style="564" customWidth="1"/>
    <col min="5892" max="5892" width="3.1640625" style="564" customWidth="1"/>
    <col min="5893" max="5893" width="7.83203125" style="564" customWidth="1"/>
    <col min="5894" max="5894" width="8.5" style="564" customWidth="1"/>
    <col min="5895" max="5895" width="4" style="564" customWidth="1"/>
    <col min="5896" max="5896" width="20.83203125" style="564" customWidth="1"/>
    <col min="5897" max="5897" width="0" style="564" hidden="1" customWidth="1"/>
    <col min="5898" max="5898" width="5.33203125" style="564" customWidth="1"/>
    <col min="5899" max="5899" width="7.33203125" style="564" customWidth="1"/>
    <col min="5900" max="5900" width="7.1640625" style="564" customWidth="1"/>
    <col min="5901" max="5901" width="2.5" style="564" customWidth="1"/>
    <col min="5902" max="5902" width="34.5" style="564" customWidth="1"/>
    <col min="5903" max="6144" width="9.1640625" style="564"/>
    <col min="6145" max="6145" width="1.33203125" style="564" customWidth="1"/>
    <col min="6146" max="6146" width="10.6640625" style="564" customWidth="1"/>
    <col min="6147" max="6147" width="7.5" style="564" customWidth="1"/>
    <col min="6148" max="6148" width="3.1640625" style="564" customWidth="1"/>
    <col min="6149" max="6149" width="7.83203125" style="564" customWidth="1"/>
    <col min="6150" max="6150" width="8.5" style="564" customWidth="1"/>
    <col min="6151" max="6151" width="4" style="564" customWidth="1"/>
    <col min="6152" max="6152" width="20.83203125" style="564" customWidth="1"/>
    <col min="6153" max="6153" width="0" style="564" hidden="1" customWidth="1"/>
    <col min="6154" max="6154" width="5.33203125" style="564" customWidth="1"/>
    <col min="6155" max="6155" width="7.33203125" style="564" customWidth="1"/>
    <col min="6156" max="6156" width="7.1640625" style="564" customWidth="1"/>
    <col min="6157" max="6157" width="2.5" style="564" customWidth="1"/>
    <col min="6158" max="6158" width="34.5" style="564" customWidth="1"/>
    <col min="6159" max="6400" width="9.1640625" style="564"/>
    <col min="6401" max="6401" width="1.33203125" style="564" customWidth="1"/>
    <col min="6402" max="6402" width="10.6640625" style="564" customWidth="1"/>
    <col min="6403" max="6403" width="7.5" style="564" customWidth="1"/>
    <col min="6404" max="6404" width="3.1640625" style="564" customWidth="1"/>
    <col min="6405" max="6405" width="7.83203125" style="564" customWidth="1"/>
    <col min="6406" max="6406" width="8.5" style="564" customWidth="1"/>
    <col min="6407" max="6407" width="4" style="564" customWidth="1"/>
    <col min="6408" max="6408" width="20.83203125" style="564" customWidth="1"/>
    <col min="6409" max="6409" width="0" style="564" hidden="1" customWidth="1"/>
    <col min="6410" max="6410" width="5.33203125" style="564" customWidth="1"/>
    <col min="6411" max="6411" width="7.33203125" style="564" customWidth="1"/>
    <col min="6412" max="6412" width="7.1640625" style="564" customWidth="1"/>
    <col min="6413" max="6413" width="2.5" style="564" customWidth="1"/>
    <col min="6414" max="6414" width="34.5" style="564" customWidth="1"/>
    <col min="6415" max="6656" width="9.1640625" style="564"/>
    <col min="6657" max="6657" width="1.33203125" style="564" customWidth="1"/>
    <col min="6658" max="6658" width="10.6640625" style="564" customWidth="1"/>
    <col min="6659" max="6659" width="7.5" style="564" customWidth="1"/>
    <col min="6660" max="6660" width="3.1640625" style="564" customWidth="1"/>
    <col min="6661" max="6661" width="7.83203125" style="564" customWidth="1"/>
    <col min="6662" max="6662" width="8.5" style="564" customWidth="1"/>
    <col min="6663" max="6663" width="4" style="564" customWidth="1"/>
    <col min="6664" max="6664" width="20.83203125" style="564" customWidth="1"/>
    <col min="6665" max="6665" width="0" style="564" hidden="1" customWidth="1"/>
    <col min="6666" max="6666" width="5.33203125" style="564" customWidth="1"/>
    <col min="6667" max="6667" width="7.33203125" style="564" customWidth="1"/>
    <col min="6668" max="6668" width="7.1640625" style="564" customWidth="1"/>
    <col min="6669" max="6669" width="2.5" style="564" customWidth="1"/>
    <col min="6670" max="6670" width="34.5" style="564" customWidth="1"/>
    <col min="6671" max="6912" width="9.1640625" style="564"/>
    <col min="6913" max="6913" width="1.33203125" style="564" customWidth="1"/>
    <col min="6914" max="6914" width="10.6640625" style="564" customWidth="1"/>
    <col min="6915" max="6915" width="7.5" style="564" customWidth="1"/>
    <col min="6916" max="6916" width="3.1640625" style="564" customWidth="1"/>
    <col min="6917" max="6917" width="7.83203125" style="564" customWidth="1"/>
    <col min="6918" max="6918" width="8.5" style="564" customWidth="1"/>
    <col min="6919" max="6919" width="4" style="564" customWidth="1"/>
    <col min="6920" max="6920" width="20.83203125" style="564" customWidth="1"/>
    <col min="6921" max="6921" width="0" style="564" hidden="1" customWidth="1"/>
    <col min="6922" max="6922" width="5.33203125" style="564" customWidth="1"/>
    <col min="6923" max="6923" width="7.33203125" style="564" customWidth="1"/>
    <col min="6924" max="6924" width="7.1640625" style="564" customWidth="1"/>
    <col min="6925" max="6925" width="2.5" style="564" customWidth="1"/>
    <col min="6926" max="6926" width="34.5" style="564" customWidth="1"/>
    <col min="6927" max="7168" width="9.1640625" style="564"/>
    <col min="7169" max="7169" width="1.33203125" style="564" customWidth="1"/>
    <col min="7170" max="7170" width="10.6640625" style="564" customWidth="1"/>
    <col min="7171" max="7171" width="7.5" style="564" customWidth="1"/>
    <col min="7172" max="7172" width="3.1640625" style="564" customWidth="1"/>
    <col min="7173" max="7173" width="7.83203125" style="564" customWidth="1"/>
    <col min="7174" max="7174" width="8.5" style="564" customWidth="1"/>
    <col min="7175" max="7175" width="4" style="564" customWidth="1"/>
    <col min="7176" max="7176" width="20.83203125" style="564" customWidth="1"/>
    <col min="7177" max="7177" width="0" style="564" hidden="1" customWidth="1"/>
    <col min="7178" max="7178" width="5.33203125" style="564" customWidth="1"/>
    <col min="7179" max="7179" width="7.33203125" style="564" customWidth="1"/>
    <col min="7180" max="7180" width="7.1640625" style="564" customWidth="1"/>
    <col min="7181" max="7181" width="2.5" style="564" customWidth="1"/>
    <col min="7182" max="7182" width="34.5" style="564" customWidth="1"/>
    <col min="7183" max="7424" width="9.1640625" style="564"/>
    <col min="7425" max="7425" width="1.33203125" style="564" customWidth="1"/>
    <col min="7426" max="7426" width="10.6640625" style="564" customWidth="1"/>
    <col min="7427" max="7427" width="7.5" style="564" customWidth="1"/>
    <col min="7428" max="7428" width="3.1640625" style="564" customWidth="1"/>
    <col min="7429" max="7429" width="7.83203125" style="564" customWidth="1"/>
    <col min="7430" max="7430" width="8.5" style="564" customWidth="1"/>
    <col min="7431" max="7431" width="4" style="564" customWidth="1"/>
    <col min="7432" max="7432" width="20.83203125" style="564" customWidth="1"/>
    <col min="7433" max="7433" width="0" style="564" hidden="1" customWidth="1"/>
    <col min="7434" max="7434" width="5.33203125" style="564" customWidth="1"/>
    <col min="7435" max="7435" width="7.33203125" style="564" customWidth="1"/>
    <col min="7436" max="7436" width="7.1640625" style="564" customWidth="1"/>
    <col min="7437" max="7437" width="2.5" style="564" customWidth="1"/>
    <col min="7438" max="7438" width="34.5" style="564" customWidth="1"/>
    <col min="7439" max="7680" width="9.1640625" style="564"/>
    <col min="7681" max="7681" width="1.33203125" style="564" customWidth="1"/>
    <col min="7682" max="7682" width="10.6640625" style="564" customWidth="1"/>
    <col min="7683" max="7683" width="7.5" style="564" customWidth="1"/>
    <col min="7684" max="7684" width="3.1640625" style="564" customWidth="1"/>
    <col min="7685" max="7685" width="7.83203125" style="564" customWidth="1"/>
    <col min="7686" max="7686" width="8.5" style="564" customWidth="1"/>
    <col min="7687" max="7687" width="4" style="564" customWidth="1"/>
    <col min="7688" max="7688" width="20.83203125" style="564" customWidth="1"/>
    <col min="7689" max="7689" width="0" style="564" hidden="1" customWidth="1"/>
    <col min="7690" max="7690" width="5.33203125" style="564" customWidth="1"/>
    <col min="7691" max="7691" width="7.33203125" style="564" customWidth="1"/>
    <col min="7692" max="7692" width="7.1640625" style="564" customWidth="1"/>
    <col min="7693" max="7693" width="2.5" style="564" customWidth="1"/>
    <col min="7694" max="7694" width="34.5" style="564" customWidth="1"/>
    <col min="7695" max="7936" width="9.1640625" style="564"/>
    <col min="7937" max="7937" width="1.33203125" style="564" customWidth="1"/>
    <col min="7938" max="7938" width="10.6640625" style="564" customWidth="1"/>
    <col min="7939" max="7939" width="7.5" style="564" customWidth="1"/>
    <col min="7940" max="7940" width="3.1640625" style="564" customWidth="1"/>
    <col min="7941" max="7941" width="7.83203125" style="564" customWidth="1"/>
    <col min="7942" max="7942" width="8.5" style="564" customWidth="1"/>
    <col min="7943" max="7943" width="4" style="564" customWidth="1"/>
    <col min="7944" max="7944" width="20.83203125" style="564" customWidth="1"/>
    <col min="7945" max="7945" width="0" style="564" hidden="1" customWidth="1"/>
    <col min="7946" max="7946" width="5.33203125" style="564" customWidth="1"/>
    <col min="7947" max="7947" width="7.33203125" style="564" customWidth="1"/>
    <col min="7948" max="7948" width="7.1640625" style="564" customWidth="1"/>
    <col min="7949" max="7949" width="2.5" style="564" customWidth="1"/>
    <col min="7950" max="7950" width="34.5" style="564" customWidth="1"/>
    <col min="7951" max="8192" width="9.1640625" style="564"/>
    <col min="8193" max="8193" width="1.33203125" style="564" customWidth="1"/>
    <col min="8194" max="8194" width="10.6640625" style="564" customWidth="1"/>
    <col min="8195" max="8195" width="7.5" style="564" customWidth="1"/>
    <col min="8196" max="8196" width="3.1640625" style="564" customWidth="1"/>
    <col min="8197" max="8197" width="7.83203125" style="564" customWidth="1"/>
    <col min="8198" max="8198" width="8.5" style="564" customWidth="1"/>
    <col min="8199" max="8199" width="4" style="564" customWidth="1"/>
    <col min="8200" max="8200" width="20.83203125" style="564" customWidth="1"/>
    <col min="8201" max="8201" width="0" style="564" hidden="1" customWidth="1"/>
    <col min="8202" max="8202" width="5.33203125" style="564" customWidth="1"/>
    <col min="8203" max="8203" width="7.33203125" style="564" customWidth="1"/>
    <col min="8204" max="8204" width="7.1640625" style="564" customWidth="1"/>
    <col min="8205" max="8205" width="2.5" style="564" customWidth="1"/>
    <col min="8206" max="8206" width="34.5" style="564" customWidth="1"/>
    <col min="8207" max="8448" width="9.1640625" style="564"/>
    <col min="8449" max="8449" width="1.33203125" style="564" customWidth="1"/>
    <col min="8450" max="8450" width="10.6640625" style="564" customWidth="1"/>
    <col min="8451" max="8451" width="7.5" style="564" customWidth="1"/>
    <col min="8452" max="8452" width="3.1640625" style="564" customWidth="1"/>
    <col min="8453" max="8453" width="7.83203125" style="564" customWidth="1"/>
    <col min="8454" max="8454" width="8.5" style="564" customWidth="1"/>
    <col min="8455" max="8455" width="4" style="564" customWidth="1"/>
    <col min="8456" max="8456" width="20.83203125" style="564" customWidth="1"/>
    <col min="8457" max="8457" width="0" style="564" hidden="1" customWidth="1"/>
    <col min="8458" max="8458" width="5.33203125" style="564" customWidth="1"/>
    <col min="8459" max="8459" width="7.33203125" style="564" customWidth="1"/>
    <col min="8460" max="8460" width="7.1640625" style="564" customWidth="1"/>
    <col min="8461" max="8461" width="2.5" style="564" customWidth="1"/>
    <col min="8462" max="8462" width="34.5" style="564" customWidth="1"/>
    <col min="8463" max="8704" width="9.1640625" style="564"/>
    <col min="8705" max="8705" width="1.33203125" style="564" customWidth="1"/>
    <col min="8706" max="8706" width="10.6640625" style="564" customWidth="1"/>
    <col min="8707" max="8707" width="7.5" style="564" customWidth="1"/>
    <col min="8708" max="8708" width="3.1640625" style="564" customWidth="1"/>
    <col min="8709" max="8709" width="7.83203125" style="564" customWidth="1"/>
    <col min="8710" max="8710" width="8.5" style="564" customWidth="1"/>
    <col min="8711" max="8711" width="4" style="564" customWidth="1"/>
    <col min="8712" max="8712" width="20.83203125" style="564" customWidth="1"/>
    <col min="8713" max="8713" width="0" style="564" hidden="1" customWidth="1"/>
    <col min="8714" max="8714" width="5.33203125" style="564" customWidth="1"/>
    <col min="8715" max="8715" width="7.33203125" style="564" customWidth="1"/>
    <col min="8716" max="8716" width="7.1640625" style="564" customWidth="1"/>
    <col min="8717" max="8717" width="2.5" style="564" customWidth="1"/>
    <col min="8718" max="8718" width="34.5" style="564" customWidth="1"/>
    <col min="8719" max="8960" width="9.1640625" style="564"/>
    <col min="8961" max="8961" width="1.33203125" style="564" customWidth="1"/>
    <col min="8962" max="8962" width="10.6640625" style="564" customWidth="1"/>
    <col min="8963" max="8963" width="7.5" style="564" customWidth="1"/>
    <col min="8964" max="8964" width="3.1640625" style="564" customWidth="1"/>
    <col min="8965" max="8965" width="7.83203125" style="564" customWidth="1"/>
    <col min="8966" max="8966" width="8.5" style="564" customWidth="1"/>
    <col min="8967" max="8967" width="4" style="564" customWidth="1"/>
    <col min="8968" max="8968" width="20.83203125" style="564" customWidth="1"/>
    <col min="8969" max="8969" width="0" style="564" hidden="1" customWidth="1"/>
    <col min="8970" max="8970" width="5.33203125" style="564" customWidth="1"/>
    <col min="8971" max="8971" width="7.33203125" style="564" customWidth="1"/>
    <col min="8972" max="8972" width="7.1640625" style="564" customWidth="1"/>
    <col min="8973" max="8973" width="2.5" style="564" customWidth="1"/>
    <col min="8974" max="8974" width="34.5" style="564" customWidth="1"/>
    <col min="8975" max="9216" width="9.1640625" style="564"/>
    <col min="9217" max="9217" width="1.33203125" style="564" customWidth="1"/>
    <col min="9218" max="9218" width="10.6640625" style="564" customWidth="1"/>
    <col min="9219" max="9219" width="7.5" style="564" customWidth="1"/>
    <col min="9220" max="9220" width="3.1640625" style="564" customWidth="1"/>
    <col min="9221" max="9221" width="7.83203125" style="564" customWidth="1"/>
    <col min="9222" max="9222" width="8.5" style="564" customWidth="1"/>
    <col min="9223" max="9223" width="4" style="564" customWidth="1"/>
    <col min="9224" max="9224" width="20.83203125" style="564" customWidth="1"/>
    <col min="9225" max="9225" width="0" style="564" hidden="1" customWidth="1"/>
    <col min="9226" max="9226" width="5.33203125" style="564" customWidth="1"/>
    <col min="9227" max="9227" width="7.33203125" style="564" customWidth="1"/>
    <col min="9228" max="9228" width="7.1640625" style="564" customWidth="1"/>
    <col min="9229" max="9229" width="2.5" style="564" customWidth="1"/>
    <col min="9230" max="9230" width="34.5" style="564" customWidth="1"/>
    <col min="9231" max="9472" width="9.1640625" style="564"/>
    <col min="9473" max="9473" width="1.33203125" style="564" customWidth="1"/>
    <col min="9474" max="9474" width="10.6640625" style="564" customWidth="1"/>
    <col min="9475" max="9475" width="7.5" style="564" customWidth="1"/>
    <col min="9476" max="9476" width="3.1640625" style="564" customWidth="1"/>
    <col min="9477" max="9477" width="7.83203125" style="564" customWidth="1"/>
    <col min="9478" max="9478" width="8.5" style="564" customWidth="1"/>
    <col min="9479" max="9479" width="4" style="564" customWidth="1"/>
    <col min="9480" max="9480" width="20.83203125" style="564" customWidth="1"/>
    <col min="9481" max="9481" width="0" style="564" hidden="1" customWidth="1"/>
    <col min="9482" max="9482" width="5.33203125" style="564" customWidth="1"/>
    <col min="9483" max="9483" width="7.33203125" style="564" customWidth="1"/>
    <col min="9484" max="9484" width="7.1640625" style="564" customWidth="1"/>
    <col min="9485" max="9485" width="2.5" style="564" customWidth="1"/>
    <col min="9486" max="9486" width="34.5" style="564" customWidth="1"/>
    <col min="9487" max="9728" width="9.1640625" style="564"/>
    <col min="9729" max="9729" width="1.33203125" style="564" customWidth="1"/>
    <col min="9730" max="9730" width="10.6640625" style="564" customWidth="1"/>
    <col min="9731" max="9731" width="7.5" style="564" customWidth="1"/>
    <col min="9732" max="9732" width="3.1640625" style="564" customWidth="1"/>
    <col min="9733" max="9733" width="7.83203125" style="564" customWidth="1"/>
    <col min="9734" max="9734" width="8.5" style="564" customWidth="1"/>
    <col min="9735" max="9735" width="4" style="564" customWidth="1"/>
    <col min="9736" max="9736" width="20.83203125" style="564" customWidth="1"/>
    <col min="9737" max="9737" width="0" style="564" hidden="1" customWidth="1"/>
    <col min="9738" max="9738" width="5.33203125" style="564" customWidth="1"/>
    <col min="9739" max="9739" width="7.33203125" style="564" customWidth="1"/>
    <col min="9740" max="9740" width="7.1640625" style="564" customWidth="1"/>
    <col min="9741" max="9741" width="2.5" style="564" customWidth="1"/>
    <col min="9742" max="9742" width="34.5" style="564" customWidth="1"/>
    <col min="9743" max="9984" width="9.1640625" style="564"/>
    <col min="9985" max="9985" width="1.33203125" style="564" customWidth="1"/>
    <col min="9986" max="9986" width="10.6640625" style="564" customWidth="1"/>
    <col min="9987" max="9987" width="7.5" style="564" customWidth="1"/>
    <col min="9988" max="9988" width="3.1640625" style="564" customWidth="1"/>
    <col min="9989" max="9989" width="7.83203125" style="564" customWidth="1"/>
    <col min="9990" max="9990" width="8.5" style="564" customWidth="1"/>
    <col min="9991" max="9991" width="4" style="564" customWidth="1"/>
    <col min="9992" max="9992" width="20.83203125" style="564" customWidth="1"/>
    <col min="9993" max="9993" width="0" style="564" hidden="1" customWidth="1"/>
    <col min="9994" max="9994" width="5.33203125" style="564" customWidth="1"/>
    <col min="9995" max="9995" width="7.33203125" style="564" customWidth="1"/>
    <col min="9996" max="9996" width="7.1640625" style="564" customWidth="1"/>
    <col min="9997" max="9997" width="2.5" style="564" customWidth="1"/>
    <col min="9998" max="9998" width="34.5" style="564" customWidth="1"/>
    <col min="9999" max="10240" width="9.1640625" style="564"/>
    <col min="10241" max="10241" width="1.33203125" style="564" customWidth="1"/>
    <col min="10242" max="10242" width="10.6640625" style="564" customWidth="1"/>
    <col min="10243" max="10243" width="7.5" style="564" customWidth="1"/>
    <col min="10244" max="10244" width="3.1640625" style="564" customWidth="1"/>
    <col min="10245" max="10245" width="7.83203125" style="564" customWidth="1"/>
    <col min="10246" max="10246" width="8.5" style="564" customWidth="1"/>
    <col min="10247" max="10247" width="4" style="564" customWidth="1"/>
    <col min="10248" max="10248" width="20.83203125" style="564" customWidth="1"/>
    <col min="10249" max="10249" width="0" style="564" hidden="1" customWidth="1"/>
    <col min="10250" max="10250" width="5.33203125" style="564" customWidth="1"/>
    <col min="10251" max="10251" width="7.33203125" style="564" customWidth="1"/>
    <col min="10252" max="10252" width="7.1640625" style="564" customWidth="1"/>
    <col min="10253" max="10253" width="2.5" style="564" customWidth="1"/>
    <col min="10254" max="10254" width="34.5" style="564" customWidth="1"/>
    <col min="10255" max="10496" width="9.1640625" style="564"/>
    <col min="10497" max="10497" width="1.33203125" style="564" customWidth="1"/>
    <col min="10498" max="10498" width="10.6640625" style="564" customWidth="1"/>
    <col min="10499" max="10499" width="7.5" style="564" customWidth="1"/>
    <col min="10500" max="10500" width="3.1640625" style="564" customWidth="1"/>
    <col min="10501" max="10501" width="7.83203125" style="564" customWidth="1"/>
    <col min="10502" max="10502" width="8.5" style="564" customWidth="1"/>
    <col min="10503" max="10503" width="4" style="564" customWidth="1"/>
    <col min="10504" max="10504" width="20.83203125" style="564" customWidth="1"/>
    <col min="10505" max="10505" width="0" style="564" hidden="1" customWidth="1"/>
    <col min="10506" max="10506" width="5.33203125" style="564" customWidth="1"/>
    <col min="10507" max="10507" width="7.33203125" style="564" customWidth="1"/>
    <col min="10508" max="10508" width="7.1640625" style="564" customWidth="1"/>
    <col min="10509" max="10509" width="2.5" style="564" customWidth="1"/>
    <col min="10510" max="10510" width="34.5" style="564" customWidth="1"/>
    <col min="10511" max="10752" width="9.1640625" style="564"/>
    <col min="10753" max="10753" width="1.33203125" style="564" customWidth="1"/>
    <col min="10754" max="10754" width="10.6640625" style="564" customWidth="1"/>
    <col min="10755" max="10755" width="7.5" style="564" customWidth="1"/>
    <col min="10756" max="10756" width="3.1640625" style="564" customWidth="1"/>
    <col min="10757" max="10757" width="7.83203125" style="564" customWidth="1"/>
    <col min="10758" max="10758" width="8.5" style="564" customWidth="1"/>
    <col min="10759" max="10759" width="4" style="564" customWidth="1"/>
    <col min="10760" max="10760" width="20.83203125" style="564" customWidth="1"/>
    <col min="10761" max="10761" width="0" style="564" hidden="1" customWidth="1"/>
    <col min="10762" max="10762" width="5.33203125" style="564" customWidth="1"/>
    <col min="10763" max="10763" width="7.33203125" style="564" customWidth="1"/>
    <col min="10764" max="10764" width="7.1640625" style="564" customWidth="1"/>
    <col min="10765" max="10765" width="2.5" style="564" customWidth="1"/>
    <col min="10766" max="10766" width="34.5" style="564" customWidth="1"/>
    <col min="10767" max="11008" width="9.1640625" style="564"/>
    <col min="11009" max="11009" width="1.33203125" style="564" customWidth="1"/>
    <col min="11010" max="11010" width="10.6640625" style="564" customWidth="1"/>
    <col min="11011" max="11011" width="7.5" style="564" customWidth="1"/>
    <col min="11012" max="11012" width="3.1640625" style="564" customWidth="1"/>
    <col min="11013" max="11013" width="7.83203125" style="564" customWidth="1"/>
    <col min="11014" max="11014" width="8.5" style="564" customWidth="1"/>
    <col min="11015" max="11015" width="4" style="564" customWidth="1"/>
    <col min="11016" max="11016" width="20.83203125" style="564" customWidth="1"/>
    <col min="11017" max="11017" width="0" style="564" hidden="1" customWidth="1"/>
    <col min="11018" max="11018" width="5.33203125" style="564" customWidth="1"/>
    <col min="11019" max="11019" width="7.33203125" style="564" customWidth="1"/>
    <col min="11020" max="11020" width="7.1640625" style="564" customWidth="1"/>
    <col min="11021" max="11021" width="2.5" style="564" customWidth="1"/>
    <col min="11022" max="11022" width="34.5" style="564" customWidth="1"/>
    <col min="11023" max="11264" width="9.1640625" style="564"/>
    <col min="11265" max="11265" width="1.33203125" style="564" customWidth="1"/>
    <col min="11266" max="11266" width="10.6640625" style="564" customWidth="1"/>
    <col min="11267" max="11267" width="7.5" style="564" customWidth="1"/>
    <col min="11268" max="11268" width="3.1640625" style="564" customWidth="1"/>
    <col min="11269" max="11269" width="7.83203125" style="564" customWidth="1"/>
    <col min="11270" max="11270" width="8.5" style="564" customWidth="1"/>
    <col min="11271" max="11271" width="4" style="564" customWidth="1"/>
    <col min="11272" max="11272" width="20.83203125" style="564" customWidth="1"/>
    <col min="11273" max="11273" width="0" style="564" hidden="1" customWidth="1"/>
    <col min="11274" max="11274" width="5.33203125" style="564" customWidth="1"/>
    <col min="11275" max="11275" width="7.33203125" style="564" customWidth="1"/>
    <col min="11276" max="11276" width="7.1640625" style="564" customWidth="1"/>
    <col min="11277" max="11277" width="2.5" style="564" customWidth="1"/>
    <col min="11278" max="11278" width="34.5" style="564" customWidth="1"/>
    <col min="11279" max="11520" width="9.1640625" style="564"/>
    <col min="11521" max="11521" width="1.33203125" style="564" customWidth="1"/>
    <col min="11522" max="11522" width="10.6640625" style="564" customWidth="1"/>
    <col min="11523" max="11523" width="7.5" style="564" customWidth="1"/>
    <col min="11524" max="11524" width="3.1640625" style="564" customWidth="1"/>
    <col min="11525" max="11525" width="7.83203125" style="564" customWidth="1"/>
    <col min="11526" max="11526" width="8.5" style="564" customWidth="1"/>
    <col min="11527" max="11527" width="4" style="564" customWidth="1"/>
    <col min="11528" max="11528" width="20.83203125" style="564" customWidth="1"/>
    <col min="11529" max="11529" width="0" style="564" hidden="1" customWidth="1"/>
    <col min="11530" max="11530" width="5.33203125" style="564" customWidth="1"/>
    <col min="11531" max="11531" width="7.33203125" style="564" customWidth="1"/>
    <col min="11532" max="11532" width="7.1640625" style="564" customWidth="1"/>
    <col min="11533" max="11533" width="2.5" style="564" customWidth="1"/>
    <col min="11534" max="11534" width="34.5" style="564" customWidth="1"/>
    <col min="11535" max="11776" width="9.1640625" style="564"/>
    <col min="11777" max="11777" width="1.33203125" style="564" customWidth="1"/>
    <col min="11778" max="11778" width="10.6640625" style="564" customWidth="1"/>
    <col min="11779" max="11779" width="7.5" style="564" customWidth="1"/>
    <col min="11780" max="11780" width="3.1640625" style="564" customWidth="1"/>
    <col min="11781" max="11781" width="7.83203125" style="564" customWidth="1"/>
    <col min="11782" max="11782" width="8.5" style="564" customWidth="1"/>
    <col min="11783" max="11783" width="4" style="564" customWidth="1"/>
    <col min="11784" max="11784" width="20.83203125" style="564" customWidth="1"/>
    <col min="11785" max="11785" width="0" style="564" hidden="1" customWidth="1"/>
    <col min="11786" max="11786" width="5.33203125" style="564" customWidth="1"/>
    <col min="11787" max="11787" width="7.33203125" style="564" customWidth="1"/>
    <col min="11788" max="11788" width="7.1640625" style="564" customWidth="1"/>
    <col min="11789" max="11789" width="2.5" style="564" customWidth="1"/>
    <col min="11790" max="11790" width="34.5" style="564" customWidth="1"/>
    <col min="11791" max="12032" width="9.1640625" style="564"/>
    <col min="12033" max="12033" width="1.33203125" style="564" customWidth="1"/>
    <col min="12034" max="12034" width="10.6640625" style="564" customWidth="1"/>
    <col min="12035" max="12035" width="7.5" style="564" customWidth="1"/>
    <col min="12036" max="12036" width="3.1640625" style="564" customWidth="1"/>
    <col min="12037" max="12037" width="7.83203125" style="564" customWidth="1"/>
    <col min="12038" max="12038" width="8.5" style="564" customWidth="1"/>
    <col min="12039" max="12039" width="4" style="564" customWidth="1"/>
    <col min="12040" max="12040" width="20.83203125" style="564" customWidth="1"/>
    <col min="12041" max="12041" width="0" style="564" hidden="1" customWidth="1"/>
    <col min="12042" max="12042" width="5.33203125" style="564" customWidth="1"/>
    <col min="12043" max="12043" width="7.33203125" style="564" customWidth="1"/>
    <col min="12044" max="12044" width="7.1640625" style="564" customWidth="1"/>
    <col min="12045" max="12045" width="2.5" style="564" customWidth="1"/>
    <col min="12046" max="12046" width="34.5" style="564" customWidth="1"/>
    <col min="12047" max="12288" width="9.1640625" style="564"/>
    <col min="12289" max="12289" width="1.33203125" style="564" customWidth="1"/>
    <col min="12290" max="12290" width="10.6640625" style="564" customWidth="1"/>
    <col min="12291" max="12291" width="7.5" style="564" customWidth="1"/>
    <col min="12292" max="12292" width="3.1640625" style="564" customWidth="1"/>
    <col min="12293" max="12293" width="7.83203125" style="564" customWidth="1"/>
    <col min="12294" max="12294" width="8.5" style="564" customWidth="1"/>
    <col min="12295" max="12295" width="4" style="564" customWidth="1"/>
    <col min="12296" max="12296" width="20.83203125" style="564" customWidth="1"/>
    <col min="12297" max="12297" width="0" style="564" hidden="1" customWidth="1"/>
    <col min="12298" max="12298" width="5.33203125" style="564" customWidth="1"/>
    <col min="12299" max="12299" width="7.33203125" style="564" customWidth="1"/>
    <col min="12300" max="12300" width="7.1640625" style="564" customWidth="1"/>
    <col min="12301" max="12301" width="2.5" style="564" customWidth="1"/>
    <col min="12302" max="12302" width="34.5" style="564" customWidth="1"/>
    <col min="12303" max="12544" width="9.1640625" style="564"/>
    <col min="12545" max="12545" width="1.33203125" style="564" customWidth="1"/>
    <col min="12546" max="12546" width="10.6640625" style="564" customWidth="1"/>
    <col min="12547" max="12547" width="7.5" style="564" customWidth="1"/>
    <col min="12548" max="12548" width="3.1640625" style="564" customWidth="1"/>
    <col min="12549" max="12549" width="7.83203125" style="564" customWidth="1"/>
    <col min="12550" max="12550" width="8.5" style="564" customWidth="1"/>
    <col min="12551" max="12551" width="4" style="564" customWidth="1"/>
    <col min="12552" max="12552" width="20.83203125" style="564" customWidth="1"/>
    <col min="12553" max="12553" width="0" style="564" hidden="1" customWidth="1"/>
    <col min="12554" max="12554" width="5.33203125" style="564" customWidth="1"/>
    <col min="12555" max="12555" width="7.33203125" style="564" customWidth="1"/>
    <col min="12556" max="12556" width="7.1640625" style="564" customWidth="1"/>
    <col min="12557" max="12557" width="2.5" style="564" customWidth="1"/>
    <col min="12558" max="12558" width="34.5" style="564" customWidth="1"/>
    <col min="12559" max="12800" width="9.1640625" style="564"/>
    <col min="12801" max="12801" width="1.33203125" style="564" customWidth="1"/>
    <col min="12802" max="12802" width="10.6640625" style="564" customWidth="1"/>
    <col min="12803" max="12803" width="7.5" style="564" customWidth="1"/>
    <col min="12804" max="12804" width="3.1640625" style="564" customWidth="1"/>
    <col min="12805" max="12805" width="7.83203125" style="564" customWidth="1"/>
    <col min="12806" max="12806" width="8.5" style="564" customWidth="1"/>
    <col min="12807" max="12807" width="4" style="564" customWidth="1"/>
    <col min="12808" max="12808" width="20.83203125" style="564" customWidth="1"/>
    <col min="12809" max="12809" width="0" style="564" hidden="1" customWidth="1"/>
    <col min="12810" max="12810" width="5.33203125" style="564" customWidth="1"/>
    <col min="12811" max="12811" width="7.33203125" style="564" customWidth="1"/>
    <col min="12812" max="12812" width="7.1640625" style="564" customWidth="1"/>
    <col min="12813" max="12813" width="2.5" style="564" customWidth="1"/>
    <col min="12814" max="12814" width="34.5" style="564" customWidth="1"/>
    <col min="12815" max="13056" width="9.1640625" style="564"/>
    <col min="13057" max="13057" width="1.33203125" style="564" customWidth="1"/>
    <col min="13058" max="13058" width="10.6640625" style="564" customWidth="1"/>
    <col min="13059" max="13059" width="7.5" style="564" customWidth="1"/>
    <col min="13060" max="13060" width="3.1640625" style="564" customWidth="1"/>
    <col min="13061" max="13061" width="7.83203125" style="564" customWidth="1"/>
    <col min="13062" max="13062" width="8.5" style="564" customWidth="1"/>
    <col min="13063" max="13063" width="4" style="564" customWidth="1"/>
    <col min="13064" max="13064" width="20.83203125" style="564" customWidth="1"/>
    <col min="13065" max="13065" width="0" style="564" hidden="1" customWidth="1"/>
    <col min="13066" max="13066" width="5.33203125" style="564" customWidth="1"/>
    <col min="13067" max="13067" width="7.33203125" style="564" customWidth="1"/>
    <col min="13068" max="13068" width="7.1640625" style="564" customWidth="1"/>
    <col min="13069" max="13069" width="2.5" style="564" customWidth="1"/>
    <col min="13070" max="13070" width="34.5" style="564" customWidth="1"/>
    <col min="13071" max="13312" width="9.1640625" style="564"/>
    <col min="13313" max="13313" width="1.33203125" style="564" customWidth="1"/>
    <col min="13314" max="13314" width="10.6640625" style="564" customWidth="1"/>
    <col min="13315" max="13315" width="7.5" style="564" customWidth="1"/>
    <col min="13316" max="13316" width="3.1640625" style="564" customWidth="1"/>
    <col min="13317" max="13317" width="7.83203125" style="564" customWidth="1"/>
    <col min="13318" max="13318" width="8.5" style="564" customWidth="1"/>
    <col min="13319" max="13319" width="4" style="564" customWidth="1"/>
    <col min="13320" max="13320" width="20.83203125" style="564" customWidth="1"/>
    <col min="13321" max="13321" width="0" style="564" hidden="1" customWidth="1"/>
    <col min="13322" max="13322" width="5.33203125" style="564" customWidth="1"/>
    <col min="13323" max="13323" width="7.33203125" style="564" customWidth="1"/>
    <col min="13324" max="13324" width="7.1640625" style="564" customWidth="1"/>
    <col min="13325" max="13325" width="2.5" style="564" customWidth="1"/>
    <col min="13326" max="13326" width="34.5" style="564" customWidth="1"/>
    <col min="13327" max="13568" width="9.1640625" style="564"/>
    <col min="13569" max="13569" width="1.33203125" style="564" customWidth="1"/>
    <col min="13570" max="13570" width="10.6640625" style="564" customWidth="1"/>
    <col min="13571" max="13571" width="7.5" style="564" customWidth="1"/>
    <col min="13572" max="13572" width="3.1640625" style="564" customWidth="1"/>
    <col min="13573" max="13573" width="7.83203125" style="564" customWidth="1"/>
    <col min="13574" max="13574" width="8.5" style="564" customWidth="1"/>
    <col min="13575" max="13575" width="4" style="564" customWidth="1"/>
    <col min="13576" max="13576" width="20.83203125" style="564" customWidth="1"/>
    <col min="13577" max="13577" width="0" style="564" hidden="1" customWidth="1"/>
    <col min="13578" max="13578" width="5.33203125" style="564" customWidth="1"/>
    <col min="13579" max="13579" width="7.33203125" style="564" customWidth="1"/>
    <col min="13580" max="13580" width="7.1640625" style="564" customWidth="1"/>
    <col min="13581" max="13581" width="2.5" style="564" customWidth="1"/>
    <col min="13582" max="13582" width="34.5" style="564" customWidth="1"/>
    <col min="13583" max="13824" width="9.1640625" style="564"/>
    <col min="13825" max="13825" width="1.33203125" style="564" customWidth="1"/>
    <col min="13826" max="13826" width="10.6640625" style="564" customWidth="1"/>
    <col min="13827" max="13827" width="7.5" style="564" customWidth="1"/>
    <col min="13828" max="13828" width="3.1640625" style="564" customWidth="1"/>
    <col min="13829" max="13829" width="7.83203125" style="564" customWidth="1"/>
    <col min="13830" max="13830" width="8.5" style="564" customWidth="1"/>
    <col min="13831" max="13831" width="4" style="564" customWidth="1"/>
    <col min="13832" max="13832" width="20.83203125" style="564" customWidth="1"/>
    <col min="13833" max="13833" width="0" style="564" hidden="1" customWidth="1"/>
    <col min="13834" max="13834" width="5.33203125" style="564" customWidth="1"/>
    <col min="13835" max="13835" width="7.33203125" style="564" customWidth="1"/>
    <col min="13836" max="13836" width="7.1640625" style="564" customWidth="1"/>
    <col min="13837" max="13837" width="2.5" style="564" customWidth="1"/>
    <col min="13838" max="13838" width="34.5" style="564" customWidth="1"/>
    <col min="13839" max="14080" width="9.1640625" style="564"/>
    <col min="14081" max="14081" width="1.33203125" style="564" customWidth="1"/>
    <col min="14082" max="14082" width="10.6640625" style="564" customWidth="1"/>
    <col min="14083" max="14083" width="7.5" style="564" customWidth="1"/>
    <col min="14084" max="14084" width="3.1640625" style="564" customWidth="1"/>
    <col min="14085" max="14085" width="7.83203125" style="564" customWidth="1"/>
    <col min="14086" max="14086" width="8.5" style="564" customWidth="1"/>
    <col min="14087" max="14087" width="4" style="564" customWidth="1"/>
    <col min="14088" max="14088" width="20.83203125" style="564" customWidth="1"/>
    <col min="14089" max="14089" width="0" style="564" hidden="1" customWidth="1"/>
    <col min="14090" max="14090" width="5.33203125" style="564" customWidth="1"/>
    <col min="14091" max="14091" width="7.33203125" style="564" customWidth="1"/>
    <col min="14092" max="14092" width="7.1640625" style="564" customWidth="1"/>
    <col min="14093" max="14093" width="2.5" style="564" customWidth="1"/>
    <col min="14094" max="14094" width="34.5" style="564" customWidth="1"/>
    <col min="14095" max="14336" width="9.1640625" style="564"/>
    <col min="14337" max="14337" width="1.33203125" style="564" customWidth="1"/>
    <col min="14338" max="14338" width="10.6640625" style="564" customWidth="1"/>
    <col min="14339" max="14339" width="7.5" style="564" customWidth="1"/>
    <col min="14340" max="14340" width="3.1640625" style="564" customWidth="1"/>
    <col min="14341" max="14341" width="7.83203125" style="564" customWidth="1"/>
    <col min="14342" max="14342" width="8.5" style="564" customWidth="1"/>
    <col min="14343" max="14343" width="4" style="564" customWidth="1"/>
    <col min="14344" max="14344" width="20.83203125" style="564" customWidth="1"/>
    <col min="14345" max="14345" width="0" style="564" hidden="1" customWidth="1"/>
    <col min="14346" max="14346" width="5.33203125" style="564" customWidth="1"/>
    <col min="14347" max="14347" width="7.33203125" style="564" customWidth="1"/>
    <col min="14348" max="14348" width="7.1640625" style="564" customWidth="1"/>
    <col min="14349" max="14349" width="2.5" style="564" customWidth="1"/>
    <col min="14350" max="14350" width="34.5" style="564" customWidth="1"/>
    <col min="14351" max="14592" width="9.1640625" style="564"/>
    <col min="14593" max="14593" width="1.33203125" style="564" customWidth="1"/>
    <col min="14594" max="14594" width="10.6640625" style="564" customWidth="1"/>
    <col min="14595" max="14595" width="7.5" style="564" customWidth="1"/>
    <col min="14596" max="14596" width="3.1640625" style="564" customWidth="1"/>
    <col min="14597" max="14597" width="7.83203125" style="564" customWidth="1"/>
    <col min="14598" max="14598" width="8.5" style="564" customWidth="1"/>
    <col min="14599" max="14599" width="4" style="564" customWidth="1"/>
    <col min="14600" max="14600" width="20.83203125" style="564" customWidth="1"/>
    <col min="14601" max="14601" width="0" style="564" hidden="1" customWidth="1"/>
    <col min="14602" max="14602" width="5.33203125" style="564" customWidth="1"/>
    <col min="14603" max="14603" width="7.33203125" style="564" customWidth="1"/>
    <col min="14604" max="14604" width="7.1640625" style="564" customWidth="1"/>
    <col min="14605" max="14605" width="2.5" style="564" customWidth="1"/>
    <col min="14606" max="14606" width="34.5" style="564" customWidth="1"/>
    <col min="14607" max="14848" width="9.1640625" style="564"/>
    <col min="14849" max="14849" width="1.33203125" style="564" customWidth="1"/>
    <col min="14850" max="14850" width="10.6640625" style="564" customWidth="1"/>
    <col min="14851" max="14851" width="7.5" style="564" customWidth="1"/>
    <col min="14852" max="14852" width="3.1640625" style="564" customWidth="1"/>
    <col min="14853" max="14853" width="7.83203125" style="564" customWidth="1"/>
    <col min="14854" max="14854" width="8.5" style="564" customWidth="1"/>
    <col min="14855" max="14855" width="4" style="564" customWidth="1"/>
    <col min="14856" max="14856" width="20.83203125" style="564" customWidth="1"/>
    <col min="14857" max="14857" width="0" style="564" hidden="1" customWidth="1"/>
    <col min="14858" max="14858" width="5.33203125" style="564" customWidth="1"/>
    <col min="14859" max="14859" width="7.33203125" style="564" customWidth="1"/>
    <col min="14860" max="14860" width="7.1640625" style="564" customWidth="1"/>
    <col min="14861" max="14861" width="2.5" style="564" customWidth="1"/>
    <col min="14862" max="14862" width="34.5" style="564" customWidth="1"/>
    <col min="14863" max="15104" width="9.1640625" style="564"/>
    <col min="15105" max="15105" width="1.33203125" style="564" customWidth="1"/>
    <col min="15106" max="15106" width="10.6640625" style="564" customWidth="1"/>
    <col min="15107" max="15107" width="7.5" style="564" customWidth="1"/>
    <col min="15108" max="15108" width="3.1640625" style="564" customWidth="1"/>
    <col min="15109" max="15109" width="7.83203125" style="564" customWidth="1"/>
    <col min="15110" max="15110" width="8.5" style="564" customWidth="1"/>
    <col min="15111" max="15111" width="4" style="564" customWidth="1"/>
    <col min="15112" max="15112" width="20.83203125" style="564" customWidth="1"/>
    <col min="15113" max="15113" width="0" style="564" hidden="1" customWidth="1"/>
    <col min="15114" max="15114" width="5.33203125" style="564" customWidth="1"/>
    <col min="15115" max="15115" width="7.33203125" style="564" customWidth="1"/>
    <col min="15116" max="15116" width="7.1640625" style="564" customWidth="1"/>
    <col min="15117" max="15117" width="2.5" style="564" customWidth="1"/>
    <col min="15118" max="15118" width="34.5" style="564" customWidth="1"/>
    <col min="15119" max="15360" width="9.1640625" style="564"/>
    <col min="15361" max="15361" width="1.33203125" style="564" customWidth="1"/>
    <col min="15362" max="15362" width="10.6640625" style="564" customWidth="1"/>
    <col min="15363" max="15363" width="7.5" style="564" customWidth="1"/>
    <col min="15364" max="15364" width="3.1640625" style="564" customWidth="1"/>
    <col min="15365" max="15365" width="7.83203125" style="564" customWidth="1"/>
    <col min="15366" max="15366" width="8.5" style="564" customWidth="1"/>
    <col min="15367" max="15367" width="4" style="564" customWidth="1"/>
    <col min="15368" max="15368" width="20.83203125" style="564" customWidth="1"/>
    <col min="15369" max="15369" width="0" style="564" hidden="1" customWidth="1"/>
    <col min="15370" max="15370" width="5.33203125" style="564" customWidth="1"/>
    <col min="15371" max="15371" width="7.33203125" style="564" customWidth="1"/>
    <col min="15372" max="15372" width="7.1640625" style="564" customWidth="1"/>
    <col min="15373" max="15373" width="2.5" style="564" customWidth="1"/>
    <col min="15374" max="15374" width="34.5" style="564" customWidth="1"/>
    <col min="15375" max="15616" width="9.1640625" style="564"/>
    <col min="15617" max="15617" width="1.33203125" style="564" customWidth="1"/>
    <col min="15618" max="15618" width="10.6640625" style="564" customWidth="1"/>
    <col min="15619" max="15619" width="7.5" style="564" customWidth="1"/>
    <col min="15620" max="15620" width="3.1640625" style="564" customWidth="1"/>
    <col min="15621" max="15621" width="7.83203125" style="564" customWidth="1"/>
    <col min="15622" max="15622" width="8.5" style="564" customWidth="1"/>
    <col min="15623" max="15623" width="4" style="564" customWidth="1"/>
    <col min="15624" max="15624" width="20.83203125" style="564" customWidth="1"/>
    <col min="15625" max="15625" width="0" style="564" hidden="1" customWidth="1"/>
    <col min="15626" max="15626" width="5.33203125" style="564" customWidth="1"/>
    <col min="15627" max="15627" width="7.33203125" style="564" customWidth="1"/>
    <col min="15628" max="15628" width="7.1640625" style="564" customWidth="1"/>
    <col min="15629" max="15629" width="2.5" style="564" customWidth="1"/>
    <col min="15630" max="15630" width="34.5" style="564" customWidth="1"/>
    <col min="15631" max="15872" width="9.1640625" style="564"/>
    <col min="15873" max="15873" width="1.33203125" style="564" customWidth="1"/>
    <col min="15874" max="15874" width="10.6640625" style="564" customWidth="1"/>
    <col min="15875" max="15875" width="7.5" style="564" customWidth="1"/>
    <col min="15876" max="15876" width="3.1640625" style="564" customWidth="1"/>
    <col min="15877" max="15877" width="7.83203125" style="564" customWidth="1"/>
    <col min="15878" max="15878" width="8.5" style="564" customWidth="1"/>
    <col min="15879" max="15879" width="4" style="564" customWidth="1"/>
    <col min="15880" max="15880" width="20.83203125" style="564" customWidth="1"/>
    <col min="15881" max="15881" width="0" style="564" hidden="1" customWidth="1"/>
    <col min="15882" max="15882" width="5.33203125" style="564" customWidth="1"/>
    <col min="15883" max="15883" width="7.33203125" style="564" customWidth="1"/>
    <col min="15884" max="15884" width="7.1640625" style="564" customWidth="1"/>
    <col min="15885" max="15885" width="2.5" style="564" customWidth="1"/>
    <col min="15886" max="15886" width="34.5" style="564" customWidth="1"/>
    <col min="15887" max="16128" width="9.1640625" style="564"/>
    <col min="16129" max="16129" width="1.33203125" style="564" customWidth="1"/>
    <col min="16130" max="16130" width="10.6640625" style="564" customWidth="1"/>
    <col min="16131" max="16131" width="7.5" style="564" customWidth="1"/>
    <col min="16132" max="16132" width="3.1640625" style="564" customWidth="1"/>
    <col min="16133" max="16133" width="7.83203125" style="564" customWidth="1"/>
    <col min="16134" max="16134" width="8.5" style="564" customWidth="1"/>
    <col min="16135" max="16135" width="4" style="564" customWidth="1"/>
    <col min="16136" max="16136" width="20.83203125" style="564" customWidth="1"/>
    <col min="16137" max="16137" width="0" style="564" hidden="1" customWidth="1"/>
    <col min="16138" max="16138" width="5.33203125" style="564" customWidth="1"/>
    <col min="16139" max="16139" width="7.33203125" style="564" customWidth="1"/>
    <col min="16140" max="16140" width="7.1640625" style="564" customWidth="1"/>
    <col min="16141" max="16141" width="2.5" style="564" customWidth="1"/>
    <col min="16142" max="16142" width="34.5" style="564" customWidth="1"/>
    <col min="16143" max="16384" width="9.1640625" style="564"/>
  </cols>
  <sheetData>
    <row r="1" spans="1:90"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row>
    <row r="2" spans="1:90" ht="27" customHeight="1">
      <c r="A2" s="4219" t="s">
        <v>2027</v>
      </c>
    </row>
    <row r="3" spans="1:90" ht="7.5" customHeight="1" thickBot="1">
      <c r="A3" s="4219"/>
    </row>
    <row r="4" spans="1:90" ht="18.75" customHeight="1" thickBot="1">
      <c r="A4" s="4220"/>
      <c r="B4" s="6485" t="s">
        <v>2028</v>
      </c>
      <c r="C4" s="6486"/>
      <c r="D4" s="6487" t="s">
        <v>2029</v>
      </c>
      <c r="E4" s="6485"/>
      <c r="F4" s="6488"/>
      <c r="G4" s="6485" t="s">
        <v>3</v>
      </c>
      <c r="H4" s="6485"/>
      <c r="I4" s="6486"/>
      <c r="J4" s="4221"/>
      <c r="K4" s="4222" t="s">
        <v>2029</v>
      </c>
      <c r="L4" s="4223"/>
    </row>
    <row r="5" spans="1:90" ht="29.45" customHeight="1">
      <c r="A5" s="4224"/>
      <c r="B5" s="4225">
        <v>1975</v>
      </c>
      <c r="C5" s="4226"/>
      <c r="D5" s="4227"/>
      <c r="E5" s="4228">
        <v>14.7</v>
      </c>
      <c r="F5" s="4229"/>
      <c r="G5" s="4230"/>
      <c r="H5" s="4231" t="s">
        <v>2030</v>
      </c>
      <c r="I5" s="4226"/>
      <c r="J5" s="4227"/>
      <c r="K5" s="4228">
        <v>20.6</v>
      </c>
      <c r="L5" s="4232"/>
    </row>
    <row r="6" spans="1:90" ht="13.5" customHeight="1">
      <c r="A6" s="4224"/>
      <c r="B6" s="4225">
        <v>1976</v>
      </c>
      <c r="C6" s="4226"/>
      <c r="D6" s="4227"/>
      <c r="E6" s="4228">
        <v>13.4</v>
      </c>
      <c r="F6" s="4229"/>
      <c r="G6" s="4230"/>
      <c r="H6" s="931" t="s">
        <v>2031</v>
      </c>
      <c r="I6" s="4226"/>
      <c r="J6" s="4227"/>
      <c r="K6" s="4228">
        <v>14.7</v>
      </c>
      <c r="L6" s="4232"/>
    </row>
    <row r="7" spans="1:90" ht="15.95" customHeight="1">
      <c r="A7" s="4224"/>
      <c r="B7" s="4225">
        <v>1977</v>
      </c>
      <c r="C7" s="4226"/>
      <c r="D7" s="4227"/>
      <c r="E7" s="4228">
        <v>9.1999999999999993</v>
      </c>
      <c r="F7" s="4229"/>
      <c r="G7" s="4230"/>
      <c r="H7" s="931" t="s">
        <v>2032</v>
      </c>
      <c r="I7" s="4226"/>
      <c r="J7" s="4227"/>
      <c r="K7" s="4228">
        <v>9.6</v>
      </c>
      <c r="L7" s="4232"/>
    </row>
    <row r="8" spans="1:90" ht="15.95" customHeight="1">
      <c r="A8" s="4224"/>
      <c r="B8" s="4225">
        <v>1978</v>
      </c>
      <c r="C8" s="4226"/>
      <c r="D8" s="4227"/>
      <c r="E8" s="4228">
        <v>8.5</v>
      </c>
      <c r="F8" s="4229"/>
      <c r="G8" s="4230"/>
      <c r="H8" s="931" t="s">
        <v>2033</v>
      </c>
      <c r="I8" s="4226"/>
      <c r="J8" s="4227"/>
      <c r="K8" s="4228">
        <v>10.1</v>
      </c>
      <c r="L8" s="4232"/>
    </row>
    <row r="9" spans="1:90" ht="15.95" customHeight="1">
      <c r="A9" s="4224"/>
      <c r="B9" s="4225">
        <v>1979</v>
      </c>
      <c r="C9" s="4226"/>
      <c r="D9" s="4227"/>
      <c r="E9" s="4228">
        <v>14.5</v>
      </c>
      <c r="F9" s="4229"/>
      <c r="G9" s="4230"/>
      <c r="H9" s="931" t="s">
        <v>2034</v>
      </c>
      <c r="I9" s="4226"/>
      <c r="J9" s="4227"/>
      <c r="K9" s="4228">
        <v>8</v>
      </c>
      <c r="L9" s="4232"/>
    </row>
    <row r="10" spans="1:90" ht="15.95" customHeight="1">
      <c r="A10" s="4224"/>
      <c r="B10" s="4225">
        <v>1980</v>
      </c>
      <c r="C10" s="4226"/>
      <c r="D10" s="4227"/>
      <c r="E10" s="4228">
        <v>42</v>
      </c>
      <c r="F10" s="4229"/>
      <c r="G10" s="4230"/>
      <c r="H10" s="931" t="s">
        <v>2035</v>
      </c>
      <c r="I10" s="4226"/>
      <c r="J10" s="4227"/>
      <c r="K10" s="4228">
        <v>33</v>
      </c>
      <c r="L10" s="4232"/>
    </row>
    <row r="11" spans="1:90" ht="15.95" customHeight="1">
      <c r="A11" s="4224"/>
      <c r="B11" s="4225">
        <v>1981</v>
      </c>
      <c r="C11" s="4226"/>
      <c r="D11" s="4227"/>
      <c r="E11" s="4228">
        <v>14.5</v>
      </c>
      <c r="F11" s="4229"/>
      <c r="G11" s="4230"/>
      <c r="H11" s="931" t="s">
        <v>2036</v>
      </c>
      <c r="I11" s="4226"/>
      <c r="J11" s="4227"/>
      <c r="K11" s="4228">
        <v>26.5</v>
      </c>
      <c r="L11" s="4232"/>
    </row>
    <row r="12" spans="1:90" ht="15.95" customHeight="1">
      <c r="A12" s="4224"/>
      <c r="B12" s="4225">
        <v>1982</v>
      </c>
      <c r="C12" s="4226"/>
      <c r="D12" s="4227"/>
      <c r="E12" s="4228">
        <v>11.4</v>
      </c>
      <c r="F12" s="4229"/>
      <c r="G12" s="4230"/>
      <c r="H12" s="931" t="s">
        <v>2037</v>
      </c>
      <c r="I12" s="4226"/>
      <c r="J12" s="4227"/>
      <c r="K12" s="4228">
        <v>13.4</v>
      </c>
      <c r="L12" s="4232"/>
    </row>
    <row r="13" spans="1:90" ht="15.95" customHeight="1">
      <c r="A13" s="4224"/>
      <c r="B13" s="4225">
        <v>1983</v>
      </c>
      <c r="C13" s="4226"/>
      <c r="D13" s="4227"/>
      <c r="E13" s="4228">
        <v>5.6</v>
      </c>
      <c r="F13" s="4229"/>
      <c r="G13" s="4230"/>
      <c r="H13" s="931" t="s">
        <v>2038</v>
      </c>
      <c r="I13" s="4226"/>
      <c r="J13" s="4227"/>
      <c r="K13" s="4228">
        <v>7.5</v>
      </c>
      <c r="L13" s="4232"/>
    </row>
    <row r="14" spans="1:90" ht="15.95" customHeight="1">
      <c r="A14" s="4224"/>
      <c r="B14" s="4225">
        <v>1984</v>
      </c>
      <c r="C14" s="4226"/>
      <c r="D14" s="4227"/>
      <c r="E14" s="4228">
        <v>7.3</v>
      </c>
      <c r="F14" s="4229"/>
      <c r="G14" s="4230"/>
      <c r="H14" s="931" t="s">
        <v>2039</v>
      </c>
      <c r="I14" s="4226"/>
      <c r="J14" s="4227"/>
      <c r="K14" s="4228">
        <v>5.6</v>
      </c>
      <c r="L14" s="4232"/>
    </row>
    <row r="15" spans="1:90" ht="15.95" customHeight="1">
      <c r="A15" s="4224"/>
      <c r="B15" s="4225">
        <v>1985</v>
      </c>
      <c r="C15" s="4226"/>
      <c r="D15" s="4227"/>
      <c r="E15" s="4228">
        <v>6.7</v>
      </c>
      <c r="F15" s="4229"/>
      <c r="G15" s="4230"/>
      <c r="H15" s="931" t="s">
        <v>2040</v>
      </c>
      <c r="I15" s="4226"/>
      <c r="J15" s="4227"/>
      <c r="K15" s="4228">
        <v>8.3000000000000007</v>
      </c>
      <c r="L15" s="4232"/>
    </row>
    <row r="16" spans="1:90" ht="15.95" customHeight="1">
      <c r="A16" s="4224"/>
      <c r="B16" s="4225">
        <v>1986</v>
      </c>
      <c r="C16" s="4226"/>
      <c r="D16" s="4227"/>
      <c r="E16" s="4228">
        <v>1.8</v>
      </c>
      <c r="F16" s="4229"/>
      <c r="G16" s="4230"/>
      <c r="H16" s="931" t="s">
        <v>2041</v>
      </c>
      <c r="I16" s="4226"/>
      <c r="J16" s="4227"/>
      <c r="K16" s="4228">
        <v>4.3</v>
      </c>
      <c r="L16" s="4232"/>
    </row>
    <row r="17" spans="1:12" ht="15.95" customHeight="1">
      <c r="A17" s="4224"/>
      <c r="B17" s="4225">
        <v>1987</v>
      </c>
      <c r="C17" s="4226"/>
      <c r="D17" s="4227"/>
      <c r="E17" s="4228">
        <v>0.6</v>
      </c>
      <c r="F17" s="4229"/>
      <c r="G17" s="4230"/>
      <c r="H17" s="931" t="s">
        <v>2042</v>
      </c>
      <c r="I17" s="4226"/>
      <c r="J17" s="4227"/>
      <c r="K17" s="4228">
        <v>0.7</v>
      </c>
      <c r="L17" s="4232"/>
    </row>
    <row r="18" spans="1:12" ht="15.95" customHeight="1">
      <c r="A18" s="4224"/>
      <c r="B18" s="4225">
        <v>1988</v>
      </c>
      <c r="C18" s="4226"/>
      <c r="D18" s="4227"/>
      <c r="E18" s="4228">
        <v>9.1999999999999993</v>
      </c>
      <c r="F18" s="4229"/>
      <c r="G18" s="4230"/>
      <c r="H18" s="931" t="s">
        <v>2043</v>
      </c>
      <c r="I18" s="4226"/>
      <c r="J18" s="4227"/>
      <c r="K18" s="4228">
        <v>1.5</v>
      </c>
      <c r="L18" s="4232"/>
    </row>
    <row r="19" spans="1:12" ht="15.95" customHeight="1">
      <c r="A19" s="4224"/>
      <c r="B19" s="4225">
        <v>1989</v>
      </c>
      <c r="C19" s="4226"/>
      <c r="D19" s="4227"/>
      <c r="E19" s="4228">
        <v>12.6</v>
      </c>
      <c r="F19" s="4229"/>
      <c r="G19" s="4230"/>
      <c r="H19" s="931" t="s">
        <v>2044</v>
      </c>
      <c r="I19" s="4226"/>
      <c r="J19" s="4227"/>
      <c r="K19" s="4228">
        <v>16</v>
      </c>
      <c r="L19" s="4232"/>
    </row>
    <row r="20" spans="1:12" ht="15.95" customHeight="1">
      <c r="A20" s="4224"/>
      <c r="B20" s="4225">
        <v>1990</v>
      </c>
      <c r="C20" s="4226"/>
      <c r="D20" s="4227"/>
      <c r="E20" s="4228">
        <v>13.5</v>
      </c>
      <c r="F20" s="4229"/>
      <c r="G20" s="4230"/>
      <c r="H20" s="931" t="s">
        <v>2045</v>
      </c>
      <c r="I20" s="4226"/>
      <c r="J20" s="4227"/>
      <c r="K20" s="4228">
        <v>10.7</v>
      </c>
      <c r="L20" s="4232"/>
    </row>
    <row r="21" spans="1:12" ht="15.95" customHeight="1">
      <c r="A21" s="4224"/>
      <c r="B21" s="4225">
        <v>1991</v>
      </c>
      <c r="C21" s="4226"/>
      <c r="D21" s="4227"/>
      <c r="E21" s="4228">
        <v>7</v>
      </c>
      <c r="F21" s="4229"/>
      <c r="G21" s="4230"/>
      <c r="H21" s="931" t="s">
        <v>2046</v>
      </c>
      <c r="I21" s="4226"/>
      <c r="J21" s="4227"/>
      <c r="K21" s="4228">
        <v>12.8</v>
      </c>
      <c r="L21" s="4232"/>
    </row>
    <row r="22" spans="1:12" ht="15.95" customHeight="1">
      <c r="A22" s="4224"/>
      <c r="B22" s="4225">
        <v>1992</v>
      </c>
      <c r="C22" s="4226"/>
      <c r="D22" s="4227"/>
      <c r="E22" s="4228">
        <v>4.5999999999999996</v>
      </c>
      <c r="F22" s="4229"/>
      <c r="G22" s="4230"/>
      <c r="H22" s="931" t="s">
        <v>2047</v>
      </c>
      <c r="I22" s="4226"/>
      <c r="J22" s="4227"/>
      <c r="K22" s="4228">
        <v>2.9</v>
      </c>
      <c r="L22" s="4232"/>
    </row>
    <row r="23" spans="1:12" ht="15.95" customHeight="1">
      <c r="A23" s="4224"/>
      <c r="B23" s="4225">
        <v>1993</v>
      </c>
      <c r="C23" s="4226"/>
      <c r="D23" s="4227"/>
      <c r="E23" s="4228">
        <v>10.5</v>
      </c>
      <c r="F23" s="4229"/>
      <c r="G23" s="4230"/>
      <c r="H23" s="931" t="s">
        <v>2048</v>
      </c>
      <c r="I23" s="4226"/>
      <c r="J23" s="4227"/>
      <c r="K23" s="4228">
        <v>8.9</v>
      </c>
      <c r="L23" s="4232"/>
    </row>
    <row r="24" spans="1:12" ht="15.95" customHeight="1">
      <c r="A24" s="4224"/>
      <c r="B24" s="4225">
        <v>1994</v>
      </c>
      <c r="C24" s="4226"/>
      <c r="D24" s="4227"/>
      <c r="E24" s="4228">
        <v>7.3</v>
      </c>
      <c r="F24" s="4229"/>
      <c r="G24" s="4230"/>
      <c r="H24" s="931" t="s">
        <v>2049</v>
      </c>
      <c r="I24" s="4226"/>
      <c r="J24" s="4227"/>
      <c r="K24" s="4228">
        <v>9.4</v>
      </c>
      <c r="L24" s="4232"/>
    </row>
    <row r="25" spans="1:12" ht="15.95" customHeight="1">
      <c r="A25" s="4224"/>
      <c r="B25" s="4225">
        <v>1995</v>
      </c>
      <c r="C25" s="4226"/>
      <c r="D25" s="4227"/>
      <c r="E25" s="4228">
        <v>6</v>
      </c>
      <c r="F25" s="4229"/>
      <c r="G25" s="4230"/>
      <c r="H25" s="931" t="s">
        <v>2050</v>
      </c>
      <c r="I25" s="4226"/>
      <c r="J25" s="4227"/>
      <c r="K25" s="4228">
        <v>6.1</v>
      </c>
      <c r="L25" s="4232"/>
    </row>
    <row r="26" spans="1:12" ht="15.95" customHeight="1">
      <c r="A26" s="4224"/>
      <c r="B26" s="4225">
        <v>1996</v>
      </c>
      <c r="C26" s="4226"/>
      <c r="D26" s="4227"/>
      <c r="E26" s="4228">
        <v>6.6</v>
      </c>
      <c r="F26" s="4229"/>
      <c r="G26" s="4230"/>
      <c r="H26" s="931" t="s">
        <v>2051</v>
      </c>
      <c r="I26" s="4226"/>
      <c r="J26" s="4227"/>
      <c r="K26" s="4228">
        <v>5.8</v>
      </c>
      <c r="L26" s="4232"/>
    </row>
    <row r="27" spans="1:12" ht="15.95" customHeight="1">
      <c r="A27" s="4224"/>
      <c r="B27" s="4225">
        <v>1997</v>
      </c>
      <c r="C27" s="4226"/>
      <c r="D27" s="4227"/>
      <c r="E27" s="4228">
        <v>6.6</v>
      </c>
      <c r="F27" s="4229"/>
      <c r="G27" s="4230"/>
      <c r="H27" s="931" t="s">
        <v>2052</v>
      </c>
      <c r="I27" s="4226"/>
      <c r="J27" s="4227"/>
      <c r="K27" s="4228">
        <v>7.9</v>
      </c>
      <c r="L27" s="4232"/>
    </row>
    <row r="28" spans="1:12" ht="15.95" customHeight="1">
      <c r="A28" s="4224"/>
      <c r="B28" s="4225">
        <v>1998</v>
      </c>
      <c r="C28" s="4226"/>
      <c r="D28" s="4227"/>
      <c r="E28" s="4228">
        <v>6.8</v>
      </c>
      <c r="F28" s="4229"/>
      <c r="G28" s="4230"/>
      <c r="H28" s="931" t="s">
        <v>2053</v>
      </c>
      <c r="I28" s="4226"/>
      <c r="J28" s="4227"/>
      <c r="K28" s="4228">
        <v>5.4</v>
      </c>
      <c r="L28" s="4232"/>
    </row>
    <row r="29" spans="1:12" ht="15.95" customHeight="1">
      <c r="A29" s="4224"/>
      <c r="B29" s="4225">
        <v>1999</v>
      </c>
      <c r="C29" s="4226"/>
      <c r="D29" s="4227"/>
      <c r="E29" s="4228">
        <v>6.9</v>
      </c>
      <c r="F29" s="4229"/>
      <c r="G29" s="4230"/>
      <c r="H29" s="931" t="s">
        <v>2054</v>
      </c>
      <c r="I29" s="4226"/>
      <c r="J29" s="4227"/>
      <c r="K29" s="4228">
        <v>7.9</v>
      </c>
      <c r="L29" s="4232"/>
    </row>
    <row r="30" spans="1:12" ht="15.95" customHeight="1">
      <c r="A30" s="4224"/>
      <c r="B30" s="4225">
        <v>2000</v>
      </c>
      <c r="C30" s="4226"/>
      <c r="D30" s="4227"/>
      <c r="E30" s="4228">
        <v>4.2</v>
      </c>
      <c r="F30" s="4229"/>
      <c r="G30" s="4230"/>
      <c r="H30" s="931" t="s">
        <v>2055</v>
      </c>
      <c r="I30" s="4226"/>
      <c r="J30" s="4227"/>
      <c r="K30" s="4228">
        <v>5.3</v>
      </c>
      <c r="L30" s="4232"/>
    </row>
    <row r="31" spans="1:12" ht="15.95" customHeight="1">
      <c r="A31" s="4224"/>
      <c r="B31" s="4225">
        <v>2001</v>
      </c>
      <c r="C31" s="4226"/>
      <c r="D31" s="4227"/>
      <c r="E31" s="4228">
        <v>5.4</v>
      </c>
      <c r="F31" s="4229"/>
      <c r="G31" s="4230"/>
      <c r="H31" s="931" t="s">
        <v>2056</v>
      </c>
      <c r="I31" s="4226"/>
      <c r="J31" s="4227"/>
      <c r="K31" s="4228">
        <v>4.4000000000000004</v>
      </c>
      <c r="L31" s="4232"/>
    </row>
    <row r="32" spans="1:12" ht="15.95" customHeight="1">
      <c r="A32" s="4224"/>
      <c r="B32" s="4225">
        <v>2002</v>
      </c>
      <c r="C32" s="4226"/>
      <c r="D32" s="4227"/>
      <c r="E32" s="4228">
        <v>6.4</v>
      </c>
      <c r="F32" s="4229"/>
      <c r="G32" s="4230"/>
      <c r="H32" s="931" t="s">
        <v>2057</v>
      </c>
      <c r="I32" s="4226"/>
      <c r="J32" s="4227"/>
      <c r="K32" s="4228">
        <v>6.3</v>
      </c>
      <c r="L32" s="4232"/>
    </row>
    <row r="33" spans="1:12" ht="15.95" customHeight="1">
      <c r="A33" s="4224"/>
      <c r="B33" s="4225">
        <v>2003</v>
      </c>
      <c r="C33" s="4226"/>
      <c r="D33" s="4227"/>
      <c r="E33" s="4228">
        <v>3.9</v>
      </c>
      <c r="F33" s="4229"/>
      <c r="G33" s="4230"/>
      <c r="H33" s="931" t="s">
        <v>2058</v>
      </c>
      <c r="I33" s="4226"/>
      <c r="J33" s="4227"/>
      <c r="K33" s="4228">
        <v>5.0999999999999996</v>
      </c>
      <c r="L33" s="4232"/>
    </row>
    <row r="34" spans="1:12" s="553" customFormat="1" ht="15.95" customHeight="1">
      <c r="A34" s="4224"/>
      <c r="B34" s="4225">
        <v>2004</v>
      </c>
      <c r="C34" s="4226"/>
      <c r="D34" s="4227"/>
      <c r="E34" s="4228">
        <v>4.7</v>
      </c>
      <c r="F34" s="4229"/>
      <c r="G34" s="4230"/>
      <c r="H34" s="931" t="s">
        <v>2059</v>
      </c>
      <c r="I34" s="4226"/>
      <c r="J34" s="4227"/>
      <c r="K34" s="4228">
        <v>3.9</v>
      </c>
      <c r="L34" s="4232"/>
    </row>
    <row r="35" spans="1:12" s="553" customFormat="1" ht="15.95" customHeight="1">
      <c r="A35" s="4224"/>
      <c r="B35" s="4225">
        <v>2005</v>
      </c>
      <c r="C35" s="4226"/>
      <c r="D35" s="4227"/>
      <c r="E35" s="4228">
        <v>4.9000000000000004</v>
      </c>
      <c r="F35" s="4229"/>
      <c r="G35" s="4230"/>
      <c r="H35" s="931" t="s">
        <v>2060</v>
      </c>
      <c r="I35" s="4226"/>
      <c r="J35" s="4227"/>
      <c r="K35" s="4228">
        <v>5.6</v>
      </c>
      <c r="L35" s="4232"/>
    </row>
    <row r="36" spans="1:12" s="553" customFormat="1" ht="15.95" customHeight="1">
      <c r="A36" s="4224"/>
      <c r="B36" s="4225">
        <v>2006</v>
      </c>
      <c r="C36" s="4226"/>
      <c r="D36" s="4230"/>
      <c r="E36" s="4228">
        <v>8.9</v>
      </c>
      <c r="F36" s="4229"/>
      <c r="G36" s="4230"/>
      <c r="H36" s="931" t="s">
        <v>2061</v>
      </c>
      <c r="I36" s="4226"/>
      <c r="J36" s="4227"/>
      <c r="K36" s="4228">
        <v>5.0999999999999996</v>
      </c>
      <c r="L36" s="4232"/>
    </row>
    <row r="37" spans="1:12" s="553" customFormat="1" ht="15.95" customHeight="1">
      <c r="A37" s="4224"/>
      <c r="B37" s="4225">
        <v>2007</v>
      </c>
      <c r="C37" s="4226"/>
      <c r="D37" s="4230"/>
      <c r="E37" s="4228">
        <v>8.8000000000000007</v>
      </c>
      <c r="F37" s="4229"/>
      <c r="G37" s="4230"/>
      <c r="H37" s="931" t="s">
        <v>2062</v>
      </c>
      <c r="I37" s="932"/>
      <c r="J37" s="4227"/>
      <c r="K37" s="4228">
        <v>10.7</v>
      </c>
      <c r="L37" s="4232"/>
    </row>
    <row r="38" spans="1:12" s="553" customFormat="1" ht="15.95" customHeight="1">
      <c r="A38" s="4224"/>
      <c r="B38" s="4225">
        <v>2008</v>
      </c>
      <c r="C38" s="4226"/>
      <c r="D38" s="4230"/>
      <c r="E38" s="4228">
        <v>9.6999999999999993</v>
      </c>
      <c r="F38" s="4229"/>
      <c r="G38" s="4230"/>
      <c r="H38" s="931" t="s">
        <v>2063</v>
      </c>
      <c r="I38" s="932"/>
      <c r="J38" s="4227"/>
      <c r="K38" s="4228">
        <v>8.8000000000000007</v>
      </c>
      <c r="L38" s="4232"/>
    </row>
    <row r="39" spans="1:12" s="553" customFormat="1" ht="15.95" customHeight="1">
      <c r="A39" s="4224"/>
      <c r="B39" s="4225">
        <v>2009</v>
      </c>
      <c r="C39" s="4226"/>
      <c r="D39" s="4230"/>
      <c r="E39" s="4228">
        <v>2.5</v>
      </c>
      <c r="F39" s="4229"/>
      <c r="G39" s="4230"/>
      <c r="H39" s="931" t="s">
        <v>2064</v>
      </c>
      <c r="I39" s="932"/>
      <c r="J39" s="4227"/>
      <c r="K39" s="4228">
        <v>6.9</v>
      </c>
      <c r="L39" s="4232"/>
    </row>
    <row r="40" spans="1:12" s="553" customFormat="1" ht="15.95" customHeight="1">
      <c r="A40" s="4224"/>
      <c r="B40" s="4225">
        <v>2010</v>
      </c>
      <c r="C40" s="4226"/>
      <c r="D40" s="4230"/>
      <c r="E40" s="4228">
        <v>2.9</v>
      </c>
      <c r="F40" s="4229"/>
      <c r="G40" s="4230"/>
      <c r="H40" s="931" t="s">
        <v>2065</v>
      </c>
      <c r="I40" s="932"/>
      <c r="J40" s="4227"/>
      <c r="K40" s="4228">
        <v>1.7</v>
      </c>
      <c r="L40" s="4232"/>
    </row>
    <row r="41" spans="1:12" s="553" customFormat="1" ht="15.95" customHeight="1">
      <c r="A41" s="4224"/>
      <c r="B41" s="4225">
        <v>2011</v>
      </c>
      <c r="C41" s="4226"/>
      <c r="D41" s="4230"/>
      <c r="E41" s="4228">
        <v>6.5</v>
      </c>
      <c r="F41" s="4229"/>
      <c r="G41" s="4230"/>
      <c r="H41" s="931" t="s">
        <v>2066</v>
      </c>
      <c r="I41" s="932"/>
      <c r="J41" s="4227"/>
      <c r="K41" s="4228">
        <v>5.0999999999999996</v>
      </c>
      <c r="L41" s="4232"/>
    </row>
    <row r="42" spans="1:12" s="553" customFormat="1" ht="15.95" customHeight="1">
      <c r="A42" s="4224"/>
      <c r="B42" s="4225">
        <v>2012</v>
      </c>
      <c r="C42" s="4226"/>
      <c r="D42" s="4230"/>
      <c r="E42" s="4228">
        <v>3.9</v>
      </c>
      <c r="F42" s="4229"/>
      <c r="G42" s="4230"/>
      <c r="H42" s="931" t="s">
        <v>2067</v>
      </c>
      <c r="I42" s="932"/>
      <c r="J42" s="4227"/>
      <c r="K42" s="4228">
        <v>5.0999999999999996</v>
      </c>
      <c r="L42" s="4232"/>
    </row>
    <row r="43" spans="1:12" s="553" customFormat="1" ht="15.95" customHeight="1">
      <c r="A43" s="4224"/>
      <c r="B43" s="4225">
        <v>2013</v>
      </c>
      <c r="C43" s="4226"/>
      <c r="D43" s="4230"/>
      <c r="E43" s="4228">
        <v>3.5</v>
      </c>
      <c r="F43" s="4229"/>
      <c r="G43" s="4230"/>
      <c r="H43" s="931" t="s">
        <v>2068</v>
      </c>
      <c r="I43" s="932"/>
      <c r="J43" s="4227"/>
      <c r="K43" s="4228">
        <v>3.6</v>
      </c>
      <c r="L43" s="4232"/>
    </row>
    <row r="44" spans="1:12" s="553" customFormat="1" ht="15.95" customHeight="1">
      <c r="A44" s="4224"/>
      <c r="B44" s="4225">
        <v>2014</v>
      </c>
      <c r="C44" s="4226"/>
      <c r="D44" s="4230"/>
      <c r="E44" s="4228">
        <v>3.2</v>
      </c>
      <c r="F44" s="4229"/>
      <c r="G44" s="4230"/>
      <c r="H44" s="931" t="s">
        <v>2069</v>
      </c>
      <c r="I44" s="932"/>
      <c r="J44" s="4227"/>
      <c r="K44" s="4228">
        <v>4</v>
      </c>
      <c r="L44" s="4232"/>
    </row>
    <row r="45" spans="1:12" s="553" customFormat="1" ht="15.95" customHeight="1">
      <c r="A45" s="4224"/>
      <c r="B45" s="4225">
        <v>2015</v>
      </c>
      <c r="C45" s="4226"/>
      <c r="D45" s="4230"/>
      <c r="E45" s="4228">
        <v>1.3</v>
      </c>
      <c r="F45" s="4229"/>
      <c r="G45" s="4230"/>
      <c r="H45" s="931" t="s">
        <v>2070</v>
      </c>
      <c r="I45" s="932"/>
      <c r="J45" s="4227"/>
      <c r="K45" s="4228">
        <v>1.7</v>
      </c>
      <c r="L45" s="4232"/>
    </row>
    <row r="46" spans="1:12" s="553" customFormat="1" ht="15.95" customHeight="1">
      <c r="A46" s="4224"/>
      <c r="B46" s="4225">
        <v>2016</v>
      </c>
      <c r="C46" s="4226"/>
      <c r="D46" s="4230"/>
      <c r="E46" s="4228">
        <v>1</v>
      </c>
      <c r="F46" s="4229"/>
      <c r="G46" s="4230"/>
      <c r="H46" s="931" t="s">
        <v>2071</v>
      </c>
      <c r="I46" s="932"/>
      <c r="J46" s="4227"/>
      <c r="K46" s="4228">
        <v>0.9</v>
      </c>
      <c r="L46" s="4232"/>
    </row>
    <row r="47" spans="1:12" s="553" customFormat="1" ht="15.95" customHeight="1">
      <c r="A47" s="4224"/>
      <c r="B47" s="4225">
        <v>2017</v>
      </c>
      <c r="C47" s="4226"/>
      <c r="D47" s="4230"/>
      <c r="E47" s="4228">
        <v>3.7</v>
      </c>
      <c r="F47" s="4229"/>
      <c r="G47" s="4230"/>
      <c r="H47" s="931" t="s">
        <v>2072</v>
      </c>
      <c r="I47" s="932"/>
      <c r="J47" s="4227"/>
      <c r="K47" s="4228">
        <v>2.4</v>
      </c>
      <c r="L47" s="4232"/>
    </row>
    <row r="48" spans="1:12" s="553" customFormat="1" ht="15.95" customHeight="1">
      <c r="A48" s="4224"/>
      <c r="B48" s="4225">
        <v>2018</v>
      </c>
      <c r="C48" s="4226"/>
      <c r="D48" s="4230"/>
      <c r="E48" s="4228">
        <v>3.2</v>
      </c>
      <c r="F48" s="4229"/>
      <c r="G48" s="4230"/>
      <c r="H48" s="931" t="s">
        <v>2073</v>
      </c>
      <c r="I48" s="932"/>
      <c r="J48" s="4227"/>
      <c r="K48" s="4228">
        <v>4.3</v>
      </c>
      <c r="L48" s="4232"/>
    </row>
    <row r="49" spans="1:12" s="553" customFormat="1" ht="15.95" customHeight="1" thickBot="1">
      <c r="A49" s="4233"/>
      <c r="B49" s="4234">
        <v>2019</v>
      </c>
      <c r="C49" s="4235"/>
      <c r="D49" s="4236"/>
      <c r="E49" s="4237">
        <v>0.5</v>
      </c>
      <c r="F49" s="4238"/>
      <c r="G49" s="4236"/>
      <c r="H49" s="933" t="s">
        <v>2074</v>
      </c>
      <c r="I49" s="934"/>
      <c r="J49" s="4239"/>
      <c r="K49" s="4237">
        <v>1</v>
      </c>
      <c r="L49" s="4240"/>
    </row>
  </sheetData>
  <mergeCells count="4">
    <mergeCell ref="A1:C1"/>
    <mergeCell ref="B4:C4"/>
    <mergeCell ref="D4:F4"/>
    <mergeCell ref="G4:I4"/>
  </mergeCells>
  <hyperlinks>
    <hyperlink ref="A1" location="CONTENT!A1" display="Back to table of contents"/>
  </hyperlinks>
  <printOptions horizontalCentered="1"/>
  <pageMargins left="0" right="0.23622047244094499" top="0.78740157480314998" bottom="0.23622047244094499" header="0.511811023622047" footer="0.196850393700787"/>
  <pageSetup paperSize="9" orientation="portrait" r:id="rId1"/>
  <headerFooter alignWithMargins="0">
    <oddHeader xml:space="preserve">&amp;C&amp;12
</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CK18"/>
  <sheetViews>
    <sheetView workbookViewId="0">
      <selection activeCell="P1" sqref="P1:P1048576"/>
    </sheetView>
  </sheetViews>
  <sheetFormatPr defaultColWidth="9.1640625" defaultRowHeight="12.75"/>
  <cols>
    <col min="1" max="1" width="7.83203125" style="4157" customWidth="1"/>
    <col min="2" max="2" width="34" style="4185" customWidth="1"/>
    <col min="3" max="3" width="7.83203125" style="4218" customWidth="1"/>
    <col min="4" max="13" width="8.83203125" style="4218" customWidth="1"/>
    <col min="14" max="15" width="8.83203125" style="4185" customWidth="1"/>
    <col min="16" max="233" width="9.1640625" style="4157"/>
    <col min="234" max="234" width="7.83203125" style="4157" customWidth="1"/>
    <col min="235" max="235" width="36.33203125" style="4157" customWidth="1"/>
    <col min="236" max="236" width="12.83203125" style="4157" customWidth="1"/>
    <col min="237" max="245" width="8.6640625" style="4157" customWidth="1"/>
    <col min="246" max="246" width="5.6640625" style="4157" customWidth="1"/>
    <col min="247" max="489" width="9.1640625" style="4157"/>
    <col min="490" max="490" width="7.83203125" style="4157" customWidth="1"/>
    <col min="491" max="491" width="36.33203125" style="4157" customWidth="1"/>
    <col min="492" max="492" width="12.83203125" style="4157" customWidth="1"/>
    <col min="493" max="501" width="8.6640625" style="4157" customWidth="1"/>
    <col min="502" max="502" width="5.6640625" style="4157" customWidth="1"/>
    <col min="503" max="745" width="9.1640625" style="4157"/>
    <col min="746" max="746" width="7.83203125" style="4157" customWidth="1"/>
    <col min="747" max="747" width="36.33203125" style="4157" customWidth="1"/>
    <col min="748" max="748" width="12.83203125" style="4157" customWidth="1"/>
    <col min="749" max="757" width="8.6640625" style="4157" customWidth="1"/>
    <col min="758" max="758" width="5.6640625" style="4157" customWidth="1"/>
    <col min="759" max="1001" width="9.1640625" style="4157"/>
    <col min="1002" max="1002" width="7.83203125" style="4157" customWidth="1"/>
    <col min="1003" max="1003" width="36.33203125" style="4157" customWidth="1"/>
    <col min="1004" max="1004" width="12.83203125" style="4157" customWidth="1"/>
    <col min="1005" max="1013" width="8.6640625" style="4157" customWidth="1"/>
    <col min="1014" max="1014" width="5.6640625" style="4157" customWidth="1"/>
    <col min="1015" max="1257" width="9.1640625" style="4157"/>
    <col min="1258" max="1258" width="7.83203125" style="4157" customWidth="1"/>
    <col min="1259" max="1259" width="36.33203125" style="4157" customWidth="1"/>
    <col min="1260" max="1260" width="12.83203125" style="4157" customWidth="1"/>
    <col min="1261" max="1269" width="8.6640625" style="4157" customWidth="1"/>
    <col min="1270" max="1270" width="5.6640625" style="4157" customWidth="1"/>
    <col min="1271" max="1513" width="9.1640625" style="4157"/>
    <col min="1514" max="1514" width="7.83203125" style="4157" customWidth="1"/>
    <col min="1515" max="1515" width="36.33203125" style="4157" customWidth="1"/>
    <col min="1516" max="1516" width="12.83203125" style="4157" customWidth="1"/>
    <col min="1517" max="1525" width="8.6640625" style="4157" customWidth="1"/>
    <col min="1526" max="1526" width="5.6640625" style="4157" customWidth="1"/>
    <col min="1527" max="1769" width="9.1640625" style="4157"/>
    <col min="1770" max="1770" width="7.83203125" style="4157" customWidth="1"/>
    <col min="1771" max="1771" width="36.33203125" style="4157" customWidth="1"/>
    <col min="1772" max="1772" width="12.83203125" style="4157" customWidth="1"/>
    <col min="1773" max="1781" width="8.6640625" style="4157" customWidth="1"/>
    <col min="1782" max="1782" width="5.6640625" style="4157" customWidth="1"/>
    <col min="1783" max="2025" width="9.1640625" style="4157"/>
    <col min="2026" max="2026" width="7.83203125" style="4157" customWidth="1"/>
    <col min="2027" max="2027" width="36.33203125" style="4157" customWidth="1"/>
    <col min="2028" max="2028" width="12.83203125" style="4157" customWidth="1"/>
    <col min="2029" max="2037" width="8.6640625" style="4157" customWidth="1"/>
    <col min="2038" max="2038" width="5.6640625" style="4157" customWidth="1"/>
    <col min="2039" max="2281" width="9.1640625" style="4157"/>
    <col min="2282" max="2282" width="7.83203125" style="4157" customWidth="1"/>
    <col min="2283" max="2283" width="36.33203125" style="4157" customWidth="1"/>
    <col min="2284" max="2284" width="12.83203125" style="4157" customWidth="1"/>
    <col min="2285" max="2293" width="8.6640625" style="4157" customWidth="1"/>
    <col min="2294" max="2294" width="5.6640625" style="4157" customWidth="1"/>
    <col min="2295" max="2537" width="9.1640625" style="4157"/>
    <col min="2538" max="2538" width="7.83203125" style="4157" customWidth="1"/>
    <col min="2539" max="2539" width="36.33203125" style="4157" customWidth="1"/>
    <col min="2540" max="2540" width="12.83203125" style="4157" customWidth="1"/>
    <col min="2541" max="2549" width="8.6640625" style="4157" customWidth="1"/>
    <col min="2550" max="2550" width="5.6640625" style="4157" customWidth="1"/>
    <col min="2551" max="2793" width="9.1640625" style="4157"/>
    <col min="2794" max="2794" width="7.83203125" style="4157" customWidth="1"/>
    <col min="2795" max="2795" width="36.33203125" style="4157" customWidth="1"/>
    <col min="2796" max="2796" width="12.83203125" style="4157" customWidth="1"/>
    <col min="2797" max="2805" width="8.6640625" style="4157" customWidth="1"/>
    <col min="2806" max="2806" width="5.6640625" style="4157" customWidth="1"/>
    <col min="2807" max="3049" width="9.1640625" style="4157"/>
    <col min="3050" max="3050" width="7.83203125" style="4157" customWidth="1"/>
    <col min="3051" max="3051" width="36.33203125" style="4157" customWidth="1"/>
    <col min="3052" max="3052" width="12.83203125" style="4157" customWidth="1"/>
    <col min="3053" max="3061" width="8.6640625" style="4157" customWidth="1"/>
    <col min="3062" max="3062" width="5.6640625" style="4157" customWidth="1"/>
    <col min="3063" max="3305" width="9.1640625" style="4157"/>
    <col min="3306" max="3306" width="7.83203125" style="4157" customWidth="1"/>
    <col min="3307" max="3307" width="36.33203125" style="4157" customWidth="1"/>
    <col min="3308" max="3308" width="12.83203125" style="4157" customWidth="1"/>
    <col min="3309" max="3317" width="8.6640625" style="4157" customWidth="1"/>
    <col min="3318" max="3318" width="5.6640625" style="4157" customWidth="1"/>
    <col min="3319" max="3561" width="9.1640625" style="4157"/>
    <col min="3562" max="3562" width="7.83203125" style="4157" customWidth="1"/>
    <col min="3563" max="3563" width="36.33203125" style="4157" customWidth="1"/>
    <col min="3564" max="3564" width="12.83203125" style="4157" customWidth="1"/>
    <col min="3565" max="3573" width="8.6640625" style="4157" customWidth="1"/>
    <col min="3574" max="3574" width="5.6640625" style="4157" customWidth="1"/>
    <col min="3575" max="3817" width="9.1640625" style="4157"/>
    <col min="3818" max="3818" width="7.83203125" style="4157" customWidth="1"/>
    <col min="3819" max="3819" width="36.33203125" style="4157" customWidth="1"/>
    <col min="3820" max="3820" width="12.83203125" style="4157" customWidth="1"/>
    <col min="3821" max="3829" width="8.6640625" style="4157" customWidth="1"/>
    <col min="3830" max="3830" width="5.6640625" style="4157" customWidth="1"/>
    <col min="3831" max="4073" width="9.1640625" style="4157"/>
    <col min="4074" max="4074" width="7.83203125" style="4157" customWidth="1"/>
    <col min="4075" max="4075" width="36.33203125" style="4157" customWidth="1"/>
    <col min="4076" max="4076" width="12.83203125" style="4157" customWidth="1"/>
    <col min="4077" max="4085" width="8.6640625" style="4157" customWidth="1"/>
    <col min="4086" max="4086" width="5.6640625" style="4157" customWidth="1"/>
    <col min="4087" max="4329" width="9.1640625" style="4157"/>
    <col min="4330" max="4330" width="7.83203125" style="4157" customWidth="1"/>
    <col min="4331" max="4331" width="36.33203125" style="4157" customWidth="1"/>
    <col min="4332" max="4332" width="12.83203125" style="4157" customWidth="1"/>
    <col min="4333" max="4341" width="8.6640625" style="4157" customWidth="1"/>
    <col min="4342" max="4342" width="5.6640625" style="4157" customWidth="1"/>
    <col min="4343" max="4585" width="9.1640625" style="4157"/>
    <col min="4586" max="4586" width="7.83203125" style="4157" customWidth="1"/>
    <col min="4587" max="4587" width="36.33203125" style="4157" customWidth="1"/>
    <col min="4588" max="4588" width="12.83203125" style="4157" customWidth="1"/>
    <col min="4589" max="4597" width="8.6640625" style="4157" customWidth="1"/>
    <col min="4598" max="4598" width="5.6640625" style="4157" customWidth="1"/>
    <col min="4599" max="4841" width="9.1640625" style="4157"/>
    <col min="4842" max="4842" width="7.83203125" style="4157" customWidth="1"/>
    <col min="4843" max="4843" width="36.33203125" style="4157" customWidth="1"/>
    <col min="4844" max="4844" width="12.83203125" style="4157" customWidth="1"/>
    <col min="4845" max="4853" width="8.6640625" style="4157" customWidth="1"/>
    <col min="4854" max="4854" width="5.6640625" style="4157" customWidth="1"/>
    <col min="4855" max="5097" width="9.1640625" style="4157"/>
    <col min="5098" max="5098" width="7.83203125" style="4157" customWidth="1"/>
    <col min="5099" max="5099" width="36.33203125" style="4157" customWidth="1"/>
    <col min="5100" max="5100" width="12.83203125" style="4157" customWidth="1"/>
    <col min="5101" max="5109" width="8.6640625" style="4157" customWidth="1"/>
    <col min="5110" max="5110" width="5.6640625" style="4157" customWidth="1"/>
    <col min="5111" max="5353" width="9.1640625" style="4157"/>
    <col min="5354" max="5354" width="7.83203125" style="4157" customWidth="1"/>
    <col min="5355" max="5355" width="36.33203125" style="4157" customWidth="1"/>
    <col min="5356" max="5356" width="12.83203125" style="4157" customWidth="1"/>
    <col min="5357" max="5365" width="8.6640625" style="4157" customWidth="1"/>
    <col min="5366" max="5366" width="5.6640625" style="4157" customWidth="1"/>
    <col min="5367" max="5609" width="9.1640625" style="4157"/>
    <col min="5610" max="5610" width="7.83203125" style="4157" customWidth="1"/>
    <col min="5611" max="5611" width="36.33203125" style="4157" customWidth="1"/>
    <col min="5612" max="5612" width="12.83203125" style="4157" customWidth="1"/>
    <col min="5613" max="5621" width="8.6640625" style="4157" customWidth="1"/>
    <col min="5622" max="5622" width="5.6640625" style="4157" customWidth="1"/>
    <col min="5623" max="5865" width="9.1640625" style="4157"/>
    <col min="5866" max="5866" width="7.83203125" style="4157" customWidth="1"/>
    <col min="5867" max="5867" width="36.33203125" style="4157" customWidth="1"/>
    <col min="5868" max="5868" width="12.83203125" style="4157" customWidth="1"/>
    <col min="5869" max="5877" width="8.6640625" style="4157" customWidth="1"/>
    <col min="5878" max="5878" width="5.6640625" style="4157" customWidth="1"/>
    <col min="5879" max="6121" width="9.1640625" style="4157"/>
    <col min="6122" max="6122" width="7.83203125" style="4157" customWidth="1"/>
    <col min="6123" max="6123" width="36.33203125" style="4157" customWidth="1"/>
    <col min="6124" max="6124" width="12.83203125" style="4157" customWidth="1"/>
    <col min="6125" max="6133" width="8.6640625" style="4157" customWidth="1"/>
    <col min="6134" max="6134" width="5.6640625" style="4157" customWidth="1"/>
    <col min="6135" max="6377" width="9.1640625" style="4157"/>
    <col min="6378" max="6378" width="7.83203125" style="4157" customWidth="1"/>
    <col min="6379" max="6379" width="36.33203125" style="4157" customWidth="1"/>
    <col min="6380" max="6380" width="12.83203125" style="4157" customWidth="1"/>
    <col min="6381" max="6389" width="8.6640625" style="4157" customWidth="1"/>
    <col min="6390" max="6390" width="5.6640625" style="4157" customWidth="1"/>
    <col min="6391" max="6633" width="9.1640625" style="4157"/>
    <col min="6634" max="6634" width="7.83203125" style="4157" customWidth="1"/>
    <col min="6635" max="6635" width="36.33203125" style="4157" customWidth="1"/>
    <col min="6636" max="6636" width="12.83203125" style="4157" customWidth="1"/>
    <col min="6637" max="6645" width="8.6640625" style="4157" customWidth="1"/>
    <col min="6646" max="6646" width="5.6640625" style="4157" customWidth="1"/>
    <col min="6647" max="6889" width="9.1640625" style="4157"/>
    <col min="6890" max="6890" width="7.83203125" style="4157" customWidth="1"/>
    <col min="6891" max="6891" width="36.33203125" style="4157" customWidth="1"/>
    <col min="6892" max="6892" width="12.83203125" style="4157" customWidth="1"/>
    <col min="6893" max="6901" width="8.6640625" style="4157" customWidth="1"/>
    <col min="6902" max="6902" width="5.6640625" style="4157" customWidth="1"/>
    <col min="6903" max="7145" width="9.1640625" style="4157"/>
    <col min="7146" max="7146" width="7.83203125" style="4157" customWidth="1"/>
    <col min="7147" max="7147" width="36.33203125" style="4157" customWidth="1"/>
    <col min="7148" max="7148" width="12.83203125" style="4157" customWidth="1"/>
    <col min="7149" max="7157" width="8.6640625" style="4157" customWidth="1"/>
    <col min="7158" max="7158" width="5.6640625" style="4157" customWidth="1"/>
    <col min="7159" max="7401" width="9.1640625" style="4157"/>
    <col min="7402" max="7402" width="7.83203125" style="4157" customWidth="1"/>
    <col min="7403" max="7403" width="36.33203125" style="4157" customWidth="1"/>
    <col min="7404" max="7404" width="12.83203125" style="4157" customWidth="1"/>
    <col min="7405" max="7413" width="8.6640625" style="4157" customWidth="1"/>
    <col min="7414" max="7414" width="5.6640625" style="4157" customWidth="1"/>
    <col min="7415" max="7657" width="9.1640625" style="4157"/>
    <col min="7658" max="7658" width="7.83203125" style="4157" customWidth="1"/>
    <col min="7659" max="7659" width="36.33203125" style="4157" customWidth="1"/>
    <col min="7660" max="7660" width="12.83203125" style="4157" customWidth="1"/>
    <col min="7661" max="7669" width="8.6640625" style="4157" customWidth="1"/>
    <col min="7670" max="7670" width="5.6640625" style="4157" customWidth="1"/>
    <col min="7671" max="7913" width="9.1640625" style="4157"/>
    <col min="7914" max="7914" width="7.83203125" style="4157" customWidth="1"/>
    <col min="7915" max="7915" width="36.33203125" style="4157" customWidth="1"/>
    <col min="7916" max="7916" width="12.83203125" style="4157" customWidth="1"/>
    <col min="7917" max="7925" width="8.6640625" style="4157" customWidth="1"/>
    <col min="7926" max="7926" width="5.6640625" style="4157" customWidth="1"/>
    <col min="7927" max="8169" width="9.1640625" style="4157"/>
    <col min="8170" max="8170" width="7.83203125" style="4157" customWidth="1"/>
    <col min="8171" max="8171" width="36.33203125" style="4157" customWidth="1"/>
    <col min="8172" max="8172" width="12.83203125" style="4157" customWidth="1"/>
    <col min="8173" max="8181" width="8.6640625" style="4157" customWidth="1"/>
    <col min="8182" max="8182" width="5.6640625" style="4157" customWidth="1"/>
    <col min="8183" max="8425" width="9.1640625" style="4157"/>
    <col min="8426" max="8426" width="7.83203125" style="4157" customWidth="1"/>
    <col min="8427" max="8427" width="36.33203125" style="4157" customWidth="1"/>
    <col min="8428" max="8428" width="12.83203125" style="4157" customWidth="1"/>
    <col min="8429" max="8437" width="8.6640625" style="4157" customWidth="1"/>
    <col min="8438" max="8438" width="5.6640625" style="4157" customWidth="1"/>
    <col min="8439" max="8681" width="9.1640625" style="4157"/>
    <col min="8682" max="8682" width="7.83203125" style="4157" customWidth="1"/>
    <col min="8683" max="8683" width="36.33203125" style="4157" customWidth="1"/>
    <col min="8684" max="8684" width="12.83203125" style="4157" customWidth="1"/>
    <col min="8685" max="8693" width="8.6640625" style="4157" customWidth="1"/>
    <col min="8694" max="8694" width="5.6640625" style="4157" customWidth="1"/>
    <col min="8695" max="8937" width="9.1640625" style="4157"/>
    <col min="8938" max="8938" width="7.83203125" style="4157" customWidth="1"/>
    <col min="8939" max="8939" width="36.33203125" style="4157" customWidth="1"/>
    <col min="8940" max="8940" width="12.83203125" style="4157" customWidth="1"/>
    <col min="8941" max="8949" width="8.6640625" style="4157" customWidth="1"/>
    <col min="8950" max="8950" width="5.6640625" style="4157" customWidth="1"/>
    <col min="8951" max="9193" width="9.1640625" style="4157"/>
    <col min="9194" max="9194" width="7.83203125" style="4157" customWidth="1"/>
    <col min="9195" max="9195" width="36.33203125" style="4157" customWidth="1"/>
    <col min="9196" max="9196" width="12.83203125" style="4157" customWidth="1"/>
    <col min="9197" max="9205" width="8.6640625" style="4157" customWidth="1"/>
    <col min="9206" max="9206" width="5.6640625" style="4157" customWidth="1"/>
    <col min="9207" max="9449" width="9.1640625" style="4157"/>
    <col min="9450" max="9450" width="7.83203125" style="4157" customWidth="1"/>
    <col min="9451" max="9451" width="36.33203125" style="4157" customWidth="1"/>
    <col min="9452" max="9452" width="12.83203125" style="4157" customWidth="1"/>
    <col min="9453" max="9461" width="8.6640625" style="4157" customWidth="1"/>
    <col min="9462" max="9462" width="5.6640625" style="4157" customWidth="1"/>
    <col min="9463" max="9705" width="9.1640625" style="4157"/>
    <col min="9706" max="9706" width="7.83203125" style="4157" customWidth="1"/>
    <col min="9707" max="9707" width="36.33203125" style="4157" customWidth="1"/>
    <col min="9708" max="9708" width="12.83203125" style="4157" customWidth="1"/>
    <col min="9709" max="9717" width="8.6640625" style="4157" customWidth="1"/>
    <col min="9718" max="9718" width="5.6640625" style="4157" customWidth="1"/>
    <col min="9719" max="9961" width="9.1640625" style="4157"/>
    <col min="9962" max="9962" width="7.83203125" style="4157" customWidth="1"/>
    <col min="9963" max="9963" width="36.33203125" style="4157" customWidth="1"/>
    <col min="9964" max="9964" width="12.83203125" style="4157" customWidth="1"/>
    <col min="9965" max="9973" width="8.6640625" style="4157" customWidth="1"/>
    <col min="9974" max="9974" width="5.6640625" style="4157" customWidth="1"/>
    <col min="9975" max="10217" width="9.1640625" style="4157"/>
    <col min="10218" max="10218" width="7.83203125" style="4157" customWidth="1"/>
    <col min="10219" max="10219" width="36.33203125" style="4157" customWidth="1"/>
    <col min="10220" max="10220" width="12.83203125" style="4157" customWidth="1"/>
    <col min="10221" max="10229" width="8.6640625" style="4157" customWidth="1"/>
    <col min="10230" max="10230" width="5.6640625" style="4157" customWidth="1"/>
    <col min="10231" max="10473" width="9.1640625" style="4157"/>
    <col min="10474" max="10474" width="7.83203125" style="4157" customWidth="1"/>
    <col min="10475" max="10475" width="36.33203125" style="4157" customWidth="1"/>
    <col min="10476" max="10476" width="12.83203125" style="4157" customWidth="1"/>
    <col min="10477" max="10485" width="8.6640625" style="4157" customWidth="1"/>
    <col min="10486" max="10486" width="5.6640625" style="4157" customWidth="1"/>
    <col min="10487" max="10729" width="9.1640625" style="4157"/>
    <col min="10730" max="10730" width="7.83203125" style="4157" customWidth="1"/>
    <col min="10731" max="10731" width="36.33203125" style="4157" customWidth="1"/>
    <col min="10732" max="10732" width="12.83203125" style="4157" customWidth="1"/>
    <col min="10733" max="10741" width="8.6640625" style="4157" customWidth="1"/>
    <col min="10742" max="10742" width="5.6640625" style="4157" customWidth="1"/>
    <col min="10743" max="10985" width="9.1640625" style="4157"/>
    <col min="10986" max="10986" width="7.83203125" style="4157" customWidth="1"/>
    <col min="10987" max="10987" width="36.33203125" style="4157" customWidth="1"/>
    <col min="10988" max="10988" width="12.83203125" style="4157" customWidth="1"/>
    <col min="10989" max="10997" width="8.6640625" style="4157" customWidth="1"/>
    <col min="10998" max="10998" width="5.6640625" style="4157" customWidth="1"/>
    <col min="10999" max="11241" width="9.1640625" style="4157"/>
    <col min="11242" max="11242" width="7.83203125" style="4157" customWidth="1"/>
    <col min="11243" max="11243" width="36.33203125" style="4157" customWidth="1"/>
    <col min="11244" max="11244" width="12.83203125" style="4157" customWidth="1"/>
    <col min="11245" max="11253" width="8.6640625" style="4157" customWidth="1"/>
    <col min="11254" max="11254" width="5.6640625" style="4157" customWidth="1"/>
    <col min="11255" max="11497" width="9.1640625" style="4157"/>
    <col min="11498" max="11498" width="7.83203125" style="4157" customWidth="1"/>
    <col min="11499" max="11499" width="36.33203125" style="4157" customWidth="1"/>
    <col min="11500" max="11500" width="12.83203125" style="4157" customWidth="1"/>
    <col min="11501" max="11509" width="8.6640625" style="4157" customWidth="1"/>
    <col min="11510" max="11510" width="5.6640625" style="4157" customWidth="1"/>
    <col min="11511" max="11753" width="9.1640625" style="4157"/>
    <col min="11754" max="11754" width="7.83203125" style="4157" customWidth="1"/>
    <col min="11755" max="11755" width="36.33203125" style="4157" customWidth="1"/>
    <col min="11756" max="11756" width="12.83203125" style="4157" customWidth="1"/>
    <col min="11757" max="11765" width="8.6640625" style="4157" customWidth="1"/>
    <col min="11766" max="11766" width="5.6640625" style="4157" customWidth="1"/>
    <col min="11767" max="12009" width="9.1640625" style="4157"/>
    <col min="12010" max="12010" width="7.83203125" style="4157" customWidth="1"/>
    <col min="12011" max="12011" width="36.33203125" style="4157" customWidth="1"/>
    <col min="12012" max="12012" width="12.83203125" style="4157" customWidth="1"/>
    <col min="12013" max="12021" width="8.6640625" style="4157" customWidth="1"/>
    <col min="12022" max="12022" width="5.6640625" style="4157" customWidth="1"/>
    <col min="12023" max="12265" width="9.1640625" style="4157"/>
    <col min="12266" max="12266" width="7.83203125" style="4157" customWidth="1"/>
    <col min="12267" max="12267" width="36.33203125" style="4157" customWidth="1"/>
    <col min="12268" max="12268" width="12.83203125" style="4157" customWidth="1"/>
    <col min="12269" max="12277" width="8.6640625" style="4157" customWidth="1"/>
    <col min="12278" max="12278" width="5.6640625" style="4157" customWidth="1"/>
    <col min="12279" max="12521" width="9.1640625" style="4157"/>
    <col min="12522" max="12522" width="7.83203125" style="4157" customWidth="1"/>
    <col min="12523" max="12523" width="36.33203125" style="4157" customWidth="1"/>
    <col min="12524" max="12524" width="12.83203125" style="4157" customWidth="1"/>
    <col min="12525" max="12533" width="8.6640625" style="4157" customWidth="1"/>
    <col min="12534" max="12534" width="5.6640625" style="4157" customWidth="1"/>
    <col min="12535" max="12777" width="9.1640625" style="4157"/>
    <col min="12778" max="12778" width="7.83203125" style="4157" customWidth="1"/>
    <col min="12779" max="12779" width="36.33203125" style="4157" customWidth="1"/>
    <col min="12780" max="12780" width="12.83203125" style="4157" customWidth="1"/>
    <col min="12781" max="12789" width="8.6640625" style="4157" customWidth="1"/>
    <col min="12790" max="12790" width="5.6640625" style="4157" customWidth="1"/>
    <col min="12791" max="13033" width="9.1640625" style="4157"/>
    <col min="13034" max="13034" width="7.83203125" style="4157" customWidth="1"/>
    <col min="13035" max="13035" width="36.33203125" style="4157" customWidth="1"/>
    <col min="13036" max="13036" width="12.83203125" style="4157" customWidth="1"/>
    <col min="13037" max="13045" width="8.6640625" style="4157" customWidth="1"/>
    <col min="13046" max="13046" width="5.6640625" style="4157" customWidth="1"/>
    <col min="13047" max="13289" width="9.1640625" style="4157"/>
    <col min="13290" max="13290" width="7.83203125" style="4157" customWidth="1"/>
    <col min="13291" max="13291" width="36.33203125" style="4157" customWidth="1"/>
    <col min="13292" max="13292" width="12.83203125" style="4157" customWidth="1"/>
    <col min="13293" max="13301" width="8.6640625" style="4157" customWidth="1"/>
    <col min="13302" max="13302" width="5.6640625" style="4157" customWidth="1"/>
    <col min="13303" max="13545" width="9.1640625" style="4157"/>
    <col min="13546" max="13546" width="7.83203125" style="4157" customWidth="1"/>
    <col min="13547" max="13547" width="36.33203125" style="4157" customWidth="1"/>
    <col min="13548" max="13548" width="12.83203125" style="4157" customWidth="1"/>
    <col min="13549" max="13557" width="8.6640625" style="4157" customWidth="1"/>
    <col min="13558" max="13558" width="5.6640625" style="4157" customWidth="1"/>
    <col min="13559" max="13801" width="9.1640625" style="4157"/>
    <col min="13802" max="13802" width="7.83203125" style="4157" customWidth="1"/>
    <col min="13803" max="13803" width="36.33203125" style="4157" customWidth="1"/>
    <col min="13804" max="13804" width="12.83203125" style="4157" customWidth="1"/>
    <col min="13805" max="13813" width="8.6640625" style="4157" customWidth="1"/>
    <col min="13814" max="13814" width="5.6640625" style="4157" customWidth="1"/>
    <col min="13815" max="14057" width="9.1640625" style="4157"/>
    <col min="14058" max="14058" width="7.83203125" style="4157" customWidth="1"/>
    <col min="14059" max="14059" width="36.33203125" style="4157" customWidth="1"/>
    <col min="14060" max="14060" width="12.83203125" style="4157" customWidth="1"/>
    <col min="14061" max="14069" width="8.6640625" style="4157" customWidth="1"/>
    <col min="14070" max="14070" width="5.6640625" style="4157" customWidth="1"/>
    <col min="14071" max="14313" width="9.1640625" style="4157"/>
    <col min="14314" max="14314" width="7.83203125" style="4157" customWidth="1"/>
    <col min="14315" max="14315" width="36.33203125" style="4157" customWidth="1"/>
    <col min="14316" max="14316" width="12.83203125" style="4157" customWidth="1"/>
    <col min="14317" max="14325" width="8.6640625" style="4157" customWidth="1"/>
    <col min="14326" max="14326" width="5.6640625" style="4157" customWidth="1"/>
    <col min="14327" max="14569" width="9.1640625" style="4157"/>
    <col min="14570" max="14570" width="7.83203125" style="4157" customWidth="1"/>
    <col min="14571" max="14571" width="36.33203125" style="4157" customWidth="1"/>
    <col min="14572" max="14572" width="12.83203125" style="4157" customWidth="1"/>
    <col min="14573" max="14581" width="8.6640625" style="4157" customWidth="1"/>
    <col min="14582" max="14582" width="5.6640625" style="4157" customWidth="1"/>
    <col min="14583" max="14825" width="9.1640625" style="4157"/>
    <col min="14826" max="14826" width="7.83203125" style="4157" customWidth="1"/>
    <col min="14827" max="14827" width="36.33203125" style="4157" customWidth="1"/>
    <col min="14828" max="14828" width="12.83203125" style="4157" customWidth="1"/>
    <col min="14829" max="14837" width="8.6640625" style="4157" customWidth="1"/>
    <col min="14838" max="14838" width="5.6640625" style="4157" customWidth="1"/>
    <col min="14839" max="15081" width="9.1640625" style="4157"/>
    <col min="15082" max="15082" width="7.83203125" style="4157" customWidth="1"/>
    <col min="15083" max="15083" width="36.33203125" style="4157" customWidth="1"/>
    <col min="15084" max="15084" width="12.83203125" style="4157" customWidth="1"/>
    <col min="15085" max="15093" width="8.6640625" style="4157" customWidth="1"/>
    <col min="15094" max="15094" width="5.6640625" style="4157" customWidth="1"/>
    <col min="15095" max="15337" width="9.1640625" style="4157"/>
    <col min="15338" max="15338" width="7.83203125" style="4157" customWidth="1"/>
    <col min="15339" max="15339" width="36.33203125" style="4157" customWidth="1"/>
    <col min="15340" max="15340" width="12.83203125" style="4157" customWidth="1"/>
    <col min="15341" max="15349" width="8.6640625" style="4157" customWidth="1"/>
    <col min="15350" max="15350" width="5.6640625" style="4157" customWidth="1"/>
    <col min="15351" max="15593" width="9.1640625" style="4157"/>
    <col min="15594" max="15594" width="7.83203125" style="4157" customWidth="1"/>
    <col min="15595" max="15595" width="36.33203125" style="4157" customWidth="1"/>
    <col min="15596" max="15596" width="12.83203125" style="4157" customWidth="1"/>
    <col min="15597" max="15605" width="8.6640625" style="4157" customWidth="1"/>
    <col min="15606" max="15606" width="5.6640625" style="4157" customWidth="1"/>
    <col min="15607" max="15849" width="9.1640625" style="4157"/>
    <col min="15850" max="15850" width="7.83203125" style="4157" customWidth="1"/>
    <col min="15851" max="15851" width="36.33203125" style="4157" customWidth="1"/>
    <col min="15852" max="15852" width="12.83203125" style="4157" customWidth="1"/>
    <col min="15853" max="15861" width="8.6640625" style="4157" customWidth="1"/>
    <col min="15862" max="15862" width="5.6640625" style="4157" customWidth="1"/>
    <col min="15863" max="16105" width="9.1640625" style="4157"/>
    <col min="16106" max="16106" width="7.83203125" style="4157" customWidth="1"/>
    <col min="16107" max="16107" width="36.33203125" style="4157" customWidth="1"/>
    <col min="16108" max="16108" width="12.83203125" style="4157" customWidth="1"/>
    <col min="16109" max="16117" width="8.6640625" style="4157" customWidth="1"/>
    <col min="16118" max="16118" width="5.6640625" style="4157" customWidth="1"/>
    <col min="16119" max="16384" width="9.1640625" style="4157"/>
  </cols>
  <sheetData>
    <row r="1" spans="1:89" s="10" customFormat="1" ht="15.75">
      <c r="A1" s="6224" t="s">
        <v>709</v>
      </c>
      <c r="B1" s="6224"/>
      <c r="C1" s="6224"/>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s="4150" customFormat="1" ht="29.45" customHeight="1">
      <c r="A2" s="4182" t="s">
        <v>2075</v>
      </c>
      <c r="B2" s="4183"/>
    </row>
    <row r="3" spans="1:89" s="4150" customFormat="1" ht="4.1500000000000004" customHeight="1">
      <c r="A3" s="4182"/>
      <c r="B3" s="4183"/>
    </row>
    <row r="4" spans="1:89" s="4150" customFormat="1" ht="27" customHeight="1" thickBot="1">
      <c r="A4" s="4184"/>
      <c r="B4" s="4185"/>
      <c r="G4" s="6489" t="s">
        <v>2076</v>
      </c>
      <c r="H4" s="6490"/>
      <c r="I4" s="6490"/>
      <c r="J4" s="6490"/>
      <c r="K4" s="6490"/>
      <c r="L4" s="6490"/>
      <c r="M4" s="6490"/>
      <c r="N4" s="6490"/>
      <c r="O4" s="6490"/>
    </row>
    <row r="5" spans="1:89" ht="29.45" customHeight="1" thickBot="1">
      <c r="A5" s="4186" t="s">
        <v>2077</v>
      </c>
      <c r="B5" s="4187" t="s">
        <v>2078</v>
      </c>
      <c r="C5" s="4188" t="s">
        <v>2079</v>
      </c>
      <c r="D5" s="4189">
        <v>43466</v>
      </c>
      <c r="E5" s="4189">
        <v>43497</v>
      </c>
      <c r="F5" s="4190">
        <v>43525</v>
      </c>
      <c r="G5" s="4189">
        <v>43556</v>
      </c>
      <c r="H5" s="4189">
        <v>43586</v>
      </c>
      <c r="I5" s="4189">
        <v>43617</v>
      </c>
      <c r="J5" s="4189">
        <v>43647</v>
      </c>
      <c r="K5" s="4189">
        <v>43678</v>
      </c>
      <c r="L5" s="4189">
        <v>43709</v>
      </c>
      <c r="M5" s="4189">
        <v>43739</v>
      </c>
      <c r="N5" s="4189">
        <v>43770</v>
      </c>
      <c r="O5" s="4190">
        <v>43800</v>
      </c>
    </row>
    <row r="6" spans="1:89" ht="30" customHeight="1">
      <c r="A6" s="4191" t="s">
        <v>2080</v>
      </c>
      <c r="B6" s="4192" t="s">
        <v>2081</v>
      </c>
      <c r="C6" s="4193">
        <v>248</v>
      </c>
      <c r="D6" s="4194">
        <v>105.6</v>
      </c>
      <c r="E6" s="4194">
        <v>109.2</v>
      </c>
      <c r="F6" s="4194">
        <v>110</v>
      </c>
      <c r="G6" s="4194">
        <v>109.6</v>
      </c>
      <c r="H6" s="4195">
        <v>109.5</v>
      </c>
      <c r="I6" s="4195">
        <v>106.3</v>
      </c>
      <c r="J6" s="4195">
        <v>105.9</v>
      </c>
      <c r="K6" s="4195">
        <v>106.6</v>
      </c>
      <c r="L6" s="4195">
        <v>105.1</v>
      </c>
      <c r="M6" s="4195">
        <v>102.9</v>
      </c>
      <c r="N6" s="4195">
        <v>103.2</v>
      </c>
      <c r="O6" s="4196">
        <v>104.8</v>
      </c>
      <c r="P6" s="4197"/>
    </row>
    <row r="7" spans="1:89" ht="30" customHeight="1">
      <c r="A7" s="4198" t="s">
        <v>2082</v>
      </c>
      <c r="B7" s="4199" t="s">
        <v>2083</v>
      </c>
      <c r="C7" s="4200">
        <v>110</v>
      </c>
      <c r="D7" s="4194">
        <v>105</v>
      </c>
      <c r="E7" s="4194">
        <v>105.3</v>
      </c>
      <c r="F7" s="4194">
        <v>105</v>
      </c>
      <c r="G7" s="4201">
        <v>104.8</v>
      </c>
      <c r="H7" s="4202">
        <v>104.9</v>
      </c>
      <c r="I7" s="4202">
        <v>105.2</v>
      </c>
      <c r="J7" s="4202">
        <v>105</v>
      </c>
      <c r="K7" s="4202">
        <v>105.2</v>
      </c>
      <c r="L7" s="4202">
        <v>105.3</v>
      </c>
      <c r="M7" s="4202">
        <v>105</v>
      </c>
      <c r="N7" s="4202">
        <v>105.1</v>
      </c>
      <c r="O7" s="4203">
        <v>104.3</v>
      </c>
      <c r="P7" s="4204"/>
    </row>
    <row r="8" spans="1:89" ht="30" customHeight="1">
      <c r="A8" s="4198" t="s">
        <v>2084</v>
      </c>
      <c r="B8" s="4199" t="s">
        <v>2085</v>
      </c>
      <c r="C8" s="4200">
        <v>46</v>
      </c>
      <c r="D8" s="4194">
        <v>104.5</v>
      </c>
      <c r="E8" s="4194">
        <v>104.5</v>
      </c>
      <c r="F8" s="4194">
        <v>104.5</v>
      </c>
      <c r="G8" s="4201">
        <v>104.5</v>
      </c>
      <c r="H8" s="4202">
        <v>104.5</v>
      </c>
      <c r="I8" s="4202">
        <v>104.8</v>
      </c>
      <c r="J8" s="4202">
        <v>104.7</v>
      </c>
      <c r="K8" s="4202">
        <v>104.9</v>
      </c>
      <c r="L8" s="4202">
        <v>104.9</v>
      </c>
      <c r="M8" s="4202">
        <v>105</v>
      </c>
      <c r="N8" s="4202">
        <v>105.1</v>
      </c>
      <c r="O8" s="4203">
        <v>105.7</v>
      </c>
      <c r="P8" s="4197"/>
    </row>
    <row r="9" spans="1:89" ht="30" customHeight="1">
      <c r="A9" s="4198" t="s">
        <v>2086</v>
      </c>
      <c r="B9" s="4199" t="s">
        <v>2087</v>
      </c>
      <c r="C9" s="4200">
        <v>112</v>
      </c>
      <c r="D9" s="4194">
        <v>98.2</v>
      </c>
      <c r="E9" s="4194">
        <v>98.2</v>
      </c>
      <c r="F9" s="4194">
        <v>98.2</v>
      </c>
      <c r="G9" s="4201">
        <v>98.2</v>
      </c>
      <c r="H9" s="4202">
        <v>98.2</v>
      </c>
      <c r="I9" s="4202">
        <v>97.5</v>
      </c>
      <c r="J9" s="4202">
        <v>97.6</v>
      </c>
      <c r="K9" s="4202">
        <v>97.5</v>
      </c>
      <c r="L9" s="4202">
        <v>97.5</v>
      </c>
      <c r="M9" s="4202">
        <v>97.5</v>
      </c>
      <c r="N9" s="4202">
        <v>97.5</v>
      </c>
      <c r="O9" s="4203">
        <v>97.6</v>
      </c>
      <c r="P9" s="4204"/>
    </row>
    <row r="10" spans="1:89" ht="30" customHeight="1">
      <c r="A10" s="4198" t="s">
        <v>2088</v>
      </c>
      <c r="B10" s="4199" t="s">
        <v>2089</v>
      </c>
      <c r="C10" s="4200">
        <v>59</v>
      </c>
      <c r="D10" s="4194">
        <v>103</v>
      </c>
      <c r="E10" s="4194">
        <v>103.6</v>
      </c>
      <c r="F10" s="4194">
        <v>103.3</v>
      </c>
      <c r="G10" s="4201">
        <v>103.1</v>
      </c>
      <c r="H10" s="4202">
        <v>103.5</v>
      </c>
      <c r="I10" s="4202">
        <v>103.6</v>
      </c>
      <c r="J10" s="4202">
        <v>104.1</v>
      </c>
      <c r="K10" s="4202">
        <v>104.1</v>
      </c>
      <c r="L10" s="4202">
        <v>104.5</v>
      </c>
      <c r="M10" s="4202">
        <v>104</v>
      </c>
      <c r="N10" s="4202">
        <v>104.6</v>
      </c>
      <c r="O10" s="4203">
        <v>103.5</v>
      </c>
      <c r="P10" s="4204"/>
    </row>
    <row r="11" spans="1:89" ht="30" customHeight="1">
      <c r="A11" s="4198" t="s">
        <v>2090</v>
      </c>
      <c r="B11" s="4199" t="s">
        <v>2091</v>
      </c>
      <c r="C11" s="4200">
        <v>38</v>
      </c>
      <c r="D11" s="4194">
        <v>105.2</v>
      </c>
      <c r="E11" s="4194">
        <v>105.3</v>
      </c>
      <c r="F11" s="4194">
        <v>105.3</v>
      </c>
      <c r="G11" s="4201">
        <v>105.2</v>
      </c>
      <c r="H11" s="4202">
        <v>105</v>
      </c>
      <c r="I11" s="4202">
        <v>105</v>
      </c>
      <c r="J11" s="4202">
        <v>105.1</v>
      </c>
      <c r="K11" s="4202">
        <v>105.1</v>
      </c>
      <c r="L11" s="4202">
        <v>105.2</v>
      </c>
      <c r="M11" s="4202">
        <v>105.1</v>
      </c>
      <c r="N11" s="4202">
        <v>105.2</v>
      </c>
      <c r="O11" s="4203">
        <v>105.2</v>
      </c>
      <c r="P11" s="4197"/>
    </row>
    <row r="12" spans="1:89" ht="30" customHeight="1">
      <c r="A12" s="4198" t="s">
        <v>2092</v>
      </c>
      <c r="B12" s="4199" t="s">
        <v>1021</v>
      </c>
      <c r="C12" s="4200">
        <v>147</v>
      </c>
      <c r="D12" s="4194">
        <v>105.4</v>
      </c>
      <c r="E12" s="4194">
        <v>103.6</v>
      </c>
      <c r="F12" s="4194">
        <v>103.1</v>
      </c>
      <c r="G12" s="4201">
        <v>104</v>
      </c>
      <c r="H12" s="4202">
        <v>104.4</v>
      </c>
      <c r="I12" s="4202">
        <v>103</v>
      </c>
      <c r="J12" s="4202">
        <v>103.8</v>
      </c>
      <c r="K12" s="4202">
        <v>104</v>
      </c>
      <c r="L12" s="4202">
        <v>103.7</v>
      </c>
      <c r="M12" s="4202">
        <v>104</v>
      </c>
      <c r="N12" s="4202">
        <v>104.8</v>
      </c>
      <c r="O12" s="4203">
        <v>105.2</v>
      </c>
      <c r="P12" s="4197"/>
    </row>
    <row r="13" spans="1:89" ht="30" customHeight="1">
      <c r="A13" s="4198" t="s">
        <v>2093</v>
      </c>
      <c r="B13" s="4199" t="s">
        <v>2094</v>
      </c>
      <c r="C13" s="4200">
        <v>44</v>
      </c>
      <c r="D13" s="4194">
        <v>99.5</v>
      </c>
      <c r="E13" s="4194">
        <v>99.5</v>
      </c>
      <c r="F13" s="4194">
        <v>99.5</v>
      </c>
      <c r="G13" s="4201">
        <v>99.2</v>
      </c>
      <c r="H13" s="4202">
        <v>99.2</v>
      </c>
      <c r="I13" s="4202">
        <v>99.2</v>
      </c>
      <c r="J13" s="4202">
        <v>99</v>
      </c>
      <c r="K13" s="4202">
        <v>99</v>
      </c>
      <c r="L13" s="4202">
        <v>98.7</v>
      </c>
      <c r="M13" s="4202">
        <v>98.7</v>
      </c>
      <c r="N13" s="4202">
        <v>98.7</v>
      </c>
      <c r="O13" s="4203">
        <v>98.7</v>
      </c>
      <c r="P13" s="4197"/>
    </row>
    <row r="14" spans="1:89" ht="30" customHeight="1">
      <c r="A14" s="4198" t="s">
        <v>2095</v>
      </c>
      <c r="B14" s="4199" t="s">
        <v>2096</v>
      </c>
      <c r="C14" s="4200">
        <v>42</v>
      </c>
      <c r="D14" s="4194">
        <v>101.1</v>
      </c>
      <c r="E14" s="4194">
        <v>101.8</v>
      </c>
      <c r="F14" s="4194">
        <v>101.3</v>
      </c>
      <c r="G14" s="4201">
        <v>101.8</v>
      </c>
      <c r="H14" s="4202">
        <v>101.4</v>
      </c>
      <c r="I14" s="4202">
        <v>101.7</v>
      </c>
      <c r="J14" s="4202">
        <v>102.1</v>
      </c>
      <c r="K14" s="4202">
        <v>102.2</v>
      </c>
      <c r="L14" s="4202">
        <v>102.4</v>
      </c>
      <c r="M14" s="4202">
        <v>102.4</v>
      </c>
      <c r="N14" s="4202">
        <v>102.7</v>
      </c>
      <c r="O14" s="4203">
        <v>102.8</v>
      </c>
      <c r="P14" s="4197"/>
    </row>
    <row r="15" spans="1:89" ht="30" customHeight="1">
      <c r="A15" s="4198" t="s">
        <v>2097</v>
      </c>
      <c r="B15" s="4199" t="s">
        <v>1830</v>
      </c>
      <c r="C15" s="4200">
        <v>50</v>
      </c>
      <c r="D15" s="4194">
        <v>105.5</v>
      </c>
      <c r="E15" s="4194">
        <v>100.5</v>
      </c>
      <c r="F15" s="4194">
        <v>100.5</v>
      </c>
      <c r="G15" s="4201">
        <v>100.5</v>
      </c>
      <c r="H15" s="4202">
        <v>100</v>
      </c>
      <c r="I15" s="4202">
        <v>100</v>
      </c>
      <c r="J15" s="4202">
        <v>100</v>
      </c>
      <c r="K15" s="4202">
        <v>100</v>
      </c>
      <c r="L15" s="4202">
        <v>100</v>
      </c>
      <c r="M15" s="4202">
        <v>101.1</v>
      </c>
      <c r="N15" s="4202">
        <v>101.1</v>
      </c>
      <c r="O15" s="4203">
        <v>101.1</v>
      </c>
      <c r="P15" s="4197"/>
    </row>
    <row r="16" spans="1:89" ht="30" customHeight="1">
      <c r="A16" s="4198" t="s">
        <v>897</v>
      </c>
      <c r="B16" s="4199" t="s">
        <v>2098</v>
      </c>
      <c r="C16" s="4200">
        <v>54</v>
      </c>
      <c r="D16" s="4194">
        <v>105.5</v>
      </c>
      <c r="E16" s="4194">
        <v>105.1</v>
      </c>
      <c r="F16" s="4194">
        <v>105.1</v>
      </c>
      <c r="G16" s="4201">
        <v>105.1</v>
      </c>
      <c r="H16" s="4202">
        <v>104.4</v>
      </c>
      <c r="I16" s="4202">
        <v>104.5</v>
      </c>
      <c r="J16" s="4202">
        <v>104.6</v>
      </c>
      <c r="K16" s="4202">
        <v>104.9</v>
      </c>
      <c r="L16" s="4202">
        <v>104.9</v>
      </c>
      <c r="M16" s="4202">
        <v>105.9</v>
      </c>
      <c r="N16" s="4202">
        <v>106</v>
      </c>
      <c r="O16" s="4203">
        <v>106.4</v>
      </c>
      <c r="P16" s="4197"/>
    </row>
    <row r="17" spans="1:16" ht="30" customHeight="1" thickBot="1">
      <c r="A17" s="4205" t="s">
        <v>899</v>
      </c>
      <c r="B17" s="4206" t="s">
        <v>2099</v>
      </c>
      <c r="C17" s="4207">
        <v>50</v>
      </c>
      <c r="D17" s="4208">
        <v>102.7</v>
      </c>
      <c r="E17" s="4208">
        <v>103.6</v>
      </c>
      <c r="F17" s="4208">
        <v>103</v>
      </c>
      <c r="G17" s="4209">
        <v>103.2</v>
      </c>
      <c r="H17" s="4210">
        <v>103.2</v>
      </c>
      <c r="I17" s="4210">
        <v>103.8</v>
      </c>
      <c r="J17" s="4210">
        <v>102.9</v>
      </c>
      <c r="K17" s="4210">
        <v>103.2</v>
      </c>
      <c r="L17" s="4210">
        <v>103.1</v>
      </c>
      <c r="M17" s="4210">
        <v>102.9</v>
      </c>
      <c r="N17" s="4210">
        <v>103</v>
      </c>
      <c r="O17" s="4211">
        <v>101.4</v>
      </c>
      <c r="P17" s="4197"/>
    </row>
    <row r="18" spans="1:16" ht="30" customHeight="1" thickBot="1">
      <c r="A18" s="6491" t="s">
        <v>260</v>
      </c>
      <c r="B18" s="6492"/>
      <c r="C18" s="4212">
        <v>1000</v>
      </c>
      <c r="D18" s="4213">
        <v>103.8</v>
      </c>
      <c r="E18" s="4214">
        <v>104.4</v>
      </c>
      <c r="F18" s="4215">
        <v>104.4</v>
      </c>
      <c r="G18" s="4214">
        <v>104.4</v>
      </c>
      <c r="H18" s="4216">
        <v>104.4</v>
      </c>
      <c r="I18" s="4216">
        <v>103.4</v>
      </c>
      <c r="J18" s="4216">
        <v>103.4</v>
      </c>
      <c r="K18" s="4216">
        <v>103.7</v>
      </c>
      <c r="L18" s="4216">
        <v>103.3</v>
      </c>
      <c r="M18" s="4216">
        <v>102.8</v>
      </c>
      <c r="N18" s="4216">
        <v>103.1</v>
      </c>
      <c r="O18" s="4217">
        <v>103.3</v>
      </c>
      <c r="P18" s="4197"/>
    </row>
  </sheetData>
  <mergeCells count="3">
    <mergeCell ref="A1:C1"/>
    <mergeCell ref="G4:O4"/>
    <mergeCell ref="A18:B18"/>
  </mergeCells>
  <hyperlinks>
    <hyperlink ref="A1" location="CONTENT!A1" display="Back to table of contents"/>
  </hyperlinks>
  <pageMargins left="0" right="0" top="0.34" bottom="0.35" header="0.17" footer="0.196850393700787"/>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E8CCA06-CCA8-4CA7-BC77-92DB77448238}"/>
</file>

<file path=customXml/itemProps2.xml><?xml version="1.0" encoding="utf-8"?>
<ds:datastoreItem xmlns:ds="http://schemas.openxmlformats.org/officeDocument/2006/customXml" ds:itemID="{B5D5A5AD-0F2A-4204-AFB0-CB1EF79C252F}"/>
</file>

<file path=customXml/itemProps3.xml><?xml version="1.0" encoding="utf-8"?>
<ds:datastoreItem xmlns:ds="http://schemas.openxmlformats.org/officeDocument/2006/customXml" ds:itemID="{14ED755E-718B-4530-8A50-6CAF31C2CB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185</vt:i4>
      </vt:variant>
      <vt:variant>
        <vt:lpstr>Named Ranges</vt:lpstr>
      </vt:variant>
      <vt:variant>
        <vt:i4>102</vt:i4>
      </vt:variant>
    </vt:vector>
  </HeadingPairs>
  <TitlesOfParts>
    <vt:vector size="287" baseType="lpstr">
      <vt:lpstr>Foreword</vt:lpstr>
      <vt:lpstr>Abbreviations</vt:lpstr>
      <vt:lpstr>CONTENT</vt:lpstr>
      <vt:lpstr>T1-1-2</vt:lpstr>
      <vt:lpstr>T1-3</vt:lpstr>
      <vt:lpstr>T1-4A</vt:lpstr>
      <vt:lpstr>T1-4B</vt:lpstr>
      <vt:lpstr>T1-5</vt:lpstr>
      <vt:lpstr>T1-6A</vt:lpstr>
      <vt:lpstr>T1-6B</vt:lpstr>
      <vt:lpstr>T1-7</vt:lpstr>
      <vt:lpstr>T1-8A</vt:lpstr>
      <vt:lpstr>T1-8B</vt:lpstr>
      <vt:lpstr>T1-9A</vt:lpstr>
      <vt:lpstr>T1-9B</vt:lpstr>
      <vt:lpstr>T1-9C</vt:lpstr>
      <vt:lpstr>T1-10A</vt:lpstr>
      <vt:lpstr>T1-10B</vt:lpstr>
      <vt:lpstr>T1-11A</vt:lpstr>
      <vt:lpstr>T1-11B</vt:lpstr>
      <vt:lpstr>T1-12A</vt:lpstr>
      <vt:lpstr>T1-12B </vt:lpstr>
      <vt:lpstr>T1-12C  </vt:lpstr>
      <vt:lpstr>T1-13-14</vt:lpstr>
      <vt:lpstr>T1-15A</vt:lpstr>
      <vt:lpstr>T1-15B</vt:lpstr>
      <vt:lpstr>T1-15C</vt:lpstr>
      <vt:lpstr>T1-16A</vt:lpstr>
      <vt:lpstr>TB1-16B</vt:lpstr>
      <vt:lpstr>T1-16C</vt:lpstr>
      <vt:lpstr>T1-17</vt:lpstr>
      <vt:lpstr>T1-18</vt:lpstr>
      <vt:lpstr>T1-19</vt:lpstr>
      <vt:lpstr>T1-20</vt:lpstr>
      <vt:lpstr>T1-21</vt:lpstr>
      <vt:lpstr>T1-22</vt:lpstr>
      <vt:lpstr>T1-23</vt:lpstr>
      <vt:lpstr>T1-24</vt:lpstr>
      <vt:lpstr>T1-25</vt:lpstr>
      <vt:lpstr>T1-26</vt:lpstr>
      <vt:lpstr>T1-27</vt:lpstr>
      <vt:lpstr>T1-28A</vt:lpstr>
      <vt:lpstr>T1-28B</vt:lpstr>
      <vt:lpstr>T1-28C</vt:lpstr>
      <vt:lpstr>T1-29A</vt:lpstr>
      <vt:lpstr>T1-29B</vt:lpstr>
      <vt:lpstr>T 2.1</vt:lpstr>
      <vt:lpstr>T 2.2</vt:lpstr>
      <vt:lpstr>T 2.3</vt:lpstr>
      <vt:lpstr>T 2.4</vt:lpstr>
      <vt:lpstr>T 2.5</vt:lpstr>
      <vt:lpstr>T 2.6</vt:lpstr>
      <vt:lpstr>T 2.7_2.8</vt:lpstr>
      <vt:lpstr>T 3.1</vt:lpstr>
      <vt:lpstr>T 3.2</vt:lpstr>
      <vt:lpstr>T 3.3</vt:lpstr>
      <vt:lpstr>T 4.1</vt:lpstr>
      <vt:lpstr>T 4.2</vt:lpstr>
      <vt:lpstr>T 4.3</vt:lpstr>
      <vt:lpstr>T 4.4</vt:lpstr>
      <vt:lpstr>T 5.1</vt:lpstr>
      <vt:lpstr>T 5.1 ctd</vt:lpstr>
      <vt:lpstr>T 5.2</vt:lpstr>
      <vt:lpstr>T 5.2 ctd</vt:lpstr>
      <vt:lpstr>T 6.1</vt:lpstr>
      <vt:lpstr>T 6.2 </vt:lpstr>
      <vt:lpstr>T 6.3</vt:lpstr>
      <vt:lpstr>T 6.4</vt:lpstr>
      <vt:lpstr>T 6.4 ctd</vt:lpstr>
      <vt:lpstr>T 6.5</vt:lpstr>
      <vt:lpstr>T 6.6</vt:lpstr>
      <vt:lpstr>T 6.6 Ctd</vt:lpstr>
      <vt:lpstr>T 6.7_6.8 </vt:lpstr>
      <vt:lpstr>T 6.9 _6.10</vt:lpstr>
      <vt:lpstr>T 6.11</vt:lpstr>
      <vt:lpstr>T 6.12</vt:lpstr>
      <vt:lpstr>T 7.1</vt:lpstr>
      <vt:lpstr>T 7.2</vt:lpstr>
      <vt:lpstr>T 7.3</vt:lpstr>
      <vt:lpstr>T 7.4</vt:lpstr>
      <vt:lpstr>T 7.5</vt:lpstr>
      <vt:lpstr>T 7.6</vt:lpstr>
      <vt:lpstr>T 7.7_7.8</vt:lpstr>
      <vt:lpstr>T 7.9</vt:lpstr>
      <vt:lpstr>T 7.10</vt:lpstr>
      <vt:lpstr>T 7.11</vt:lpstr>
      <vt:lpstr>T 7.12</vt:lpstr>
      <vt:lpstr>T 7.13</vt:lpstr>
      <vt:lpstr>T 7.14</vt:lpstr>
      <vt:lpstr>T 7.14 ctd</vt:lpstr>
      <vt:lpstr>T 7.15</vt:lpstr>
      <vt:lpstr>T 7.16</vt:lpstr>
      <vt:lpstr>T 7.17</vt:lpstr>
      <vt:lpstr>Tab 7.18</vt:lpstr>
      <vt:lpstr>T 8.1</vt:lpstr>
      <vt:lpstr>T 8.3</vt:lpstr>
      <vt:lpstr>T 8.4</vt:lpstr>
      <vt:lpstr>T 8.5</vt:lpstr>
      <vt:lpstr>T 8.6</vt:lpstr>
      <vt:lpstr>T 8.7</vt:lpstr>
      <vt:lpstr>T 9.1</vt:lpstr>
      <vt:lpstr>T 9.2</vt:lpstr>
      <vt:lpstr>T 9.3</vt:lpstr>
      <vt:lpstr>T 9.4</vt:lpstr>
      <vt:lpstr>T 9.5</vt:lpstr>
      <vt:lpstr>T 9.6</vt:lpstr>
      <vt:lpstr>T 9.7</vt:lpstr>
      <vt:lpstr>T 9.8</vt:lpstr>
      <vt:lpstr>T 9.9</vt:lpstr>
      <vt:lpstr>T 9.10_9.11</vt:lpstr>
      <vt:lpstr>T 9.12</vt:lpstr>
      <vt:lpstr>T 10.1</vt:lpstr>
      <vt:lpstr>T 10.2</vt:lpstr>
      <vt:lpstr>T 10.3 &amp;10.4</vt:lpstr>
      <vt:lpstr>T 10.5</vt:lpstr>
      <vt:lpstr>T 10.6 </vt:lpstr>
      <vt:lpstr>T 10.9</vt:lpstr>
      <vt:lpstr>T 10.10</vt:lpstr>
      <vt:lpstr>T 10.11</vt:lpstr>
      <vt:lpstr>T 10.12</vt:lpstr>
      <vt:lpstr>T 11.1 (a)</vt:lpstr>
      <vt:lpstr>T 11.1 (b)</vt:lpstr>
      <vt:lpstr>T 11.1 (c)</vt:lpstr>
      <vt:lpstr>T 11.2 - 11.3</vt:lpstr>
      <vt:lpstr>T 12.1</vt:lpstr>
      <vt:lpstr>T 12.3</vt:lpstr>
      <vt:lpstr>T 12.4</vt:lpstr>
      <vt:lpstr>T 12.5</vt:lpstr>
      <vt:lpstr>T 12.6</vt:lpstr>
      <vt:lpstr>T 12.7</vt:lpstr>
      <vt:lpstr>T 12.8</vt:lpstr>
      <vt:lpstr>T 12.9</vt:lpstr>
      <vt:lpstr>T 12.10</vt:lpstr>
      <vt:lpstr>T 12.11</vt:lpstr>
      <vt:lpstr>T 12.12</vt:lpstr>
      <vt:lpstr>T 12.13</vt:lpstr>
      <vt:lpstr>T 12.15</vt:lpstr>
      <vt:lpstr>T 12.16</vt:lpstr>
      <vt:lpstr>T 12.17  </vt:lpstr>
      <vt:lpstr>T 12.18</vt:lpstr>
      <vt:lpstr>T 12.19 (a)</vt:lpstr>
      <vt:lpstr>T 12.19 (b)</vt:lpstr>
      <vt:lpstr>T 12.20</vt:lpstr>
      <vt:lpstr>T 12.21</vt:lpstr>
      <vt:lpstr>T 12.22</vt:lpstr>
      <vt:lpstr>T 12.23</vt:lpstr>
      <vt:lpstr>T 12.24</vt:lpstr>
      <vt:lpstr>T 12.25 </vt:lpstr>
      <vt:lpstr>T 13.1</vt:lpstr>
      <vt:lpstr>T 13.2</vt:lpstr>
      <vt:lpstr>T 13.4</vt:lpstr>
      <vt:lpstr>T 13.5</vt:lpstr>
      <vt:lpstr>T 13.7 </vt:lpstr>
      <vt:lpstr>T 13.9</vt:lpstr>
      <vt:lpstr>T 14.1</vt:lpstr>
      <vt:lpstr>T15.1 </vt:lpstr>
      <vt:lpstr>T15.3</vt:lpstr>
      <vt:lpstr>T15.4</vt:lpstr>
      <vt:lpstr>T15.6</vt:lpstr>
      <vt:lpstr>T15.7</vt:lpstr>
      <vt:lpstr>T15.8a</vt:lpstr>
      <vt:lpstr>T15.8 b</vt:lpstr>
      <vt:lpstr>T15.9</vt:lpstr>
      <vt:lpstr>T15.10</vt:lpstr>
      <vt:lpstr>T15.11</vt:lpstr>
      <vt:lpstr>T15.12</vt:lpstr>
      <vt:lpstr>T15.14</vt:lpstr>
      <vt:lpstr>T16.1</vt:lpstr>
      <vt:lpstr>T16.2</vt:lpstr>
      <vt:lpstr>T16.3</vt:lpstr>
      <vt:lpstr>T16.4</vt:lpstr>
      <vt:lpstr>T16.5</vt:lpstr>
      <vt:lpstr>T16.6</vt:lpstr>
      <vt:lpstr>T16.7</vt:lpstr>
      <vt:lpstr>T17.1</vt:lpstr>
      <vt:lpstr>T17.2</vt:lpstr>
      <vt:lpstr>T17.3</vt:lpstr>
      <vt:lpstr>T17.4</vt:lpstr>
      <vt:lpstr>T17.5</vt:lpstr>
      <vt:lpstr>T17.6</vt:lpstr>
      <vt:lpstr>T17.7</vt:lpstr>
      <vt:lpstr>T17.9</vt:lpstr>
      <vt:lpstr>T17.10</vt:lpstr>
      <vt:lpstr>T17.11</vt:lpstr>
      <vt:lpstr>T17.12</vt:lpstr>
      <vt:lpstr>'T 10.1'!Print_Area</vt:lpstr>
      <vt:lpstr>'T 10.11'!Print_Area</vt:lpstr>
      <vt:lpstr>'T 10.2'!Print_Area</vt:lpstr>
      <vt:lpstr>'T 10.6 '!Print_Area</vt:lpstr>
      <vt:lpstr>'T 11.1 (a)'!Print_Area</vt:lpstr>
      <vt:lpstr>'T 11.1 (b)'!Print_Area</vt:lpstr>
      <vt:lpstr>'T 11.1 (c)'!Print_Area</vt:lpstr>
      <vt:lpstr>'T 11.2 - 11.3'!Print_Area</vt:lpstr>
      <vt:lpstr>'T 12.1'!Print_Area</vt:lpstr>
      <vt:lpstr>'T 12.10'!Print_Area</vt:lpstr>
      <vt:lpstr>'T 12.16'!Print_Area</vt:lpstr>
      <vt:lpstr>'T 12.18'!Print_Area</vt:lpstr>
      <vt:lpstr>'T 12.19 (a)'!Print_Area</vt:lpstr>
      <vt:lpstr>'T 12.19 (b)'!Print_Area</vt:lpstr>
      <vt:lpstr>'T 12.20'!Print_Area</vt:lpstr>
      <vt:lpstr>'T 12.21'!Print_Area</vt:lpstr>
      <vt:lpstr>'T 12.23'!Print_Area</vt:lpstr>
      <vt:lpstr>'T 12.25 '!Print_Area</vt:lpstr>
      <vt:lpstr>'T 12.3'!Print_Area</vt:lpstr>
      <vt:lpstr>'T 12.4'!Print_Area</vt:lpstr>
      <vt:lpstr>'T 12.5'!Print_Area</vt:lpstr>
      <vt:lpstr>'T 12.6'!Print_Area</vt:lpstr>
      <vt:lpstr>'T 12.8'!Print_Area</vt:lpstr>
      <vt:lpstr>'T 12.9'!Print_Area</vt:lpstr>
      <vt:lpstr>'T 13.1'!Print_Area</vt:lpstr>
      <vt:lpstr>'T 13.2'!Print_Area</vt:lpstr>
      <vt:lpstr>'T 13.4'!Print_Area</vt:lpstr>
      <vt:lpstr>'T 13.5'!Print_Area</vt:lpstr>
      <vt:lpstr>'T 13.7 '!Print_Area</vt:lpstr>
      <vt:lpstr>'T 13.9'!Print_Area</vt:lpstr>
      <vt:lpstr>'T 14.1'!Print_Area</vt:lpstr>
      <vt:lpstr>'T 4.1'!Print_Area</vt:lpstr>
      <vt:lpstr>'T 4.2'!Print_Area</vt:lpstr>
      <vt:lpstr>'T 4.3'!Print_Area</vt:lpstr>
      <vt:lpstr>'T 4.4'!Print_Area</vt:lpstr>
      <vt:lpstr>'T 5.1'!Print_Area</vt:lpstr>
      <vt:lpstr>'T 5.1 ctd'!Print_Area</vt:lpstr>
      <vt:lpstr>'T 5.2'!Print_Area</vt:lpstr>
      <vt:lpstr>'T 5.2 ctd'!Print_Area</vt:lpstr>
      <vt:lpstr>'T 6.1'!Print_Area</vt:lpstr>
      <vt:lpstr>'T 6.11'!Print_Area</vt:lpstr>
      <vt:lpstr>'T 6.12'!Print_Area</vt:lpstr>
      <vt:lpstr>'T 6.2 '!Print_Area</vt:lpstr>
      <vt:lpstr>'T 6.3'!Print_Area</vt:lpstr>
      <vt:lpstr>'T 6.4'!Print_Area</vt:lpstr>
      <vt:lpstr>'T 6.4 ctd'!Print_Area</vt:lpstr>
      <vt:lpstr>'T 6.5'!Print_Area</vt:lpstr>
      <vt:lpstr>'T 6.7_6.8 '!Print_Area</vt:lpstr>
      <vt:lpstr>'T 7.10'!Print_Area</vt:lpstr>
      <vt:lpstr>'T 7.11'!Print_Area</vt:lpstr>
      <vt:lpstr>'T 7.12'!Print_Area</vt:lpstr>
      <vt:lpstr>'T 7.13'!Print_Area</vt:lpstr>
      <vt:lpstr>'T 7.14'!Print_Area</vt:lpstr>
      <vt:lpstr>'T 7.14 ctd'!Print_Area</vt:lpstr>
      <vt:lpstr>'T 7.15'!Print_Area</vt:lpstr>
      <vt:lpstr>'T 7.16'!Print_Area</vt:lpstr>
      <vt:lpstr>'T 7.17'!Print_Area</vt:lpstr>
      <vt:lpstr>'T 7.4'!Print_Area</vt:lpstr>
      <vt:lpstr>'T 7.5'!Print_Area</vt:lpstr>
      <vt:lpstr>'T 7.6'!Print_Area</vt:lpstr>
      <vt:lpstr>'T 7.7_7.8'!Print_Area</vt:lpstr>
      <vt:lpstr>'T 7.9'!Print_Area</vt:lpstr>
      <vt:lpstr>'T 8.1'!Print_Area</vt:lpstr>
      <vt:lpstr>'T 8.3'!Print_Area</vt:lpstr>
      <vt:lpstr>'T 8.4'!Print_Area</vt:lpstr>
      <vt:lpstr>'T 8.5'!Print_Area</vt:lpstr>
      <vt:lpstr>'T 8.6'!Print_Area</vt:lpstr>
      <vt:lpstr>'T 8.7'!Print_Area</vt:lpstr>
      <vt:lpstr>'T 9.1'!Print_Area</vt:lpstr>
      <vt:lpstr>'T 9.10_9.11'!Print_Area</vt:lpstr>
      <vt:lpstr>'T 9.12'!Print_Area</vt:lpstr>
      <vt:lpstr>'T 9.2'!Print_Area</vt:lpstr>
      <vt:lpstr>'T 9.3'!Print_Area</vt:lpstr>
      <vt:lpstr>'T 9.4'!Print_Area</vt:lpstr>
      <vt:lpstr>'T 9.5'!Print_Area</vt:lpstr>
      <vt:lpstr>'T 9.6'!Print_Area</vt:lpstr>
      <vt:lpstr>'T 9.7'!Print_Area</vt:lpstr>
      <vt:lpstr>'T 9.9'!Print_Area</vt:lpstr>
      <vt:lpstr>'T1-13-14'!Print_Area</vt:lpstr>
      <vt:lpstr>T15.10!Print_Area</vt:lpstr>
      <vt:lpstr>T15.11!Print_Area</vt:lpstr>
      <vt:lpstr>T15.12!Print_Area</vt:lpstr>
      <vt:lpstr>T15.14!Print_Area</vt:lpstr>
      <vt:lpstr>T15.4!Print_Area</vt:lpstr>
      <vt:lpstr>T15.6!Print_Area</vt:lpstr>
      <vt:lpstr>'T15.8 b'!Print_Area</vt:lpstr>
      <vt:lpstr>T15.8a!Print_Area</vt:lpstr>
      <vt:lpstr>T15.9!Print_Area</vt:lpstr>
      <vt:lpstr>T16.6!Print_Area</vt:lpstr>
      <vt:lpstr>T16.7!Print_Area</vt:lpstr>
      <vt:lpstr>T17.1!Print_Area</vt:lpstr>
      <vt:lpstr>T17.10!Print_Area</vt:lpstr>
      <vt:lpstr>T17.11!Print_Area</vt:lpstr>
      <vt:lpstr>T17.2!Print_Area</vt:lpstr>
      <vt:lpstr>T17.3!Print_Area</vt:lpstr>
      <vt:lpstr>T17.4!Print_Area</vt:lpstr>
      <vt:lpstr>T17.5!Print_Area</vt:lpstr>
      <vt:lpstr>T17.6!Print_Area</vt:lpstr>
      <vt:lpstr>T17.7!Print_Area</vt:lpstr>
      <vt:lpstr>'Tab 7.18'!Print_Area</vt:lpstr>
      <vt:lpstr>'T 7.10'!Print_Titles</vt:lpstr>
      <vt:lpstr>'T 7.3'!Print_Titles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Jameel Cheekhoory</dc:creator>
  <cp:lastModifiedBy>Nardeosingh Krishna</cp:lastModifiedBy>
  <cp:lastPrinted>2020-11-30T05:04:05Z</cp:lastPrinted>
  <dcterms:created xsi:type="dcterms:W3CDTF">2020-11-18T06:55:03Z</dcterms:created>
  <dcterms:modified xsi:type="dcterms:W3CDTF">2020-11-30T05:46:03Z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